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приложение 3" sheetId="12" r:id="rId1"/>
  </sheets>
  <definedNames>
    <definedName name="_xlnm._FilterDatabase" localSheetId="0" hidden="1">'приложение 3'!$A$17:$Z$2440</definedName>
    <definedName name="_xlnm.Print_Titles" localSheetId="0">'приложение 3'!$16:$17</definedName>
    <definedName name="_xlnm.Print_Area" localSheetId="0">'приложение 3'!$A$1:$V$2440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37" i="12" l="1"/>
  <c r="S2436" i="12" s="1"/>
  <c r="S2434" i="12"/>
  <c r="S2433" i="12" s="1"/>
  <c r="S2431" i="12"/>
  <c r="S2430" i="12" s="1"/>
  <c r="S2425" i="12"/>
  <c r="S2424" i="12" s="1"/>
  <c r="S2423" i="12" s="1"/>
  <c r="S2422" i="12" s="1"/>
  <c r="S2420" i="12"/>
  <c r="S2419" i="12" s="1"/>
  <c r="S2418" i="12" s="1"/>
  <c r="S2417" i="12" s="1"/>
  <c r="S2415" i="12"/>
  <c r="S2414" i="12" s="1"/>
  <c r="S2413" i="12" s="1"/>
  <c r="S2412" i="12" s="1"/>
  <c r="S2409" i="12"/>
  <c r="S2408" i="12" s="1"/>
  <c r="S2406" i="12"/>
  <c r="S2405" i="12" s="1"/>
  <c r="S2403" i="12"/>
  <c r="S2402" i="12" s="1"/>
  <c r="S2399" i="12"/>
  <c r="S2398" i="12" s="1"/>
  <c r="S2397" i="12" s="1"/>
  <c r="S2393" i="12"/>
  <c r="S2392" i="12" s="1"/>
  <c r="S2381" i="12"/>
  <c r="S2380" i="12" s="1"/>
  <c r="S2370" i="12"/>
  <c r="S2369" i="12" s="1"/>
  <c r="S2357" i="12"/>
  <c r="S2356" i="12" s="1"/>
  <c r="S2355" i="12" s="1"/>
  <c r="S2352" i="12"/>
  <c r="S2351" i="12" s="1"/>
  <c r="S2349" i="12"/>
  <c r="S2348" i="12" s="1"/>
  <c r="S2346" i="12"/>
  <c r="S2345" i="12" s="1"/>
  <c r="S2342" i="12"/>
  <c r="S2341" i="12" s="1"/>
  <c r="S2340" i="12" s="1"/>
  <c r="S2337" i="12"/>
  <c r="S2336" i="12" s="1"/>
  <c r="S2335" i="12" s="1"/>
  <c r="S2334" i="12" s="1"/>
  <c r="S2331" i="12"/>
  <c r="S2330" i="12" s="1"/>
  <c r="S2328" i="12"/>
  <c r="S2327" i="12" s="1"/>
  <c r="S2324" i="12"/>
  <c r="S2323" i="12" s="1"/>
  <c r="S2322" i="12" s="1"/>
  <c r="S2319" i="12"/>
  <c r="S2318" i="12" s="1"/>
  <c r="S2317" i="12" s="1"/>
  <c r="S2316" i="12" s="1"/>
  <c r="S2313" i="12"/>
  <c r="S2312" i="12" s="1"/>
  <c r="S2310" i="12"/>
  <c r="S2309" i="12" s="1"/>
  <c r="S2307" i="12"/>
  <c r="S2306" i="12" s="1"/>
  <c r="S2303" i="12"/>
  <c r="S2302" i="12" s="1"/>
  <c r="S2301" i="12" s="1"/>
  <c r="S2298" i="12"/>
  <c r="S2297" i="12" s="1"/>
  <c r="S2296" i="12" s="1"/>
  <c r="S2295" i="12" s="1"/>
  <c r="S2292" i="12"/>
  <c r="S2291" i="12" s="1"/>
  <c r="S2289" i="12"/>
  <c r="S2288" i="12" s="1"/>
  <c r="S2285" i="12"/>
  <c r="S2284" i="12" s="1"/>
  <c r="S2283" i="12" s="1"/>
  <c r="S2280" i="12"/>
  <c r="S2279" i="12" s="1"/>
  <c r="S2278" i="12" s="1"/>
  <c r="S2276" i="12"/>
  <c r="S2275" i="12" s="1"/>
  <c r="S2274" i="12" s="1"/>
  <c r="S2270" i="12"/>
  <c r="S2269" i="12" s="1"/>
  <c r="S2267" i="12"/>
  <c r="S2266" i="12" s="1"/>
  <c r="S2263" i="12"/>
  <c r="S2262" i="12" s="1"/>
  <c r="S2261" i="12" s="1"/>
  <c r="S2259" i="12"/>
  <c r="S2258" i="12" s="1"/>
  <c r="S2257" i="12" s="1"/>
  <c r="S2255" i="12"/>
  <c r="S2254" i="12" s="1"/>
  <c r="S2253" i="12" s="1"/>
  <c r="S2251" i="12"/>
  <c r="S2250" i="12" s="1"/>
  <c r="S2249" i="12" s="1"/>
  <c r="S2247" i="12"/>
  <c r="S2246" i="12" s="1"/>
  <c r="S2244" i="12"/>
  <c r="S2243" i="12" s="1"/>
  <c r="S2241" i="12"/>
  <c r="S2240" i="12" s="1"/>
  <c r="S2237" i="12"/>
  <c r="S2236" i="12" s="1"/>
  <c r="S2235" i="12" s="1"/>
  <c r="S2233" i="12"/>
  <c r="S2232" i="12" s="1"/>
  <c r="S2231" i="12" s="1"/>
  <c r="S2229" i="12"/>
  <c r="S2228" i="12" s="1"/>
  <c r="S2226" i="12"/>
  <c r="S2225" i="12" s="1"/>
  <c r="S2222" i="12"/>
  <c r="S2221" i="12" s="1"/>
  <c r="S2220" i="12" s="1"/>
  <c r="S2218" i="12"/>
  <c r="S2217" i="12" s="1"/>
  <c r="S2216" i="12" s="1"/>
  <c r="S2214" i="12"/>
  <c r="S2213" i="12" s="1"/>
  <c r="S2211" i="12"/>
  <c r="S2210" i="12" s="1"/>
  <c r="S2207" i="12"/>
  <c r="S2206" i="12" s="1"/>
  <c r="S2205" i="12" s="1"/>
  <c r="S2203" i="12"/>
  <c r="S2202" i="12" s="1"/>
  <c r="S2201" i="12" s="1"/>
  <c r="S2199" i="12"/>
  <c r="S2198" i="12" s="1"/>
  <c r="S2197" i="12" s="1"/>
  <c r="S2195" i="12"/>
  <c r="S2194" i="12" s="1"/>
  <c r="S2193" i="12" s="1"/>
  <c r="S2191" i="12"/>
  <c r="S2190" i="12" s="1"/>
  <c r="S2189" i="12" s="1"/>
  <c r="S2187" i="12"/>
  <c r="S2185" i="12"/>
  <c r="S2181" i="12"/>
  <c r="S2180" i="12" s="1"/>
  <c r="S2179" i="12" s="1"/>
  <c r="S2177" i="12"/>
  <c r="S2176" i="12" s="1"/>
  <c r="S2175" i="12" s="1"/>
  <c r="S2173" i="12"/>
  <c r="S2172" i="12" s="1"/>
  <c r="S2170" i="12"/>
  <c r="S2169" i="12" s="1"/>
  <c r="S2167" i="12"/>
  <c r="S2166" i="12" s="1"/>
  <c r="S2163" i="12"/>
  <c r="S2162" i="12" s="1"/>
  <c r="S2160" i="12"/>
  <c r="S2159" i="12" s="1"/>
  <c r="S2156" i="12"/>
  <c r="S2155" i="12" s="1"/>
  <c r="S2154" i="12" s="1"/>
  <c r="S2152" i="12"/>
  <c r="S2151" i="12" s="1"/>
  <c r="S2150" i="12" s="1"/>
  <c r="S2148" i="12"/>
  <c r="S2147" i="12" s="1"/>
  <c r="S2146" i="12" s="1"/>
  <c r="S2144" i="12"/>
  <c r="S2143" i="12" s="1"/>
  <c r="S2142" i="12" s="1"/>
  <c r="S2140" i="12"/>
  <c r="S2139" i="12" s="1"/>
  <c r="S2138" i="12" s="1"/>
  <c r="S2136" i="12"/>
  <c r="S2135" i="12" s="1"/>
  <c r="S2134" i="12" s="1"/>
  <c r="S2130" i="12"/>
  <c r="S2129" i="12" s="1"/>
  <c r="S2124" i="12"/>
  <c r="S2123" i="12" s="1"/>
  <c r="S2120" i="12"/>
  <c r="S2119" i="12" s="1"/>
  <c r="S2117" i="12"/>
  <c r="S2116" i="12" s="1"/>
  <c r="S2113" i="12"/>
  <c r="S2112" i="12" s="1"/>
  <c r="S2111" i="12" s="1"/>
  <c r="S2109" i="12"/>
  <c r="S2108" i="12" s="1"/>
  <c r="S2107" i="12" s="1"/>
  <c r="S2105" i="12"/>
  <c r="S2104" i="12" s="1"/>
  <c r="S2102" i="12"/>
  <c r="S2101" i="12" s="1"/>
  <c r="S2099" i="12"/>
  <c r="S2098" i="12" s="1"/>
  <c r="S2094" i="12"/>
  <c r="S2093" i="12" s="1"/>
  <c r="S2092" i="12" s="1"/>
  <c r="S2090" i="12"/>
  <c r="S2089" i="12" s="1"/>
  <c r="S2088" i="12" s="1"/>
  <c r="S2085" i="12"/>
  <c r="S2084" i="12" s="1"/>
  <c r="S2083" i="12" s="1"/>
  <c r="S2081" i="12"/>
  <c r="S2080" i="12" s="1"/>
  <c r="S2078" i="12"/>
  <c r="S2077" i="12" s="1"/>
  <c r="S2074" i="12"/>
  <c r="S2073" i="12" s="1"/>
  <c r="S2071" i="12"/>
  <c r="S2070" i="12" s="1"/>
  <c r="S2068" i="12"/>
  <c r="S2067" i="12" s="1"/>
  <c r="S2063" i="12"/>
  <c r="S2062" i="12" s="1"/>
  <c r="S2060" i="12"/>
  <c r="S2059" i="12" s="1"/>
  <c r="S2057" i="12"/>
  <c r="S2056" i="12" s="1"/>
  <c r="S2052" i="12"/>
  <c r="S2051" i="12" s="1"/>
  <c r="S2049" i="12"/>
  <c r="S2048" i="12" s="1"/>
  <c r="S2042" i="12"/>
  <c r="S2041" i="12" s="1"/>
  <c r="S2036" i="12"/>
  <c r="S2035" i="12" s="1"/>
  <c r="S2030" i="12"/>
  <c r="S2029" i="12" s="1"/>
  <c r="S2028" i="12" s="1"/>
  <c r="S2026" i="12"/>
  <c r="S2025" i="12" s="1"/>
  <c r="S2024" i="12" s="1"/>
  <c r="S2020" i="12"/>
  <c r="S2019" i="12" s="1"/>
  <c r="S2018" i="12" s="1"/>
  <c r="S2016" i="12"/>
  <c r="S2015" i="12" s="1"/>
  <c r="S2014" i="12" s="1"/>
  <c r="S2012" i="12"/>
  <c r="S2011" i="12" s="1"/>
  <c r="S2009" i="12"/>
  <c r="S2008" i="12" s="1"/>
  <c r="S2002" i="12"/>
  <c r="S2001" i="12" s="1"/>
  <c r="S2000" i="12" s="1"/>
  <c r="S1998" i="12"/>
  <c r="S1997" i="12" s="1"/>
  <c r="S1996" i="12" s="1"/>
  <c r="S1992" i="12"/>
  <c r="S1991" i="12" s="1"/>
  <c r="S1990" i="12" s="1"/>
  <c r="S1989" i="12" s="1"/>
  <c r="S1987" i="12"/>
  <c r="S1986" i="12" s="1"/>
  <c r="S1984" i="12"/>
  <c r="S1983" i="12" s="1"/>
  <c r="S1980" i="12"/>
  <c r="S1979" i="12" s="1"/>
  <c r="S1978" i="12" s="1"/>
  <c r="S1975" i="12"/>
  <c r="S1974" i="12" s="1"/>
  <c r="S1972" i="12"/>
  <c r="S1971" i="12" s="1"/>
  <c r="S1968" i="12"/>
  <c r="S1967" i="12" s="1"/>
  <c r="S1966" i="12" s="1"/>
  <c r="S1963" i="12"/>
  <c r="S1962" i="12" s="1"/>
  <c r="S1961" i="12" s="1"/>
  <c r="S1960" i="12" s="1"/>
  <c r="S1958" i="12"/>
  <c r="S1957" i="12" s="1"/>
  <c r="S1956" i="12" s="1"/>
  <c r="S1954" i="12"/>
  <c r="S1953" i="12" s="1"/>
  <c r="S1951" i="12"/>
  <c r="S1950" i="12" s="1"/>
  <c r="S1948" i="12"/>
  <c r="S1947" i="12" s="1"/>
  <c r="S1941" i="12"/>
  <c r="S1940" i="12" s="1"/>
  <c r="S1939" i="12" s="1"/>
  <c r="S1937" i="12"/>
  <c r="S1936" i="12" s="1"/>
  <c r="S1935" i="12" s="1"/>
  <c r="S1932" i="12"/>
  <c r="S1931" i="12" s="1"/>
  <c r="S1930" i="12" s="1"/>
  <c r="S1929" i="12" s="1"/>
  <c r="S1927" i="12"/>
  <c r="S1926" i="12" s="1"/>
  <c r="S1925" i="12" s="1"/>
  <c r="S1924" i="12" s="1"/>
  <c r="S1921" i="12"/>
  <c r="S1920" i="12" s="1"/>
  <c r="S1918" i="12"/>
  <c r="S1917" i="12" s="1"/>
  <c r="S1914" i="12"/>
  <c r="S1913" i="12" s="1"/>
  <c r="S1912" i="12" s="1"/>
  <c r="S1909" i="12"/>
  <c r="S1908" i="12" s="1"/>
  <c r="S1907" i="12" s="1"/>
  <c r="S1906" i="12" s="1"/>
  <c r="S1903" i="12"/>
  <c r="S1902" i="12" s="1"/>
  <c r="S1901" i="12" s="1"/>
  <c r="S1899" i="12"/>
  <c r="S1898" i="12" s="1"/>
  <c r="S1897" i="12" s="1"/>
  <c r="S1895" i="12"/>
  <c r="S1894" i="12" s="1"/>
  <c r="S1892" i="12"/>
  <c r="S1891" i="12" s="1"/>
  <c r="S1889" i="12"/>
  <c r="S1888" i="12" s="1"/>
  <c r="S1883" i="12"/>
  <c r="S1882" i="12" s="1"/>
  <c r="S1881" i="12" s="1"/>
  <c r="S1880" i="12" s="1"/>
  <c r="S1878" i="12"/>
  <c r="S1877" i="12" s="1"/>
  <c r="S1876" i="12" s="1"/>
  <c r="S1875" i="12" s="1"/>
  <c r="S1873" i="12"/>
  <c r="S1872" i="12" s="1"/>
  <c r="S1871" i="12" s="1"/>
  <c r="S1870" i="12" s="1"/>
  <c r="S1868" i="12"/>
  <c r="S1867" i="12" s="1"/>
  <c r="S1866" i="12" s="1"/>
  <c r="S1864" i="12"/>
  <c r="S1863" i="12" s="1"/>
  <c r="S1862" i="12" s="1"/>
  <c r="S1858" i="12"/>
  <c r="S1857" i="12" s="1"/>
  <c r="S1856" i="12" s="1"/>
  <c r="S1855" i="12" s="1"/>
  <c r="S1853" i="12"/>
  <c r="S1852" i="12" s="1"/>
  <c r="S1851" i="12" s="1"/>
  <c r="S1850" i="12" s="1"/>
  <c r="S1847" i="12"/>
  <c r="S1846" i="12" s="1"/>
  <c r="S1845" i="12" s="1"/>
  <c r="S1843" i="12"/>
  <c r="S1842" i="12" s="1"/>
  <c r="S1841" i="12" s="1"/>
  <c r="S1838" i="12"/>
  <c r="S1837" i="12" s="1"/>
  <c r="S1836" i="12" s="1"/>
  <c r="S1834" i="12"/>
  <c r="S1833" i="12" s="1"/>
  <c r="S1832" i="12" s="1"/>
  <c r="S1829" i="12"/>
  <c r="S1828" i="12" s="1"/>
  <c r="S1827" i="12" s="1"/>
  <c r="S1826" i="12" s="1"/>
  <c r="S1824" i="12"/>
  <c r="S1823" i="12" s="1"/>
  <c r="S1822" i="12" s="1"/>
  <c r="S1820" i="12"/>
  <c r="S1819" i="12" s="1"/>
  <c r="S1818" i="12" s="1"/>
  <c r="S1816" i="12"/>
  <c r="S1815" i="12" s="1"/>
  <c r="S1814" i="12" s="1"/>
  <c r="S1812" i="12"/>
  <c r="S1811" i="12" s="1"/>
  <c r="S1810" i="12" s="1"/>
  <c r="S1808" i="12"/>
  <c r="S1807" i="12" s="1"/>
  <c r="S1806" i="12" s="1"/>
  <c r="S1804" i="12"/>
  <c r="S1803" i="12" s="1"/>
  <c r="S1802" i="12" s="1"/>
  <c r="S1800" i="12"/>
  <c r="S1799" i="12" s="1"/>
  <c r="S1798" i="12" s="1"/>
  <c r="S1796" i="12"/>
  <c r="S1795" i="12" s="1"/>
  <c r="S1794" i="12" s="1"/>
  <c r="S1792" i="12"/>
  <c r="S1791" i="12" s="1"/>
  <c r="S1790" i="12" s="1"/>
  <c r="S1788" i="12"/>
  <c r="S1787" i="12" s="1"/>
  <c r="S1786" i="12" s="1"/>
  <c r="S1784" i="12"/>
  <c r="S1783" i="12" s="1"/>
  <c r="S1782" i="12" s="1"/>
  <c r="S1780" i="12"/>
  <c r="S1779" i="12" s="1"/>
  <c r="S1778" i="12" s="1"/>
  <c r="S1773" i="12"/>
  <c r="S1772" i="12" s="1"/>
  <c r="S1771" i="12" s="1"/>
  <c r="S1769" i="12"/>
  <c r="S1768" i="12" s="1"/>
  <c r="S1767" i="12" s="1"/>
  <c r="S1765" i="12"/>
  <c r="S1764" i="12" s="1"/>
  <c r="S1762" i="12"/>
  <c r="S1761" i="12" s="1"/>
  <c r="S1759" i="12"/>
  <c r="S1758" i="12" s="1"/>
  <c r="S1753" i="12"/>
  <c r="S1751" i="12"/>
  <c r="S1748" i="12"/>
  <c r="S1747" i="12" s="1"/>
  <c r="S1744" i="12"/>
  <c r="S1743" i="12" s="1"/>
  <c r="S1742" i="12" s="1"/>
  <c r="S1737" i="12"/>
  <c r="S1736" i="12" s="1"/>
  <c r="S1735" i="12" s="1"/>
  <c r="S1733" i="12"/>
  <c r="S1732" i="12" s="1"/>
  <c r="S1731" i="12" s="1"/>
  <c r="S1729" i="12"/>
  <c r="S1728" i="12" s="1"/>
  <c r="S1727" i="12" s="1"/>
  <c r="S1725" i="12"/>
  <c r="S1724" i="12" s="1"/>
  <c r="S1722" i="12"/>
  <c r="S1721" i="12" s="1"/>
  <c r="S1717" i="12"/>
  <c r="S1716" i="12" s="1"/>
  <c r="S1715" i="12" s="1"/>
  <c r="S1713" i="12"/>
  <c r="S1712" i="12" s="1"/>
  <c r="S1711" i="12" s="1"/>
  <c r="S1709" i="12"/>
  <c r="S1708" i="12" s="1"/>
  <c r="S1707" i="12" s="1"/>
  <c r="S1704" i="12"/>
  <c r="S1703" i="12" s="1"/>
  <c r="S1701" i="12"/>
  <c r="S1700" i="12" s="1"/>
  <c r="S1696" i="12"/>
  <c r="S1695" i="12" s="1"/>
  <c r="S1693" i="12"/>
  <c r="S1692" i="12" s="1"/>
  <c r="S1689" i="12"/>
  <c r="S1688" i="12" s="1"/>
  <c r="S1686" i="12"/>
  <c r="S1685" i="12" s="1"/>
  <c r="S1683" i="12"/>
  <c r="S1682" i="12" s="1"/>
  <c r="S1677" i="12"/>
  <c r="S1676" i="12" s="1"/>
  <c r="S1674" i="12"/>
  <c r="S1673" i="12" s="1"/>
  <c r="S1670" i="12"/>
  <c r="S1669" i="12" s="1"/>
  <c r="S1668" i="12" s="1"/>
  <c r="S1666" i="12"/>
  <c r="S1665" i="12" s="1"/>
  <c r="S1664" i="12" s="1"/>
  <c r="S1662" i="12"/>
  <c r="S1661" i="12" s="1"/>
  <c r="S1660" i="12" s="1"/>
  <c r="S1658" i="12"/>
  <c r="S1657" i="12" s="1"/>
  <c r="S1656" i="12" s="1"/>
  <c r="S1653" i="12"/>
  <c r="S1652" i="12" s="1"/>
  <c r="S1651" i="12" s="1"/>
  <c r="S1649" i="12"/>
  <c r="S1648" i="12" s="1"/>
  <c r="S1647" i="12" s="1"/>
  <c r="S1645" i="12"/>
  <c r="S1644" i="12" s="1"/>
  <c r="S1643" i="12" s="1"/>
  <c r="S1638" i="12"/>
  <c r="S1637" i="12" s="1"/>
  <c r="S1636" i="12" s="1"/>
  <c r="S1635" i="12" s="1"/>
  <c r="S1633" i="12"/>
  <c r="S1632" i="12" s="1"/>
  <c r="S1631" i="12" s="1"/>
  <c r="S1629" i="12"/>
  <c r="S1628" i="12" s="1"/>
  <c r="S1626" i="12"/>
  <c r="S1625" i="12" s="1"/>
  <c r="S1623" i="12"/>
  <c r="S1622" i="12" s="1"/>
  <c r="S1618" i="12"/>
  <c r="S1617" i="12" s="1"/>
  <c r="S1616" i="12" s="1"/>
  <c r="S1615" i="12" s="1"/>
  <c r="S1612" i="12"/>
  <c r="S1611" i="12" s="1"/>
  <c r="S1610" i="12" s="1"/>
  <c r="S1609" i="12" s="1"/>
  <c r="S1607" i="12"/>
  <c r="S1606" i="12" s="1"/>
  <c r="S1605" i="12" s="1"/>
  <c r="S1604" i="12" s="1"/>
  <c r="S1602" i="12"/>
  <c r="S1601" i="12" s="1"/>
  <c r="S1600" i="12" s="1"/>
  <c r="S1599" i="12" s="1"/>
  <c r="S1597" i="12"/>
  <c r="S1596" i="12" s="1"/>
  <c r="S1595" i="12" s="1"/>
  <c r="S1594" i="12" s="1"/>
  <c r="S1592" i="12"/>
  <c r="S1591" i="12" s="1"/>
  <c r="S1590" i="12" s="1"/>
  <c r="S1588" i="12"/>
  <c r="S1587" i="12" s="1"/>
  <c r="S1586" i="12" s="1"/>
  <c r="S1581" i="12"/>
  <c r="S1580" i="12" s="1"/>
  <c r="S1579" i="12" s="1"/>
  <c r="S1577" i="12"/>
  <c r="S1576" i="12" s="1"/>
  <c r="S1575" i="12" s="1"/>
  <c r="S1572" i="12"/>
  <c r="S1571" i="12" s="1"/>
  <c r="S1570" i="12" s="1"/>
  <c r="S1568" i="12"/>
  <c r="S1567" i="12" s="1"/>
  <c r="S1566" i="12" s="1"/>
  <c r="S1562" i="12"/>
  <c r="S1561" i="12" s="1"/>
  <c r="S1560" i="12" s="1"/>
  <c r="S1559" i="12" s="1"/>
  <c r="S1557" i="12"/>
  <c r="S1556" i="12" s="1"/>
  <c r="S1555" i="12" s="1"/>
  <c r="S1554" i="12" s="1"/>
  <c r="S1550" i="12"/>
  <c r="S1549" i="12" s="1"/>
  <c r="S1548" i="12" s="1"/>
  <c r="S1546" i="12"/>
  <c r="S1545" i="12" s="1"/>
  <c r="S1544" i="12" s="1"/>
  <c r="S1541" i="12"/>
  <c r="S1540" i="12" s="1"/>
  <c r="S1539" i="12" s="1"/>
  <c r="S1537" i="12"/>
  <c r="S1536" i="12" s="1"/>
  <c r="S1535" i="12" s="1"/>
  <c r="S1532" i="12"/>
  <c r="S1531" i="12" s="1"/>
  <c r="S1529" i="12"/>
  <c r="S1528" i="12" s="1"/>
  <c r="S1526" i="12"/>
  <c r="S1525" i="12" s="1"/>
  <c r="S1521" i="12"/>
  <c r="S1520" i="12" s="1"/>
  <c r="S1519" i="12" s="1"/>
  <c r="S1517" i="12"/>
  <c r="S1516" i="12" s="1"/>
  <c r="S1515" i="12" s="1"/>
  <c r="S1513" i="12"/>
  <c r="S1512" i="12" s="1"/>
  <c r="S1511" i="12" s="1"/>
  <c r="S1509" i="12"/>
  <c r="S1508" i="12" s="1"/>
  <c r="S1507" i="12" s="1"/>
  <c r="S1505" i="12"/>
  <c r="S1504" i="12" s="1"/>
  <c r="S1503" i="12" s="1"/>
  <c r="S1501" i="12"/>
  <c r="S1500" i="12" s="1"/>
  <c r="S1499" i="12" s="1"/>
  <c r="S1497" i="12"/>
  <c r="S1496" i="12" s="1"/>
  <c r="S1495" i="12" s="1"/>
  <c r="S1493" i="12"/>
  <c r="S1492" i="12" s="1"/>
  <c r="S1491" i="12" s="1"/>
  <c r="S1489" i="12"/>
  <c r="S1488" i="12" s="1"/>
  <c r="S1487" i="12" s="1"/>
  <c r="S1482" i="12"/>
  <c r="S1481" i="12" s="1"/>
  <c r="S1480" i="12" s="1"/>
  <c r="S1478" i="12"/>
  <c r="S1477" i="12" s="1"/>
  <c r="S1476" i="12" s="1"/>
  <c r="S1473" i="12"/>
  <c r="S1472" i="12" s="1"/>
  <c r="S1471" i="12" s="1"/>
  <c r="S1469" i="12"/>
  <c r="S1468" i="12" s="1"/>
  <c r="S1467" i="12" s="1"/>
  <c r="S1465" i="12"/>
  <c r="S1464" i="12" s="1"/>
  <c r="S1463" i="12" s="1"/>
  <c r="S1461" i="12"/>
  <c r="S1460" i="12" s="1"/>
  <c r="S1459" i="12" s="1"/>
  <c r="S1455" i="12"/>
  <c r="S1454" i="12" s="1"/>
  <c r="S1453" i="12" s="1"/>
  <c r="S1451" i="12"/>
  <c r="S1450" i="12" s="1"/>
  <c r="S1449" i="12" s="1"/>
  <c r="S1447" i="12"/>
  <c r="S1446" i="12" s="1"/>
  <c r="S1445" i="12" s="1"/>
  <c r="S1443" i="12"/>
  <c r="S1442" i="12" s="1"/>
  <c r="S1441" i="12" s="1"/>
  <c r="S1439" i="12"/>
  <c r="S1438" i="12" s="1"/>
  <c r="S1437" i="12" s="1"/>
  <c r="S1435" i="12"/>
  <c r="S1434" i="12" s="1"/>
  <c r="S1433" i="12" s="1"/>
  <c r="S1431" i="12"/>
  <c r="S1430" i="12" s="1"/>
  <c r="S1429" i="12" s="1"/>
  <c r="S1427" i="12"/>
  <c r="S1426" i="12" s="1"/>
  <c r="S1425" i="12" s="1"/>
  <c r="S1423" i="12"/>
  <c r="S1422" i="12" s="1"/>
  <c r="S1421" i="12" s="1"/>
  <c r="S1419" i="12"/>
  <c r="S1418" i="12" s="1"/>
  <c r="S1417" i="12" s="1"/>
  <c r="S1414" i="12"/>
  <c r="S1413" i="12" s="1"/>
  <c r="S1412" i="12" s="1"/>
  <c r="S1410" i="12"/>
  <c r="S1409" i="12" s="1"/>
  <c r="S1408" i="12" s="1"/>
  <c r="S1406" i="12"/>
  <c r="S1405" i="12" s="1"/>
  <c r="S1404" i="12" s="1"/>
  <c r="S1402" i="12"/>
  <c r="S1401" i="12" s="1"/>
  <c r="S1399" i="12"/>
  <c r="S1398" i="12" s="1"/>
  <c r="S1393" i="12"/>
  <c r="S1392" i="12" s="1"/>
  <c r="S1390" i="12"/>
  <c r="S1389" i="12" s="1"/>
  <c r="S1385" i="12"/>
  <c r="S1384" i="12" s="1"/>
  <c r="S1383" i="12" s="1"/>
  <c r="S1381" i="12"/>
  <c r="S1380" i="12" s="1"/>
  <c r="S1379" i="12" s="1"/>
  <c r="S1376" i="12"/>
  <c r="S1375" i="12" s="1"/>
  <c r="S1374" i="12" s="1"/>
  <c r="S1373" i="12" s="1"/>
  <c r="S1369" i="12"/>
  <c r="S1368" i="12" s="1"/>
  <c r="S1365" i="12"/>
  <c r="S1364" i="12" s="1"/>
  <c r="S1361" i="12"/>
  <c r="S1360" i="12" s="1"/>
  <c r="S1355" i="12"/>
  <c r="S1354" i="12" s="1"/>
  <c r="S1353" i="12" s="1"/>
  <c r="S1352" i="12" s="1"/>
  <c r="S1350" i="12"/>
  <c r="S1349" i="12" s="1"/>
  <c r="S1348" i="12" s="1"/>
  <c r="S1347" i="12" s="1"/>
  <c r="S1345" i="12"/>
  <c r="S1344" i="12" s="1"/>
  <c r="S1343" i="12" s="1"/>
  <c r="S1342" i="12" s="1"/>
  <c r="S1340" i="12"/>
  <c r="S1339" i="12" s="1"/>
  <c r="S1338" i="12" s="1"/>
  <c r="S1336" i="12"/>
  <c r="S1335" i="12" s="1"/>
  <c r="S1334" i="12" s="1"/>
  <c r="S1331" i="12"/>
  <c r="S1330" i="12" s="1"/>
  <c r="S1329" i="12" s="1"/>
  <c r="S1327" i="12"/>
  <c r="S1326" i="12" s="1"/>
  <c r="S1325" i="12" s="1"/>
  <c r="S1323" i="12"/>
  <c r="S1322" i="12" s="1"/>
  <c r="S1321" i="12" s="1"/>
  <c r="S1319" i="12"/>
  <c r="S1318" i="12" s="1"/>
  <c r="S1317" i="12" s="1"/>
  <c r="S1315" i="12"/>
  <c r="S1314" i="12" s="1"/>
  <c r="S1313" i="12" s="1"/>
  <c r="S1311" i="12"/>
  <c r="S1310" i="12" s="1"/>
  <c r="S1309" i="12" s="1"/>
  <c r="S1307" i="12"/>
  <c r="S1306" i="12" s="1"/>
  <c r="S1305" i="12" s="1"/>
  <c r="S1303" i="12"/>
  <c r="S1302" i="12" s="1"/>
  <c r="S1301" i="12" s="1"/>
  <c r="S1299" i="12"/>
  <c r="S1298" i="12" s="1"/>
  <c r="S1297" i="12" s="1"/>
  <c r="S1295" i="12"/>
  <c r="S1294" i="12" s="1"/>
  <c r="S1293" i="12" s="1"/>
  <c r="S1291" i="12"/>
  <c r="S1290" i="12" s="1"/>
  <c r="S1289" i="12" s="1"/>
  <c r="S1287" i="12"/>
  <c r="S1286" i="12" s="1"/>
  <c r="S1285" i="12" s="1"/>
  <c r="S1283" i="12"/>
  <c r="S1282" i="12" s="1"/>
  <c r="S1281" i="12" s="1"/>
  <c r="S1279" i="12"/>
  <c r="S1278" i="12" s="1"/>
  <c r="S1277" i="12" s="1"/>
  <c r="S1275" i="12"/>
  <c r="S1274" i="12" s="1"/>
  <c r="S1273" i="12" s="1"/>
  <c r="S1271" i="12"/>
  <c r="S1270" i="12" s="1"/>
  <c r="S1269" i="12" s="1"/>
  <c r="S1267" i="12"/>
  <c r="S1266" i="12" s="1"/>
  <c r="S1265" i="12" s="1"/>
  <c r="S1263" i="12"/>
  <c r="S1262" i="12" s="1"/>
  <c r="S1261" i="12" s="1"/>
  <c r="S1259" i="12"/>
  <c r="S1258" i="12" s="1"/>
  <c r="S1257" i="12" s="1"/>
  <c r="S1255" i="12"/>
  <c r="S1254" i="12" s="1"/>
  <c r="S1253" i="12" s="1"/>
  <c r="S1251" i="12"/>
  <c r="S1250" i="12" s="1"/>
  <c r="S1249" i="12" s="1"/>
  <c r="S1247" i="12"/>
  <c r="S1246" i="12" s="1"/>
  <c r="S1245" i="12" s="1"/>
  <c r="S1243" i="12"/>
  <c r="S1242" i="12" s="1"/>
  <c r="S1241" i="12" s="1"/>
  <c r="S1239" i="12"/>
  <c r="S1238" i="12" s="1"/>
  <c r="S1237" i="12" s="1"/>
  <c r="S1235" i="12"/>
  <c r="S1234" i="12" s="1"/>
  <c r="S1233" i="12" s="1"/>
  <c r="S1231" i="12"/>
  <c r="S1230" i="12" s="1"/>
  <c r="S1229" i="12" s="1"/>
  <c r="S1227" i="12"/>
  <c r="S1226" i="12" s="1"/>
  <c r="S1225" i="12" s="1"/>
  <c r="S1223" i="12"/>
  <c r="S1222" i="12" s="1"/>
  <c r="S1221" i="12" s="1"/>
  <c r="S1217" i="12"/>
  <c r="S1216" i="12" s="1"/>
  <c r="S1215" i="12" s="1"/>
  <c r="S1214" i="12" s="1"/>
  <c r="S1212" i="12"/>
  <c r="S1211" i="12" s="1"/>
  <c r="S1210" i="12" s="1"/>
  <c r="S1209" i="12" s="1"/>
  <c r="S1207" i="12"/>
  <c r="S1206" i="12" s="1"/>
  <c r="S1205" i="12" s="1"/>
  <c r="S1203" i="12"/>
  <c r="S1202" i="12" s="1"/>
  <c r="S1201" i="12" s="1"/>
  <c r="S1198" i="12"/>
  <c r="S1197" i="12" s="1"/>
  <c r="S1196" i="12" s="1"/>
  <c r="S1194" i="12"/>
  <c r="S1193" i="12" s="1"/>
  <c r="S1192" i="12" s="1"/>
  <c r="S1190" i="12"/>
  <c r="S1189" i="12" s="1"/>
  <c r="S1188" i="12" s="1"/>
  <c r="S1185" i="12"/>
  <c r="S1184" i="12" s="1"/>
  <c r="S1182" i="12"/>
  <c r="S1181" i="12" s="1"/>
  <c r="S1178" i="12"/>
  <c r="S1177" i="12" s="1"/>
  <c r="S1176" i="12" s="1"/>
  <c r="S1174" i="12"/>
  <c r="S1173" i="12" s="1"/>
  <c r="S1172" i="12" s="1"/>
  <c r="S1170" i="12"/>
  <c r="S1169" i="12" s="1"/>
  <c r="S1168" i="12" s="1"/>
  <c r="S1165" i="12"/>
  <c r="S1164" i="12" s="1"/>
  <c r="S1163" i="12" s="1"/>
  <c r="S1161" i="12"/>
  <c r="S1160" i="12" s="1"/>
  <c r="S1159" i="12" s="1"/>
  <c r="S1157" i="12"/>
  <c r="S1156" i="12" s="1"/>
  <c r="S1155" i="12" s="1"/>
  <c r="S1153" i="12"/>
  <c r="S1152" i="12" s="1"/>
  <c r="S1151" i="12" s="1"/>
  <c r="S1146" i="12"/>
  <c r="S1145" i="12" s="1"/>
  <c r="S1143" i="12"/>
  <c r="S1142" i="12" s="1"/>
  <c r="S1139" i="12"/>
  <c r="S1138" i="12" s="1"/>
  <c r="S1137" i="12" s="1"/>
  <c r="S1134" i="12"/>
  <c r="S1133" i="12" s="1"/>
  <c r="S1132" i="12" s="1"/>
  <c r="S1131" i="12" s="1"/>
  <c r="S1129" i="12"/>
  <c r="S1128" i="12" s="1"/>
  <c r="S1127" i="12" s="1"/>
  <c r="S1126" i="12" s="1"/>
  <c r="S1123" i="12"/>
  <c r="S1122" i="12" s="1"/>
  <c r="S1121" i="12" s="1"/>
  <c r="S1119" i="12"/>
  <c r="S1118" i="12" s="1"/>
  <c r="S1117" i="12" s="1"/>
  <c r="S1115" i="12"/>
  <c r="S1114" i="12" s="1"/>
  <c r="S1113" i="12" s="1"/>
  <c r="S1110" i="12"/>
  <c r="S1109" i="12" s="1"/>
  <c r="S1107" i="12"/>
  <c r="S1106" i="12" s="1"/>
  <c r="S1103" i="12"/>
  <c r="S1102" i="12" s="1"/>
  <c r="S1100" i="12"/>
  <c r="S1099" i="12" s="1"/>
  <c r="S1097" i="12"/>
  <c r="S1096" i="12" s="1"/>
  <c r="S1091" i="12"/>
  <c r="S1090" i="12" s="1"/>
  <c r="S1088" i="12"/>
  <c r="S1087" i="12" s="1"/>
  <c r="S1083" i="12"/>
  <c r="S1082" i="12" s="1"/>
  <c r="S1081" i="12" s="1"/>
  <c r="S1080" i="12" s="1"/>
  <c r="S1076" i="12"/>
  <c r="S1075" i="12" s="1"/>
  <c r="S1074" i="12" s="1"/>
  <c r="S1073" i="12" s="1"/>
  <c r="S1071" i="12"/>
  <c r="S1070" i="12" s="1"/>
  <c r="S1069" i="12" s="1"/>
  <c r="S1065" i="12"/>
  <c r="S1063" i="12"/>
  <c r="S1057" i="12"/>
  <c r="S1055" i="12"/>
  <c r="S1052" i="12"/>
  <c r="S1051" i="12" s="1"/>
  <c r="S1047" i="12"/>
  <c r="S1046" i="12" s="1"/>
  <c r="S1045" i="12" s="1"/>
  <c r="S1044" i="12" s="1"/>
  <c r="S1041" i="12"/>
  <c r="S1040" i="12" s="1"/>
  <c r="S1039" i="12" s="1"/>
  <c r="S1038" i="12" s="1"/>
  <c r="S1036" i="12"/>
  <c r="S1035" i="12" s="1"/>
  <c r="S1034" i="12" s="1"/>
  <c r="S1033" i="12" s="1"/>
  <c r="S1031" i="12"/>
  <c r="S1030" i="12" s="1"/>
  <c r="S1029" i="12" s="1"/>
  <c r="S1027" i="12"/>
  <c r="S1026" i="12" s="1"/>
  <c r="S1025" i="12" s="1"/>
  <c r="S1023" i="12"/>
  <c r="S1022" i="12" s="1"/>
  <c r="S1021" i="12" s="1"/>
  <c r="S1019" i="12"/>
  <c r="S1018" i="12" s="1"/>
  <c r="S1017" i="12" s="1"/>
  <c r="S1015" i="12"/>
  <c r="S1014" i="12" s="1"/>
  <c r="S1013" i="12" s="1"/>
  <c r="S1011" i="12"/>
  <c r="S1010" i="12" s="1"/>
  <c r="S1009" i="12" s="1"/>
  <c r="S1007" i="12"/>
  <c r="S1006" i="12" s="1"/>
  <c r="S1005" i="12" s="1"/>
  <c r="S999" i="12"/>
  <c r="S998" i="12" s="1"/>
  <c r="S997" i="12" s="1"/>
  <c r="S995" i="12"/>
  <c r="S994" i="12" s="1"/>
  <c r="S993" i="12" s="1"/>
  <c r="S991" i="12"/>
  <c r="S990" i="12" s="1"/>
  <c r="S989" i="12" s="1"/>
  <c r="S986" i="12"/>
  <c r="S985" i="12" s="1"/>
  <c r="S984" i="12" s="1"/>
  <c r="S982" i="12"/>
  <c r="S981" i="12" s="1"/>
  <c r="S980" i="12" s="1"/>
  <c r="S978" i="12"/>
  <c r="S977" i="12" s="1"/>
  <c r="S976" i="12" s="1"/>
  <c r="S974" i="12"/>
  <c r="S973" i="12" s="1"/>
  <c r="S972" i="12" s="1"/>
  <c r="S970" i="12"/>
  <c r="S969" i="12" s="1"/>
  <c r="S968" i="12" s="1"/>
  <c r="S966" i="12"/>
  <c r="S964" i="12"/>
  <c r="S960" i="12"/>
  <c r="S959" i="12" s="1"/>
  <c r="S958" i="12" s="1"/>
  <c r="S956" i="12"/>
  <c r="S955" i="12" s="1"/>
  <c r="S954" i="12" s="1"/>
  <c r="S952" i="12"/>
  <c r="S951" i="12" s="1"/>
  <c r="S950" i="12" s="1"/>
  <c r="S948" i="12"/>
  <c r="S947" i="12" s="1"/>
  <c r="S946" i="12" s="1"/>
  <c r="S944" i="12"/>
  <c r="S943" i="12" s="1"/>
  <c r="S942" i="12" s="1"/>
  <c r="S940" i="12"/>
  <c r="S939" i="12" s="1"/>
  <c r="S938" i="12" s="1"/>
  <c r="S936" i="12"/>
  <c r="S935" i="12" s="1"/>
  <c r="S934" i="12" s="1"/>
  <c r="S932" i="12"/>
  <c r="S931" i="12" s="1"/>
  <c r="S930" i="12" s="1"/>
  <c r="S928" i="12"/>
  <c r="S927" i="12" s="1"/>
  <c r="S926" i="12" s="1"/>
  <c r="S924" i="12"/>
  <c r="S923" i="12" s="1"/>
  <c r="S922" i="12" s="1"/>
  <c r="S920" i="12"/>
  <c r="S919" i="12" s="1"/>
  <c r="S918" i="12" s="1"/>
  <c r="S914" i="12"/>
  <c r="S913" i="12" s="1"/>
  <c r="S912" i="12" s="1"/>
  <c r="S910" i="12"/>
  <c r="S909" i="12" s="1"/>
  <c r="S908" i="12" s="1"/>
  <c r="S905" i="12"/>
  <c r="S904" i="12" s="1"/>
  <c r="S903" i="12" s="1"/>
  <c r="S901" i="12"/>
  <c r="S900" i="12" s="1"/>
  <c r="S899" i="12" s="1"/>
  <c r="S897" i="12"/>
  <c r="S896" i="12" s="1"/>
  <c r="S895" i="12" s="1"/>
  <c r="S893" i="12"/>
  <c r="S892" i="12" s="1"/>
  <c r="S891" i="12" s="1"/>
  <c r="S889" i="12"/>
  <c r="S888" i="12" s="1"/>
  <c r="S886" i="12"/>
  <c r="S885" i="12" s="1"/>
  <c r="S882" i="12"/>
  <c r="S881" i="12" s="1"/>
  <c r="S880" i="12" s="1"/>
  <c r="S878" i="12"/>
  <c r="S877" i="12" s="1"/>
  <c r="S876" i="12" s="1"/>
  <c r="S874" i="12"/>
  <c r="S873" i="12" s="1"/>
  <c r="S872" i="12" s="1"/>
  <c r="S870" i="12"/>
  <c r="S869" i="12" s="1"/>
  <c r="S868" i="12" s="1"/>
  <c r="S866" i="12"/>
  <c r="S865" i="12" s="1"/>
  <c r="S864" i="12" s="1"/>
  <c r="S859" i="12"/>
  <c r="S858" i="12"/>
  <c r="S855" i="12"/>
  <c r="S854" i="12" s="1"/>
  <c r="S852" i="12"/>
  <c r="S851" i="12" s="1"/>
  <c r="S849" i="12"/>
  <c r="S848" i="12" s="1"/>
  <c r="S844" i="12"/>
  <c r="S843" i="12" s="1"/>
  <c r="S842" i="12" s="1"/>
  <c r="S840" i="12"/>
  <c r="S839" i="12" s="1"/>
  <c r="S838" i="12" s="1"/>
  <c r="S836" i="12"/>
  <c r="S835" i="12" s="1"/>
  <c r="S834" i="12" s="1"/>
  <c r="S832" i="12"/>
  <c r="S831" i="12" s="1"/>
  <c r="S829" i="12"/>
  <c r="S828" i="12" s="1"/>
  <c r="S827" i="12" s="1"/>
  <c r="S823" i="12"/>
  <c r="S822" i="12" s="1"/>
  <c r="S820" i="12"/>
  <c r="S819" i="12" s="1"/>
  <c r="S815" i="12"/>
  <c r="S813" i="12"/>
  <c r="S811" i="12"/>
  <c r="S806" i="12"/>
  <c r="S805" i="12" s="1"/>
  <c r="S803" i="12"/>
  <c r="S802" i="12" s="1"/>
  <c r="S800" i="12"/>
  <c r="S799" i="12" s="1"/>
  <c r="S796" i="12"/>
  <c r="S794" i="12"/>
  <c r="S790" i="12"/>
  <c r="S789" i="12" s="1"/>
  <c r="S788" i="12" s="1"/>
  <c r="S785" i="12"/>
  <c r="S783" i="12"/>
  <c r="S779" i="12"/>
  <c r="S778" i="12" s="1"/>
  <c r="S775" i="12"/>
  <c r="S773" i="12"/>
  <c r="S772" i="12" s="1"/>
  <c r="S770" i="12"/>
  <c r="S769" i="12" s="1"/>
  <c r="S767" i="12"/>
  <c r="S766" i="12" s="1"/>
  <c r="S760" i="12"/>
  <c r="S759" i="12" s="1"/>
  <c r="S757" i="12"/>
  <c r="S756" i="12" s="1"/>
  <c r="S753" i="12"/>
  <c r="S752" i="12" s="1"/>
  <c r="S751" i="12" s="1"/>
  <c r="S749" i="12"/>
  <c r="S748" i="12" s="1"/>
  <c r="S747" i="12" s="1"/>
  <c r="S745" i="12"/>
  <c r="S744" i="12" s="1"/>
  <c r="S742" i="12"/>
  <c r="S741" i="12" s="1"/>
  <c r="S739" i="12"/>
  <c r="S738" i="12" s="1"/>
  <c r="S736" i="12"/>
  <c r="S735" i="12" s="1"/>
  <c r="S730" i="12"/>
  <c r="S728" i="12"/>
  <c r="S724" i="12"/>
  <c r="S723" i="12" s="1"/>
  <c r="S721" i="12"/>
  <c r="S720" i="12" s="1"/>
  <c r="S717" i="12"/>
  <c r="S714" i="12"/>
  <c r="S711" i="12"/>
  <c r="S708" i="12"/>
  <c r="S707" i="12" s="1"/>
  <c r="S703" i="12"/>
  <c r="S701" i="12"/>
  <c r="S697" i="12"/>
  <c r="S696" i="12" s="1"/>
  <c r="S695" i="12" s="1"/>
  <c r="S693" i="12"/>
  <c r="S691" i="12"/>
  <c r="S687" i="12"/>
  <c r="S686" i="12" s="1"/>
  <c r="S685" i="12" s="1"/>
  <c r="S683" i="12"/>
  <c r="S682" i="12" s="1"/>
  <c r="S681" i="12" s="1"/>
  <c r="S679" i="12"/>
  <c r="S678" i="12" s="1"/>
  <c r="S677" i="12" s="1"/>
  <c r="S675" i="12"/>
  <c r="S673" i="12"/>
  <c r="S667" i="12"/>
  <c r="S666" i="12" s="1"/>
  <c r="S665" i="12" s="1"/>
  <c r="S661" i="12"/>
  <c r="S657" i="12"/>
  <c r="S654" i="12"/>
  <c r="S653" i="12" s="1"/>
  <c r="S651" i="12"/>
  <c r="S650" i="12" s="1"/>
  <c r="S648" i="12"/>
  <c r="S647" i="12" s="1"/>
  <c r="S643" i="12"/>
  <c r="S641" i="12"/>
  <c r="S637" i="12"/>
  <c r="S635" i="12"/>
  <c r="S628" i="12"/>
  <c r="S627" i="12" s="1"/>
  <c r="S626" i="12" s="1"/>
  <c r="S625" i="12" s="1"/>
  <c r="S623" i="12"/>
  <c r="S622" i="12" s="1"/>
  <c r="S620" i="12"/>
  <c r="S619" i="12" s="1"/>
  <c r="S615" i="12"/>
  <c r="S614" i="12" s="1"/>
  <c r="S612" i="12"/>
  <c r="S611" i="12" s="1"/>
  <c r="S608" i="12"/>
  <c r="S607" i="12" s="1"/>
  <c r="S606" i="12" s="1"/>
  <c r="S604" i="12"/>
  <c r="S602" i="12"/>
  <c r="S597" i="12"/>
  <c r="S596" i="12" s="1"/>
  <c r="S594" i="12"/>
  <c r="S593" i="12" s="1"/>
  <c r="S591" i="12"/>
  <c r="S590" i="12" s="1"/>
  <c r="S588" i="12"/>
  <c r="S587" i="12" s="1"/>
  <c r="S585" i="12"/>
  <c r="S584" i="12" s="1"/>
  <c r="S579" i="12"/>
  <c r="S578" i="12" s="1"/>
  <c r="S576" i="12"/>
  <c r="S575" i="12" s="1"/>
  <c r="S571" i="12"/>
  <c r="S570" i="12" s="1"/>
  <c r="S569" i="12" s="1"/>
  <c r="S568" i="12" s="1"/>
  <c r="S566" i="12"/>
  <c r="S565" i="12" s="1"/>
  <c r="S563" i="12"/>
  <c r="S562" i="12" s="1"/>
  <c r="S557" i="12"/>
  <c r="S556" i="12" s="1"/>
  <c r="S555" i="12" s="1"/>
  <c r="S550" i="12"/>
  <c r="S546" i="12"/>
  <c r="S540" i="12"/>
  <c r="S539" i="12" s="1"/>
  <c r="S538" i="12" s="1"/>
  <c r="S536" i="12"/>
  <c r="S535" i="12" s="1"/>
  <c r="S534" i="12" s="1"/>
  <c r="S532" i="12"/>
  <c r="S531" i="12" s="1"/>
  <c r="S529" i="12"/>
  <c r="S528" i="12" s="1"/>
  <c r="S524" i="12"/>
  <c r="S522" i="12"/>
  <c r="S518" i="12"/>
  <c r="S517" i="12" s="1"/>
  <c r="S516" i="12" s="1"/>
  <c r="S514" i="12"/>
  <c r="S513" i="12" s="1"/>
  <c r="S512" i="12" s="1"/>
  <c r="S510" i="12"/>
  <c r="S509" i="12" s="1"/>
  <c r="S508" i="12" s="1"/>
  <c r="S506" i="12"/>
  <c r="S505" i="12" s="1"/>
  <c r="S503" i="12"/>
  <c r="S502" i="12" s="1"/>
  <c r="S499" i="12"/>
  <c r="S498" i="12" s="1"/>
  <c r="S496" i="12"/>
  <c r="S495" i="12" s="1"/>
  <c r="S492" i="12"/>
  <c r="S491" i="12" s="1"/>
  <c r="S490" i="12" s="1"/>
  <c r="S485" i="12"/>
  <c r="S484" i="12" s="1"/>
  <c r="S483" i="12" s="1"/>
  <c r="S481" i="12"/>
  <c r="S480" i="12" s="1"/>
  <c r="S479" i="12" s="1"/>
  <c r="S477" i="12"/>
  <c r="S476" i="12" s="1"/>
  <c r="S475" i="12" s="1"/>
  <c r="S473" i="12"/>
  <c r="S472" i="12" s="1"/>
  <c r="S471" i="12" s="1"/>
  <c r="S468" i="12"/>
  <c r="S466" i="12"/>
  <c r="S463" i="12"/>
  <c r="S462" i="12" s="1"/>
  <c r="S459" i="12"/>
  <c r="S457" i="12"/>
  <c r="S453" i="12"/>
  <c r="S452" i="12" s="1"/>
  <c r="S451" i="12" s="1"/>
  <c r="S448" i="12"/>
  <c r="S447" i="12" s="1"/>
  <c r="S446" i="12" s="1"/>
  <c r="S445" i="12" s="1"/>
  <c r="S442" i="12"/>
  <c r="S440" i="12"/>
  <c r="S435" i="12"/>
  <c r="S434" i="12" s="1"/>
  <c r="S433" i="12" s="1"/>
  <c r="S431" i="12"/>
  <c r="S429" i="12"/>
  <c r="S425" i="12"/>
  <c r="S423" i="12"/>
  <c r="S418" i="12"/>
  <c r="S417" i="12" s="1"/>
  <c r="S416" i="12" s="1"/>
  <c r="S413" i="12"/>
  <c r="S411" i="12"/>
  <c r="S407" i="12"/>
  <c r="S405" i="12"/>
  <c r="S400" i="12"/>
  <c r="S399" i="12" s="1"/>
  <c r="S398" i="12" s="1"/>
  <c r="S396" i="12"/>
  <c r="S395" i="12" s="1"/>
  <c r="S394" i="12" s="1"/>
  <c r="S392" i="12"/>
  <c r="S391" i="12" s="1"/>
  <c r="S390" i="12" s="1"/>
  <c r="S388" i="12"/>
  <c r="S387" i="12" s="1"/>
  <c r="S386" i="12" s="1"/>
  <c r="S384" i="12"/>
  <c r="S383" i="12" s="1"/>
  <c r="S382" i="12" s="1"/>
  <c r="S380" i="12"/>
  <c r="S379" i="12" s="1"/>
  <c r="S378" i="12" s="1"/>
  <c r="S376" i="12"/>
  <c r="S375" i="12" s="1"/>
  <c r="S374" i="12" s="1"/>
  <c r="S372" i="12"/>
  <c r="S371" i="12" s="1"/>
  <c r="S370" i="12" s="1"/>
  <c r="S365" i="12"/>
  <c r="S364" i="12" s="1"/>
  <c r="S363" i="12" s="1"/>
  <c r="S361" i="12"/>
  <c r="S360" i="12" s="1"/>
  <c r="S359" i="12" s="1"/>
  <c r="S355" i="12"/>
  <c r="S354" i="12" s="1"/>
  <c r="S353" i="12" s="1"/>
  <c r="S352" i="12" s="1"/>
  <c r="S350" i="12"/>
  <c r="S349" i="12" s="1"/>
  <c r="S348" i="12" s="1"/>
  <c r="S346" i="12"/>
  <c r="S345" i="12" s="1"/>
  <c r="S343" i="12"/>
  <c r="S342" i="12" s="1"/>
  <c r="S340" i="12"/>
  <c r="S339" i="12" s="1"/>
  <c r="S336" i="12"/>
  <c r="S335" i="12" s="1"/>
  <c r="S334" i="12" s="1"/>
  <c r="S329" i="12"/>
  <c r="S328" i="12" s="1"/>
  <c r="S327" i="12" s="1"/>
  <c r="S326" i="12" s="1"/>
  <c r="S325" i="12" s="1"/>
  <c r="S323" i="12"/>
  <c r="S322" i="12" s="1"/>
  <c r="S321" i="12" s="1"/>
  <c r="S318" i="12"/>
  <c r="S317" i="12" s="1"/>
  <c r="S316" i="12" s="1"/>
  <c r="S314" i="12"/>
  <c r="S313" i="12" s="1"/>
  <c r="S312" i="12" s="1"/>
  <c r="S310" i="12"/>
  <c r="S309" i="12" s="1"/>
  <c r="S307" i="12"/>
  <c r="S306" i="12" s="1"/>
  <c r="S303" i="12"/>
  <c r="S302" i="12" s="1"/>
  <c r="S301" i="12" s="1"/>
  <c r="S299" i="12"/>
  <c r="S298" i="12" s="1"/>
  <c r="S297" i="12" s="1"/>
  <c r="S293" i="12"/>
  <c r="S292" i="12" s="1"/>
  <c r="S291" i="12" s="1"/>
  <c r="S288" i="12"/>
  <c r="S286" i="12"/>
  <c r="S281" i="12"/>
  <c r="S279" i="12"/>
  <c r="S275" i="12"/>
  <c r="S274" i="12" s="1"/>
  <c r="S273" i="12" s="1"/>
  <c r="S269" i="12"/>
  <c r="S268" i="12" s="1"/>
  <c r="S267" i="12" s="1"/>
  <c r="S265" i="12"/>
  <c r="S263" i="12"/>
  <c r="S259" i="12"/>
  <c r="S258" i="12" s="1"/>
  <c r="S257" i="12" s="1"/>
  <c r="S254" i="12"/>
  <c r="S252" i="12"/>
  <c r="S248" i="12"/>
  <c r="S247" i="12" s="1"/>
  <c r="S246" i="12" s="1"/>
  <c r="S244" i="12"/>
  <c r="S243" i="12" s="1"/>
  <c r="S242" i="12" s="1"/>
  <c r="S240" i="12"/>
  <c r="S238" i="12"/>
  <c r="S232" i="12"/>
  <c r="S231" i="12" s="1"/>
  <c r="S230" i="12" s="1"/>
  <c r="S228" i="12"/>
  <c r="S227" i="12" s="1"/>
  <c r="S226" i="12" s="1"/>
  <c r="S224" i="12"/>
  <c r="S223" i="12" s="1"/>
  <c r="S221" i="12"/>
  <c r="S220" i="12" s="1"/>
  <c r="S217" i="12"/>
  <c r="S215" i="12"/>
  <c r="S211" i="12"/>
  <c r="S209" i="12"/>
  <c r="S202" i="12"/>
  <c r="S201" i="12" s="1"/>
  <c r="S200" i="12" s="1"/>
  <c r="S198" i="12"/>
  <c r="S197" i="12" s="1"/>
  <c r="S196" i="12" s="1"/>
  <c r="S194" i="12"/>
  <c r="S193" i="12" s="1"/>
  <c r="S192" i="12" s="1"/>
  <c r="S189" i="12"/>
  <c r="S188" i="12" s="1"/>
  <c r="S187" i="12" s="1"/>
  <c r="S185" i="12"/>
  <c r="S184" i="12" s="1"/>
  <c r="S183" i="12" s="1"/>
  <c r="S180" i="12"/>
  <c r="S179" i="12" s="1"/>
  <c r="S177" i="12"/>
  <c r="S176" i="12" s="1"/>
  <c r="S173" i="12"/>
  <c r="S172" i="12" s="1"/>
  <c r="S171" i="12" s="1"/>
  <c r="S167" i="12"/>
  <c r="S166" i="12" s="1"/>
  <c r="S165" i="12" s="1"/>
  <c r="S163" i="12"/>
  <c r="S162" i="12" s="1"/>
  <c r="S161" i="12" s="1"/>
  <c r="S158" i="12"/>
  <c r="S157" i="12" s="1"/>
  <c r="S155" i="12"/>
  <c r="S154" i="12" s="1"/>
  <c r="S151" i="12"/>
  <c r="S150" i="12" s="1"/>
  <c r="S148" i="12"/>
  <c r="S147" i="12" s="1"/>
  <c r="S145" i="12"/>
  <c r="S144" i="12" s="1"/>
  <c r="S140" i="12"/>
  <c r="S139" i="12" s="1"/>
  <c r="S138" i="12" s="1"/>
  <c r="S136" i="12"/>
  <c r="S135" i="12" s="1"/>
  <c r="S134" i="12" s="1"/>
  <c r="S131" i="12"/>
  <c r="S130" i="12" s="1"/>
  <c r="S129" i="12" s="1"/>
  <c r="S127" i="12"/>
  <c r="S126" i="12" s="1"/>
  <c r="S124" i="12"/>
  <c r="S123" i="12" s="1"/>
  <c r="S120" i="12"/>
  <c r="S119" i="12" s="1"/>
  <c r="S117" i="12"/>
  <c r="S116" i="12" s="1"/>
  <c r="S114" i="12"/>
  <c r="S113" i="12" s="1"/>
  <c r="S107" i="12"/>
  <c r="S105" i="12"/>
  <c r="S100" i="12"/>
  <c r="S99" i="12" s="1"/>
  <c r="S98" i="12" s="1"/>
  <c r="S97" i="12" s="1"/>
  <c r="S95" i="12"/>
  <c r="S94" i="12" s="1"/>
  <c r="S93" i="12" s="1"/>
  <c r="S92" i="12" s="1"/>
  <c r="S88" i="12"/>
  <c r="S87" i="12" s="1"/>
  <c r="S86" i="12" s="1"/>
  <c r="S84" i="12"/>
  <c r="S81" i="12"/>
  <c r="S78" i="12"/>
  <c r="S74" i="12"/>
  <c r="S73" i="12" s="1"/>
  <c r="S70" i="12"/>
  <c r="S68" i="12"/>
  <c r="S65" i="12"/>
  <c r="S64" i="12" s="1"/>
  <c r="S59" i="12"/>
  <c r="S58" i="12" s="1"/>
  <c r="S56" i="12"/>
  <c r="S55" i="12" s="1"/>
  <c r="S51" i="12"/>
  <c r="S50" i="12" s="1"/>
  <c r="S49" i="12" s="1"/>
  <c r="S47" i="12"/>
  <c r="S46" i="12" s="1"/>
  <c r="S45" i="12" s="1"/>
  <c r="S43" i="12"/>
  <c r="S42" i="12" s="1"/>
  <c r="S41" i="12" s="1"/>
  <c r="S38" i="12"/>
  <c r="S37" i="12" s="1"/>
  <c r="S36" i="12" s="1"/>
  <c r="S34" i="12"/>
  <c r="S33" i="12" s="1"/>
  <c r="S32" i="12" s="1"/>
  <c r="S30" i="12"/>
  <c r="S29" i="12" s="1"/>
  <c r="S28" i="12" s="1"/>
  <c r="S26" i="12"/>
  <c r="S25" i="12" s="1"/>
  <c r="S23" i="12"/>
  <c r="S22" i="12" s="1"/>
  <c r="S501" i="12" l="1"/>
  <c r="S601" i="12"/>
  <c r="S600" i="12" s="1"/>
  <c r="S1585" i="12"/>
  <c r="S1916" i="12"/>
  <c r="S262" i="12"/>
  <c r="S261" i="12" s="1"/>
  <c r="S1720" i="12"/>
  <c r="S1719" i="12" s="1"/>
  <c r="S175" i="12"/>
  <c r="S170" i="12" s="1"/>
  <c r="S214" i="12"/>
  <c r="S213" i="12" s="1"/>
  <c r="S256" i="12"/>
  <c r="S285" i="12"/>
  <c r="S284" i="12" s="1"/>
  <c r="S428" i="12"/>
  <c r="S427" i="12" s="1"/>
  <c r="S521" i="12"/>
  <c r="S520" i="12" s="1"/>
  <c r="S634" i="12"/>
  <c r="S633" i="12" s="1"/>
  <c r="S2047" i="12"/>
  <c r="S77" i="12"/>
  <c r="S72" i="12" s="1"/>
  <c r="S208" i="12"/>
  <c r="S207" i="12" s="1"/>
  <c r="S143" i="12"/>
  <c r="S358" i="12"/>
  <c r="S357" i="12" s="1"/>
  <c r="S1397" i="12"/>
  <c r="S1543" i="12"/>
  <c r="S1831" i="12"/>
  <c r="S1849" i="12"/>
  <c r="S21" i="12"/>
  <c r="S20" i="12" s="1"/>
  <c r="S104" i="12"/>
  <c r="S103" i="12" s="1"/>
  <c r="S102" i="12" s="1"/>
  <c r="S91" i="12" s="1"/>
  <c r="S422" i="12"/>
  <c r="S421" i="12" s="1"/>
  <c r="S420" i="12" s="1"/>
  <c r="S465" i="12"/>
  <c r="S461" i="12" s="1"/>
  <c r="S690" i="12"/>
  <c r="S689" i="12" s="1"/>
  <c r="S369" i="12"/>
  <c r="S439" i="12"/>
  <c r="S438" i="12" s="1"/>
  <c r="S437" i="12" s="1"/>
  <c r="S2265" i="12"/>
  <c r="S54" i="12"/>
  <c r="S53" i="12" s="1"/>
  <c r="S237" i="12"/>
  <c r="S236" i="12" s="1"/>
  <c r="S251" i="12"/>
  <c r="S250" i="12" s="1"/>
  <c r="S278" i="12"/>
  <c r="S277" i="12" s="1"/>
  <c r="S272" i="12" s="1"/>
  <c r="S271" i="12" s="1"/>
  <c r="S561" i="12"/>
  <c r="S560" i="12" s="1"/>
  <c r="S610" i="12"/>
  <c r="S599" i="12" s="1"/>
  <c r="S798" i="12"/>
  <c r="S907" i="12"/>
  <c r="S2076" i="12"/>
  <c r="S700" i="12"/>
  <c r="S699" i="12" s="1"/>
  <c r="S1574" i="12"/>
  <c r="S1699" i="12"/>
  <c r="S1861" i="12"/>
  <c r="S1982" i="12"/>
  <c r="S1977" i="12" s="1"/>
  <c r="S810" i="12"/>
  <c r="S809" i="12" s="1"/>
  <c r="S808" i="12" s="1"/>
  <c r="S1970" i="12"/>
  <c r="S1965" i="12" s="1"/>
  <c r="S2239" i="12"/>
  <c r="S2326" i="12"/>
  <c r="S2321" i="12" s="1"/>
  <c r="S2315" i="12" s="1"/>
  <c r="S122" i="12"/>
  <c r="S1200" i="12"/>
  <c r="S153" i="12"/>
  <c r="S1534" i="12"/>
  <c r="S2368" i="12"/>
  <c r="S2354" i="12" s="1"/>
  <c r="S112" i="12"/>
  <c r="S40" i="12"/>
  <c r="S1475" i="12"/>
  <c r="S456" i="12"/>
  <c r="S455" i="12" s="1"/>
  <c r="S545" i="12"/>
  <c r="S544" i="12" s="1"/>
  <c r="S543" i="12" s="1"/>
  <c r="S542" i="12" s="1"/>
  <c r="S672" i="12"/>
  <c r="S671" i="12" s="1"/>
  <c r="S727" i="12"/>
  <c r="S726" i="12" s="1"/>
  <c r="S755" i="12"/>
  <c r="S826" i="12"/>
  <c r="S963" i="12"/>
  <c r="S962" i="12" s="1"/>
  <c r="S1062" i="12"/>
  <c r="S1061" i="12" s="1"/>
  <c r="S1112" i="12"/>
  <c r="S1757" i="12"/>
  <c r="S1756" i="12" s="1"/>
  <c r="S1755" i="12" s="1"/>
  <c r="S2055" i="12"/>
  <c r="S2054" i="12" s="1"/>
  <c r="S2184" i="12"/>
  <c r="S2183" i="12" s="1"/>
  <c r="S2224" i="12"/>
  <c r="S2429" i="12"/>
  <c r="S2428" i="12" s="1"/>
  <c r="S2427" i="12" s="1"/>
  <c r="S182" i="12"/>
  <c r="S219" i="12"/>
  <c r="S404" i="12"/>
  <c r="S403" i="12" s="1"/>
  <c r="S618" i="12"/>
  <c r="S617" i="12" s="1"/>
  <c r="S719" i="12"/>
  <c r="S765" i="12"/>
  <c r="S1187" i="12"/>
  <c r="S1378" i="12"/>
  <c r="S1672" i="12"/>
  <c r="S2034" i="12"/>
  <c r="S710" i="12"/>
  <c r="S706" i="12" s="1"/>
  <c r="S734" i="12"/>
  <c r="S818" i="12"/>
  <c r="S817" i="12" s="1"/>
  <c r="S1086" i="12"/>
  <c r="S1085" i="12" s="1"/>
  <c r="S1079" i="12" s="1"/>
  <c r="S1150" i="12"/>
  <c r="S1524" i="12"/>
  <c r="S1523" i="12" s="1"/>
  <c r="S1946" i="12"/>
  <c r="S1945" i="12" s="1"/>
  <c r="S583" i="12"/>
  <c r="S582" i="12" s="1"/>
  <c r="S847" i="12"/>
  <c r="S846" i="12" s="1"/>
  <c r="S1681" i="12"/>
  <c r="S1706" i="12"/>
  <c r="S1840" i="12"/>
  <c r="S2087" i="12"/>
  <c r="S2344" i="12"/>
  <c r="S2339" i="12" s="1"/>
  <c r="S191" i="12"/>
  <c r="S133" i="12"/>
  <c r="S160" i="12"/>
  <c r="S1220" i="12"/>
  <c r="S338" i="12"/>
  <c r="S333" i="12" s="1"/>
  <c r="S332" i="12" s="1"/>
  <c r="S1584" i="12"/>
  <c r="S305" i="12"/>
  <c r="S296" i="12" s="1"/>
  <c r="S295" i="12" s="1"/>
  <c r="S574" i="12"/>
  <c r="S573" i="12" s="1"/>
  <c r="S559" i="12" s="1"/>
  <c r="S656" i="12"/>
  <c r="S646" i="12" s="1"/>
  <c r="S645" i="12" s="1"/>
  <c r="S782" i="12"/>
  <c r="S781" i="12" s="1"/>
  <c r="S1054" i="12"/>
  <c r="S1050" i="12" s="1"/>
  <c r="S1095" i="12"/>
  <c r="S1180" i="12"/>
  <c r="S1167" i="12" s="1"/>
  <c r="S1333" i="12"/>
  <c r="S1359" i="12"/>
  <c r="S1358" i="12" s="1"/>
  <c r="S1357" i="12" s="1"/>
  <c r="S1458" i="12"/>
  <c r="S1565" i="12"/>
  <c r="S1655" i="12"/>
  <c r="S2273" i="12"/>
  <c r="S2287" i="12"/>
  <c r="S2282" i="12" s="1"/>
  <c r="S917" i="12"/>
  <c r="S1486" i="12"/>
  <c r="S884" i="12"/>
  <c r="S863" i="12" s="1"/>
  <c r="S988" i="12"/>
  <c r="S1141" i="12"/>
  <c r="S1136" i="12" s="1"/>
  <c r="S1125" i="12" s="1"/>
  <c r="S1553" i="12"/>
  <c r="S67" i="12"/>
  <c r="S63" i="12" s="1"/>
  <c r="S62" i="12" s="1"/>
  <c r="S61" i="12" s="1"/>
  <c r="S410" i="12"/>
  <c r="S409" i="12" s="1"/>
  <c r="S494" i="12"/>
  <c r="S527" i="12"/>
  <c r="S526" i="12" s="1"/>
  <c r="S640" i="12"/>
  <c r="S639" i="12" s="1"/>
  <c r="S793" i="12"/>
  <c r="S792" i="12" s="1"/>
  <c r="S1388" i="12"/>
  <c r="S1387" i="12" s="1"/>
  <c r="S1416" i="12"/>
  <c r="S1396" i="12" s="1"/>
  <c r="S1642" i="12"/>
  <c r="S1105" i="12"/>
  <c r="S1691" i="12"/>
  <c r="S1777" i="12"/>
  <c r="S1860" i="12"/>
  <c r="S1995" i="12"/>
  <c r="S1994" i="12" s="1"/>
  <c r="S2007" i="12"/>
  <c r="S2006" i="12" s="1"/>
  <c r="S2005" i="12" s="1"/>
  <c r="S2115" i="12"/>
  <c r="S2165" i="12"/>
  <c r="S2305" i="12"/>
  <c r="S2300" i="12" s="1"/>
  <c r="S2294" i="12" s="1"/>
  <c r="S1621" i="12"/>
  <c r="S1620" i="12" s="1"/>
  <c r="S1614" i="12" s="1"/>
  <c r="S1911" i="12"/>
  <c r="S1905" i="12" s="1"/>
  <c r="S1934" i="12"/>
  <c r="S1923" i="12" s="1"/>
  <c r="S2023" i="12"/>
  <c r="S2022" i="12" s="1"/>
  <c r="S2411" i="12"/>
  <c r="S2097" i="12"/>
  <c r="S2096" i="12" s="1"/>
  <c r="S2158" i="12"/>
  <c r="S2209" i="12"/>
  <c r="S1887" i="12"/>
  <c r="S1886" i="12" s="1"/>
  <c r="S1885" i="12" s="1"/>
  <c r="S2066" i="12"/>
  <c r="S2065" i="12" s="1"/>
  <c r="S2122" i="12"/>
  <c r="S2401" i="12"/>
  <c r="S2396" i="12" s="1"/>
  <c r="S1750" i="12"/>
  <c r="S1746" i="12" s="1"/>
  <c r="S1741" i="12" s="1"/>
  <c r="S1740" i="12" s="1"/>
  <c r="V2141" i="12"/>
  <c r="U2141" i="12"/>
  <c r="R2141" i="12"/>
  <c r="T2141" i="12" s="1"/>
  <c r="V2132" i="12"/>
  <c r="U2132" i="12"/>
  <c r="V2131" i="12"/>
  <c r="U2131" i="12"/>
  <c r="R2131" i="12"/>
  <c r="T2131" i="12" s="1"/>
  <c r="V2128" i="12"/>
  <c r="U2128" i="12"/>
  <c r="V2127" i="12"/>
  <c r="U2127" i="12"/>
  <c r="V2126" i="12"/>
  <c r="U2126" i="12"/>
  <c r="V1959" i="12"/>
  <c r="U1959" i="12"/>
  <c r="R1959" i="12"/>
  <c r="T1959" i="12" s="1"/>
  <c r="V1919" i="12"/>
  <c r="U1919" i="12"/>
  <c r="R1919" i="12"/>
  <c r="T1919" i="12" s="1"/>
  <c r="V1904" i="12"/>
  <c r="U1904" i="12"/>
  <c r="V1774" i="12"/>
  <c r="U1774" i="12"/>
  <c r="R1774" i="12"/>
  <c r="T1774" i="12" s="1"/>
  <c r="V1705" i="12"/>
  <c r="U1705" i="12"/>
  <c r="V1702" i="12"/>
  <c r="U1702" i="12"/>
  <c r="V1671" i="12"/>
  <c r="U1671" i="12"/>
  <c r="R1671" i="12"/>
  <c r="T1671" i="12" s="1"/>
  <c r="V1667" i="12"/>
  <c r="U1667" i="12"/>
  <c r="R1667" i="12"/>
  <c r="T1667" i="12" s="1"/>
  <c r="V1558" i="12"/>
  <c r="U1558" i="12"/>
  <c r="R1558" i="12"/>
  <c r="V1456" i="12"/>
  <c r="U1456" i="12"/>
  <c r="R1456" i="12"/>
  <c r="T1456" i="12" s="1"/>
  <c r="V1432" i="12"/>
  <c r="U1432" i="12"/>
  <c r="R1432" i="12"/>
  <c r="T1432" i="12" s="1"/>
  <c r="V1428" i="12"/>
  <c r="U1428" i="12"/>
  <c r="R1428" i="12"/>
  <c r="T1428" i="12" s="1"/>
  <c r="V1424" i="12"/>
  <c r="U1424" i="12"/>
  <c r="R1424" i="12"/>
  <c r="T1424" i="12" s="1"/>
  <c r="V1356" i="12"/>
  <c r="U1356" i="12"/>
  <c r="V1332" i="12"/>
  <c r="U1332" i="12"/>
  <c r="R1332" i="12"/>
  <c r="T1332" i="12" s="1"/>
  <c r="V1324" i="12"/>
  <c r="U1324" i="12"/>
  <c r="R1324" i="12"/>
  <c r="T1324" i="12" s="1"/>
  <c r="V1228" i="12"/>
  <c r="U1228" i="12"/>
  <c r="R1228" i="12"/>
  <c r="T1228" i="12" s="1"/>
  <c r="V1186" i="12"/>
  <c r="U1186" i="12"/>
  <c r="R1186" i="12"/>
  <c r="V1072" i="12"/>
  <c r="U1072" i="12"/>
  <c r="R1072" i="12"/>
  <c r="V1042" i="12"/>
  <c r="U1042" i="12"/>
  <c r="V1024" i="12"/>
  <c r="U1024" i="12"/>
  <c r="R1024" i="12"/>
  <c r="T1024" i="12" s="1"/>
  <c r="V941" i="12"/>
  <c r="U941" i="12"/>
  <c r="R941" i="12"/>
  <c r="T941" i="12" s="1"/>
  <c r="V933" i="12"/>
  <c r="U933" i="12"/>
  <c r="R933" i="12"/>
  <c r="T933" i="12" s="1"/>
  <c r="V925" i="12"/>
  <c r="U925" i="12"/>
  <c r="R925" i="12"/>
  <c r="T925" i="12" s="1"/>
  <c r="V915" i="12"/>
  <c r="U915" i="12"/>
  <c r="R915" i="12"/>
  <c r="T915" i="12" s="1"/>
  <c r="V894" i="12"/>
  <c r="U894" i="12"/>
  <c r="R894" i="12"/>
  <c r="T894" i="12" s="1"/>
  <c r="V377" i="12"/>
  <c r="U377" i="12"/>
  <c r="R377" i="12"/>
  <c r="T377" i="12" s="1"/>
  <c r="V294" i="12"/>
  <c r="U294" i="12"/>
  <c r="R294" i="12"/>
  <c r="T294" i="12" s="1"/>
  <c r="V249" i="12"/>
  <c r="U249" i="12"/>
  <c r="R249" i="12"/>
  <c r="T249" i="12" s="1"/>
  <c r="R233" i="12"/>
  <c r="T233" i="12" s="1"/>
  <c r="S1680" i="12" l="1"/>
  <c r="S1679" i="12" s="1"/>
  <c r="S1457" i="12"/>
  <c r="S1395" i="12" s="1"/>
  <c r="S235" i="12"/>
  <c r="S234" i="12" s="1"/>
  <c r="S142" i="12"/>
  <c r="S1564" i="12"/>
  <c r="S1552" i="12" s="1"/>
  <c r="S2033" i="12"/>
  <c r="S331" i="12"/>
  <c r="S402" i="12"/>
  <c r="S368" i="12" s="1"/>
  <c r="S206" i="12"/>
  <c r="S205" i="12" s="1"/>
  <c r="S204" i="12" s="1"/>
  <c r="S862" i="12"/>
  <c r="S632" i="12"/>
  <c r="S631" i="12" s="1"/>
  <c r="S1944" i="12"/>
  <c r="S1943" i="12" s="1"/>
  <c r="S1049" i="12"/>
  <c r="S1043" i="12" s="1"/>
  <c r="S1372" i="12"/>
  <c r="S670" i="12"/>
  <c r="S19" i="12"/>
  <c r="S18" i="12" s="1"/>
  <c r="S1698" i="12"/>
  <c r="S489" i="12"/>
  <c r="S488" i="12" s="1"/>
  <c r="S764" i="12"/>
  <c r="S705" i="12"/>
  <c r="S669" i="12" s="1"/>
  <c r="S111" i="12"/>
  <c r="S110" i="12" s="1"/>
  <c r="S1739" i="12"/>
  <c r="S1776" i="12"/>
  <c r="S1775" i="12" s="1"/>
  <c r="S787" i="12"/>
  <c r="S1485" i="12"/>
  <c r="S1484" i="12" s="1"/>
  <c r="S581" i="12"/>
  <c r="S733" i="12"/>
  <c r="S732" i="12" s="1"/>
  <c r="S1149" i="12"/>
  <c r="S2333" i="12"/>
  <c r="S169" i="12"/>
  <c r="S2133" i="12"/>
  <c r="S450" i="12"/>
  <c r="S444" i="12" s="1"/>
  <c r="S2004" i="12"/>
  <c r="S1641" i="12"/>
  <c r="S825" i="12"/>
  <c r="S1219" i="12"/>
  <c r="S2272" i="12"/>
  <c r="S1583" i="12"/>
  <c r="S916" i="12"/>
  <c r="S1094" i="12"/>
  <c r="S1093" i="12" s="1"/>
  <c r="S1078" i="12" s="1"/>
  <c r="O1154" i="12"/>
  <c r="S2032" i="12" l="1"/>
  <c r="S487" i="12"/>
  <c r="S1640" i="12"/>
  <c r="S90" i="12"/>
  <c r="S763" i="12"/>
  <c r="S630" i="12" s="1"/>
  <c r="S861" i="12"/>
  <c r="S1148" i="12"/>
  <c r="S367" i="12"/>
  <c r="O1770" i="12"/>
  <c r="S2440" i="12" l="1"/>
  <c r="O218" i="12"/>
  <c r="O2359" i="12" l="1"/>
  <c r="P1037" i="12" l="1"/>
  <c r="Q1037" i="12"/>
  <c r="P1773" i="12" l="1"/>
  <c r="U1773" i="12" s="1"/>
  <c r="Q1773" i="12"/>
  <c r="V1773" i="12" s="1"/>
  <c r="W1773" i="12"/>
  <c r="W1772" i="12" s="1"/>
  <c r="W1771" i="12" s="1"/>
  <c r="O1773" i="12"/>
  <c r="R1773" i="12" s="1"/>
  <c r="T1773" i="12" s="1"/>
  <c r="Q1772" i="12" l="1"/>
  <c r="V1772" i="12" s="1"/>
  <c r="O1772" i="12"/>
  <c r="R1772" i="12" s="1"/>
  <c r="T1772" i="12" s="1"/>
  <c r="P1772" i="12"/>
  <c r="U1772" i="12" s="1"/>
  <c r="Q1569" i="12"/>
  <c r="P1569" i="12"/>
  <c r="O1569" i="12"/>
  <c r="Q1573" i="12"/>
  <c r="V1573" i="12" s="1"/>
  <c r="P1573" i="12"/>
  <c r="U1573" i="12" s="1"/>
  <c r="O1573" i="12"/>
  <c r="R1573" i="12" s="1"/>
  <c r="T1573" i="12" s="1"/>
  <c r="P1572" i="12"/>
  <c r="U1572" i="12" s="1"/>
  <c r="Q1572" i="12"/>
  <c r="V1572" i="12" s="1"/>
  <c r="W1572" i="12"/>
  <c r="W1571" i="12" s="1"/>
  <c r="W1570" i="12" s="1"/>
  <c r="O1572" i="12"/>
  <c r="R1572" i="12" s="1"/>
  <c r="T1572" i="12" s="1"/>
  <c r="O1771" i="12" l="1"/>
  <c r="R1771" i="12" s="1"/>
  <c r="T1771" i="12" s="1"/>
  <c r="O1571" i="12"/>
  <c r="R1571" i="12" s="1"/>
  <c r="T1571" i="12" s="1"/>
  <c r="Q1571" i="12"/>
  <c r="V1571" i="12" s="1"/>
  <c r="P1571" i="12"/>
  <c r="U1571" i="12" s="1"/>
  <c r="P1771" i="12"/>
  <c r="U1771" i="12" s="1"/>
  <c r="Q1771" i="12"/>
  <c r="V1771" i="12" s="1"/>
  <c r="O1042" i="12"/>
  <c r="R1042" i="12" s="1"/>
  <c r="T1042" i="12" s="1"/>
  <c r="P1041" i="12"/>
  <c r="U1041" i="12" s="1"/>
  <c r="Q1041" i="12"/>
  <c r="V1041" i="12" s="1"/>
  <c r="W1041" i="12"/>
  <c r="W1040" i="12" s="1"/>
  <c r="W1039" i="12" s="1"/>
  <c r="W1038" i="12" s="1"/>
  <c r="O1041" i="12"/>
  <c r="R1041" i="12" s="1"/>
  <c r="T1041" i="12" s="1"/>
  <c r="P1023" i="12"/>
  <c r="U1023" i="12" s="1"/>
  <c r="Q1023" i="12"/>
  <c r="V1023" i="12" s="1"/>
  <c r="W1023" i="12"/>
  <c r="W1022" i="12" s="1"/>
  <c r="W1021" i="12" s="1"/>
  <c r="O1023" i="12"/>
  <c r="R1023" i="12" s="1"/>
  <c r="T1023" i="12" s="1"/>
  <c r="P1570" i="12" l="1"/>
  <c r="U1570" i="12" s="1"/>
  <c r="O1570" i="12"/>
  <c r="R1570" i="12" s="1"/>
  <c r="T1570" i="12" s="1"/>
  <c r="P1022" i="12"/>
  <c r="U1022" i="12" s="1"/>
  <c r="Q1022" i="12"/>
  <c r="V1022" i="12" s="1"/>
  <c r="Q1040" i="12"/>
  <c r="V1040" i="12" s="1"/>
  <c r="P1040" i="12"/>
  <c r="U1040" i="12" s="1"/>
  <c r="O1022" i="12"/>
  <c r="R1022" i="12" s="1"/>
  <c r="T1022" i="12" s="1"/>
  <c r="O1040" i="12"/>
  <c r="R1040" i="12" s="1"/>
  <c r="T1040" i="12" s="1"/>
  <c r="Q1570" i="12"/>
  <c r="V1570" i="12" s="1"/>
  <c r="P932" i="12"/>
  <c r="U932" i="12" s="1"/>
  <c r="Q932" i="12"/>
  <c r="V932" i="12" s="1"/>
  <c r="W932" i="12"/>
  <c r="W931" i="12" s="1"/>
  <c r="W930" i="12" s="1"/>
  <c r="O932" i="12"/>
  <c r="R932" i="12" s="1"/>
  <c r="T932" i="12" s="1"/>
  <c r="Q931" i="12" l="1"/>
  <c r="V931" i="12" s="1"/>
  <c r="P1039" i="12"/>
  <c r="U1039" i="12" s="1"/>
  <c r="Q1021" i="12"/>
  <c r="V1021" i="12" s="1"/>
  <c r="P931" i="12"/>
  <c r="U931" i="12" s="1"/>
  <c r="O1039" i="12"/>
  <c r="R1039" i="12" s="1"/>
  <c r="T1039" i="12" s="1"/>
  <c r="O931" i="12"/>
  <c r="R931" i="12" s="1"/>
  <c r="T931" i="12" s="1"/>
  <c r="O1021" i="12"/>
  <c r="R1021" i="12" s="1"/>
  <c r="T1021" i="12" s="1"/>
  <c r="Q1039" i="12"/>
  <c r="V1039" i="12" s="1"/>
  <c r="P1021" i="12"/>
  <c r="U1021" i="12" s="1"/>
  <c r="O1904" i="12"/>
  <c r="R1904" i="12" s="1"/>
  <c r="T1904" i="12" s="1"/>
  <c r="O930" i="12" l="1"/>
  <c r="R930" i="12" s="1"/>
  <c r="T930" i="12" s="1"/>
  <c r="P1038" i="12"/>
  <c r="U1038" i="12" s="1"/>
  <c r="Q1038" i="12"/>
  <c r="V1038" i="12" s="1"/>
  <c r="P930" i="12"/>
  <c r="U930" i="12" s="1"/>
  <c r="O1038" i="12"/>
  <c r="R1038" i="12" s="1"/>
  <c r="T1038" i="12" s="1"/>
  <c r="Q930" i="12"/>
  <c r="V930" i="12" s="1"/>
  <c r="Q1563" i="12"/>
  <c r="P1563" i="12"/>
  <c r="P924" i="12" l="1"/>
  <c r="U924" i="12" s="1"/>
  <c r="Q924" i="12"/>
  <c r="V924" i="12" s="1"/>
  <c r="W924" i="12"/>
  <c r="W923" i="12" s="1"/>
  <c r="W922" i="12" s="1"/>
  <c r="O924" i="12"/>
  <c r="R924" i="12" s="1"/>
  <c r="T924" i="12" s="1"/>
  <c r="P248" i="12"/>
  <c r="U248" i="12" s="1"/>
  <c r="Q248" i="12"/>
  <c r="V248" i="12" s="1"/>
  <c r="W248" i="12"/>
  <c r="W247" i="12" s="1"/>
  <c r="W246" i="12" s="1"/>
  <c r="O248" i="12"/>
  <c r="R248" i="12" s="1"/>
  <c r="T248" i="12" s="1"/>
  <c r="O247" i="12" l="1"/>
  <c r="R247" i="12" s="1"/>
  <c r="T247" i="12" s="1"/>
  <c r="Q923" i="12"/>
  <c r="V923" i="12" s="1"/>
  <c r="O923" i="12"/>
  <c r="R923" i="12" s="1"/>
  <c r="T923" i="12" s="1"/>
  <c r="Q247" i="12"/>
  <c r="V247" i="12" s="1"/>
  <c r="P247" i="12"/>
  <c r="U247" i="12" s="1"/>
  <c r="P923" i="12"/>
  <c r="U923" i="12" s="1"/>
  <c r="Q922" i="12" l="1"/>
  <c r="V922" i="12" s="1"/>
  <c r="P922" i="12"/>
  <c r="U922" i="12" s="1"/>
  <c r="Q246" i="12"/>
  <c r="V246" i="12" s="1"/>
  <c r="P246" i="12"/>
  <c r="U246" i="12" s="1"/>
  <c r="O922" i="12"/>
  <c r="R922" i="12" s="1"/>
  <c r="T922" i="12" s="1"/>
  <c r="O246" i="12"/>
  <c r="R246" i="12" s="1"/>
  <c r="T246" i="12" s="1"/>
  <c r="O1705" i="12"/>
  <c r="R1705" i="12" s="1"/>
  <c r="T1705" i="12" s="1"/>
  <c r="O1702" i="12"/>
  <c r="R1702" i="12" s="1"/>
  <c r="T1702" i="12" s="1"/>
  <c r="P1331" i="12" l="1"/>
  <c r="U1331" i="12" s="1"/>
  <c r="Q1331" i="12"/>
  <c r="V1331" i="12" s="1"/>
  <c r="W1331" i="12"/>
  <c r="W1330" i="12" s="1"/>
  <c r="W1329" i="12" s="1"/>
  <c r="O1331" i="12"/>
  <c r="R1331" i="12" s="1"/>
  <c r="T1331" i="12" s="1"/>
  <c r="P1323" i="12"/>
  <c r="U1323" i="12" s="1"/>
  <c r="Q1323" i="12"/>
  <c r="V1323" i="12" s="1"/>
  <c r="W1323" i="12"/>
  <c r="W1322" i="12" s="1"/>
  <c r="W1321" i="12" s="1"/>
  <c r="O1323" i="12"/>
  <c r="R1323" i="12" s="1"/>
  <c r="T1323" i="12" s="1"/>
  <c r="O1322" i="12" l="1"/>
  <c r="R1322" i="12" s="1"/>
  <c r="T1322" i="12" s="1"/>
  <c r="O1330" i="12"/>
  <c r="R1330" i="12" s="1"/>
  <c r="T1330" i="12" s="1"/>
  <c r="Q1322" i="12"/>
  <c r="V1322" i="12" s="1"/>
  <c r="Q1330" i="12"/>
  <c r="V1330" i="12" s="1"/>
  <c r="P1322" i="12"/>
  <c r="U1322" i="12" s="1"/>
  <c r="P1330" i="12"/>
  <c r="U1330" i="12" s="1"/>
  <c r="Q1710" i="12"/>
  <c r="P1710" i="12"/>
  <c r="O1710" i="12"/>
  <c r="P1329" i="12" l="1"/>
  <c r="U1329" i="12" s="1"/>
  <c r="O1329" i="12"/>
  <c r="R1329" i="12" s="1"/>
  <c r="T1329" i="12" s="1"/>
  <c r="Q1329" i="12"/>
  <c r="V1329" i="12" s="1"/>
  <c r="P1321" i="12"/>
  <c r="U1321" i="12" s="1"/>
  <c r="Q1321" i="12"/>
  <c r="V1321" i="12" s="1"/>
  <c r="O1321" i="12"/>
  <c r="R1321" i="12" s="1"/>
  <c r="T1321" i="12" s="1"/>
  <c r="P1071" i="12"/>
  <c r="U1071" i="12" s="1"/>
  <c r="Q1071" i="12"/>
  <c r="V1071" i="12" s="1"/>
  <c r="W1071" i="12"/>
  <c r="W1070" i="12" s="1"/>
  <c r="W1069" i="12" s="1"/>
  <c r="O1071" i="12"/>
  <c r="R1071" i="12" s="1"/>
  <c r="O1070" i="12" l="1"/>
  <c r="R1070" i="12" s="1"/>
  <c r="Q1070" i="12"/>
  <c r="V1070" i="12" s="1"/>
  <c r="P1070" i="12"/>
  <c r="U1070" i="12" s="1"/>
  <c r="P293" i="12"/>
  <c r="U293" i="12" s="1"/>
  <c r="Q293" i="12"/>
  <c r="V293" i="12" s="1"/>
  <c r="W293" i="12"/>
  <c r="W292" i="12" s="1"/>
  <c r="W291" i="12" s="1"/>
  <c r="O293" i="12"/>
  <c r="R293" i="12" s="1"/>
  <c r="T293" i="12" s="1"/>
  <c r="Q233" i="12"/>
  <c r="V233" i="12" s="1"/>
  <c r="P233" i="12"/>
  <c r="U233" i="12" s="1"/>
  <c r="P292" i="12" l="1"/>
  <c r="U292" i="12" s="1"/>
  <c r="Q292" i="12"/>
  <c r="V292" i="12" s="1"/>
  <c r="Q1069" i="12"/>
  <c r="V1069" i="12" s="1"/>
  <c r="O292" i="12"/>
  <c r="R292" i="12" s="1"/>
  <c r="T292" i="12" s="1"/>
  <c r="P1069" i="12"/>
  <c r="U1069" i="12" s="1"/>
  <c r="O1069" i="12"/>
  <c r="R1069" i="12" s="1"/>
  <c r="P1701" i="12"/>
  <c r="U1701" i="12" s="1"/>
  <c r="Q1701" i="12"/>
  <c r="V1701" i="12" s="1"/>
  <c r="W1701" i="12"/>
  <c r="W1700" i="12" s="1"/>
  <c r="P1704" i="12"/>
  <c r="U1704" i="12" s="1"/>
  <c r="Q1704" i="12"/>
  <c r="V1704" i="12" s="1"/>
  <c r="W1704" i="12"/>
  <c r="W1703" i="12" s="1"/>
  <c r="O1704" i="12"/>
  <c r="R1704" i="12" s="1"/>
  <c r="T1704" i="12" s="1"/>
  <c r="O1701" i="12"/>
  <c r="R1701" i="12" s="1"/>
  <c r="T1701" i="12" s="1"/>
  <c r="P1703" i="12" l="1"/>
  <c r="U1703" i="12" s="1"/>
  <c r="O291" i="12"/>
  <c r="R291" i="12" s="1"/>
  <c r="T291" i="12" s="1"/>
  <c r="Q291" i="12"/>
  <c r="V291" i="12" s="1"/>
  <c r="O1703" i="12"/>
  <c r="R1703" i="12" s="1"/>
  <c r="T1703" i="12" s="1"/>
  <c r="Q1700" i="12"/>
  <c r="V1700" i="12" s="1"/>
  <c r="O1700" i="12"/>
  <c r="R1700" i="12" s="1"/>
  <c r="T1700" i="12" s="1"/>
  <c r="Q1703" i="12"/>
  <c r="V1703" i="12" s="1"/>
  <c r="P1700" i="12"/>
  <c r="U1700" i="12" s="1"/>
  <c r="P291" i="12"/>
  <c r="U291" i="12" s="1"/>
  <c r="W1699" i="12"/>
  <c r="P1958" i="12"/>
  <c r="U1958" i="12" s="1"/>
  <c r="Q1958" i="12"/>
  <c r="V1958" i="12" s="1"/>
  <c r="W1958" i="12"/>
  <c r="W1957" i="12" s="1"/>
  <c r="W1956" i="12" s="1"/>
  <c r="O1958" i="12"/>
  <c r="R1958" i="12" s="1"/>
  <c r="T1958" i="12" s="1"/>
  <c r="Q1699" i="12" l="1"/>
  <c r="V1699" i="12" s="1"/>
  <c r="O1699" i="12"/>
  <c r="R1699" i="12" s="1"/>
  <c r="T1699" i="12" s="1"/>
  <c r="O1957" i="12"/>
  <c r="R1957" i="12" s="1"/>
  <c r="T1957" i="12" s="1"/>
  <c r="Q1957" i="12"/>
  <c r="V1957" i="12" s="1"/>
  <c r="P1957" i="12"/>
  <c r="U1957" i="12" s="1"/>
  <c r="P1699" i="12"/>
  <c r="U1699" i="12" s="1"/>
  <c r="O2128" i="12"/>
  <c r="R2128" i="12" s="1"/>
  <c r="T2128" i="12" s="1"/>
  <c r="P2124" i="12"/>
  <c r="Q2124" i="12"/>
  <c r="W2124" i="12"/>
  <c r="O1844" i="12"/>
  <c r="P376" i="12"/>
  <c r="U376" i="12" s="1"/>
  <c r="Q376" i="12"/>
  <c r="V376" i="12" s="1"/>
  <c r="W376" i="12"/>
  <c r="W375" i="12" s="1"/>
  <c r="W374" i="12" s="1"/>
  <c r="O376" i="12"/>
  <c r="R376" i="12" s="1"/>
  <c r="T376" i="12" s="1"/>
  <c r="P940" i="12"/>
  <c r="U940" i="12" s="1"/>
  <c r="Q940" i="12"/>
  <c r="V940" i="12" s="1"/>
  <c r="W940" i="12"/>
  <c r="W939" i="12" s="1"/>
  <c r="W938" i="12" s="1"/>
  <c r="O940" i="12"/>
  <c r="R940" i="12" s="1"/>
  <c r="T940" i="12" s="1"/>
  <c r="P893" i="12"/>
  <c r="U893" i="12" s="1"/>
  <c r="Q893" i="12"/>
  <c r="V893" i="12" s="1"/>
  <c r="W893" i="12"/>
  <c r="W892" i="12" s="1"/>
  <c r="W891" i="12" s="1"/>
  <c r="O893" i="12"/>
  <c r="R893" i="12" s="1"/>
  <c r="T893" i="12" s="1"/>
  <c r="O892" i="12" l="1"/>
  <c r="R892" i="12" s="1"/>
  <c r="T892" i="12" s="1"/>
  <c r="Q1956" i="12"/>
  <c r="V1956" i="12" s="1"/>
  <c r="O375" i="12"/>
  <c r="R375" i="12" s="1"/>
  <c r="T375" i="12" s="1"/>
  <c r="Q375" i="12"/>
  <c r="V375" i="12" s="1"/>
  <c r="O939" i="12"/>
  <c r="R939" i="12" s="1"/>
  <c r="T939" i="12" s="1"/>
  <c r="Q892" i="12"/>
  <c r="V892" i="12" s="1"/>
  <c r="Q939" i="12"/>
  <c r="V939" i="12" s="1"/>
  <c r="P892" i="12"/>
  <c r="U892" i="12" s="1"/>
  <c r="P939" i="12"/>
  <c r="U939" i="12" s="1"/>
  <c r="P375" i="12"/>
  <c r="U375" i="12" s="1"/>
  <c r="P1956" i="12"/>
  <c r="U1956" i="12" s="1"/>
  <c r="O1956" i="12"/>
  <c r="R1956" i="12" s="1"/>
  <c r="T1956" i="12" s="1"/>
  <c r="O2426" i="12"/>
  <c r="P1918" i="12"/>
  <c r="U1918" i="12" s="1"/>
  <c r="Q1918" i="12"/>
  <c r="V1918" i="12" s="1"/>
  <c r="W1918" i="12"/>
  <c r="W1917" i="12" s="1"/>
  <c r="O1918" i="12"/>
  <c r="R1918" i="12" s="1"/>
  <c r="T1918" i="12" s="1"/>
  <c r="P1903" i="12"/>
  <c r="U1903" i="12" s="1"/>
  <c r="Q1903" i="12"/>
  <c r="V1903" i="12" s="1"/>
  <c r="W1903" i="12"/>
  <c r="W1902" i="12" s="1"/>
  <c r="W1901" i="12" s="1"/>
  <c r="O1903" i="12"/>
  <c r="R1903" i="12" s="1"/>
  <c r="T1903" i="12" s="1"/>
  <c r="Q1902" i="12" l="1"/>
  <c r="V1902" i="12" s="1"/>
  <c r="P374" i="12"/>
  <c r="U374" i="12" s="1"/>
  <c r="P891" i="12"/>
  <c r="U891" i="12" s="1"/>
  <c r="Q891" i="12"/>
  <c r="V891" i="12" s="1"/>
  <c r="Q374" i="12"/>
  <c r="V374" i="12" s="1"/>
  <c r="P1902" i="12"/>
  <c r="U1902" i="12" s="1"/>
  <c r="Q1917" i="12"/>
  <c r="V1917" i="12" s="1"/>
  <c r="P1917" i="12"/>
  <c r="U1917" i="12" s="1"/>
  <c r="O1902" i="12"/>
  <c r="R1902" i="12" s="1"/>
  <c r="T1902" i="12" s="1"/>
  <c r="O1917" i="12"/>
  <c r="R1917" i="12" s="1"/>
  <c r="T1917" i="12" s="1"/>
  <c r="P938" i="12"/>
  <c r="U938" i="12" s="1"/>
  <c r="Q938" i="12"/>
  <c r="V938" i="12" s="1"/>
  <c r="O938" i="12"/>
  <c r="R938" i="12" s="1"/>
  <c r="T938" i="12" s="1"/>
  <c r="O374" i="12"/>
  <c r="R374" i="12" s="1"/>
  <c r="T374" i="12" s="1"/>
  <c r="O891" i="12"/>
  <c r="R891" i="12" s="1"/>
  <c r="T891" i="12" s="1"/>
  <c r="O2132" i="12"/>
  <c r="R2132" i="12" s="1"/>
  <c r="T2132" i="12" s="1"/>
  <c r="P2130" i="12"/>
  <c r="U2130" i="12" s="1"/>
  <c r="Q2130" i="12"/>
  <c r="V2130" i="12" s="1"/>
  <c r="W2130" i="12"/>
  <c r="W2129" i="12" s="1"/>
  <c r="O2130" i="12"/>
  <c r="R2130" i="12" s="1"/>
  <c r="T2130" i="12" s="1"/>
  <c r="P2129" i="12" l="1"/>
  <c r="U2129" i="12" s="1"/>
  <c r="P1901" i="12"/>
  <c r="U1901" i="12" s="1"/>
  <c r="O2129" i="12"/>
  <c r="R2129" i="12" s="1"/>
  <c r="T2129" i="12" s="1"/>
  <c r="Q2129" i="12"/>
  <c r="V2129" i="12" s="1"/>
  <c r="O1901" i="12"/>
  <c r="R1901" i="12" s="1"/>
  <c r="T1901" i="12" s="1"/>
  <c r="Q1901" i="12"/>
  <c r="V1901" i="12" s="1"/>
  <c r="P1423" i="12"/>
  <c r="U1423" i="12" s="1"/>
  <c r="Q1423" i="12"/>
  <c r="V1423" i="12" s="1"/>
  <c r="W1423" i="12"/>
  <c r="W1422" i="12" s="1"/>
  <c r="W1421" i="12" s="1"/>
  <c r="P1427" i="12"/>
  <c r="U1427" i="12" s="1"/>
  <c r="Q1427" i="12"/>
  <c r="V1427" i="12" s="1"/>
  <c r="W1427" i="12"/>
  <c r="W1426" i="12" s="1"/>
  <c r="W1425" i="12" s="1"/>
  <c r="P1431" i="12"/>
  <c r="U1431" i="12" s="1"/>
  <c r="Q1431" i="12"/>
  <c r="V1431" i="12" s="1"/>
  <c r="W1431" i="12"/>
  <c r="W1430" i="12" s="1"/>
  <c r="W1429" i="12" s="1"/>
  <c r="O1431" i="12"/>
  <c r="R1431" i="12" s="1"/>
  <c r="T1431" i="12" s="1"/>
  <c r="O1427" i="12"/>
  <c r="R1427" i="12" s="1"/>
  <c r="T1427" i="12" s="1"/>
  <c r="O1423" i="12"/>
  <c r="R1423" i="12" s="1"/>
  <c r="T1423" i="12" s="1"/>
  <c r="P1455" i="12"/>
  <c r="U1455" i="12" s="1"/>
  <c r="Q1455" i="12"/>
  <c r="V1455" i="12" s="1"/>
  <c r="W1455" i="12"/>
  <c r="W1454" i="12" s="1"/>
  <c r="W1453" i="12" s="1"/>
  <c r="O1455" i="12"/>
  <c r="R1455" i="12" s="1"/>
  <c r="T1455" i="12" s="1"/>
  <c r="P1227" i="12"/>
  <c r="U1227" i="12" s="1"/>
  <c r="Q1227" i="12"/>
  <c r="V1227" i="12" s="1"/>
  <c r="W1227" i="12"/>
  <c r="W1226" i="12" s="1"/>
  <c r="W1225" i="12" s="1"/>
  <c r="O1227" i="12"/>
  <c r="R1227" i="12" s="1"/>
  <c r="T1227" i="12" s="1"/>
  <c r="O1292" i="12"/>
  <c r="O1422" i="12" l="1"/>
  <c r="R1422" i="12" s="1"/>
  <c r="T1422" i="12" s="1"/>
  <c r="O1426" i="12"/>
  <c r="R1426" i="12" s="1"/>
  <c r="T1426" i="12" s="1"/>
  <c r="P1430" i="12"/>
  <c r="U1430" i="12" s="1"/>
  <c r="O1454" i="12"/>
  <c r="R1454" i="12" s="1"/>
  <c r="T1454" i="12" s="1"/>
  <c r="P1426" i="12"/>
  <c r="U1426" i="12" s="1"/>
  <c r="Q1226" i="12"/>
  <c r="V1226" i="12" s="1"/>
  <c r="Q1454" i="12"/>
  <c r="V1454" i="12" s="1"/>
  <c r="O1430" i="12"/>
  <c r="R1430" i="12" s="1"/>
  <c r="T1430" i="12" s="1"/>
  <c r="Q1422" i="12"/>
  <c r="V1422" i="12" s="1"/>
  <c r="O1226" i="12"/>
  <c r="R1226" i="12" s="1"/>
  <c r="T1226" i="12" s="1"/>
  <c r="Q1430" i="12"/>
  <c r="V1430" i="12" s="1"/>
  <c r="P1226" i="12"/>
  <c r="U1226" i="12" s="1"/>
  <c r="P1454" i="12"/>
  <c r="U1454" i="12" s="1"/>
  <c r="Q1426" i="12"/>
  <c r="V1426" i="12" s="1"/>
  <c r="P1422" i="12"/>
  <c r="U1422" i="12" s="1"/>
  <c r="P2140" i="12"/>
  <c r="U2140" i="12" s="1"/>
  <c r="Q2140" i="12"/>
  <c r="V2140" i="12" s="1"/>
  <c r="W2140" i="12"/>
  <c r="W2139" i="12" s="1"/>
  <c r="W2138" i="12" s="1"/>
  <c r="O2140" i="12"/>
  <c r="R2140" i="12" s="1"/>
  <c r="T2140" i="12" s="1"/>
  <c r="Q2139" i="12" l="1"/>
  <c r="V2139" i="12" s="1"/>
  <c r="P2139" i="12"/>
  <c r="U2139" i="12" s="1"/>
  <c r="Q1425" i="12"/>
  <c r="V1425" i="12" s="1"/>
  <c r="P1225" i="12"/>
  <c r="U1225" i="12" s="1"/>
  <c r="O1225" i="12"/>
  <c r="R1225" i="12" s="1"/>
  <c r="T1225" i="12" s="1"/>
  <c r="O1429" i="12"/>
  <c r="R1429" i="12" s="1"/>
  <c r="T1429" i="12" s="1"/>
  <c r="Q1225" i="12"/>
  <c r="V1225" i="12" s="1"/>
  <c r="O1453" i="12"/>
  <c r="R1453" i="12" s="1"/>
  <c r="T1453" i="12" s="1"/>
  <c r="O1425" i="12"/>
  <c r="R1425" i="12" s="1"/>
  <c r="T1425" i="12" s="1"/>
  <c r="O2139" i="12"/>
  <c r="R2139" i="12" s="1"/>
  <c r="T2139" i="12" s="1"/>
  <c r="P1421" i="12"/>
  <c r="U1421" i="12" s="1"/>
  <c r="P1453" i="12"/>
  <c r="U1453" i="12" s="1"/>
  <c r="Q1429" i="12"/>
  <c r="V1429" i="12" s="1"/>
  <c r="Q1421" i="12"/>
  <c r="V1421" i="12" s="1"/>
  <c r="Q1453" i="12"/>
  <c r="V1453" i="12" s="1"/>
  <c r="P1425" i="12"/>
  <c r="U1425" i="12" s="1"/>
  <c r="P1429" i="12"/>
  <c r="U1429" i="12" s="1"/>
  <c r="O1421" i="12"/>
  <c r="R1421" i="12" s="1"/>
  <c r="T1421" i="12" s="1"/>
  <c r="O2127" i="12"/>
  <c r="R2127" i="12" s="1"/>
  <c r="T2127" i="12" s="1"/>
  <c r="O2126" i="12"/>
  <c r="O2124" i="12" l="1"/>
  <c r="R2126" i="12"/>
  <c r="T2126" i="12" s="1"/>
  <c r="O2138" i="12"/>
  <c r="R2138" i="12" s="1"/>
  <c r="T2138" i="12" s="1"/>
  <c r="P2138" i="12"/>
  <c r="U2138" i="12" s="1"/>
  <c r="Q2138" i="12"/>
  <c r="V2138" i="12" s="1"/>
  <c r="O1356" i="12"/>
  <c r="R1356" i="12" s="1"/>
  <c r="T1356" i="12" s="1"/>
  <c r="P1355" i="12"/>
  <c r="U1355" i="12" s="1"/>
  <c r="Q1355" i="12"/>
  <c r="V1355" i="12" s="1"/>
  <c r="W1355" i="12"/>
  <c r="W1354" i="12" s="1"/>
  <c r="W1353" i="12" s="1"/>
  <c r="W1352" i="12" s="1"/>
  <c r="O1355" i="12"/>
  <c r="R1355" i="12" s="1"/>
  <c r="T1355" i="12" s="1"/>
  <c r="O1320" i="12"/>
  <c r="P1354" i="12" l="1"/>
  <c r="U1354" i="12" s="1"/>
  <c r="O1354" i="12"/>
  <c r="R1354" i="12" s="1"/>
  <c r="T1354" i="12" s="1"/>
  <c r="Q1354" i="12"/>
  <c r="V1354" i="12" s="1"/>
  <c r="Q1213" i="12"/>
  <c r="O1353" i="12" l="1"/>
  <c r="R1353" i="12" s="1"/>
  <c r="T1353" i="12" s="1"/>
  <c r="Q1353" i="12"/>
  <c r="V1353" i="12" s="1"/>
  <c r="P1353" i="12"/>
  <c r="U1353" i="12" s="1"/>
  <c r="P1185" i="12"/>
  <c r="U1185" i="12" s="1"/>
  <c r="Q1185" i="12"/>
  <c r="V1185" i="12" s="1"/>
  <c r="W1185" i="12"/>
  <c r="W1184" i="12" s="1"/>
  <c r="O1185" i="12"/>
  <c r="R1185" i="12" s="1"/>
  <c r="P1557" i="12"/>
  <c r="U1557" i="12" s="1"/>
  <c r="Q1557" i="12"/>
  <c r="V1557" i="12" s="1"/>
  <c r="W1557" i="12"/>
  <c r="W1556" i="12" s="1"/>
  <c r="W1555" i="12" s="1"/>
  <c r="W1554" i="12" s="1"/>
  <c r="O1557" i="12"/>
  <c r="R1557" i="12" s="1"/>
  <c r="Q1556" i="12" l="1"/>
  <c r="V1556" i="12" s="1"/>
  <c r="P1184" i="12"/>
  <c r="U1184" i="12" s="1"/>
  <c r="Q1352" i="12"/>
  <c r="V1352" i="12" s="1"/>
  <c r="O1556" i="12"/>
  <c r="R1556" i="12" s="1"/>
  <c r="O1184" i="12"/>
  <c r="R1184" i="12" s="1"/>
  <c r="Q1184" i="12"/>
  <c r="V1184" i="12" s="1"/>
  <c r="P1556" i="12"/>
  <c r="U1556" i="12" s="1"/>
  <c r="P1352" i="12"/>
  <c r="U1352" i="12" s="1"/>
  <c r="O1352" i="12"/>
  <c r="R1352" i="12" s="1"/>
  <c r="T1352" i="12" s="1"/>
  <c r="P1666" i="12"/>
  <c r="U1666" i="12" s="1"/>
  <c r="Q1666" i="12"/>
  <c r="V1666" i="12" s="1"/>
  <c r="W1666" i="12"/>
  <c r="W1665" i="12" s="1"/>
  <c r="W1664" i="12" s="1"/>
  <c r="P1670" i="12"/>
  <c r="U1670" i="12" s="1"/>
  <c r="Q1670" i="12"/>
  <c r="V1670" i="12" s="1"/>
  <c r="W1670" i="12"/>
  <c r="W1669" i="12" s="1"/>
  <c r="W1668" i="12" s="1"/>
  <c r="O1670" i="12"/>
  <c r="R1670" i="12" s="1"/>
  <c r="T1670" i="12" s="1"/>
  <c r="O1666" i="12"/>
  <c r="R1666" i="12" s="1"/>
  <c r="T1666" i="12" s="1"/>
  <c r="P1665" i="12" l="1"/>
  <c r="U1665" i="12" s="1"/>
  <c r="O1555" i="12"/>
  <c r="R1555" i="12" s="1"/>
  <c r="O1665" i="12"/>
  <c r="R1665" i="12" s="1"/>
  <c r="T1665" i="12" s="1"/>
  <c r="P1669" i="12"/>
  <c r="U1669" i="12" s="1"/>
  <c r="Q1665" i="12"/>
  <c r="V1665" i="12" s="1"/>
  <c r="Q1669" i="12"/>
  <c r="V1669" i="12" s="1"/>
  <c r="O1669" i="12"/>
  <c r="R1669" i="12" s="1"/>
  <c r="T1669" i="12" s="1"/>
  <c r="P1555" i="12"/>
  <c r="U1555" i="12" s="1"/>
  <c r="Q1555" i="12"/>
  <c r="V1555" i="12" s="1"/>
  <c r="P914" i="12"/>
  <c r="U914" i="12" s="1"/>
  <c r="Q914" i="12"/>
  <c r="V914" i="12" s="1"/>
  <c r="W914" i="12"/>
  <c r="W913" i="12" s="1"/>
  <c r="W912" i="12" s="1"/>
  <c r="O914" i="12"/>
  <c r="R914" i="12" s="1"/>
  <c r="T914" i="12" s="1"/>
  <c r="P913" i="12" l="1"/>
  <c r="U913" i="12" s="1"/>
  <c r="P1554" i="12"/>
  <c r="U1554" i="12" s="1"/>
  <c r="Q1668" i="12"/>
  <c r="V1668" i="12" s="1"/>
  <c r="P1668" i="12"/>
  <c r="U1668" i="12" s="1"/>
  <c r="O1554" i="12"/>
  <c r="R1554" i="12" s="1"/>
  <c r="O913" i="12"/>
  <c r="R913" i="12" s="1"/>
  <c r="T913" i="12" s="1"/>
  <c r="Q913" i="12"/>
  <c r="V913" i="12" s="1"/>
  <c r="Q1554" i="12"/>
  <c r="V1554" i="12" s="1"/>
  <c r="O1668" i="12"/>
  <c r="R1668" i="12" s="1"/>
  <c r="T1668" i="12" s="1"/>
  <c r="Q1664" i="12"/>
  <c r="V1664" i="12" s="1"/>
  <c r="O1664" i="12"/>
  <c r="R1664" i="12" s="1"/>
  <c r="T1664" i="12" s="1"/>
  <c r="P1664" i="12"/>
  <c r="U1664" i="12" s="1"/>
  <c r="P232" i="12"/>
  <c r="U232" i="12" s="1"/>
  <c r="Q232" i="12"/>
  <c r="V232" i="12" s="1"/>
  <c r="W232" i="12"/>
  <c r="W231" i="12" s="1"/>
  <c r="W230" i="12" s="1"/>
  <c r="O232" i="12"/>
  <c r="R232" i="12" s="1"/>
  <c r="T232" i="12" s="1"/>
  <c r="O912" i="12" l="1"/>
  <c r="R912" i="12" s="1"/>
  <c r="T912" i="12" s="1"/>
  <c r="O231" i="12"/>
  <c r="R231" i="12" s="1"/>
  <c r="T231" i="12" s="1"/>
  <c r="Q231" i="12"/>
  <c r="V231" i="12" s="1"/>
  <c r="P231" i="12"/>
  <c r="U231" i="12" s="1"/>
  <c r="Q912" i="12"/>
  <c r="V912" i="12" s="1"/>
  <c r="P912" i="12"/>
  <c r="U912" i="12" s="1"/>
  <c r="O23" i="12"/>
  <c r="O22" i="12" s="1"/>
  <c r="P23" i="12"/>
  <c r="P22" i="12" s="1"/>
  <c r="Q23" i="12"/>
  <c r="Q22" i="12" s="1"/>
  <c r="O26" i="12"/>
  <c r="O25" i="12" s="1"/>
  <c r="P26" i="12"/>
  <c r="P25" i="12" s="1"/>
  <c r="Q26" i="12"/>
  <c r="Q25" i="12" s="1"/>
  <c r="O30" i="12"/>
  <c r="O29" i="12" s="1"/>
  <c r="O28" i="12" s="1"/>
  <c r="P30" i="12"/>
  <c r="P29" i="12" s="1"/>
  <c r="P28" i="12" s="1"/>
  <c r="Q30" i="12"/>
  <c r="Q29" i="12" s="1"/>
  <c r="Q28" i="12" s="1"/>
  <c r="O34" i="12"/>
  <c r="O33" i="12" s="1"/>
  <c r="O32" i="12" s="1"/>
  <c r="P34" i="12"/>
  <c r="P33" i="12" s="1"/>
  <c r="P32" i="12" s="1"/>
  <c r="Q34" i="12"/>
  <c r="Q33" i="12" s="1"/>
  <c r="Q32" i="12" s="1"/>
  <c r="O38" i="12"/>
  <c r="O37" i="12" s="1"/>
  <c r="O36" i="12" s="1"/>
  <c r="P38" i="12"/>
  <c r="P37" i="12" s="1"/>
  <c r="P36" i="12" s="1"/>
  <c r="Q38" i="12"/>
  <c r="Q37" i="12" s="1"/>
  <c r="Q36" i="12" s="1"/>
  <c r="O43" i="12"/>
  <c r="O42" i="12" s="1"/>
  <c r="O41" i="12" s="1"/>
  <c r="P43" i="12"/>
  <c r="P42" i="12" s="1"/>
  <c r="P41" i="12" s="1"/>
  <c r="Q43" i="12"/>
  <c r="Q42" i="12" s="1"/>
  <c r="Q41" i="12" s="1"/>
  <c r="O47" i="12"/>
  <c r="O46" i="12" s="1"/>
  <c r="O45" i="12" s="1"/>
  <c r="P47" i="12"/>
  <c r="P46" i="12" s="1"/>
  <c r="P45" i="12" s="1"/>
  <c r="Q47" i="12"/>
  <c r="Q46" i="12" s="1"/>
  <c r="Q45" i="12" s="1"/>
  <c r="O51" i="12"/>
  <c r="O50" i="12" s="1"/>
  <c r="O49" i="12" s="1"/>
  <c r="P51" i="12"/>
  <c r="P50" i="12" s="1"/>
  <c r="P49" i="12" s="1"/>
  <c r="Q51" i="12"/>
  <c r="Q50" i="12" s="1"/>
  <c r="Q49" i="12" s="1"/>
  <c r="O56" i="12"/>
  <c r="O55" i="12" s="1"/>
  <c r="P56" i="12"/>
  <c r="P55" i="12" s="1"/>
  <c r="Q56" i="12"/>
  <c r="Q55" i="12" s="1"/>
  <c r="O59" i="12"/>
  <c r="O58" i="12" s="1"/>
  <c r="P59" i="12"/>
  <c r="P58" i="12" s="1"/>
  <c r="Q59" i="12"/>
  <c r="Q58" i="12" s="1"/>
  <c r="O65" i="12"/>
  <c r="O64" i="12" s="1"/>
  <c r="P65" i="12"/>
  <c r="P64" i="12" s="1"/>
  <c r="Q65" i="12"/>
  <c r="Q64" i="12" s="1"/>
  <c r="O68" i="12"/>
  <c r="P68" i="12"/>
  <c r="Q68" i="12"/>
  <c r="O70" i="12"/>
  <c r="P70" i="12"/>
  <c r="Q70" i="12"/>
  <c r="O74" i="12"/>
  <c r="O73" i="12" s="1"/>
  <c r="P74" i="12"/>
  <c r="P73" i="12" s="1"/>
  <c r="Q74" i="12"/>
  <c r="Q73" i="12" s="1"/>
  <c r="O78" i="12"/>
  <c r="P78" i="12"/>
  <c r="Q78" i="12"/>
  <c r="O81" i="12"/>
  <c r="P81" i="12"/>
  <c r="Q81" i="12"/>
  <c r="O84" i="12"/>
  <c r="P84" i="12"/>
  <c r="Q84" i="12"/>
  <c r="O88" i="12"/>
  <c r="O87" i="12" s="1"/>
  <c r="O86" i="12" s="1"/>
  <c r="P88" i="12"/>
  <c r="P87" i="12" s="1"/>
  <c r="P86" i="12" s="1"/>
  <c r="Q88" i="12"/>
  <c r="Q87" i="12" s="1"/>
  <c r="Q86" i="12" s="1"/>
  <c r="O95" i="12"/>
  <c r="O94" i="12" s="1"/>
  <c r="O93" i="12" s="1"/>
  <c r="O92" i="12" s="1"/>
  <c r="P95" i="12"/>
  <c r="P94" i="12" s="1"/>
  <c r="P93" i="12" s="1"/>
  <c r="P92" i="12" s="1"/>
  <c r="Q95" i="12"/>
  <c r="Q94" i="12" s="1"/>
  <c r="Q93" i="12" s="1"/>
  <c r="Q92" i="12" s="1"/>
  <c r="O100" i="12"/>
  <c r="O99" i="12" s="1"/>
  <c r="O98" i="12" s="1"/>
  <c r="O97" i="12" s="1"/>
  <c r="P100" i="12"/>
  <c r="P99" i="12" s="1"/>
  <c r="P98" i="12" s="1"/>
  <c r="P97" i="12" s="1"/>
  <c r="Q100" i="12"/>
  <c r="Q99" i="12" s="1"/>
  <c r="Q98" i="12" s="1"/>
  <c r="Q97" i="12" s="1"/>
  <c r="O105" i="12"/>
  <c r="P105" i="12"/>
  <c r="Q105" i="12"/>
  <c r="O107" i="12"/>
  <c r="P107" i="12"/>
  <c r="Q107" i="12"/>
  <c r="O114" i="12"/>
  <c r="O113" i="12" s="1"/>
  <c r="P114" i="12"/>
  <c r="P113" i="12" s="1"/>
  <c r="Q114" i="12"/>
  <c r="Q113" i="12" s="1"/>
  <c r="O117" i="12"/>
  <c r="O116" i="12" s="1"/>
  <c r="P117" i="12"/>
  <c r="P116" i="12" s="1"/>
  <c r="Q117" i="12"/>
  <c r="Q116" i="12" s="1"/>
  <c r="O120" i="12"/>
  <c r="O119" i="12" s="1"/>
  <c r="P120" i="12"/>
  <c r="P119" i="12" s="1"/>
  <c r="Q120" i="12"/>
  <c r="Q119" i="12" s="1"/>
  <c r="O124" i="12"/>
  <c r="O123" i="12" s="1"/>
  <c r="P124" i="12"/>
  <c r="P123" i="12" s="1"/>
  <c r="Q124" i="12"/>
  <c r="Q123" i="12" s="1"/>
  <c r="O127" i="12"/>
  <c r="O126" i="12" s="1"/>
  <c r="P127" i="12"/>
  <c r="P126" i="12" s="1"/>
  <c r="Q127" i="12"/>
  <c r="Q126" i="12" s="1"/>
  <c r="O131" i="12"/>
  <c r="O130" i="12" s="1"/>
  <c r="O129" i="12" s="1"/>
  <c r="P131" i="12"/>
  <c r="P130" i="12" s="1"/>
  <c r="P129" i="12" s="1"/>
  <c r="Q131" i="12"/>
  <c r="Q130" i="12" s="1"/>
  <c r="Q129" i="12" s="1"/>
  <c r="O136" i="12"/>
  <c r="O135" i="12" s="1"/>
  <c r="O134" i="12" s="1"/>
  <c r="P136" i="12"/>
  <c r="P135" i="12" s="1"/>
  <c r="P134" i="12" s="1"/>
  <c r="Q136" i="12"/>
  <c r="Q135" i="12" s="1"/>
  <c r="Q134" i="12" s="1"/>
  <c r="O140" i="12"/>
  <c r="O139" i="12" s="1"/>
  <c r="O138" i="12" s="1"/>
  <c r="P140" i="12"/>
  <c r="P139" i="12" s="1"/>
  <c r="P138" i="12" s="1"/>
  <c r="Q140" i="12"/>
  <c r="Q139" i="12" s="1"/>
  <c r="Q138" i="12" s="1"/>
  <c r="O145" i="12"/>
  <c r="O144" i="12" s="1"/>
  <c r="P145" i="12"/>
  <c r="P144" i="12" s="1"/>
  <c r="Q145" i="12"/>
  <c r="Q144" i="12" s="1"/>
  <c r="O148" i="12"/>
  <c r="O147" i="12" s="1"/>
  <c r="P148" i="12"/>
  <c r="P147" i="12" s="1"/>
  <c r="Q148" i="12"/>
  <c r="Q147" i="12" s="1"/>
  <c r="O151" i="12"/>
  <c r="O150" i="12" s="1"/>
  <c r="P151" i="12"/>
  <c r="P150" i="12" s="1"/>
  <c r="Q151" i="12"/>
  <c r="Q150" i="12" s="1"/>
  <c r="O155" i="12"/>
  <c r="O154" i="12" s="1"/>
  <c r="P155" i="12"/>
  <c r="P154" i="12" s="1"/>
  <c r="Q155" i="12"/>
  <c r="Q154" i="12" s="1"/>
  <c r="O158" i="12"/>
  <c r="O157" i="12" s="1"/>
  <c r="P158" i="12"/>
  <c r="P157" i="12" s="1"/>
  <c r="Q158" i="12"/>
  <c r="Q157" i="12" s="1"/>
  <c r="O163" i="12"/>
  <c r="O162" i="12" s="1"/>
  <c r="O161" i="12" s="1"/>
  <c r="P163" i="12"/>
  <c r="P162" i="12" s="1"/>
  <c r="P161" i="12" s="1"/>
  <c r="Q163" i="12"/>
  <c r="Q162" i="12" s="1"/>
  <c r="Q161" i="12" s="1"/>
  <c r="O167" i="12"/>
  <c r="O166" i="12" s="1"/>
  <c r="O165" i="12" s="1"/>
  <c r="P167" i="12"/>
  <c r="P166" i="12" s="1"/>
  <c r="P165" i="12" s="1"/>
  <c r="Q167" i="12"/>
  <c r="Q166" i="12" s="1"/>
  <c r="Q165" i="12" s="1"/>
  <c r="O173" i="12"/>
  <c r="O172" i="12" s="1"/>
  <c r="O171" i="12" s="1"/>
  <c r="P173" i="12"/>
  <c r="P172" i="12" s="1"/>
  <c r="P171" i="12" s="1"/>
  <c r="Q173" i="12"/>
  <c r="Q172" i="12" s="1"/>
  <c r="Q171" i="12" s="1"/>
  <c r="O177" i="12"/>
  <c r="O176" i="12" s="1"/>
  <c r="P177" i="12"/>
  <c r="P176" i="12" s="1"/>
  <c r="Q177" i="12"/>
  <c r="Q176" i="12" s="1"/>
  <c r="O180" i="12"/>
  <c r="O179" i="12" s="1"/>
  <c r="P180" i="12"/>
  <c r="P179" i="12" s="1"/>
  <c r="Q180" i="12"/>
  <c r="Q179" i="12" s="1"/>
  <c r="O185" i="12"/>
  <c r="O184" i="12" s="1"/>
  <c r="O183" i="12" s="1"/>
  <c r="P185" i="12"/>
  <c r="P184" i="12" s="1"/>
  <c r="P183" i="12" s="1"/>
  <c r="Q185" i="12"/>
  <c r="Q184" i="12" s="1"/>
  <c r="Q183" i="12" s="1"/>
  <c r="O189" i="12"/>
  <c r="O188" i="12" s="1"/>
  <c r="O187" i="12" s="1"/>
  <c r="P189" i="12"/>
  <c r="P188" i="12" s="1"/>
  <c r="P187" i="12" s="1"/>
  <c r="Q189" i="12"/>
  <c r="Q188" i="12" s="1"/>
  <c r="Q187" i="12" s="1"/>
  <c r="O194" i="12"/>
  <c r="O193" i="12" s="1"/>
  <c r="O192" i="12" s="1"/>
  <c r="P194" i="12"/>
  <c r="P193" i="12" s="1"/>
  <c r="P192" i="12" s="1"/>
  <c r="Q194" i="12"/>
  <c r="Q193" i="12" s="1"/>
  <c r="Q192" i="12" s="1"/>
  <c r="O198" i="12"/>
  <c r="O197" i="12" s="1"/>
  <c r="O196" i="12" s="1"/>
  <c r="P198" i="12"/>
  <c r="P197" i="12" s="1"/>
  <c r="P196" i="12" s="1"/>
  <c r="Q198" i="12"/>
  <c r="Q197" i="12" s="1"/>
  <c r="Q196" i="12" s="1"/>
  <c r="O202" i="12"/>
  <c r="O201" i="12" s="1"/>
  <c r="O200" i="12" s="1"/>
  <c r="P202" i="12"/>
  <c r="P201" i="12" s="1"/>
  <c r="P200" i="12" s="1"/>
  <c r="Q202" i="12"/>
  <c r="Q201" i="12" s="1"/>
  <c r="Q200" i="12" s="1"/>
  <c r="O209" i="12"/>
  <c r="P209" i="12"/>
  <c r="Q209" i="12"/>
  <c r="O211" i="12"/>
  <c r="P211" i="12"/>
  <c r="Q211" i="12"/>
  <c r="O215" i="12"/>
  <c r="P215" i="12"/>
  <c r="Q215" i="12"/>
  <c r="O217" i="12"/>
  <c r="P217" i="12"/>
  <c r="Q217" i="12"/>
  <c r="O221" i="12"/>
  <c r="O220" i="12" s="1"/>
  <c r="P221" i="12"/>
  <c r="P220" i="12" s="1"/>
  <c r="Q221" i="12"/>
  <c r="Q220" i="12" s="1"/>
  <c r="O224" i="12"/>
  <c r="O223" i="12" s="1"/>
  <c r="P224" i="12"/>
  <c r="P223" i="12" s="1"/>
  <c r="Q224" i="12"/>
  <c r="Q223" i="12" s="1"/>
  <c r="O228" i="12"/>
  <c r="O227" i="12" s="1"/>
  <c r="O226" i="12" s="1"/>
  <c r="P228" i="12"/>
  <c r="P227" i="12" s="1"/>
  <c r="P226" i="12" s="1"/>
  <c r="Q228" i="12"/>
  <c r="Q227" i="12" s="1"/>
  <c r="Q226" i="12" s="1"/>
  <c r="O238" i="12"/>
  <c r="P238" i="12"/>
  <c r="Q238" i="12"/>
  <c r="O240" i="12"/>
  <c r="P240" i="12"/>
  <c r="Q240" i="12"/>
  <c r="O244" i="12"/>
  <c r="O243" i="12" s="1"/>
  <c r="O242" i="12" s="1"/>
  <c r="P244" i="12"/>
  <c r="P243" i="12" s="1"/>
  <c r="P242" i="12" s="1"/>
  <c r="Q244" i="12"/>
  <c r="Q243" i="12" s="1"/>
  <c r="Q242" i="12" s="1"/>
  <c r="O252" i="12"/>
  <c r="P252" i="12"/>
  <c r="Q252" i="12"/>
  <c r="O254" i="12"/>
  <c r="P254" i="12"/>
  <c r="Q254" i="12"/>
  <c r="O259" i="12"/>
  <c r="O258" i="12" s="1"/>
  <c r="O257" i="12" s="1"/>
  <c r="P259" i="12"/>
  <c r="P258" i="12" s="1"/>
  <c r="P257" i="12" s="1"/>
  <c r="Q259" i="12"/>
  <c r="Q258" i="12" s="1"/>
  <c r="Q257" i="12" s="1"/>
  <c r="O263" i="12"/>
  <c r="P263" i="12"/>
  <c r="Q263" i="12"/>
  <c r="O265" i="12"/>
  <c r="P265" i="12"/>
  <c r="Q265" i="12"/>
  <c r="O269" i="12"/>
  <c r="O268" i="12" s="1"/>
  <c r="O267" i="12" s="1"/>
  <c r="P269" i="12"/>
  <c r="P268" i="12" s="1"/>
  <c r="P267" i="12" s="1"/>
  <c r="Q269" i="12"/>
  <c r="Q268" i="12" s="1"/>
  <c r="Q267" i="12" s="1"/>
  <c r="O275" i="12"/>
  <c r="O274" i="12" s="1"/>
  <c r="O273" i="12" s="1"/>
  <c r="P275" i="12"/>
  <c r="P274" i="12" s="1"/>
  <c r="P273" i="12" s="1"/>
  <c r="Q275" i="12"/>
  <c r="Q274" i="12" s="1"/>
  <c r="Q273" i="12" s="1"/>
  <c r="O279" i="12"/>
  <c r="P279" i="12"/>
  <c r="Q279" i="12"/>
  <c r="O281" i="12"/>
  <c r="P281" i="12"/>
  <c r="Q281" i="12"/>
  <c r="O286" i="12"/>
  <c r="P286" i="12"/>
  <c r="Q286" i="12"/>
  <c r="O288" i="12"/>
  <c r="P288" i="12"/>
  <c r="Q288" i="12"/>
  <c r="O299" i="12"/>
  <c r="O298" i="12" s="1"/>
  <c r="O297" i="12" s="1"/>
  <c r="P299" i="12"/>
  <c r="P298" i="12" s="1"/>
  <c r="P297" i="12" s="1"/>
  <c r="Q299" i="12"/>
  <c r="Q298" i="12" s="1"/>
  <c r="Q297" i="12" s="1"/>
  <c r="O303" i="12"/>
  <c r="O302" i="12" s="1"/>
  <c r="O301" i="12" s="1"/>
  <c r="P303" i="12"/>
  <c r="P302" i="12" s="1"/>
  <c r="P301" i="12" s="1"/>
  <c r="Q303" i="12"/>
  <c r="Q302" i="12" s="1"/>
  <c r="Q301" i="12" s="1"/>
  <c r="O307" i="12"/>
  <c r="O306" i="12" s="1"/>
  <c r="P307" i="12"/>
  <c r="P306" i="12" s="1"/>
  <c r="Q307" i="12"/>
  <c r="Q306" i="12" s="1"/>
  <c r="O310" i="12"/>
  <c r="O309" i="12" s="1"/>
  <c r="P310" i="12"/>
  <c r="P309" i="12" s="1"/>
  <c r="Q310" i="12"/>
  <c r="Q309" i="12" s="1"/>
  <c r="O314" i="12"/>
  <c r="O313" i="12" s="1"/>
  <c r="O312" i="12" s="1"/>
  <c r="P314" i="12"/>
  <c r="P313" i="12" s="1"/>
  <c r="P312" i="12" s="1"/>
  <c r="Q314" i="12"/>
  <c r="Q313" i="12" s="1"/>
  <c r="Q312" i="12" s="1"/>
  <c r="O318" i="12"/>
  <c r="O317" i="12" s="1"/>
  <c r="O316" i="12" s="1"/>
  <c r="P318" i="12"/>
  <c r="P317" i="12" s="1"/>
  <c r="P316" i="12" s="1"/>
  <c r="Q318" i="12"/>
  <c r="Q317" i="12" s="1"/>
  <c r="Q316" i="12" s="1"/>
  <c r="O323" i="12"/>
  <c r="O322" i="12" s="1"/>
  <c r="O321" i="12" s="1"/>
  <c r="P323" i="12"/>
  <c r="P322" i="12" s="1"/>
  <c r="P321" i="12" s="1"/>
  <c r="Q323" i="12"/>
  <c r="Q322" i="12" s="1"/>
  <c r="Q321" i="12" s="1"/>
  <c r="O329" i="12"/>
  <c r="O328" i="12" s="1"/>
  <c r="O327" i="12" s="1"/>
  <c r="O326" i="12" s="1"/>
  <c r="O325" i="12" s="1"/>
  <c r="P329" i="12"/>
  <c r="P328" i="12" s="1"/>
  <c r="P327" i="12" s="1"/>
  <c r="P326" i="12" s="1"/>
  <c r="P325" i="12" s="1"/>
  <c r="Q329" i="12"/>
  <c r="Q328" i="12" s="1"/>
  <c r="Q327" i="12" s="1"/>
  <c r="Q326" i="12" s="1"/>
  <c r="Q325" i="12" s="1"/>
  <c r="O336" i="12"/>
  <c r="O335" i="12" s="1"/>
  <c r="O334" i="12" s="1"/>
  <c r="P336" i="12"/>
  <c r="P335" i="12" s="1"/>
  <c r="P334" i="12" s="1"/>
  <c r="Q336" i="12"/>
  <c r="Q335" i="12" s="1"/>
  <c r="Q334" i="12" s="1"/>
  <c r="O340" i="12"/>
  <c r="O339" i="12" s="1"/>
  <c r="P340" i="12"/>
  <c r="P339" i="12" s="1"/>
  <c r="Q340" i="12"/>
  <c r="Q339" i="12" s="1"/>
  <c r="O343" i="12"/>
  <c r="O342" i="12" s="1"/>
  <c r="P343" i="12"/>
  <c r="P342" i="12" s="1"/>
  <c r="Q343" i="12"/>
  <c r="Q342" i="12" s="1"/>
  <c r="O346" i="12"/>
  <c r="O345" i="12" s="1"/>
  <c r="P346" i="12"/>
  <c r="P345" i="12" s="1"/>
  <c r="Q346" i="12"/>
  <c r="Q345" i="12" s="1"/>
  <c r="O350" i="12"/>
  <c r="O349" i="12" s="1"/>
  <c r="O348" i="12" s="1"/>
  <c r="P350" i="12"/>
  <c r="P349" i="12" s="1"/>
  <c r="P348" i="12" s="1"/>
  <c r="Q350" i="12"/>
  <c r="Q349" i="12" s="1"/>
  <c r="Q348" i="12" s="1"/>
  <c r="O355" i="12"/>
  <c r="O354" i="12" s="1"/>
  <c r="O353" i="12" s="1"/>
  <c r="O352" i="12" s="1"/>
  <c r="P355" i="12"/>
  <c r="P354" i="12" s="1"/>
  <c r="P353" i="12" s="1"/>
  <c r="P352" i="12" s="1"/>
  <c r="Q355" i="12"/>
  <c r="Q354" i="12" s="1"/>
  <c r="Q353" i="12" s="1"/>
  <c r="Q352" i="12" s="1"/>
  <c r="O361" i="12"/>
  <c r="O360" i="12" s="1"/>
  <c r="O359" i="12" s="1"/>
  <c r="P361" i="12"/>
  <c r="P360" i="12" s="1"/>
  <c r="P359" i="12" s="1"/>
  <c r="Q361" i="12"/>
  <c r="Q360" i="12" s="1"/>
  <c r="Q359" i="12" s="1"/>
  <c r="O365" i="12"/>
  <c r="O364" i="12" s="1"/>
  <c r="O363" i="12" s="1"/>
  <c r="P365" i="12"/>
  <c r="P364" i="12" s="1"/>
  <c r="P363" i="12" s="1"/>
  <c r="Q365" i="12"/>
  <c r="Q364" i="12" s="1"/>
  <c r="Q363" i="12" s="1"/>
  <c r="O372" i="12"/>
  <c r="O371" i="12" s="1"/>
  <c r="O370" i="12" s="1"/>
  <c r="P372" i="12"/>
  <c r="P371" i="12" s="1"/>
  <c r="P370" i="12" s="1"/>
  <c r="Q372" i="12"/>
  <c r="Q371" i="12" s="1"/>
  <c r="Q370" i="12" s="1"/>
  <c r="O380" i="12"/>
  <c r="O379" i="12" s="1"/>
  <c r="O378" i="12" s="1"/>
  <c r="P380" i="12"/>
  <c r="P379" i="12" s="1"/>
  <c r="P378" i="12" s="1"/>
  <c r="Q380" i="12"/>
  <c r="Q379" i="12" s="1"/>
  <c r="Q378" i="12" s="1"/>
  <c r="O384" i="12"/>
  <c r="O383" i="12" s="1"/>
  <c r="O382" i="12" s="1"/>
  <c r="P384" i="12"/>
  <c r="P383" i="12" s="1"/>
  <c r="P382" i="12" s="1"/>
  <c r="Q384" i="12"/>
  <c r="Q383" i="12" s="1"/>
  <c r="Q382" i="12" s="1"/>
  <c r="O388" i="12"/>
  <c r="O387" i="12" s="1"/>
  <c r="O386" i="12" s="1"/>
  <c r="P388" i="12"/>
  <c r="P387" i="12" s="1"/>
  <c r="P386" i="12" s="1"/>
  <c r="Q388" i="12"/>
  <c r="Q387" i="12" s="1"/>
  <c r="Q386" i="12" s="1"/>
  <c r="O392" i="12"/>
  <c r="O391" i="12" s="1"/>
  <c r="O390" i="12" s="1"/>
  <c r="P392" i="12"/>
  <c r="P391" i="12" s="1"/>
  <c r="P390" i="12" s="1"/>
  <c r="Q392" i="12"/>
  <c r="Q391" i="12" s="1"/>
  <c r="Q390" i="12" s="1"/>
  <c r="O396" i="12"/>
  <c r="O395" i="12" s="1"/>
  <c r="O394" i="12" s="1"/>
  <c r="P396" i="12"/>
  <c r="P395" i="12" s="1"/>
  <c r="P394" i="12" s="1"/>
  <c r="Q396" i="12"/>
  <c r="Q395" i="12" s="1"/>
  <c r="Q394" i="12" s="1"/>
  <c r="O400" i="12"/>
  <c r="O399" i="12" s="1"/>
  <c r="O398" i="12" s="1"/>
  <c r="P400" i="12"/>
  <c r="P399" i="12" s="1"/>
  <c r="P398" i="12" s="1"/>
  <c r="Q400" i="12"/>
  <c r="Q399" i="12" s="1"/>
  <c r="Q398" i="12" s="1"/>
  <c r="O405" i="12"/>
  <c r="P405" i="12"/>
  <c r="Q405" i="12"/>
  <c r="O407" i="12"/>
  <c r="P407" i="12"/>
  <c r="Q407" i="12"/>
  <c r="O411" i="12"/>
  <c r="P411" i="12"/>
  <c r="Q411" i="12"/>
  <c r="O413" i="12"/>
  <c r="P413" i="12"/>
  <c r="Q413" i="12"/>
  <c r="O418" i="12"/>
  <c r="O417" i="12" s="1"/>
  <c r="O416" i="12" s="1"/>
  <c r="P418" i="12"/>
  <c r="P417" i="12" s="1"/>
  <c r="P416" i="12" s="1"/>
  <c r="Q418" i="12"/>
  <c r="Q417" i="12" s="1"/>
  <c r="Q416" i="12" s="1"/>
  <c r="O423" i="12"/>
  <c r="P423" i="12"/>
  <c r="Q423" i="12"/>
  <c r="O425" i="12"/>
  <c r="P425" i="12"/>
  <c r="Q425" i="12"/>
  <c r="O429" i="12"/>
  <c r="P429" i="12"/>
  <c r="Q429" i="12"/>
  <c r="O431" i="12"/>
  <c r="P431" i="12"/>
  <c r="Q431" i="12"/>
  <c r="O435" i="12"/>
  <c r="O434" i="12" s="1"/>
  <c r="O433" i="12" s="1"/>
  <c r="P435" i="12"/>
  <c r="P434" i="12" s="1"/>
  <c r="P433" i="12" s="1"/>
  <c r="Q435" i="12"/>
  <c r="Q434" i="12" s="1"/>
  <c r="Q433" i="12" s="1"/>
  <c r="O440" i="12"/>
  <c r="P440" i="12"/>
  <c r="Q440" i="12"/>
  <c r="O442" i="12"/>
  <c r="P442" i="12"/>
  <c r="Q442" i="12"/>
  <c r="O448" i="12"/>
  <c r="O447" i="12" s="1"/>
  <c r="O446" i="12" s="1"/>
  <c r="O445" i="12" s="1"/>
  <c r="P448" i="12"/>
  <c r="P447" i="12" s="1"/>
  <c r="P446" i="12" s="1"/>
  <c r="P445" i="12" s="1"/>
  <c r="Q448" i="12"/>
  <c r="Q447" i="12" s="1"/>
  <c r="Q446" i="12" s="1"/>
  <c r="Q445" i="12" s="1"/>
  <c r="O453" i="12"/>
  <c r="O452" i="12" s="1"/>
  <c r="O451" i="12" s="1"/>
  <c r="P453" i="12"/>
  <c r="P452" i="12" s="1"/>
  <c r="P451" i="12" s="1"/>
  <c r="Q453" i="12"/>
  <c r="Q452" i="12" s="1"/>
  <c r="Q451" i="12" s="1"/>
  <c r="O457" i="12"/>
  <c r="P457" i="12"/>
  <c r="Q457" i="12"/>
  <c r="O459" i="12"/>
  <c r="P459" i="12"/>
  <c r="Q459" i="12"/>
  <c r="O463" i="12"/>
  <c r="O462" i="12" s="1"/>
  <c r="P463" i="12"/>
  <c r="P462" i="12" s="1"/>
  <c r="Q463" i="12"/>
  <c r="Q462" i="12" s="1"/>
  <c r="O466" i="12"/>
  <c r="P466" i="12"/>
  <c r="Q466" i="12"/>
  <c r="O468" i="12"/>
  <c r="P468" i="12"/>
  <c r="Q468" i="12"/>
  <c r="O473" i="12"/>
  <c r="O472" i="12" s="1"/>
  <c r="O471" i="12" s="1"/>
  <c r="P473" i="12"/>
  <c r="P472" i="12" s="1"/>
  <c r="P471" i="12" s="1"/>
  <c r="Q473" i="12"/>
  <c r="Q472" i="12" s="1"/>
  <c r="Q471" i="12" s="1"/>
  <c r="O477" i="12"/>
  <c r="O476" i="12" s="1"/>
  <c r="O475" i="12" s="1"/>
  <c r="P477" i="12"/>
  <c r="P476" i="12" s="1"/>
  <c r="P475" i="12" s="1"/>
  <c r="Q477" i="12"/>
  <c r="Q476" i="12" s="1"/>
  <c r="Q475" i="12" s="1"/>
  <c r="O481" i="12"/>
  <c r="O480" i="12" s="1"/>
  <c r="O479" i="12" s="1"/>
  <c r="P481" i="12"/>
  <c r="P480" i="12" s="1"/>
  <c r="P479" i="12" s="1"/>
  <c r="Q481" i="12"/>
  <c r="Q480" i="12" s="1"/>
  <c r="Q479" i="12" s="1"/>
  <c r="O485" i="12"/>
  <c r="O484" i="12" s="1"/>
  <c r="O483" i="12" s="1"/>
  <c r="P485" i="12"/>
  <c r="P484" i="12" s="1"/>
  <c r="P483" i="12" s="1"/>
  <c r="Q485" i="12"/>
  <c r="Q484" i="12" s="1"/>
  <c r="Q483" i="12" s="1"/>
  <c r="O492" i="12"/>
  <c r="O491" i="12" s="1"/>
  <c r="O490" i="12" s="1"/>
  <c r="P492" i="12"/>
  <c r="P491" i="12" s="1"/>
  <c r="P490" i="12" s="1"/>
  <c r="Q492" i="12"/>
  <c r="Q491" i="12" s="1"/>
  <c r="Q490" i="12" s="1"/>
  <c r="O496" i="12"/>
  <c r="O495" i="12" s="1"/>
  <c r="P496" i="12"/>
  <c r="P495" i="12" s="1"/>
  <c r="Q496" i="12"/>
  <c r="Q495" i="12" s="1"/>
  <c r="O499" i="12"/>
  <c r="O498" i="12" s="1"/>
  <c r="P499" i="12"/>
  <c r="P498" i="12" s="1"/>
  <c r="Q499" i="12"/>
  <c r="Q498" i="12" s="1"/>
  <c r="O503" i="12"/>
  <c r="O502" i="12" s="1"/>
  <c r="P503" i="12"/>
  <c r="P502" i="12" s="1"/>
  <c r="Q503" i="12"/>
  <c r="Q502" i="12" s="1"/>
  <c r="O506" i="12"/>
  <c r="O505" i="12" s="1"/>
  <c r="P506" i="12"/>
  <c r="P505" i="12" s="1"/>
  <c r="Q506" i="12"/>
  <c r="Q505" i="12" s="1"/>
  <c r="O510" i="12"/>
  <c r="O509" i="12" s="1"/>
  <c r="O508" i="12" s="1"/>
  <c r="P510" i="12"/>
  <c r="P509" i="12" s="1"/>
  <c r="P508" i="12" s="1"/>
  <c r="Q510" i="12"/>
  <c r="Q509" i="12" s="1"/>
  <c r="Q508" i="12" s="1"/>
  <c r="O514" i="12"/>
  <c r="O513" i="12" s="1"/>
  <c r="O512" i="12" s="1"/>
  <c r="P514" i="12"/>
  <c r="P513" i="12" s="1"/>
  <c r="P512" i="12" s="1"/>
  <c r="Q514" i="12"/>
  <c r="Q513" i="12" s="1"/>
  <c r="Q512" i="12" s="1"/>
  <c r="O518" i="12"/>
  <c r="O517" i="12" s="1"/>
  <c r="O516" i="12" s="1"/>
  <c r="P518" i="12"/>
  <c r="P517" i="12" s="1"/>
  <c r="P516" i="12" s="1"/>
  <c r="Q518" i="12"/>
  <c r="Q517" i="12" s="1"/>
  <c r="Q516" i="12" s="1"/>
  <c r="O522" i="12"/>
  <c r="P522" i="12"/>
  <c r="Q522" i="12"/>
  <c r="O524" i="12"/>
  <c r="P524" i="12"/>
  <c r="Q524" i="12"/>
  <c r="O529" i="12"/>
  <c r="O528" i="12" s="1"/>
  <c r="P529" i="12"/>
  <c r="P528" i="12" s="1"/>
  <c r="Q529" i="12"/>
  <c r="Q528" i="12" s="1"/>
  <c r="O532" i="12"/>
  <c r="O531" i="12" s="1"/>
  <c r="P532" i="12"/>
  <c r="P531" i="12" s="1"/>
  <c r="Q532" i="12"/>
  <c r="Q531" i="12" s="1"/>
  <c r="O536" i="12"/>
  <c r="O535" i="12" s="1"/>
  <c r="O534" i="12" s="1"/>
  <c r="P536" i="12"/>
  <c r="P535" i="12" s="1"/>
  <c r="P534" i="12" s="1"/>
  <c r="Q536" i="12"/>
  <c r="Q535" i="12" s="1"/>
  <c r="Q534" i="12" s="1"/>
  <c r="O540" i="12"/>
  <c r="O539" i="12" s="1"/>
  <c r="O538" i="12" s="1"/>
  <c r="P540" i="12"/>
  <c r="P539" i="12" s="1"/>
  <c r="P538" i="12" s="1"/>
  <c r="Q540" i="12"/>
  <c r="Q539" i="12" s="1"/>
  <c r="Q538" i="12" s="1"/>
  <c r="O546" i="12"/>
  <c r="P546" i="12"/>
  <c r="Q546" i="12"/>
  <c r="O550" i="12"/>
  <c r="P550" i="12"/>
  <c r="Q550" i="12"/>
  <c r="O557" i="12"/>
  <c r="O556" i="12" s="1"/>
  <c r="O555" i="12" s="1"/>
  <c r="P557" i="12"/>
  <c r="P556" i="12" s="1"/>
  <c r="P555" i="12" s="1"/>
  <c r="Q557" i="12"/>
  <c r="Q556" i="12" s="1"/>
  <c r="Q555" i="12" s="1"/>
  <c r="O563" i="12"/>
  <c r="O562" i="12" s="1"/>
  <c r="P563" i="12"/>
  <c r="P562" i="12" s="1"/>
  <c r="Q563" i="12"/>
  <c r="Q562" i="12" s="1"/>
  <c r="O566" i="12"/>
  <c r="O565" i="12" s="1"/>
  <c r="P566" i="12"/>
  <c r="P565" i="12" s="1"/>
  <c r="Q566" i="12"/>
  <c r="Q565" i="12" s="1"/>
  <c r="O571" i="12"/>
  <c r="O570" i="12" s="1"/>
  <c r="O569" i="12" s="1"/>
  <c r="O568" i="12" s="1"/>
  <c r="P571" i="12"/>
  <c r="P570" i="12" s="1"/>
  <c r="P569" i="12" s="1"/>
  <c r="P568" i="12" s="1"/>
  <c r="Q571" i="12"/>
  <c r="Q570" i="12" s="1"/>
  <c r="Q569" i="12" s="1"/>
  <c r="Q568" i="12" s="1"/>
  <c r="O576" i="12"/>
  <c r="O575" i="12" s="1"/>
  <c r="P576" i="12"/>
  <c r="P575" i="12" s="1"/>
  <c r="Q576" i="12"/>
  <c r="Q575" i="12" s="1"/>
  <c r="O579" i="12"/>
  <c r="O578" i="12" s="1"/>
  <c r="P579" i="12"/>
  <c r="P578" i="12" s="1"/>
  <c r="Q579" i="12"/>
  <c r="Q578" i="12" s="1"/>
  <c r="O585" i="12"/>
  <c r="O584" i="12" s="1"/>
  <c r="P585" i="12"/>
  <c r="P584" i="12" s="1"/>
  <c r="Q585" i="12"/>
  <c r="Q584" i="12" s="1"/>
  <c r="O588" i="12"/>
  <c r="O587" i="12" s="1"/>
  <c r="P588" i="12"/>
  <c r="P587" i="12" s="1"/>
  <c r="Q588" i="12"/>
  <c r="Q587" i="12" s="1"/>
  <c r="O591" i="12"/>
  <c r="O590" i="12" s="1"/>
  <c r="P591" i="12"/>
  <c r="P590" i="12" s="1"/>
  <c r="Q591" i="12"/>
  <c r="Q590" i="12" s="1"/>
  <c r="O594" i="12"/>
  <c r="O593" i="12" s="1"/>
  <c r="P594" i="12"/>
  <c r="P593" i="12" s="1"/>
  <c r="Q594" i="12"/>
  <c r="Q593" i="12" s="1"/>
  <c r="O597" i="12"/>
  <c r="O596" i="12" s="1"/>
  <c r="P597" i="12"/>
  <c r="P596" i="12" s="1"/>
  <c r="Q597" i="12"/>
  <c r="Q596" i="12" s="1"/>
  <c r="O602" i="12"/>
  <c r="P602" i="12"/>
  <c r="Q602" i="12"/>
  <c r="O604" i="12"/>
  <c r="P604" i="12"/>
  <c r="Q604" i="12"/>
  <c r="O608" i="12"/>
  <c r="O607" i="12" s="1"/>
  <c r="O606" i="12" s="1"/>
  <c r="P608" i="12"/>
  <c r="P607" i="12" s="1"/>
  <c r="P606" i="12" s="1"/>
  <c r="Q608" i="12"/>
  <c r="Q607" i="12" s="1"/>
  <c r="Q606" i="12" s="1"/>
  <c r="O612" i="12"/>
  <c r="O611" i="12" s="1"/>
  <c r="P612" i="12"/>
  <c r="P611" i="12" s="1"/>
  <c r="Q612" i="12"/>
  <c r="Q611" i="12" s="1"/>
  <c r="O615" i="12"/>
  <c r="O614" i="12" s="1"/>
  <c r="P615" i="12"/>
  <c r="P614" i="12" s="1"/>
  <c r="Q615" i="12"/>
  <c r="Q614" i="12" s="1"/>
  <c r="O620" i="12"/>
  <c r="O619" i="12" s="1"/>
  <c r="P620" i="12"/>
  <c r="P619" i="12" s="1"/>
  <c r="Q620" i="12"/>
  <c r="Q619" i="12" s="1"/>
  <c r="O623" i="12"/>
  <c r="O622" i="12" s="1"/>
  <c r="P623" i="12"/>
  <c r="P622" i="12" s="1"/>
  <c r="Q623" i="12"/>
  <c r="Q622" i="12" s="1"/>
  <c r="O628" i="12"/>
  <c r="O627" i="12" s="1"/>
  <c r="O626" i="12" s="1"/>
  <c r="O625" i="12" s="1"/>
  <c r="P628" i="12"/>
  <c r="P627" i="12" s="1"/>
  <c r="P626" i="12" s="1"/>
  <c r="P625" i="12" s="1"/>
  <c r="Q628" i="12"/>
  <c r="Q627" i="12" s="1"/>
  <c r="Q626" i="12" s="1"/>
  <c r="Q625" i="12" s="1"/>
  <c r="O635" i="12"/>
  <c r="P635" i="12"/>
  <c r="Q635" i="12"/>
  <c r="O637" i="12"/>
  <c r="P637" i="12"/>
  <c r="Q637" i="12"/>
  <c r="O641" i="12"/>
  <c r="P641" i="12"/>
  <c r="Q641" i="12"/>
  <c r="O643" i="12"/>
  <c r="P643" i="12"/>
  <c r="Q643" i="12"/>
  <c r="O648" i="12"/>
  <c r="O647" i="12" s="1"/>
  <c r="P648" i="12"/>
  <c r="P647" i="12" s="1"/>
  <c r="Q648" i="12"/>
  <c r="Q647" i="12" s="1"/>
  <c r="O651" i="12"/>
  <c r="O650" i="12" s="1"/>
  <c r="P651" i="12"/>
  <c r="P650" i="12" s="1"/>
  <c r="Q651" i="12"/>
  <c r="Q650" i="12" s="1"/>
  <c r="O654" i="12"/>
  <c r="O653" i="12" s="1"/>
  <c r="P654" i="12"/>
  <c r="P653" i="12" s="1"/>
  <c r="Q654" i="12"/>
  <c r="Q653" i="12" s="1"/>
  <c r="O657" i="12"/>
  <c r="P657" i="12"/>
  <c r="Q657" i="12"/>
  <c r="O661" i="12"/>
  <c r="P661" i="12"/>
  <c r="Q661" i="12"/>
  <c r="O667" i="12"/>
  <c r="O666" i="12" s="1"/>
  <c r="O665" i="12" s="1"/>
  <c r="P667" i="12"/>
  <c r="P666" i="12" s="1"/>
  <c r="P665" i="12" s="1"/>
  <c r="Q667" i="12"/>
  <c r="Q666" i="12" s="1"/>
  <c r="Q665" i="12" s="1"/>
  <c r="O673" i="12"/>
  <c r="P673" i="12"/>
  <c r="Q673" i="12"/>
  <c r="O675" i="12"/>
  <c r="P675" i="12"/>
  <c r="Q675" i="12"/>
  <c r="O679" i="12"/>
  <c r="O678" i="12" s="1"/>
  <c r="O677" i="12" s="1"/>
  <c r="P679" i="12"/>
  <c r="P678" i="12" s="1"/>
  <c r="P677" i="12" s="1"/>
  <c r="Q679" i="12"/>
  <c r="Q678" i="12" s="1"/>
  <c r="Q677" i="12" s="1"/>
  <c r="O683" i="12"/>
  <c r="O682" i="12" s="1"/>
  <c r="O681" i="12" s="1"/>
  <c r="P683" i="12"/>
  <c r="P682" i="12" s="1"/>
  <c r="P681" i="12" s="1"/>
  <c r="Q683" i="12"/>
  <c r="Q682" i="12" s="1"/>
  <c r="Q681" i="12" s="1"/>
  <c r="O687" i="12"/>
  <c r="O686" i="12" s="1"/>
  <c r="O685" i="12" s="1"/>
  <c r="P687" i="12"/>
  <c r="P686" i="12" s="1"/>
  <c r="P685" i="12" s="1"/>
  <c r="Q687" i="12"/>
  <c r="Q686" i="12" s="1"/>
  <c r="Q685" i="12" s="1"/>
  <c r="O691" i="12"/>
  <c r="P691" i="12"/>
  <c r="Q691" i="12"/>
  <c r="O693" i="12"/>
  <c r="P693" i="12"/>
  <c r="Q693" i="12"/>
  <c r="O697" i="12"/>
  <c r="O696" i="12" s="1"/>
  <c r="O695" i="12" s="1"/>
  <c r="P697" i="12"/>
  <c r="P696" i="12" s="1"/>
  <c r="P695" i="12" s="1"/>
  <c r="Q697" i="12"/>
  <c r="Q696" i="12" s="1"/>
  <c r="Q695" i="12" s="1"/>
  <c r="O701" i="12"/>
  <c r="P701" i="12"/>
  <c r="Q701" i="12"/>
  <c r="O703" i="12"/>
  <c r="P703" i="12"/>
  <c r="Q703" i="12"/>
  <c r="O708" i="12"/>
  <c r="O707" i="12" s="1"/>
  <c r="P708" i="12"/>
  <c r="P707" i="12" s="1"/>
  <c r="Q708" i="12"/>
  <c r="Q707" i="12" s="1"/>
  <c r="O711" i="12"/>
  <c r="P711" i="12"/>
  <c r="Q711" i="12"/>
  <c r="O714" i="12"/>
  <c r="P714" i="12"/>
  <c r="Q714" i="12"/>
  <c r="O717" i="12"/>
  <c r="P717" i="12"/>
  <c r="Q717" i="12"/>
  <c r="O721" i="12"/>
  <c r="O720" i="12" s="1"/>
  <c r="P721" i="12"/>
  <c r="P720" i="12" s="1"/>
  <c r="Q721" i="12"/>
  <c r="Q720" i="12" s="1"/>
  <c r="O724" i="12"/>
  <c r="O723" i="12" s="1"/>
  <c r="P724" i="12"/>
  <c r="P723" i="12" s="1"/>
  <c r="Q724" i="12"/>
  <c r="Q723" i="12" s="1"/>
  <c r="O728" i="12"/>
  <c r="P728" i="12"/>
  <c r="Q728" i="12"/>
  <c r="O730" i="12"/>
  <c r="P730" i="12"/>
  <c r="Q730" i="12"/>
  <c r="O736" i="12"/>
  <c r="O735" i="12" s="1"/>
  <c r="P736" i="12"/>
  <c r="P735" i="12" s="1"/>
  <c r="Q736" i="12"/>
  <c r="Q735" i="12" s="1"/>
  <c r="O739" i="12"/>
  <c r="O738" i="12" s="1"/>
  <c r="P739" i="12"/>
  <c r="P738" i="12" s="1"/>
  <c r="Q739" i="12"/>
  <c r="Q738" i="12" s="1"/>
  <c r="O742" i="12"/>
  <c r="O741" i="12" s="1"/>
  <c r="P742" i="12"/>
  <c r="P741" i="12" s="1"/>
  <c r="Q742" i="12"/>
  <c r="Q741" i="12" s="1"/>
  <c r="O745" i="12"/>
  <c r="O744" i="12" s="1"/>
  <c r="P745" i="12"/>
  <c r="P744" i="12" s="1"/>
  <c r="Q745" i="12"/>
  <c r="Q744" i="12" s="1"/>
  <c r="O749" i="12"/>
  <c r="O748" i="12" s="1"/>
  <c r="O747" i="12" s="1"/>
  <c r="P749" i="12"/>
  <c r="P748" i="12" s="1"/>
  <c r="P747" i="12" s="1"/>
  <c r="Q749" i="12"/>
  <c r="Q748" i="12" s="1"/>
  <c r="Q747" i="12" s="1"/>
  <c r="O753" i="12"/>
  <c r="O752" i="12" s="1"/>
  <c r="O751" i="12" s="1"/>
  <c r="P753" i="12"/>
  <c r="P752" i="12" s="1"/>
  <c r="P751" i="12" s="1"/>
  <c r="Q753" i="12"/>
  <c r="Q752" i="12" s="1"/>
  <c r="Q751" i="12" s="1"/>
  <c r="O757" i="12"/>
  <c r="O756" i="12" s="1"/>
  <c r="P757" i="12"/>
  <c r="P756" i="12" s="1"/>
  <c r="Q757" i="12"/>
  <c r="Q756" i="12" s="1"/>
  <c r="O760" i="12"/>
  <c r="O759" i="12" s="1"/>
  <c r="P760" i="12"/>
  <c r="P759" i="12" s="1"/>
  <c r="Q760" i="12"/>
  <c r="Q759" i="12" s="1"/>
  <c r="O767" i="12"/>
  <c r="O766" i="12" s="1"/>
  <c r="P767" i="12"/>
  <c r="P766" i="12" s="1"/>
  <c r="Q767" i="12"/>
  <c r="Q766" i="12" s="1"/>
  <c r="O770" i="12"/>
  <c r="O769" i="12" s="1"/>
  <c r="P770" i="12"/>
  <c r="P769" i="12" s="1"/>
  <c r="Q770" i="12"/>
  <c r="Q769" i="12" s="1"/>
  <c r="O773" i="12"/>
  <c r="P773" i="12"/>
  <c r="Q773" i="12"/>
  <c r="O775" i="12"/>
  <c r="P775" i="12"/>
  <c r="Q775" i="12"/>
  <c r="O779" i="12"/>
  <c r="O778" i="12" s="1"/>
  <c r="P779" i="12"/>
  <c r="P778" i="12" s="1"/>
  <c r="Q779" i="12"/>
  <c r="Q778" i="12" s="1"/>
  <c r="O783" i="12"/>
  <c r="P783" i="12"/>
  <c r="Q783" i="12"/>
  <c r="O785" i="12"/>
  <c r="P785" i="12"/>
  <c r="Q785" i="12"/>
  <c r="O790" i="12"/>
  <c r="O789" i="12" s="1"/>
  <c r="O788" i="12" s="1"/>
  <c r="P790" i="12"/>
  <c r="P789" i="12" s="1"/>
  <c r="P788" i="12" s="1"/>
  <c r="Q790" i="12"/>
  <c r="Q789" i="12" s="1"/>
  <c r="Q788" i="12" s="1"/>
  <c r="O794" i="12"/>
  <c r="P794" i="12"/>
  <c r="Q794" i="12"/>
  <c r="O796" i="12"/>
  <c r="P796" i="12"/>
  <c r="Q796" i="12"/>
  <c r="O800" i="12"/>
  <c r="O799" i="12" s="1"/>
  <c r="P800" i="12"/>
  <c r="P799" i="12" s="1"/>
  <c r="Q800" i="12"/>
  <c r="Q799" i="12" s="1"/>
  <c r="O803" i="12"/>
  <c r="O802" i="12" s="1"/>
  <c r="P803" i="12"/>
  <c r="P802" i="12" s="1"/>
  <c r="Q803" i="12"/>
  <c r="Q802" i="12" s="1"/>
  <c r="O806" i="12"/>
  <c r="O805" i="12" s="1"/>
  <c r="P806" i="12"/>
  <c r="P805" i="12" s="1"/>
  <c r="Q806" i="12"/>
  <c r="Q805" i="12" s="1"/>
  <c r="O811" i="12"/>
  <c r="P811" i="12"/>
  <c r="Q811" i="12"/>
  <c r="O813" i="12"/>
  <c r="P813" i="12"/>
  <c r="Q813" i="12"/>
  <c r="O815" i="12"/>
  <c r="P815" i="12"/>
  <c r="Q815" i="12"/>
  <c r="O820" i="12"/>
  <c r="O819" i="12" s="1"/>
  <c r="P820" i="12"/>
  <c r="P819" i="12" s="1"/>
  <c r="Q820" i="12"/>
  <c r="Q819" i="12" s="1"/>
  <c r="O823" i="12"/>
  <c r="O822" i="12" s="1"/>
  <c r="P823" i="12"/>
  <c r="P822" i="12" s="1"/>
  <c r="Q823" i="12"/>
  <c r="Q822" i="12" s="1"/>
  <c r="O829" i="12"/>
  <c r="O828" i="12" s="1"/>
  <c r="P829" i="12"/>
  <c r="P828" i="12" s="1"/>
  <c r="Q829" i="12"/>
  <c r="Q828" i="12" s="1"/>
  <c r="O832" i="12"/>
  <c r="O831" i="12" s="1"/>
  <c r="P832" i="12"/>
  <c r="P831" i="12" s="1"/>
  <c r="Q832" i="12"/>
  <c r="Q831" i="12" s="1"/>
  <c r="O836" i="12"/>
  <c r="O835" i="12" s="1"/>
  <c r="O834" i="12" s="1"/>
  <c r="P836" i="12"/>
  <c r="P835" i="12" s="1"/>
  <c r="P834" i="12" s="1"/>
  <c r="Q836" i="12"/>
  <c r="Q835" i="12" s="1"/>
  <c r="Q834" i="12" s="1"/>
  <c r="O840" i="12"/>
  <c r="O839" i="12" s="1"/>
  <c r="O838" i="12" s="1"/>
  <c r="P840" i="12"/>
  <c r="P839" i="12" s="1"/>
  <c r="P838" i="12" s="1"/>
  <c r="Q840" i="12"/>
  <c r="Q839" i="12" s="1"/>
  <c r="Q838" i="12" s="1"/>
  <c r="O844" i="12"/>
  <c r="O843" i="12" s="1"/>
  <c r="O842" i="12" s="1"/>
  <c r="P844" i="12"/>
  <c r="P843" i="12" s="1"/>
  <c r="P842" i="12" s="1"/>
  <c r="Q844" i="12"/>
  <c r="Q843" i="12" s="1"/>
  <c r="Q842" i="12" s="1"/>
  <c r="O849" i="12"/>
  <c r="O848" i="12" s="1"/>
  <c r="P849" i="12"/>
  <c r="P848" i="12" s="1"/>
  <c r="Q849" i="12"/>
  <c r="Q848" i="12" s="1"/>
  <c r="O852" i="12"/>
  <c r="O851" i="12" s="1"/>
  <c r="P852" i="12"/>
  <c r="P851" i="12" s="1"/>
  <c r="Q852" i="12"/>
  <c r="Q851" i="12" s="1"/>
  <c r="O855" i="12"/>
  <c r="O854" i="12" s="1"/>
  <c r="P855" i="12"/>
  <c r="P854" i="12" s="1"/>
  <c r="Q855" i="12"/>
  <c r="Q854" i="12" s="1"/>
  <c r="O859" i="12"/>
  <c r="O858" i="12" s="1"/>
  <c r="P859" i="12"/>
  <c r="P858" i="12" s="1"/>
  <c r="Q859" i="12"/>
  <c r="Q858" i="12" s="1"/>
  <c r="O866" i="12"/>
  <c r="O865" i="12" s="1"/>
  <c r="O864" i="12" s="1"/>
  <c r="P866" i="12"/>
  <c r="P865" i="12" s="1"/>
  <c r="P864" i="12" s="1"/>
  <c r="Q866" i="12"/>
  <c r="Q865" i="12" s="1"/>
  <c r="Q864" i="12" s="1"/>
  <c r="O870" i="12"/>
  <c r="O869" i="12" s="1"/>
  <c r="O868" i="12" s="1"/>
  <c r="P870" i="12"/>
  <c r="P869" i="12" s="1"/>
  <c r="P868" i="12" s="1"/>
  <c r="Q870" i="12"/>
  <c r="Q869" i="12" s="1"/>
  <c r="Q868" i="12" s="1"/>
  <c r="O874" i="12"/>
  <c r="O873" i="12" s="1"/>
  <c r="O872" i="12" s="1"/>
  <c r="P874" i="12"/>
  <c r="P873" i="12" s="1"/>
  <c r="P872" i="12" s="1"/>
  <c r="Q874" i="12"/>
  <c r="Q873" i="12" s="1"/>
  <c r="Q872" i="12" s="1"/>
  <c r="O878" i="12"/>
  <c r="O877" i="12" s="1"/>
  <c r="O876" i="12" s="1"/>
  <c r="P878" i="12"/>
  <c r="P877" i="12" s="1"/>
  <c r="P876" i="12" s="1"/>
  <c r="Q878" i="12"/>
  <c r="Q877" i="12" s="1"/>
  <c r="Q876" i="12" s="1"/>
  <c r="O882" i="12"/>
  <c r="O881" i="12" s="1"/>
  <c r="O880" i="12" s="1"/>
  <c r="P882" i="12"/>
  <c r="P881" i="12" s="1"/>
  <c r="P880" i="12" s="1"/>
  <c r="Q882" i="12"/>
  <c r="Q881" i="12" s="1"/>
  <c r="Q880" i="12" s="1"/>
  <c r="O886" i="12"/>
  <c r="O885" i="12" s="1"/>
  <c r="P886" i="12"/>
  <c r="P885" i="12" s="1"/>
  <c r="Q886" i="12"/>
  <c r="Q885" i="12" s="1"/>
  <c r="O889" i="12"/>
  <c r="O888" i="12" s="1"/>
  <c r="P889" i="12"/>
  <c r="P888" i="12" s="1"/>
  <c r="Q889" i="12"/>
  <c r="Q888" i="12" s="1"/>
  <c r="O897" i="12"/>
  <c r="O896" i="12" s="1"/>
  <c r="O895" i="12" s="1"/>
  <c r="P897" i="12"/>
  <c r="P896" i="12" s="1"/>
  <c r="P895" i="12" s="1"/>
  <c r="Q897" i="12"/>
  <c r="Q896" i="12" s="1"/>
  <c r="Q895" i="12" s="1"/>
  <c r="O901" i="12"/>
  <c r="O900" i="12" s="1"/>
  <c r="O899" i="12" s="1"/>
  <c r="P901" i="12"/>
  <c r="P900" i="12" s="1"/>
  <c r="P899" i="12" s="1"/>
  <c r="Q901" i="12"/>
  <c r="Q900" i="12" s="1"/>
  <c r="Q899" i="12" s="1"/>
  <c r="O905" i="12"/>
  <c r="O904" i="12" s="1"/>
  <c r="O903" i="12" s="1"/>
  <c r="P905" i="12"/>
  <c r="P904" i="12" s="1"/>
  <c r="P903" i="12" s="1"/>
  <c r="Q905" i="12"/>
  <c r="Q904" i="12" s="1"/>
  <c r="Q903" i="12" s="1"/>
  <c r="O910" i="12"/>
  <c r="O909" i="12" s="1"/>
  <c r="O908" i="12" s="1"/>
  <c r="O907" i="12" s="1"/>
  <c r="P910" i="12"/>
  <c r="P909" i="12" s="1"/>
  <c r="P908" i="12" s="1"/>
  <c r="Q910" i="12"/>
  <c r="Q909" i="12" s="1"/>
  <c r="Q908" i="12" s="1"/>
  <c r="Q907" i="12" s="1"/>
  <c r="O920" i="12"/>
  <c r="O919" i="12" s="1"/>
  <c r="O918" i="12" s="1"/>
  <c r="P920" i="12"/>
  <c r="P919" i="12" s="1"/>
  <c r="P918" i="12" s="1"/>
  <c r="Q920" i="12"/>
  <c r="Q919" i="12" s="1"/>
  <c r="Q918" i="12" s="1"/>
  <c r="O928" i="12"/>
  <c r="O927" i="12" s="1"/>
  <c r="O926" i="12" s="1"/>
  <c r="P928" i="12"/>
  <c r="P927" i="12" s="1"/>
  <c r="P926" i="12" s="1"/>
  <c r="Q928" i="12"/>
  <c r="Q927" i="12" s="1"/>
  <c r="Q926" i="12" s="1"/>
  <c r="O936" i="12"/>
  <c r="O935" i="12" s="1"/>
  <c r="O934" i="12" s="1"/>
  <c r="P936" i="12"/>
  <c r="P935" i="12" s="1"/>
  <c r="P934" i="12" s="1"/>
  <c r="Q936" i="12"/>
  <c r="Q935" i="12" s="1"/>
  <c r="Q934" i="12" s="1"/>
  <c r="O944" i="12"/>
  <c r="O943" i="12" s="1"/>
  <c r="O942" i="12" s="1"/>
  <c r="P944" i="12"/>
  <c r="P943" i="12" s="1"/>
  <c r="P942" i="12" s="1"/>
  <c r="Q944" i="12"/>
  <c r="Q943" i="12" s="1"/>
  <c r="Q942" i="12" s="1"/>
  <c r="O948" i="12"/>
  <c r="O947" i="12" s="1"/>
  <c r="O946" i="12" s="1"/>
  <c r="P948" i="12"/>
  <c r="P947" i="12" s="1"/>
  <c r="P946" i="12" s="1"/>
  <c r="Q948" i="12"/>
  <c r="Q947" i="12" s="1"/>
  <c r="Q946" i="12" s="1"/>
  <c r="O952" i="12"/>
  <c r="O951" i="12" s="1"/>
  <c r="O950" i="12" s="1"/>
  <c r="P952" i="12"/>
  <c r="P951" i="12" s="1"/>
  <c r="P950" i="12" s="1"/>
  <c r="Q952" i="12"/>
  <c r="Q951" i="12" s="1"/>
  <c r="Q950" i="12" s="1"/>
  <c r="O956" i="12"/>
  <c r="O955" i="12" s="1"/>
  <c r="O954" i="12" s="1"/>
  <c r="P956" i="12"/>
  <c r="P955" i="12" s="1"/>
  <c r="P954" i="12" s="1"/>
  <c r="Q956" i="12"/>
  <c r="Q955" i="12" s="1"/>
  <c r="Q954" i="12" s="1"/>
  <c r="O960" i="12"/>
  <c r="O959" i="12" s="1"/>
  <c r="O958" i="12" s="1"/>
  <c r="P960" i="12"/>
  <c r="P959" i="12" s="1"/>
  <c r="P958" i="12" s="1"/>
  <c r="Q960" i="12"/>
  <c r="Q959" i="12" s="1"/>
  <c r="Q958" i="12" s="1"/>
  <c r="O964" i="12"/>
  <c r="P964" i="12"/>
  <c r="Q964" i="12"/>
  <c r="O966" i="12"/>
  <c r="P966" i="12"/>
  <c r="Q966" i="12"/>
  <c r="O970" i="12"/>
  <c r="O969" i="12" s="1"/>
  <c r="O968" i="12" s="1"/>
  <c r="P970" i="12"/>
  <c r="P969" i="12" s="1"/>
  <c r="P968" i="12" s="1"/>
  <c r="Q970" i="12"/>
  <c r="Q969" i="12" s="1"/>
  <c r="Q968" i="12" s="1"/>
  <c r="O974" i="12"/>
  <c r="O973" i="12" s="1"/>
  <c r="O972" i="12" s="1"/>
  <c r="P974" i="12"/>
  <c r="P973" i="12" s="1"/>
  <c r="P972" i="12" s="1"/>
  <c r="Q974" i="12"/>
  <c r="Q973" i="12" s="1"/>
  <c r="Q972" i="12" s="1"/>
  <c r="O978" i="12"/>
  <c r="O977" i="12" s="1"/>
  <c r="O976" i="12" s="1"/>
  <c r="P978" i="12"/>
  <c r="P977" i="12" s="1"/>
  <c r="P976" i="12" s="1"/>
  <c r="Q978" i="12"/>
  <c r="Q977" i="12" s="1"/>
  <c r="Q976" i="12" s="1"/>
  <c r="O982" i="12"/>
  <c r="O981" i="12" s="1"/>
  <c r="O980" i="12" s="1"/>
  <c r="P982" i="12"/>
  <c r="P981" i="12" s="1"/>
  <c r="P980" i="12" s="1"/>
  <c r="Q982" i="12"/>
  <c r="Q981" i="12" s="1"/>
  <c r="Q980" i="12" s="1"/>
  <c r="O986" i="12"/>
  <c r="O985" i="12" s="1"/>
  <c r="O984" i="12" s="1"/>
  <c r="P986" i="12"/>
  <c r="P985" i="12" s="1"/>
  <c r="P984" i="12" s="1"/>
  <c r="Q986" i="12"/>
  <c r="Q985" i="12" s="1"/>
  <c r="Q984" i="12" s="1"/>
  <c r="O991" i="12"/>
  <c r="O990" i="12" s="1"/>
  <c r="O989" i="12" s="1"/>
  <c r="P991" i="12"/>
  <c r="P990" i="12" s="1"/>
  <c r="P989" i="12" s="1"/>
  <c r="Q991" i="12"/>
  <c r="Q990" i="12" s="1"/>
  <c r="Q989" i="12" s="1"/>
  <c r="O995" i="12"/>
  <c r="O994" i="12" s="1"/>
  <c r="O993" i="12" s="1"/>
  <c r="P995" i="12"/>
  <c r="P994" i="12" s="1"/>
  <c r="P993" i="12" s="1"/>
  <c r="Q995" i="12"/>
  <c r="Q994" i="12" s="1"/>
  <c r="Q993" i="12" s="1"/>
  <c r="O999" i="12"/>
  <c r="O998" i="12" s="1"/>
  <c r="O997" i="12" s="1"/>
  <c r="P999" i="12"/>
  <c r="P998" i="12" s="1"/>
  <c r="P997" i="12" s="1"/>
  <c r="Q999" i="12"/>
  <c r="Q998" i="12" s="1"/>
  <c r="Q997" i="12" s="1"/>
  <c r="O1007" i="12"/>
  <c r="O1006" i="12" s="1"/>
  <c r="O1005" i="12" s="1"/>
  <c r="P1007" i="12"/>
  <c r="P1006" i="12" s="1"/>
  <c r="P1005" i="12" s="1"/>
  <c r="Q1007" i="12"/>
  <c r="Q1006" i="12" s="1"/>
  <c r="Q1005" i="12" s="1"/>
  <c r="O1011" i="12"/>
  <c r="O1010" i="12" s="1"/>
  <c r="O1009" i="12" s="1"/>
  <c r="P1011" i="12"/>
  <c r="P1010" i="12" s="1"/>
  <c r="P1009" i="12" s="1"/>
  <c r="Q1011" i="12"/>
  <c r="Q1010" i="12" s="1"/>
  <c r="Q1009" i="12" s="1"/>
  <c r="O1015" i="12"/>
  <c r="O1014" i="12" s="1"/>
  <c r="O1013" i="12" s="1"/>
  <c r="P1015" i="12"/>
  <c r="P1014" i="12" s="1"/>
  <c r="P1013" i="12" s="1"/>
  <c r="Q1015" i="12"/>
  <c r="Q1014" i="12" s="1"/>
  <c r="Q1013" i="12" s="1"/>
  <c r="O1019" i="12"/>
  <c r="O1018" i="12" s="1"/>
  <c r="O1017" i="12" s="1"/>
  <c r="P1019" i="12"/>
  <c r="P1018" i="12" s="1"/>
  <c r="P1017" i="12" s="1"/>
  <c r="Q1019" i="12"/>
  <c r="Q1018" i="12" s="1"/>
  <c r="Q1017" i="12" s="1"/>
  <c r="O1027" i="12"/>
  <c r="O1026" i="12" s="1"/>
  <c r="O1025" i="12" s="1"/>
  <c r="P1027" i="12"/>
  <c r="P1026" i="12" s="1"/>
  <c r="P1025" i="12" s="1"/>
  <c r="Q1027" i="12"/>
  <c r="Q1026" i="12" s="1"/>
  <c r="Q1025" i="12" s="1"/>
  <c r="O1031" i="12"/>
  <c r="O1030" i="12" s="1"/>
  <c r="O1029" i="12" s="1"/>
  <c r="P1031" i="12"/>
  <c r="P1030" i="12" s="1"/>
  <c r="P1029" i="12" s="1"/>
  <c r="Q1031" i="12"/>
  <c r="Q1030" i="12" s="1"/>
  <c r="Q1029" i="12" s="1"/>
  <c r="O1036" i="12"/>
  <c r="O1035" i="12" s="1"/>
  <c r="O1034" i="12" s="1"/>
  <c r="O1033" i="12" s="1"/>
  <c r="P1036" i="12"/>
  <c r="P1035" i="12" s="1"/>
  <c r="P1034" i="12" s="1"/>
  <c r="P1033" i="12" s="1"/>
  <c r="Q1036" i="12"/>
  <c r="Q1035" i="12" s="1"/>
  <c r="Q1034" i="12" s="1"/>
  <c r="Q1033" i="12" s="1"/>
  <c r="O1047" i="12"/>
  <c r="O1046" i="12" s="1"/>
  <c r="O1045" i="12" s="1"/>
  <c r="O1044" i="12" s="1"/>
  <c r="P1047" i="12"/>
  <c r="P1046" i="12" s="1"/>
  <c r="P1045" i="12" s="1"/>
  <c r="P1044" i="12" s="1"/>
  <c r="Q1047" i="12"/>
  <c r="Q1046" i="12" s="1"/>
  <c r="Q1045" i="12" s="1"/>
  <c r="Q1044" i="12" s="1"/>
  <c r="O1052" i="12"/>
  <c r="O1051" i="12" s="1"/>
  <c r="P1052" i="12"/>
  <c r="P1051" i="12" s="1"/>
  <c r="Q1052" i="12"/>
  <c r="Q1051" i="12" s="1"/>
  <c r="O1055" i="12"/>
  <c r="P1055" i="12"/>
  <c r="Q1055" i="12"/>
  <c r="O1057" i="12"/>
  <c r="P1057" i="12"/>
  <c r="Q1057" i="12"/>
  <c r="O1063" i="12"/>
  <c r="P1063" i="12"/>
  <c r="Q1063" i="12"/>
  <c r="O1065" i="12"/>
  <c r="P1065" i="12"/>
  <c r="Q1065" i="12"/>
  <c r="O1076" i="12"/>
  <c r="O1075" i="12" s="1"/>
  <c r="O1074" i="12" s="1"/>
  <c r="O1073" i="12" s="1"/>
  <c r="P1076" i="12"/>
  <c r="P1075" i="12" s="1"/>
  <c r="P1074" i="12" s="1"/>
  <c r="P1073" i="12" s="1"/>
  <c r="Q1076" i="12"/>
  <c r="Q1075" i="12" s="1"/>
  <c r="Q1074" i="12" s="1"/>
  <c r="Q1073" i="12" s="1"/>
  <c r="O1083" i="12"/>
  <c r="O1082" i="12" s="1"/>
  <c r="O1081" i="12" s="1"/>
  <c r="O1080" i="12" s="1"/>
  <c r="P1083" i="12"/>
  <c r="P1082" i="12" s="1"/>
  <c r="P1081" i="12" s="1"/>
  <c r="P1080" i="12" s="1"/>
  <c r="Q1083" i="12"/>
  <c r="Q1082" i="12" s="1"/>
  <c r="Q1081" i="12" s="1"/>
  <c r="Q1080" i="12" s="1"/>
  <c r="O1088" i="12"/>
  <c r="O1087" i="12" s="1"/>
  <c r="P1088" i="12"/>
  <c r="P1087" i="12" s="1"/>
  <c r="Q1088" i="12"/>
  <c r="Q1087" i="12" s="1"/>
  <c r="O1091" i="12"/>
  <c r="O1090" i="12" s="1"/>
  <c r="P1091" i="12"/>
  <c r="P1090" i="12" s="1"/>
  <c r="Q1091" i="12"/>
  <c r="Q1090" i="12" s="1"/>
  <c r="O1097" i="12"/>
  <c r="O1096" i="12" s="1"/>
  <c r="P1097" i="12"/>
  <c r="P1096" i="12" s="1"/>
  <c r="Q1097" i="12"/>
  <c r="Q1096" i="12" s="1"/>
  <c r="O1100" i="12"/>
  <c r="O1099" i="12" s="1"/>
  <c r="P1100" i="12"/>
  <c r="P1099" i="12" s="1"/>
  <c r="Q1100" i="12"/>
  <c r="Q1099" i="12" s="1"/>
  <c r="O1103" i="12"/>
  <c r="O1102" i="12" s="1"/>
  <c r="P1103" i="12"/>
  <c r="P1102" i="12" s="1"/>
  <c r="Q1103" i="12"/>
  <c r="Q1102" i="12" s="1"/>
  <c r="O1107" i="12"/>
  <c r="O1106" i="12" s="1"/>
  <c r="P1107" i="12"/>
  <c r="P1106" i="12" s="1"/>
  <c r="Q1107" i="12"/>
  <c r="Q1106" i="12" s="1"/>
  <c r="O1110" i="12"/>
  <c r="O1109" i="12" s="1"/>
  <c r="P1110" i="12"/>
  <c r="P1109" i="12" s="1"/>
  <c r="Q1110" i="12"/>
  <c r="Q1109" i="12" s="1"/>
  <c r="O1115" i="12"/>
  <c r="O1114" i="12" s="1"/>
  <c r="O1113" i="12" s="1"/>
  <c r="P1115" i="12"/>
  <c r="P1114" i="12" s="1"/>
  <c r="P1113" i="12" s="1"/>
  <c r="Q1115" i="12"/>
  <c r="Q1114" i="12" s="1"/>
  <c r="Q1113" i="12" s="1"/>
  <c r="O1119" i="12"/>
  <c r="O1118" i="12" s="1"/>
  <c r="O1117" i="12" s="1"/>
  <c r="P1119" i="12"/>
  <c r="P1118" i="12" s="1"/>
  <c r="P1117" i="12" s="1"/>
  <c r="Q1119" i="12"/>
  <c r="Q1118" i="12" s="1"/>
  <c r="Q1117" i="12" s="1"/>
  <c r="O1123" i="12"/>
  <c r="O1122" i="12" s="1"/>
  <c r="O1121" i="12" s="1"/>
  <c r="P1123" i="12"/>
  <c r="P1122" i="12" s="1"/>
  <c r="P1121" i="12" s="1"/>
  <c r="Q1123" i="12"/>
  <c r="Q1122" i="12" s="1"/>
  <c r="Q1121" i="12" s="1"/>
  <c r="O1129" i="12"/>
  <c r="O1128" i="12" s="1"/>
  <c r="O1127" i="12" s="1"/>
  <c r="O1126" i="12" s="1"/>
  <c r="P1129" i="12"/>
  <c r="P1128" i="12" s="1"/>
  <c r="P1127" i="12" s="1"/>
  <c r="P1126" i="12" s="1"/>
  <c r="Q1129" i="12"/>
  <c r="Q1128" i="12" s="1"/>
  <c r="Q1127" i="12" s="1"/>
  <c r="Q1126" i="12" s="1"/>
  <c r="O1134" i="12"/>
  <c r="O1133" i="12" s="1"/>
  <c r="O1132" i="12" s="1"/>
  <c r="O1131" i="12" s="1"/>
  <c r="P1134" i="12"/>
  <c r="P1133" i="12" s="1"/>
  <c r="P1132" i="12" s="1"/>
  <c r="P1131" i="12" s="1"/>
  <c r="Q1134" i="12"/>
  <c r="Q1133" i="12" s="1"/>
  <c r="Q1132" i="12" s="1"/>
  <c r="Q1131" i="12" s="1"/>
  <c r="O1139" i="12"/>
  <c r="O1138" i="12" s="1"/>
  <c r="O1137" i="12" s="1"/>
  <c r="P1139" i="12"/>
  <c r="P1138" i="12" s="1"/>
  <c r="P1137" i="12" s="1"/>
  <c r="Q1139" i="12"/>
  <c r="Q1138" i="12" s="1"/>
  <c r="Q1137" i="12" s="1"/>
  <c r="O1143" i="12"/>
  <c r="O1142" i="12" s="1"/>
  <c r="P1143" i="12"/>
  <c r="P1142" i="12" s="1"/>
  <c r="Q1143" i="12"/>
  <c r="Q1142" i="12" s="1"/>
  <c r="O1146" i="12"/>
  <c r="O1145" i="12" s="1"/>
  <c r="P1146" i="12"/>
  <c r="P1145" i="12" s="1"/>
  <c r="Q1146" i="12"/>
  <c r="Q1145" i="12" s="1"/>
  <c r="O1153" i="12"/>
  <c r="O1152" i="12" s="1"/>
  <c r="O1151" i="12" s="1"/>
  <c r="P1153" i="12"/>
  <c r="P1152" i="12" s="1"/>
  <c r="P1151" i="12" s="1"/>
  <c r="Q1153" i="12"/>
  <c r="Q1152" i="12" s="1"/>
  <c r="Q1151" i="12" s="1"/>
  <c r="O1157" i="12"/>
  <c r="O1156" i="12" s="1"/>
  <c r="O1155" i="12" s="1"/>
  <c r="P1157" i="12"/>
  <c r="P1156" i="12" s="1"/>
  <c r="P1155" i="12" s="1"/>
  <c r="Q1157" i="12"/>
  <c r="Q1156" i="12" s="1"/>
  <c r="Q1155" i="12" s="1"/>
  <c r="O1161" i="12"/>
  <c r="O1160" i="12" s="1"/>
  <c r="O1159" i="12" s="1"/>
  <c r="P1161" i="12"/>
  <c r="P1160" i="12" s="1"/>
  <c r="P1159" i="12" s="1"/>
  <c r="Q1161" i="12"/>
  <c r="Q1160" i="12" s="1"/>
  <c r="Q1159" i="12" s="1"/>
  <c r="O1165" i="12"/>
  <c r="O1164" i="12" s="1"/>
  <c r="O1163" i="12" s="1"/>
  <c r="P1165" i="12"/>
  <c r="P1164" i="12" s="1"/>
  <c r="P1163" i="12" s="1"/>
  <c r="Q1165" i="12"/>
  <c r="Q1164" i="12" s="1"/>
  <c r="Q1163" i="12" s="1"/>
  <c r="O1170" i="12"/>
  <c r="O1169" i="12" s="1"/>
  <c r="O1168" i="12" s="1"/>
  <c r="P1170" i="12"/>
  <c r="P1169" i="12" s="1"/>
  <c r="P1168" i="12" s="1"/>
  <c r="Q1170" i="12"/>
  <c r="Q1169" i="12" s="1"/>
  <c r="Q1168" i="12" s="1"/>
  <c r="O1174" i="12"/>
  <c r="O1173" i="12" s="1"/>
  <c r="O1172" i="12" s="1"/>
  <c r="P1174" i="12"/>
  <c r="P1173" i="12" s="1"/>
  <c r="P1172" i="12" s="1"/>
  <c r="Q1174" i="12"/>
  <c r="Q1173" i="12" s="1"/>
  <c r="Q1172" i="12" s="1"/>
  <c r="O1178" i="12"/>
  <c r="O1177" i="12" s="1"/>
  <c r="O1176" i="12" s="1"/>
  <c r="P1178" i="12"/>
  <c r="P1177" i="12" s="1"/>
  <c r="P1176" i="12" s="1"/>
  <c r="Q1178" i="12"/>
  <c r="Q1177" i="12" s="1"/>
  <c r="Q1176" i="12" s="1"/>
  <c r="O1182" i="12"/>
  <c r="O1181" i="12" s="1"/>
  <c r="O1180" i="12" s="1"/>
  <c r="P1182" i="12"/>
  <c r="P1181" i="12" s="1"/>
  <c r="P1180" i="12" s="1"/>
  <c r="Q1182" i="12"/>
  <c r="Q1181" i="12" s="1"/>
  <c r="Q1180" i="12" s="1"/>
  <c r="O1190" i="12"/>
  <c r="O1189" i="12" s="1"/>
  <c r="O1188" i="12" s="1"/>
  <c r="P1190" i="12"/>
  <c r="P1189" i="12" s="1"/>
  <c r="P1188" i="12" s="1"/>
  <c r="Q1190" i="12"/>
  <c r="Q1189" i="12" s="1"/>
  <c r="Q1188" i="12" s="1"/>
  <c r="O1194" i="12"/>
  <c r="O1193" i="12" s="1"/>
  <c r="O1192" i="12" s="1"/>
  <c r="P1194" i="12"/>
  <c r="P1193" i="12" s="1"/>
  <c r="P1192" i="12" s="1"/>
  <c r="Q1194" i="12"/>
  <c r="Q1193" i="12" s="1"/>
  <c r="Q1192" i="12" s="1"/>
  <c r="O1198" i="12"/>
  <c r="O1197" i="12" s="1"/>
  <c r="O1196" i="12" s="1"/>
  <c r="P1198" i="12"/>
  <c r="P1197" i="12" s="1"/>
  <c r="P1196" i="12" s="1"/>
  <c r="Q1198" i="12"/>
  <c r="Q1197" i="12" s="1"/>
  <c r="Q1196" i="12" s="1"/>
  <c r="O1203" i="12"/>
  <c r="O1202" i="12" s="1"/>
  <c r="O1201" i="12" s="1"/>
  <c r="P1203" i="12"/>
  <c r="P1202" i="12" s="1"/>
  <c r="P1201" i="12" s="1"/>
  <c r="Q1203" i="12"/>
  <c r="Q1202" i="12" s="1"/>
  <c r="Q1201" i="12" s="1"/>
  <c r="O1207" i="12"/>
  <c r="O1206" i="12" s="1"/>
  <c r="O1205" i="12" s="1"/>
  <c r="P1207" i="12"/>
  <c r="P1206" i="12" s="1"/>
  <c r="P1205" i="12" s="1"/>
  <c r="Q1207" i="12"/>
  <c r="Q1206" i="12" s="1"/>
  <c r="Q1205" i="12" s="1"/>
  <c r="O1212" i="12"/>
  <c r="O1211" i="12" s="1"/>
  <c r="O1210" i="12" s="1"/>
  <c r="O1209" i="12" s="1"/>
  <c r="P1212" i="12"/>
  <c r="P1211" i="12" s="1"/>
  <c r="P1210" i="12" s="1"/>
  <c r="P1209" i="12" s="1"/>
  <c r="Q1212" i="12"/>
  <c r="Q1211" i="12" s="1"/>
  <c r="Q1210" i="12" s="1"/>
  <c r="Q1209" i="12" s="1"/>
  <c r="O1217" i="12"/>
  <c r="O1216" i="12" s="1"/>
  <c r="O1215" i="12" s="1"/>
  <c r="O1214" i="12" s="1"/>
  <c r="P1217" i="12"/>
  <c r="P1216" i="12" s="1"/>
  <c r="P1215" i="12" s="1"/>
  <c r="P1214" i="12" s="1"/>
  <c r="Q1217" i="12"/>
  <c r="Q1216" i="12" s="1"/>
  <c r="Q1215" i="12" s="1"/>
  <c r="Q1214" i="12" s="1"/>
  <c r="O1223" i="12"/>
  <c r="O1222" i="12" s="1"/>
  <c r="O1221" i="12" s="1"/>
  <c r="P1223" i="12"/>
  <c r="P1222" i="12" s="1"/>
  <c r="P1221" i="12" s="1"/>
  <c r="Q1223" i="12"/>
  <c r="Q1222" i="12" s="1"/>
  <c r="Q1221" i="12" s="1"/>
  <c r="O1231" i="12"/>
  <c r="O1230" i="12" s="1"/>
  <c r="O1229" i="12" s="1"/>
  <c r="P1231" i="12"/>
  <c r="P1230" i="12" s="1"/>
  <c r="P1229" i="12" s="1"/>
  <c r="Q1231" i="12"/>
  <c r="Q1230" i="12" s="1"/>
  <c r="Q1229" i="12" s="1"/>
  <c r="O1235" i="12"/>
  <c r="O1234" i="12" s="1"/>
  <c r="O1233" i="12" s="1"/>
  <c r="P1235" i="12"/>
  <c r="P1234" i="12" s="1"/>
  <c r="P1233" i="12" s="1"/>
  <c r="Q1235" i="12"/>
  <c r="Q1234" i="12" s="1"/>
  <c r="Q1233" i="12" s="1"/>
  <c r="O1239" i="12"/>
  <c r="O1238" i="12" s="1"/>
  <c r="O1237" i="12" s="1"/>
  <c r="P1239" i="12"/>
  <c r="P1238" i="12" s="1"/>
  <c r="P1237" i="12" s="1"/>
  <c r="Q1239" i="12"/>
  <c r="Q1238" i="12" s="1"/>
  <c r="Q1237" i="12" s="1"/>
  <c r="O1243" i="12"/>
  <c r="O1242" i="12" s="1"/>
  <c r="O1241" i="12" s="1"/>
  <c r="P1243" i="12"/>
  <c r="P1242" i="12" s="1"/>
  <c r="P1241" i="12" s="1"/>
  <c r="Q1243" i="12"/>
  <c r="Q1242" i="12" s="1"/>
  <c r="Q1241" i="12" s="1"/>
  <c r="O1247" i="12"/>
  <c r="O1246" i="12" s="1"/>
  <c r="O1245" i="12" s="1"/>
  <c r="P1247" i="12"/>
  <c r="P1246" i="12" s="1"/>
  <c r="P1245" i="12" s="1"/>
  <c r="Q1247" i="12"/>
  <c r="Q1246" i="12" s="1"/>
  <c r="Q1245" i="12" s="1"/>
  <c r="O1251" i="12"/>
  <c r="O1250" i="12" s="1"/>
  <c r="O1249" i="12" s="1"/>
  <c r="P1251" i="12"/>
  <c r="P1250" i="12" s="1"/>
  <c r="P1249" i="12" s="1"/>
  <c r="Q1251" i="12"/>
  <c r="Q1250" i="12" s="1"/>
  <c r="Q1249" i="12" s="1"/>
  <c r="O1255" i="12"/>
  <c r="O1254" i="12" s="1"/>
  <c r="O1253" i="12" s="1"/>
  <c r="P1255" i="12"/>
  <c r="P1254" i="12" s="1"/>
  <c r="P1253" i="12" s="1"/>
  <c r="Q1255" i="12"/>
  <c r="Q1254" i="12" s="1"/>
  <c r="Q1253" i="12" s="1"/>
  <c r="O1259" i="12"/>
  <c r="O1258" i="12" s="1"/>
  <c r="O1257" i="12" s="1"/>
  <c r="P1259" i="12"/>
  <c r="P1258" i="12" s="1"/>
  <c r="P1257" i="12" s="1"/>
  <c r="Q1259" i="12"/>
  <c r="Q1258" i="12" s="1"/>
  <c r="Q1257" i="12" s="1"/>
  <c r="O1263" i="12"/>
  <c r="O1262" i="12" s="1"/>
  <c r="O1261" i="12" s="1"/>
  <c r="P1263" i="12"/>
  <c r="P1262" i="12" s="1"/>
  <c r="P1261" i="12" s="1"/>
  <c r="Q1263" i="12"/>
  <c r="Q1262" i="12" s="1"/>
  <c r="Q1261" i="12" s="1"/>
  <c r="O1267" i="12"/>
  <c r="O1266" i="12" s="1"/>
  <c r="O1265" i="12" s="1"/>
  <c r="P1267" i="12"/>
  <c r="P1266" i="12" s="1"/>
  <c r="P1265" i="12" s="1"/>
  <c r="Q1267" i="12"/>
  <c r="Q1266" i="12" s="1"/>
  <c r="Q1265" i="12" s="1"/>
  <c r="O1271" i="12"/>
  <c r="O1270" i="12" s="1"/>
  <c r="O1269" i="12" s="1"/>
  <c r="P1271" i="12"/>
  <c r="P1270" i="12" s="1"/>
  <c r="P1269" i="12" s="1"/>
  <c r="Q1271" i="12"/>
  <c r="Q1270" i="12" s="1"/>
  <c r="Q1269" i="12" s="1"/>
  <c r="O1275" i="12"/>
  <c r="O1274" i="12" s="1"/>
  <c r="O1273" i="12" s="1"/>
  <c r="P1275" i="12"/>
  <c r="P1274" i="12" s="1"/>
  <c r="P1273" i="12" s="1"/>
  <c r="Q1275" i="12"/>
  <c r="Q1274" i="12" s="1"/>
  <c r="Q1273" i="12" s="1"/>
  <c r="O1279" i="12"/>
  <c r="O1278" i="12" s="1"/>
  <c r="O1277" i="12" s="1"/>
  <c r="P1279" i="12"/>
  <c r="P1278" i="12" s="1"/>
  <c r="P1277" i="12" s="1"/>
  <c r="Q1279" i="12"/>
  <c r="Q1278" i="12" s="1"/>
  <c r="Q1277" i="12" s="1"/>
  <c r="O1283" i="12"/>
  <c r="O1282" i="12" s="1"/>
  <c r="O1281" i="12" s="1"/>
  <c r="P1283" i="12"/>
  <c r="P1282" i="12" s="1"/>
  <c r="P1281" i="12" s="1"/>
  <c r="Q1283" i="12"/>
  <c r="Q1282" i="12" s="1"/>
  <c r="Q1281" i="12" s="1"/>
  <c r="O1287" i="12"/>
  <c r="O1286" i="12" s="1"/>
  <c r="O1285" i="12" s="1"/>
  <c r="P1287" i="12"/>
  <c r="P1286" i="12" s="1"/>
  <c r="P1285" i="12" s="1"/>
  <c r="Q1287" i="12"/>
  <c r="Q1286" i="12" s="1"/>
  <c r="Q1285" i="12" s="1"/>
  <c r="O1291" i="12"/>
  <c r="O1290" i="12" s="1"/>
  <c r="O1289" i="12" s="1"/>
  <c r="P1291" i="12"/>
  <c r="P1290" i="12" s="1"/>
  <c r="P1289" i="12" s="1"/>
  <c r="Q1291" i="12"/>
  <c r="Q1290" i="12" s="1"/>
  <c r="Q1289" i="12" s="1"/>
  <c r="O1295" i="12"/>
  <c r="O1294" i="12" s="1"/>
  <c r="O1293" i="12" s="1"/>
  <c r="P1295" i="12"/>
  <c r="P1294" i="12" s="1"/>
  <c r="P1293" i="12" s="1"/>
  <c r="Q1295" i="12"/>
  <c r="Q1294" i="12" s="1"/>
  <c r="Q1293" i="12" s="1"/>
  <c r="O1299" i="12"/>
  <c r="O1298" i="12" s="1"/>
  <c r="O1297" i="12" s="1"/>
  <c r="P1299" i="12"/>
  <c r="P1298" i="12" s="1"/>
  <c r="P1297" i="12" s="1"/>
  <c r="Q1299" i="12"/>
  <c r="Q1298" i="12" s="1"/>
  <c r="Q1297" i="12" s="1"/>
  <c r="O1303" i="12"/>
  <c r="O1302" i="12" s="1"/>
  <c r="O1301" i="12" s="1"/>
  <c r="P1303" i="12"/>
  <c r="P1302" i="12" s="1"/>
  <c r="P1301" i="12" s="1"/>
  <c r="Q1303" i="12"/>
  <c r="Q1302" i="12" s="1"/>
  <c r="Q1301" i="12" s="1"/>
  <c r="O1307" i="12"/>
  <c r="O1306" i="12" s="1"/>
  <c r="O1305" i="12" s="1"/>
  <c r="P1307" i="12"/>
  <c r="P1306" i="12" s="1"/>
  <c r="P1305" i="12" s="1"/>
  <c r="Q1307" i="12"/>
  <c r="Q1306" i="12" s="1"/>
  <c r="Q1305" i="12" s="1"/>
  <c r="O1311" i="12"/>
  <c r="O1310" i="12" s="1"/>
  <c r="O1309" i="12" s="1"/>
  <c r="P1311" i="12"/>
  <c r="P1310" i="12" s="1"/>
  <c r="P1309" i="12" s="1"/>
  <c r="Q1311" i="12"/>
  <c r="Q1310" i="12" s="1"/>
  <c r="Q1309" i="12" s="1"/>
  <c r="O1315" i="12"/>
  <c r="O1314" i="12" s="1"/>
  <c r="O1313" i="12" s="1"/>
  <c r="P1315" i="12"/>
  <c r="P1314" i="12" s="1"/>
  <c r="P1313" i="12" s="1"/>
  <c r="Q1315" i="12"/>
  <c r="Q1314" i="12" s="1"/>
  <c r="Q1313" i="12" s="1"/>
  <c r="O1319" i="12"/>
  <c r="O1318" i="12" s="1"/>
  <c r="O1317" i="12" s="1"/>
  <c r="P1319" i="12"/>
  <c r="P1318" i="12" s="1"/>
  <c r="P1317" i="12" s="1"/>
  <c r="Q1319" i="12"/>
  <c r="Q1318" i="12" s="1"/>
  <c r="Q1317" i="12" s="1"/>
  <c r="O1327" i="12"/>
  <c r="O1326" i="12" s="1"/>
  <c r="O1325" i="12" s="1"/>
  <c r="P1327" i="12"/>
  <c r="P1326" i="12" s="1"/>
  <c r="P1325" i="12" s="1"/>
  <c r="Q1327" i="12"/>
  <c r="Q1326" i="12" s="1"/>
  <c r="Q1325" i="12" s="1"/>
  <c r="O1336" i="12"/>
  <c r="O1335" i="12" s="1"/>
  <c r="O1334" i="12" s="1"/>
  <c r="P1336" i="12"/>
  <c r="P1335" i="12" s="1"/>
  <c r="P1334" i="12" s="1"/>
  <c r="Q1336" i="12"/>
  <c r="Q1335" i="12" s="1"/>
  <c r="Q1334" i="12" s="1"/>
  <c r="O1340" i="12"/>
  <c r="O1339" i="12" s="1"/>
  <c r="O1338" i="12" s="1"/>
  <c r="P1340" i="12"/>
  <c r="P1339" i="12" s="1"/>
  <c r="P1338" i="12" s="1"/>
  <c r="Q1340" i="12"/>
  <c r="Q1339" i="12" s="1"/>
  <c r="Q1338" i="12" s="1"/>
  <c r="O1345" i="12"/>
  <c r="O1344" i="12" s="1"/>
  <c r="O1343" i="12" s="1"/>
  <c r="O1342" i="12" s="1"/>
  <c r="P1345" i="12"/>
  <c r="P1344" i="12" s="1"/>
  <c r="P1343" i="12" s="1"/>
  <c r="P1342" i="12" s="1"/>
  <c r="Q1345" i="12"/>
  <c r="Q1344" i="12" s="1"/>
  <c r="Q1343" i="12" s="1"/>
  <c r="Q1342" i="12" s="1"/>
  <c r="O1350" i="12"/>
  <c r="O1349" i="12" s="1"/>
  <c r="O1348" i="12" s="1"/>
  <c r="O1347" i="12" s="1"/>
  <c r="P1350" i="12"/>
  <c r="P1349" i="12" s="1"/>
  <c r="P1348" i="12" s="1"/>
  <c r="P1347" i="12" s="1"/>
  <c r="Q1350" i="12"/>
  <c r="Q1349" i="12" s="1"/>
  <c r="Q1348" i="12" s="1"/>
  <c r="Q1347" i="12" s="1"/>
  <c r="O1361" i="12"/>
  <c r="O1360" i="12" s="1"/>
  <c r="P1361" i="12"/>
  <c r="P1360" i="12" s="1"/>
  <c r="Q1361" i="12"/>
  <c r="Q1360" i="12" s="1"/>
  <c r="O1365" i="12"/>
  <c r="O1364" i="12" s="1"/>
  <c r="P1365" i="12"/>
  <c r="P1364" i="12" s="1"/>
  <c r="Q1365" i="12"/>
  <c r="Q1364" i="12" s="1"/>
  <c r="O1369" i="12"/>
  <c r="O1368" i="12" s="1"/>
  <c r="P1369" i="12"/>
  <c r="P1368" i="12" s="1"/>
  <c r="Q1369" i="12"/>
  <c r="Q1368" i="12" s="1"/>
  <c r="O1376" i="12"/>
  <c r="O1375" i="12" s="1"/>
  <c r="O1374" i="12" s="1"/>
  <c r="O1373" i="12" s="1"/>
  <c r="P1376" i="12"/>
  <c r="P1375" i="12" s="1"/>
  <c r="P1374" i="12" s="1"/>
  <c r="P1373" i="12" s="1"/>
  <c r="Q1376" i="12"/>
  <c r="Q1375" i="12" s="1"/>
  <c r="Q1374" i="12" s="1"/>
  <c r="Q1373" i="12" s="1"/>
  <c r="O1381" i="12"/>
  <c r="O1380" i="12" s="1"/>
  <c r="O1379" i="12" s="1"/>
  <c r="P1381" i="12"/>
  <c r="P1380" i="12" s="1"/>
  <c r="P1379" i="12" s="1"/>
  <c r="Q1381" i="12"/>
  <c r="Q1380" i="12" s="1"/>
  <c r="Q1379" i="12" s="1"/>
  <c r="O1385" i="12"/>
  <c r="O1384" i="12" s="1"/>
  <c r="O1383" i="12" s="1"/>
  <c r="P1385" i="12"/>
  <c r="P1384" i="12" s="1"/>
  <c r="P1383" i="12" s="1"/>
  <c r="Q1385" i="12"/>
  <c r="Q1384" i="12" s="1"/>
  <c r="Q1383" i="12" s="1"/>
  <c r="O1390" i="12"/>
  <c r="O1389" i="12" s="1"/>
  <c r="P1390" i="12"/>
  <c r="P1389" i="12" s="1"/>
  <c r="Q1390" i="12"/>
  <c r="Q1389" i="12" s="1"/>
  <c r="O1393" i="12"/>
  <c r="O1392" i="12" s="1"/>
  <c r="P1393" i="12"/>
  <c r="P1392" i="12" s="1"/>
  <c r="Q1393" i="12"/>
  <c r="Q1392" i="12" s="1"/>
  <c r="O1399" i="12"/>
  <c r="O1398" i="12" s="1"/>
  <c r="P1399" i="12"/>
  <c r="P1398" i="12" s="1"/>
  <c r="Q1399" i="12"/>
  <c r="Q1398" i="12" s="1"/>
  <c r="O1402" i="12"/>
  <c r="O1401" i="12" s="1"/>
  <c r="P1402" i="12"/>
  <c r="P1401" i="12" s="1"/>
  <c r="Q1402" i="12"/>
  <c r="Q1401" i="12" s="1"/>
  <c r="O1406" i="12"/>
  <c r="O1405" i="12" s="1"/>
  <c r="O1404" i="12" s="1"/>
  <c r="P1406" i="12"/>
  <c r="P1405" i="12" s="1"/>
  <c r="P1404" i="12" s="1"/>
  <c r="Q1406" i="12"/>
  <c r="Q1405" i="12" s="1"/>
  <c r="Q1404" i="12" s="1"/>
  <c r="O1410" i="12"/>
  <c r="O1409" i="12" s="1"/>
  <c r="O1408" i="12" s="1"/>
  <c r="P1410" i="12"/>
  <c r="P1409" i="12" s="1"/>
  <c r="P1408" i="12" s="1"/>
  <c r="Q1410" i="12"/>
  <c r="Q1409" i="12" s="1"/>
  <c r="Q1408" i="12" s="1"/>
  <c r="O1414" i="12"/>
  <c r="O1413" i="12" s="1"/>
  <c r="O1412" i="12" s="1"/>
  <c r="P1414" i="12"/>
  <c r="P1413" i="12" s="1"/>
  <c r="P1412" i="12" s="1"/>
  <c r="Q1414" i="12"/>
  <c r="Q1413" i="12" s="1"/>
  <c r="Q1412" i="12" s="1"/>
  <c r="O1419" i="12"/>
  <c r="O1418" i="12" s="1"/>
  <c r="O1417" i="12" s="1"/>
  <c r="P1419" i="12"/>
  <c r="P1418" i="12" s="1"/>
  <c r="P1417" i="12" s="1"/>
  <c r="Q1419" i="12"/>
  <c r="Q1418" i="12" s="1"/>
  <c r="Q1417" i="12" s="1"/>
  <c r="O1435" i="12"/>
  <c r="O1434" i="12" s="1"/>
  <c r="O1433" i="12" s="1"/>
  <c r="P1435" i="12"/>
  <c r="P1434" i="12" s="1"/>
  <c r="P1433" i="12" s="1"/>
  <c r="Q1435" i="12"/>
  <c r="Q1434" i="12" s="1"/>
  <c r="Q1433" i="12" s="1"/>
  <c r="O1439" i="12"/>
  <c r="O1438" i="12" s="1"/>
  <c r="O1437" i="12" s="1"/>
  <c r="P1439" i="12"/>
  <c r="P1438" i="12" s="1"/>
  <c r="P1437" i="12" s="1"/>
  <c r="Q1439" i="12"/>
  <c r="Q1438" i="12" s="1"/>
  <c r="Q1437" i="12" s="1"/>
  <c r="O1443" i="12"/>
  <c r="O1442" i="12" s="1"/>
  <c r="O1441" i="12" s="1"/>
  <c r="P1443" i="12"/>
  <c r="P1442" i="12" s="1"/>
  <c r="P1441" i="12" s="1"/>
  <c r="Q1443" i="12"/>
  <c r="Q1442" i="12" s="1"/>
  <c r="Q1441" i="12" s="1"/>
  <c r="O1447" i="12"/>
  <c r="O1446" i="12" s="1"/>
  <c r="O1445" i="12" s="1"/>
  <c r="P1447" i="12"/>
  <c r="P1446" i="12" s="1"/>
  <c r="P1445" i="12" s="1"/>
  <c r="Q1447" i="12"/>
  <c r="Q1446" i="12" s="1"/>
  <c r="Q1445" i="12" s="1"/>
  <c r="O1451" i="12"/>
  <c r="O1450" i="12" s="1"/>
  <c r="O1449" i="12" s="1"/>
  <c r="P1451" i="12"/>
  <c r="P1450" i="12" s="1"/>
  <c r="P1449" i="12" s="1"/>
  <c r="Q1451" i="12"/>
  <c r="Q1450" i="12" s="1"/>
  <c r="Q1449" i="12" s="1"/>
  <c r="O1461" i="12"/>
  <c r="O1460" i="12" s="1"/>
  <c r="O1459" i="12" s="1"/>
  <c r="P1461" i="12"/>
  <c r="P1460" i="12" s="1"/>
  <c r="P1459" i="12" s="1"/>
  <c r="Q1461" i="12"/>
  <c r="Q1460" i="12" s="1"/>
  <c r="Q1459" i="12" s="1"/>
  <c r="O1465" i="12"/>
  <c r="O1464" i="12" s="1"/>
  <c r="O1463" i="12" s="1"/>
  <c r="P1465" i="12"/>
  <c r="P1464" i="12" s="1"/>
  <c r="P1463" i="12" s="1"/>
  <c r="Q1465" i="12"/>
  <c r="Q1464" i="12" s="1"/>
  <c r="Q1463" i="12" s="1"/>
  <c r="O1469" i="12"/>
  <c r="O1468" i="12" s="1"/>
  <c r="O1467" i="12" s="1"/>
  <c r="P1469" i="12"/>
  <c r="P1468" i="12" s="1"/>
  <c r="P1467" i="12" s="1"/>
  <c r="Q1469" i="12"/>
  <c r="Q1468" i="12" s="1"/>
  <c r="Q1467" i="12" s="1"/>
  <c r="O1473" i="12"/>
  <c r="O1472" i="12" s="1"/>
  <c r="O1471" i="12" s="1"/>
  <c r="P1473" i="12"/>
  <c r="P1472" i="12" s="1"/>
  <c r="P1471" i="12" s="1"/>
  <c r="Q1473" i="12"/>
  <c r="Q1472" i="12" s="1"/>
  <c r="Q1471" i="12" s="1"/>
  <c r="O1478" i="12"/>
  <c r="O1477" i="12" s="1"/>
  <c r="O1476" i="12" s="1"/>
  <c r="P1478" i="12"/>
  <c r="P1477" i="12" s="1"/>
  <c r="P1476" i="12" s="1"/>
  <c r="Q1478" i="12"/>
  <c r="Q1477" i="12" s="1"/>
  <c r="Q1476" i="12" s="1"/>
  <c r="O1482" i="12"/>
  <c r="O1481" i="12" s="1"/>
  <c r="O1480" i="12" s="1"/>
  <c r="P1482" i="12"/>
  <c r="P1481" i="12" s="1"/>
  <c r="P1480" i="12" s="1"/>
  <c r="Q1482" i="12"/>
  <c r="Q1481" i="12" s="1"/>
  <c r="Q1480" i="12" s="1"/>
  <c r="O1489" i="12"/>
  <c r="O1488" i="12" s="1"/>
  <c r="O1487" i="12" s="1"/>
  <c r="P1489" i="12"/>
  <c r="P1488" i="12" s="1"/>
  <c r="P1487" i="12" s="1"/>
  <c r="Q1489" i="12"/>
  <c r="Q1488" i="12" s="1"/>
  <c r="Q1487" i="12" s="1"/>
  <c r="O1493" i="12"/>
  <c r="O1492" i="12" s="1"/>
  <c r="O1491" i="12" s="1"/>
  <c r="P1493" i="12"/>
  <c r="P1492" i="12" s="1"/>
  <c r="P1491" i="12" s="1"/>
  <c r="Q1493" i="12"/>
  <c r="Q1492" i="12" s="1"/>
  <c r="Q1491" i="12" s="1"/>
  <c r="O1497" i="12"/>
  <c r="O1496" i="12" s="1"/>
  <c r="O1495" i="12" s="1"/>
  <c r="P1497" i="12"/>
  <c r="P1496" i="12" s="1"/>
  <c r="P1495" i="12" s="1"/>
  <c r="Q1497" i="12"/>
  <c r="Q1496" i="12" s="1"/>
  <c r="Q1495" i="12" s="1"/>
  <c r="O1501" i="12"/>
  <c r="O1500" i="12" s="1"/>
  <c r="O1499" i="12" s="1"/>
  <c r="P1501" i="12"/>
  <c r="P1500" i="12" s="1"/>
  <c r="P1499" i="12" s="1"/>
  <c r="Q1501" i="12"/>
  <c r="Q1500" i="12" s="1"/>
  <c r="Q1499" i="12" s="1"/>
  <c r="O1505" i="12"/>
  <c r="O1504" i="12" s="1"/>
  <c r="O1503" i="12" s="1"/>
  <c r="P1505" i="12"/>
  <c r="P1504" i="12" s="1"/>
  <c r="P1503" i="12" s="1"/>
  <c r="Q1505" i="12"/>
  <c r="Q1504" i="12" s="1"/>
  <c r="Q1503" i="12" s="1"/>
  <c r="O1509" i="12"/>
  <c r="O1508" i="12" s="1"/>
  <c r="O1507" i="12" s="1"/>
  <c r="P1509" i="12"/>
  <c r="P1508" i="12" s="1"/>
  <c r="P1507" i="12" s="1"/>
  <c r="Q1509" i="12"/>
  <c r="Q1508" i="12" s="1"/>
  <c r="Q1507" i="12" s="1"/>
  <c r="O1513" i="12"/>
  <c r="O1512" i="12" s="1"/>
  <c r="O1511" i="12" s="1"/>
  <c r="P1513" i="12"/>
  <c r="P1512" i="12" s="1"/>
  <c r="P1511" i="12" s="1"/>
  <c r="Q1513" i="12"/>
  <c r="Q1512" i="12" s="1"/>
  <c r="Q1511" i="12" s="1"/>
  <c r="O1517" i="12"/>
  <c r="O1516" i="12" s="1"/>
  <c r="O1515" i="12" s="1"/>
  <c r="P1517" i="12"/>
  <c r="P1516" i="12" s="1"/>
  <c r="P1515" i="12" s="1"/>
  <c r="Q1517" i="12"/>
  <c r="Q1516" i="12" s="1"/>
  <c r="Q1515" i="12" s="1"/>
  <c r="O1521" i="12"/>
  <c r="O1520" i="12" s="1"/>
  <c r="O1519" i="12" s="1"/>
  <c r="P1521" i="12"/>
  <c r="P1520" i="12" s="1"/>
  <c r="P1519" i="12" s="1"/>
  <c r="Q1521" i="12"/>
  <c r="Q1520" i="12" s="1"/>
  <c r="Q1519" i="12" s="1"/>
  <c r="O1526" i="12"/>
  <c r="O1525" i="12" s="1"/>
  <c r="P1526" i="12"/>
  <c r="P1525" i="12" s="1"/>
  <c r="Q1526" i="12"/>
  <c r="Q1525" i="12" s="1"/>
  <c r="O1529" i="12"/>
  <c r="O1528" i="12" s="1"/>
  <c r="P1529" i="12"/>
  <c r="P1528" i="12" s="1"/>
  <c r="Q1529" i="12"/>
  <c r="Q1528" i="12" s="1"/>
  <c r="O1532" i="12"/>
  <c r="O1531" i="12" s="1"/>
  <c r="P1532" i="12"/>
  <c r="P1531" i="12" s="1"/>
  <c r="Q1532" i="12"/>
  <c r="Q1531" i="12" s="1"/>
  <c r="O1537" i="12"/>
  <c r="O1536" i="12" s="1"/>
  <c r="O1535" i="12" s="1"/>
  <c r="P1537" i="12"/>
  <c r="P1536" i="12" s="1"/>
  <c r="P1535" i="12" s="1"/>
  <c r="Q1537" i="12"/>
  <c r="Q1536" i="12" s="1"/>
  <c r="Q1535" i="12" s="1"/>
  <c r="O1541" i="12"/>
  <c r="O1540" i="12" s="1"/>
  <c r="O1539" i="12" s="1"/>
  <c r="P1541" i="12"/>
  <c r="P1540" i="12" s="1"/>
  <c r="P1539" i="12" s="1"/>
  <c r="Q1541" i="12"/>
  <c r="Q1540" i="12" s="1"/>
  <c r="Q1539" i="12" s="1"/>
  <c r="O1546" i="12"/>
  <c r="O1545" i="12" s="1"/>
  <c r="O1544" i="12" s="1"/>
  <c r="P1546" i="12"/>
  <c r="P1545" i="12" s="1"/>
  <c r="P1544" i="12" s="1"/>
  <c r="Q1546" i="12"/>
  <c r="Q1545" i="12" s="1"/>
  <c r="Q1544" i="12" s="1"/>
  <c r="O1550" i="12"/>
  <c r="O1549" i="12" s="1"/>
  <c r="O1548" i="12" s="1"/>
  <c r="P1550" i="12"/>
  <c r="P1549" i="12" s="1"/>
  <c r="P1548" i="12" s="1"/>
  <c r="Q1550" i="12"/>
  <c r="Q1549" i="12" s="1"/>
  <c r="Q1548" i="12" s="1"/>
  <c r="O1562" i="12"/>
  <c r="O1561" i="12" s="1"/>
  <c r="O1560" i="12" s="1"/>
  <c r="O1559" i="12" s="1"/>
  <c r="O1553" i="12" s="1"/>
  <c r="P1562" i="12"/>
  <c r="P1561" i="12" s="1"/>
  <c r="P1560" i="12" s="1"/>
  <c r="P1559" i="12" s="1"/>
  <c r="P1553" i="12" s="1"/>
  <c r="Q1562" i="12"/>
  <c r="Q1561" i="12" s="1"/>
  <c r="Q1560" i="12" s="1"/>
  <c r="Q1559" i="12" s="1"/>
  <c r="Q1553" i="12" s="1"/>
  <c r="O1568" i="12"/>
  <c r="O1567" i="12" s="1"/>
  <c r="O1566" i="12" s="1"/>
  <c r="O1565" i="12" s="1"/>
  <c r="P1568" i="12"/>
  <c r="P1567" i="12" s="1"/>
  <c r="P1566" i="12" s="1"/>
  <c r="P1565" i="12" s="1"/>
  <c r="Q1568" i="12"/>
  <c r="Q1567" i="12" s="1"/>
  <c r="Q1566" i="12" s="1"/>
  <c r="Q1565" i="12" s="1"/>
  <c r="O1577" i="12"/>
  <c r="O1576" i="12" s="1"/>
  <c r="O1575" i="12" s="1"/>
  <c r="P1577" i="12"/>
  <c r="P1576" i="12" s="1"/>
  <c r="P1575" i="12" s="1"/>
  <c r="Q1577" i="12"/>
  <c r="Q1576" i="12" s="1"/>
  <c r="Q1575" i="12" s="1"/>
  <c r="O1581" i="12"/>
  <c r="O1580" i="12" s="1"/>
  <c r="O1579" i="12" s="1"/>
  <c r="P1581" i="12"/>
  <c r="P1580" i="12" s="1"/>
  <c r="P1579" i="12" s="1"/>
  <c r="Q1581" i="12"/>
  <c r="Q1580" i="12" s="1"/>
  <c r="Q1579" i="12" s="1"/>
  <c r="O1588" i="12"/>
  <c r="O1587" i="12" s="1"/>
  <c r="O1586" i="12" s="1"/>
  <c r="P1588" i="12"/>
  <c r="P1587" i="12" s="1"/>
  <c r="P1586" i="12" s="1"/>
  <c r="Q1588" i="12"/>
  <c r="Q1587" i="12" s="1"/>
  <c r="Q1586" i="12" s="1"/>
  <c r="O1592" i="12"/>
  <c r="O1591" i="12" s="1"/>
  <c r="O1590" i="12" s="1"/>
  <c r="P1592" i="12"/>
  <c r="P1591" i="12" s="1"/>
  <c r="P1590" i="12" s="1"/>
  <c r="Q1592" i="12"/>
  <c r="Q1591" i="12" s="1"/>
  <c r="Q1590" i="12" s="1"/>
  <c r="O1597" i="12"/>
  <c r="O1596" i="12" s="1"/>
  <c r="O1595" i="12" s="1"/>
  <c r="O1594" i="12" s="1"/>
  <c r="P1597" i="12"/>
  <c r="P1596" i="12" s="1"/>
  <c r="P1595" i="12" s="1"/>
  <c r="P1594" i="12" s="1"/>
  <c r="Q1597" i="12"/>
  <c r="Q1596" i="12" s="1"/>
  <c r="Q1595" i="12" s="1"/>
  <c r="Q1594" i="12" s="1"/>
  <c r="O1602" i="12"/>
  <c r="O1601" i="12" s="1"/>
  <c r="O1600" i="12" s="1"/>
  <c r="O1599" i="12" s="1"/>
  <c r="P1602" i="12"/>
  <c r="P1601" i="12" s="1"/>
  <c r="P1600" i="12" s="1"/>
  <c r="P1599" i="12" s="1"/>
  <c r="Q1602" i="12"/>
  <c r="Q1601" i="12" s="1"/>
  <c r="Q1600" i="12" s="1"/>
  <c r="Q1599" i="12" s="1"/>
  <c r="O1607" i="12"/>
  <c r="O1606" i="12" s="1"/>
  <c r="O1605" i="12" s="1"/>
  <c r="O1604" i="12" s="1"/>
  <c r="P1607" i="12"/>
  <c r="P1606" i="12" s="1"/>
  <c r="P1605" i="12" s="1"/>
  <c r="P1604" i="12" s="1"/>
  <c r="Q1607" i="12"/>
  <c r="Q1606" i="12" s="1"/>
  <c r="Q1605" i="12" s="1"/>
  <c r="Q1604" i="12" s="1"/>
  <c r="O1612" i="12"/>
  <c r="O1611" i="12" s="1"/>
  <c r="O1610" i="12" s="1"/>
  <c r="O1609" i="12" s="1"/>
  <c r="P1612" i="12"/>
  <c r="P1611" i="12" s="1"/>
  <c r="P1610" i="12" s="1"/>
  <c r="P1609" i="12" s="1"/>
  <c r="Q1612" i="12"/>
  <c r="Q1611" i="12" s="1"/>
  <c r="Q1610" i="12" s="1"/>
  <c r="Q1609" i="12" s="1"/>
  <c r="O1618" i="12"/>
  <c r="O1617" i="12" s="1"/>
  <c r="O1616" i="12" s="1"/>
  <c r="O1615" i="12" s="1"/>
  <c r="P1618" i="12"/>
  <c r="P1617" i="12" s="1"/>
  <c r="P1616" i="12" s="1"/>
  <c r="P1615" i="12" s="1"/>
  <c r="Q1618" i="12"/>
  <c r="Q1617" i="12" s="1"/>
  <c r="Q1616" i="12" s="1"/>
  <c r="Q1615" i="12" s="1"/>
  <c r="O1623" i="12"/>
  <c r="O1622" i="12" s="1"/>
  <c r="P1623" i="12"/>
  <c r="P1622" i="12" s="1"/>
  <c r="Q1623" i="12"/>
  <c r="Q1622" i="12" s="1"/>
  <c r="O1626" i="12"/>
  <c r="O1625" i="12" s="1"/>
  <c r="P1626" i="12"/>
  <c r="P1625" i="12" s="1"/>
  <c r="Q1626" i="12"/>
  <c r="Q1625" i="12" s="1"/>
  <c r="O1629" i="12"/>
  <c r="O1628" i="12" s="1"/>
  <c r="P1629" i="12"/>
  <c r="P1628" i="12" s="1"/>
  <c r="Q1629" i="12"/>
  <c r="Q1628" i="12" s="1"/>
  <c r="O1633" i="12"/>
  <c r="O1632" i="12" s="1"/>
  <c r="O1631" i="12" s="1"/>
  <c r="P1633" i="12"/>
  <c r="P1632" i="12" s="1"/>
  <c r="P1631" i="12" s="1"/>
  <c r="Q1633" i="12"/>
  <c r="Q1632" i="12" s="1"/>
  <c r="Q1631" i="12" s="1"/>
  <c r="O1638" i="12"/>
  <c r="O1637" i="12" s="1"/>
  <c r="O1636" i="12" s="1"/>
  <c r="O1635" i="12" s="1"/>
  <c r="P1638" i="12"/>
  <c r="P1637" i="12" s="1"/>
  <c r="P1636" i="12" s="1"/>
  <c r="P1635" i="12" s="1"/>
  <c r="Q1638" i="12"/>
  <c r="Q1637" i="12" s="1"/>
  <c r="Q1636" i="12" s="1"/>
  <c r="Q1635" i="12" s="1"/>
  <c r="O1645" i="12"/>
  <c r="O1644" i="12" s="1"/>
  <c r="O1643" i="12" s="1"/>
  <c r="P1645" i="12"/>
  <c r="P1644" i="12" s="1"/>
  <c r="P1643" i="12" s="1"/>
  <c r="Q1645" i="12"/>
  <c r="Q1644" i="12" s="1"/>
  <c r="Q1643" i="12" s="1"/>
  <c r="O1649" i="12"/>
  <c r="O1648" i="12" s="1"/>
  <c r="O1647" i="12" s="1"/>
  <c r="P1649" i="12"/>
  <c r="P1648" i="12" s="1"/>
  <c r="P1647" i="12" s="1"/>
  <c r="Q1649" i="12"/>
  <c r="Q1648" i="12" s="1"/>
  <c r="Q1647" i="12" s="1"/>
  <c r="O1653" i="12"/>
  <c r="O1652" i="12" s="1"/>
  <c r="O1651" i="12" s="1"/>
  <c r="P1653" i="12"/>
  <c r="P1652" i="12" s="1"/>
  <c r="P1651" i="12" s="1"/>
  <c r="Q1653" i="12"/>
  <c r="Q1652" i="12" s="1"/>
  <c r="Q1651" i="12" s="1"/>
  <c r="O1658" i="12"/>
  <c r="O1657" i="12" s="1"/>
  <c r="O1656" i="12" s="1"/>
  <c r="P1658" i="12"/>
  <c r="P1657" i="12" s="1"/>
  <c r="P1656" i="12" s="1"/>
  <c r="Q1658" i="12"/>
  <c r="Q1657" i="12" s="1"/>
  <c r="Q1656" i="12" s="1"/>
  <c r="O1662" i="12"/>
  <c r="O1661" i="12" s="1"/>
  <c r="O1660" i="12" s="1"/>
  <c r="P1662" i="12"/>
  <c r="P1661" i="12" s="1"/>
  <c r="P1660" i="12" s="1"/>
  <c r="Q1662" i="12"/>
  <c r="Q1661" i="12" s="1"/>
  <c r="Q1660" i="12" s="1"/>
  <c r="O1674" i="12"/>
  <c r="O1673" i="12" s="1"/>
  <c r="P1674" i="12"/>
  <c r="P1673" i="12" s="1"/>
  <c r="Q1674" i="12"/>
  <c r="Q1673" i="12" s="1"/>
  <c r="O1677" i="12"/>
  <c r="O1676" i="12" s="1"/>
  <c r="P1677" i="12"/>
  <c r="P1676" i="12" s="1"/>
  <c r="Q1677" i="12"/>
  <c r="Q1676" i="12" s="1"/>
  <c r="O1683" i="12"/>
  <c r="O1682" i="12" s="1"/>
  <c r="P1683" i="12"/>
  <c r="P1682" i="12" s="1"/>
  <c r="Q1683" i="12"/>
  <c r="Q1682" i="12" s="1"/>
  <c r="O1686" i="12"/>
  <c r="O1685" i="12" s="1"/>
  <c r="P1686" i="12"/>
  <c r="P1685" i="12" s="1"/>
  <c r="Q1686" i="12"/>
  <c r="Q1685" i="12" s="1"/>
  <c r="O1689" i="12"/>
  <c r="O1688" i="12" s="1"/>
  <c r="P1689" i="12"/>
  <c r="P1688" i="12" s="1"/>
  <c r="Q1689" i="12"/>
  <c r="Q1688" i="12" s="1"/>
  <c r="O1693" i="12"/>
  <c r="O1692" i="12" s="1"/>
  <c r="P1693" i="12"/>
  <c r="P1692" i="12" s="1"/>
  <c r="Q1693" i="12"/>
  <c r="Q1692" i="12" s="1"/>
  <c r="O1696" i="12"/>
  <c r="O1695" i="12" s="1"/>
  <c r="P1696" i="12"/>
  <c r="P1695" i="12" s="1"/>
  <c r="Q1696" i="12"/>
  <c r="Q1695" i="12" s="1"/>
  <c r="O1709" i="12"/>
  <c r="O1708" i="12" s="1"/>
  <c r="O1707" i="12" s="1"/>
  <c r="P1709" i="12"/>
  <c r="P1708" i="12" s="1"/>
  <c r="P1707" i="12" s="1"/>
  <c r="Q1709" i="12"/>
  <c r="Q1708" i="12" s="1"/>
  <c r="Q1707" i="12" s="1"/>
  <c r="O1713" i="12"/>
  <c r="O1712" i="12" s="1"/>
  <c r="O1711" i="12" s="1"/>
  <c r="P1713" i="12"/>
  <c r="P1712" i="12" s="1"/>
  <c r="P1711" i="12" s="1"/>
  <c r="Q1713" i="12"/>
  <c r="Q1712" i="12" s="1"/>
  <c r="Q1711" i="12" s="1"/>
  <c r="O1717" i="12"/>
  <c r="O1716" i="12" s="1"/>
  <c r="O1715" i="12" s="1"/>
  <c r="P1717" i="12"/>
  <c r="P1716" i="12" s="1"/>
  <c r="P1715" i="12" s="1"/>
  <c r="Q1717" i="12"/>
  <c r="Q1716" i="12" s="1"/>
  <c r="Q1715" i="12" s="1"/>
  <c r="O1722" i="12"/>
  <c r="O1721" i="12" s="1"/>
  <c r="P1722" i="12"/>
  <c r="P1721" i="12" s="1"/>
  <c r="Q1722" i="12"/>
  <c r="Q1721" i="12" s="1"/>
  <c r="O1725" i="12"/>
  <c r="O1724" i="12" s="1"/>
  <c r="P1725" i="12"/>
  <c r="P1724" i="12" s="1"/>
  <c r="Q1725" i="12"/>
  <c r="Q1724" i="12" s="1"/>
  <c r="O1729" i="12"/>
  <c r="O1728" i="12" s="1"/>
  <c r="O1727" i="12" s="1"/>
  <c r="P1729" i="12"/>
  <c r="P1728" i="12" s="1"/>
  <c r="P1727" i="12" s="1"/>
  <c r="Q1729" i="12"/>
  <c r="Q1728" i="12" s="1"/>
  <c r="Q1727" i="12" s="1"/>
  <c r="O1733" i="12"/>
  <c r="O1732" i="12" s="1"/>
  <c r="O1731" i="12" s="1"/>
  <c r="P1733" i="12"/>
  <c r="P1732" i="12" s="1"/>
  <c r="P1731" i="12" s="1"/>
  <c r="Q1733" i="12"/>
  <c r="Q1732" i="12" s="1"/>
  <c r="Q1731" i="12" s="1"/>
  <c r="O1737" i="12"/>
  <c r="O1736" i="12" s="1"/>
  <c r="O1735" i="12" s="1"/>
  <c r="P1737" i="12"/>
  <c r="P1736" i="12" s="1"/>
  <c r="P1735" i="12" s="1"/>
  <c r="Q1737" i="12"/>
  <c r="Q1736" i="12" s="1"/>
  <c r="Q1735" i="12" s="1"/>
  <c r="O1744" i="12"/>
  <c r="O1743" i="12" s="1"/>
  <c r="O1742" i="12" s="1"/>
  <c r="P1744" i="12"/>
  <c r="P1743" i="12" s="1"/>
  <c r="P1742" i="12" s="1"/>
  <c r="Q1744" i="12"/>
  <c r="Q1743" i="12" s="1"/>
  <c r="Q1742" i="12" s="1"/>
  <c r="O1748" i="12"/>
  <c r="O1747" i="12" s="1"/>
  <c r="P1748" i="12"/>
  <c r="P1747" i="12" s="1"/>
  <c r="Q1748" i="12"/>
  <c r="Q1747" i="12" s="1"/>
  <c r="O1751" i="12"/>
  <c r="P1751" i="12"/>
  <c r="Q1751" i="12"/>
  <c r="O1753" i="12"/>
  <c r="P1753" i="12"/>
  <c r="Q1753" i="12"/>
  <c r="O1759" i="12"/>
  <c r="O1758" i="12" s="1"/>
  <c r="P1759" i="12"/>
  <c r="P1758" i="12" s="1"/>
  <c r="Q1759" i="12"/>
  <c r="Q1758" i="12" s="1"/>
  <c r="O1762" i="12"/>
  <c r="O1761" i="12" s="1"/>
  <c r="P1762" i="12"/>
  <c r="P1761" i="12" s="1"/>
  <c r="Q1762" i="12"/>
  <c r="Q1761" i="12" s="1"/>
  <c r="O1765" i="12"/>
  <c r="O1764" i="12" s="1"/>
  <c r="P1765" i="12"/>
  <c r="P1764" i="12" s="1"/>
  <c r="Q1765" i="12"/>
  <c r="Q1764" i="12" s="1"/>
  <c r="O1769" i="12"/>
  <c r="O1768" i="12" s="1"/>
  <c r="O1767" i="12" s="1"/>
  <c r="P1769" i="12"/>
  <c r="P1768" i="12" s="1"/>
  <c r="P1767" i="12" s="1"/>
  <c r="Q1769" i="12"/>
  <c r="Q1768" i="12" s="1"/>
  <c r="Q1767" i="12" s="1"/>
  <c r="O1780" i="12"/>
  <c r="O1779" i="12" s="1"/>
  <c r="O1778" i="12" s="1"/>
  <c r="P1780" i="12"/>
  <c r="P1779" i="12" s="1"/>
  <c r="P1778" i="12" s="1"/>
  <c r="Q1780" i="12"/>
  <c r="Q1779" i="12" s="1"/>
  <c r="Q1778" i="12" s="1"/>
  <c r="O1784" i="12"/>
  <c r="O1783" i="12" s="1"/>
  <c r="O1782" i="12" s="1"/>
  <c r="P1784" i="12"/>
  <c r="P1783" i="12" s="1"/>
  <c r="P1782" i="12" s="1"/>
  <c r="Q1784" i="12"/>
  <c r="Q1783" i="12" s="1"/>
  <c r="Q1782" i="12" s="1"/>
  <c r="O1788" i="12"/>
  <c r="O1787" i="12" s="1"/>
  <c r="O1786" i="12" s="1"/>
  <c r="P1788" i="12"/>
  <c r="P1787" i="12" s="1"/>
  <c r="P1786" i="12" s="1"/>
  <c r="Q1788" i="12"/>
  <c r="Q1787" i="12" s="1"/>
  <c r="Q1786" i="12" s="1"/>
  <c r="O1792" i="12"/>
  <c r="O1791" i="12" s="1"/>
  <c r="O1790" i="12" s="1"/>
  <c r="P1792" i="12"/>
  <c r="P1791" i="12" s="1"/>
  <c r="P1790" i="12" s="1"/>
  <c r="Q1792" i="12"/>
  <c r="Q1791" i="12" s="1"/>
  <c r="Q1790" i="12" s="1"/>
  <c r="O1796" i="12"/>
  <c r="O1795" i="12" s="1"/>
  <c r="O1794" i="12" s="1"/>
  <c r="P1796" i="12"/>
  <c r="P1795" i="12" s="1"/>
  <c r="P1794" i="12" s="1"/>
  <c r="Q1796" i="12"/>
  <c r="Q1795" i="12" s="1"/>
  <c r="Q1794" i="12" s="1"/>
  <c r="O1800" i="12"/>
  <c r="O1799" i="12" s="1"/>
  <c r="O1798" i="12" s="1"/>
  <c r="P1800" i="12"/>
  <c r="P1799" i="12" s="1"/>
  <c r="P1798" i="12" s="1"/>
  <c r="Q1800" i="12"/>
  <c r="Q1799" i="12" s="1"/>
  <c r="Q1798" i="12" s="1"/>
  <c r="O1804" i="12"/>
  <c r="O1803" i="12" s="1"/>
  <c r="O1802" i="12" s="1"/>
  <c r="P1804" i="12"/>
  <c r="P1803" i="12" s="1"/>
  <c r="P1802" i="12" s="1"/>
  <c r="Q1804" i="12"/>
  <c r="Q1803" i="12" s="1"/>
  <c r="Q1802" i="12" s="1"/>
  <c r="O1808" i="12"/>
  <c r="O1807" i="12" s="1"/>
  <c r="O1806" i="12" s="1"/>
  <c r="P1808" i="12"/>
  <c r="P1807" i="12" s="1"/>
  <c r="P1806" i="12" s="1"/>
  <c r="Q1808" i="12"/>
  <c r="Q1807" i="12" s="1"/>
  <c r="Q1806" i="12" s="1"/>
  <c r="O1812" i="12"/>
  <c r="O1811" i="12" s="1"/>
  <c r="O1810" i="12" s="1"/>
  <c r="P1812" i="12"/>
  <c r="P1811" i="12" s="1"/>
  <c r="P1810" i="12" s="1"/>
  <c r="Q1812" i="12"/>
  <c r="Q1811" i="12" s="1"/>
  <c r="Q1810" i="12" s="1"/>
  <c r="O1816" i="12"/>
  <c r="O1815" i="12" s="1"/>
  <c r="O1814" i="12" s="1"/>
  <c r="P1816" i="12"/>
  <c r="P1815" i="12" s="1"/>
  <c r="P1814" i="12" s="1"/>
  <c r="Q1816" i="12"/>
  <c r="Q1815" i="12" s="1"/>
  <c r="Q1814" i="12" s="1"/>
  <c r="O1820" i="12"/>
  <c r="O1819" i="12" s="1"/>
  <c r="O1818" i="12" s="1"/>
  <c r="P1820" i="12"/>
  <c r="P1819" i="12" s="1"/>
  <c r="P1818" i="12" s="1"/>
  <c r="Q1820" i="12"/>
  <c r="Q1819" i="12" s="1"/>
  <c r="Q1818" i="12" s="1"/>
  <c r="O1824" i="12"/>
  <c r="O1823" i="12" s="1"/>
  <c r="O1822" i="12" s="1"/>
  <c r="P1824" i="12"/>
  <c r="P1823" i="12" s="1"/>
  <c r="P1822" i="12" s="1"/>
  <c r="Q1824" i="12"/>
  <c r="Q1823" i="12" s="1"/>
  <c r="Q1822" i="12" s="1"/>
  <c r="O1829" i="12"/>
  <c r="O1828" i="12" s="1"/>
  <c r="O1827" i="12" s="1"/>
  <c r="O1826" i="12" s="1"/>
  <c r="P1829" i="12"/>
  <c r="P1828" i="12" s="1"/>
  <c r="P1827" i="12" s="1"/>
  <c r="P1826" i="12" s="1"/>
  <c r="Q1829" i="12"/>
  <c r="Q1828" i="12" s="1"/>
  <c r="Q1827" i="12" s="1"/>
  <c r="Q1826" i="12" s="1"/>
  <c r="O1834" i="12"/>
  <c r="O1833" i="12" s="1"/>
  <c r="O1832" i="12" s="1"/>
  <c r="P1834" i="12"/>
  <c r="P1833" i="12" s="1"/>
  <c r="P1832" i="12" s="1"/>
  <c r="Q1834" i="12"/>
  <c r="Q1833" i="12" s="1"/>
  <c r="Q1832" i="12" s="1"/>
  <c r="O1838" i="12"/>
  <c r="O1837" i="12" s="1"/>
  <c r="O1836" i="12" s="1"/>
  <c r="P1838" i="12"/>
  <c r="P1837" i="12" s="1"/>
  <c r="P1836" i="12" s="1"/>
  <c r="Q1838" i="12"/>
  <c r="Q1837" i="12" s="1"/>
  <c r="Q1836" i="12" s="1"/>
  <c r="O1843" i="12"/>
  <c r="O1842" i="12" s="1"/>
  <c r="O1841" i="12" s="1"/>
  <c r="P1843" i="12"/>
  <c r="P1842" i="12" s="1"/>
  <c r="P1841" i="12" s="1"/>
  <c r="Q1843" i="12"/>
  <c r="Q1842" i="12" s="1"/>
  <c r="Q1841" i="12" s="1"/>
  <c r="O1847" i="12"/>
  <c r="O1846" i="12" s="1"/>
  <c r="O1845" i="12" s="1"/>
  <c r="P1847" i="12"/>
  <c r="P1846" i="12" s="1"/>
  <c r="P1845" i="12" s="1"/>
  <c r="Q1847" i="12"/>
  <c r="Q1846" i="12" s="1"/>
  <c r="Q1845" i="12" s="1"/>
  <c r="O1853" i="12"/>
  <c r="O1852" i="12" s="1"/>
  <c r="O1851" i="12" s="1"/>
  <c r="O1850" i="12" s="1"/>
  <c r="P1853" i="12"/>
  <c r="P1852" i="12" s="1"/>
  <c r="P1851" i="12" s="1"/>
  <c r="P1850" i="12" s="1"/>
  <c r="Q1853" i="12"/>
  <c r="Q1852" i="12" s="1"/>
  <c r="Q1851" i="12" s="1"/>
  <c r="Q1850" i="12" s="1"/>
  <c r="O1858" i="12"/>
  <c r="O1857" i="12" s="1"/>
  <c r="O1856" i="12" s="1"/>
  <c r="O1855" i="12" s="1"/>
  <c r="P1858" i="12"/>
  <c r="P1857" i="12" s="1"/>
  <c r="P1856" i="12" s="1"/>
  <c r="P1855" i="12" s="1"/>
  <c r="Q1858" i="12"/>
  <c r="Q1857" i="12" s="1"/>
  <c r="Q1856" i="12" s="1"/>
  <c r="Q1855" i="12" s="1"/>
  <c r="O1864" i="12"/>
  <c r="O1863" i="12" s="1"/>
  <c r="O1862" i="12" s="1"/>
  <c r="P1864" i="12"/>
  <c r="P1863" i="12" s="1"/>
  <c r="P1862" i="12" s="1"/>
  <c r="Q1864" i="12"/>
  <c r="Q1863" i="12" s="1"/>
  <c r="Q1862" i="12" s="1"/>
  <c r="O1868" i="12"/>
  <c r="O1867" i="12" s="1"/>
  <c r="O1866" i="12" s="1"/>
  <c r="P1868" i="12"/>
  <c r="P1867" i="12" s="1"/>
  <c r="P1866" i="12" s="1"/>
  <c r="Q1868" i="12"/>
  <c r="Q1867" i="12" s="1"/>
  <c r="Q1866" i="12" s="1"/>
  <c r="O1873" i="12"/>
  <c r="O1872" i="12" s="1"/>
  <c r="O1871" i="12" s="1"/>
  <c r="O1870" i="12" s="1"/>
  <c r="P1873" i="12"/>
  <c r="P1872" i="12" s="1"/>
  <c r="P1871" i="12" s="1"/>
  <c r="P1870" i="12" s="1"/>
  <c r="Q1873" i="12"/>
  <c r="Q1872" i="12" s="1"/>
  <c r="Q1871" i="12" s="1"/>
  <c r="Q1870" i="12" s="1"/>
  <c r="O1878" i="12"/>
  <c r="O1877" i="12" s="1"/>
  <c r="O1876" i="12" s="1"/>
  <c r="O1875" i="12" s="1"/>
  <c r="P1878" i="12"/>
  <c r="P1877" i="12" s="1"/>
  <c r="P1876" i="12" s="1"/>
  <c r="P1875" i="12" s="1"/>
  <c r="Q1878" i="12"/>
  <c r="Q1877" i="12" s="1"/>
  <c r="Q1876" i="12" s="1"/>
  <c r="Q1875" i="12" s="1"/>
  <c r="O1883" i="12"/>
  <c r="O1882" i="12" s="1"/>
  <c r="O1881" i="12" s="1"/>
  <c r="O1880" i="12" s="1"/>
  <c r="P1883" i="12"/>
  <c r="P1882" i="12" s="1"/>
  <c r="P1881" i="12" s="1"/>
  <c r="P1880" i="12" s="1"/>
  <c r="Q1883" i="12"/>
  <c r="Q1882" i="12" s="1"/>
  <c r="Q1881" i="12" s="1"/>
  <c r="Q1880" i="12" s="1"/>
  <c r="O1889" i="12"/>
  <c r="O1888" i="12" s="1"/>
  <c r="P1889" i="12"/>
  <c r="P1888" i="12" s="1"/>
  <c r="Q1889" i="12"/>
  <c r="Q1888" i="12" s="1"/>
  <c r="O1892" i="12"/>
  <c r="O1891" i="12" s="1"/>
  <c r="P1892" i="12"/>
  <c r="P1891" i="12" s="1"/>
  <c r="Q1892" i="12"/>
  <c r="Q1891" i="12" s="1"/>
  <c r="O1895" i="12"/>
  <c r="O1894" i="12" s="1"/>
  <c r="P1895" i="12"/>
  <c r="P1894" i="12" s="1"/>
  <c r="Q1895" i="12"/>
  <c r="Q1894" i="12" s="1"/>
  <c r="O1899" i="12"/>
  <c r="O1898" i="12" s="1"/>
  <c r="O1897" i="12" s="1"/>
  <c r="P1899" i="12"/>
  <c r="P1898" i="12" s="1"/>
  <c r="P1897" i="12" s="1"/>
  <c r="Q1899" i="12"/>
  <c r="Q1898" i="12" s="1"/>
  <c r="Q1897" i="12" s="1"/>
  <c r="O1909" i="12"/>
  <c r="O1908" i="12" s="1"/>
  <c r="O1907" i="12" s="1"/>
  <c r="O1906" i="12" s="1"/>
  <c r="P1909" i="12"/>
  <c r="P1908" i="12" s="1"/>
  <c r="P1907" i="12" s="1"/>
  <c r="P1906" i="12" s="1"/>
  <c r="Q1909" i="12"/>
  <c r="Q1908" i="12" s="1"/>
  <c r="Q1907" i="12" s="1"/>
  <c r="Q1906" i="12" s="1"/>
  <c r="O1914" i="12"/>
  <c r="O1913" i="12" s="1"/>
  <c r="O1912" i="12" s="1"/>
  <c r="P1914" i="12"/>
  <c r="P1913" i="12" s="1"/>
  <c r="P1912" i="12" s="1"/>
  <c r="Q1914" i="12"/>
  <c r="Q1913" i="12" s="1"/>
  <c r="Q1912" i="12" s="1"/>
  <c r="O1921" i="12"/>
  <c r="O1920" i="12" s="1"/>
  <c r="O1916" i="12" s="1"/>
  <c r="P1921" i="12"/>
  <c r="P1920" i="12" s="1"/>
  <c r="P1916" i="12" s="1"/>
  <c r="Q1921" i="12"/>
  <c r="Q1920" i="12" s="1"/>
  <c r="Q1916" i="12" s="1"/>
  <c r="O1927" i="12"/>
  <c r="O1926" i="12" s="1"/>
  <c r="O1925" i="12" s="1"/>
  <c r="O1924" i="12" s="1"/>
  <c r="P1927" i="12"/>
  <c r="P1926" i="12" s="1"/>
  <c r="P1925" i="12" s="1"/>
  <c r="P1924" i="12" s="1"/>
  <c r="Q1927" i="12"/>
  <c r="Q1926" i="12" s="1"/>
  <c r="Q1925" i="12" s="1"/>
  <c r="Q1924" i="12" s="1"/>
  <c r="O1932" i="12"/>
  <c r="O1931" i="12" s="1"/>
  <c r="O1930" i="12" s="1"/>
  <c r="O1929" i="12" s="1"/>
  <c r="P1932" i="12"/>
  <c r="P1931" i="12" s="1"/>
  <c r="P1930" i="12" s="1"/>
  <c r="P1929" i="12" s="1"/>
  <c r="Q1932" i="12"/>
  <c r="Q1931" i="12" s="1"/>
  <c r="Q1930" i="12" s="1"/>
  <c r="Q1929" i="12" s="1"/>
  <c r="O1937" i="12"/>
  <c r="O1936" i="12" s="1"/>
  <c r="O1935" i="12" s="1"/>
  <c r="P1937" i="12"/>
  <c r="P1936" i="12" s="1"/>
  <c r="P1935" i="12" s="1"/>
  <c r="Q1937" i="12"/>
  <c r="Q1936" i="12" s="1"/>
  <c r="Q1935" i="12" s="1"/>
  <c r="O1941" i="12"/>
  <c r="O1940" i="12" s="1"/>
  <c r="O1939" i="12" s="1"/>
  <c r="P1941" i="12"/>
  <c r="P1940" i="12" s="1"/>
  <c r="P1939" i="12" s="1"/>
  <c r="Q1941" i="12"/>
  <c r="Q1940" i="12" s="1"/>
  <c r="Q1939" i="12" s="1"/>
  <c r="O1948" i="12"/>
  <c r="O1947" i="12" s="1"/>
  <c r="P1948" i="12"/>
  <c r="P1947" i="12" s="1"/>
  <c r="Q1948" i="12"/>
  <c r="Q1947" i="12" s="1"/>
  <c r="O1951" i="12"/>
  <c r="O1950" i="12" s="1"/>
  <c r="P1951" i="12"/>
  <c r="P1950" i="12" s="1"/>
  <c r="Q1951" i="12"/>
  <c r="Q1950" i="12" s="1"/>
  <c r="O1954" i="12"/>
  <c r="O1953" i="12" s="1"/>
  <c r="P1954" i="12"/>
  <c r="P1953" i="12" s="1"/>
  <c r="Q1954" i="12"/>
  <c r="Q1953" i="12" s="1"/>
  <c r="O1963" i="12"/>
  <c r="O1962" i="12" s="1"/>
  <c r="O1961" i="12" s="1"/>
  <c r="O1960" i="12" s="1"/>
  <c r="P1963" i="12"/>
  <c r="P1962" i="12" s="1"/>
  <c r="P1961" i="12" s="1"/>
  <c r="P1960" i="12" s="1"/>
  <c r="Q1963" i="12"/>
  <c r="Q1962" i="12" s="1"/>
  <c r="Q1961" i="12" s="1"/>
  <c r="Q1960" i="12" s="1"/>
  <c r="O1968" i="12"/>
  <c r="O1967" i="12" s="1"/>
  <c r="O1966" i="12" s="1"/>
  <c r="P1968" i="12"/>
  <c r="P1967" i="12" s="1"/>
  <c r="P1966" i="12" s="1"/>
  <c r="Q1968" i="12"/>
  <c r="Q1967" i="12" s="1"/>
  <c r="Q1966" i="12" s="1"/>
  <c r="O1972" i="12"/>
  <c r="O1971" i="12" s="1"/>
  <c r="P1972" i="12"/>
  <c r="P1971" i="12" s="1"/>
  <c r="Q1972" i="12"/>
  <c r="Q1971" i="12" s="1"/>
  <c r="O1975" i="12"/>
  <c r="O1974" i="12" s="1"/>
  <c r="P1975" i="12"/>
  <c r="P1974" i="12" s="1"/>
  <c r="Q1975" i="12"/>
  <c r="Q1974" i="12" s="1"/>
  <c r="O1980" i="12"/>
  <c r="O1979" i="12" s="1"/>
  <c r="O1978" i="12" s="1"/>
  <c r="P1980" i="12"/>
  <c r="P1979" i="12" s="1"/>
  <c r="P1978" i="12" s="1"/>
  <c r="Q1980" i="12"/>
  <c r="Q1979" i="12" s="1"/>
  <c r="Q1978" i="12" s="1"/>
  <c r="O1984" i="12"/>
  <c r="O1983" i="12" s="1"/>
  <c r="P1984" i="12"/>
  <c r="P1983" i="12" s="1"/>
  <c r="Q1984" i="12"/>
  <c r="Q1983" i="12" s="1"/>
  <c r="O1987" i="12"/>
  <c r="O1986" i="12" s="1"/>
  <c r="P1987" i="12"/>
  <c r="P1986" i="12" s="1"/>
  <c r="Q1987" i="12"/>
  <c r="Q1986" i="12" s="1"/>
  <c r="O1992" i="12"/>
  <c r="O1991" i="12" s="1"/>
  <c r="O1990" i="12" s="1"/>
  <c r="O1989" i="12" s="1"/>
  <c r="P1992" i="12"/>
  <c r="P1991" i="12" s="1"/>
  <c r="P1990" i="12" s="1"/>
  <c r="P1989" i="12" s="1"/>
  <c r="Q1992" i="12"/>
  <c r="Q1991" i="12" s="1"/>
  <c r="Q1990" i="12" s="1"/>
  <c r="Q1989" i="12" s="1"/>
  <c r="O1998" i="12"/>
  <c r="O1997" i="12" s="1"/>
  <c r="O1996" i="12" s="1"/>
  <c r="P1998" i="12"/>
  <c r="P1997" i="12" s="1"/>
  <c r="P1996" i="12" s="1"/>
  <c r="Q1998" i="12"/>
  <c r="Q1997" i="12" s="1"/>
  <c r="Q1996" i="12" s="1"/>
  <c r="O2002" i="12"/>
  <c r="O2001" i="12" s="1"/>
  <c r="O2000" i="12" s="1"/>
  <c r="P2002" i="12"/>
  <c r="P2001" i="12" s="1"/>
  <c r="P2000" i="12" s="1"/>
  <c r="Q2002" i="12"/>
  <c r="Q2001" i="12" s="1"/>
  <c r="Q2000" i="12" s="1"/>
  <c r="O2009" i="12"/>
  <c r="O2008" i="12" s="1"/>
  <c r="P2009" i="12"/>
  <c r="P2008" i="12" s="1"/>
  <c r="Q2009" i="12"/>
  <c r="Q2008" i="12" s="1"/>
  <c r="O2012" i="12"/>
  <c r="O2011" i="12" s="1"/>
  <c r="P2012" i="12"/>
  <c r="P2011" i="12" s="1"/>
  <c r="Q2012" i="12"/>
  <c r="Q2011" i="12" s="1"/>
  <c r="O2016" i="12"/>
  <c r="O2015" i="12" s="1"/>
  <c r="O2014" i="12" s="1"/>
  <c r="P2016" i="12"/>
  <c r="P2015" i="12" s="1"/>
  <c r="P2014" i="12" s="1"/>
  <c r="Q2016" i="12"/>
  <c r="Q2015" i="12" s="1"/>
  <c r="Q2014" i="12" s="1"/>
  <c r="O2020" i="12"/>
  <c r="O2019" i="12" s="1"/>
  <c r="O2018" i="12" s="1"/>
  <c r="P2020" i="12"/>
  <c r="P2019" i="12" s="1"/>
  <c r="P2018" i="12" s="1"/>
  <c r="Q2020" i="12"/>
  <c r="Q2019" i="12" s="1"/>
  <c r="Q2018" i="12" s="1"/>
  <c r="O2026" i="12"/>
  <c r="O2025" i="12" s="1"/>
  <c r="O2024" i="12" s="1"/>
  <c r="P2026" i="12"/>
  <c r="P2025" i="12" s="1"/>
  <c r="P2024" i="12" s="1"/>
  <c r="Q2026" i="12"/>
  <c r="Q2025" i="12" s="1"/>
  <c r="Q2024" i="12" s="1"/>
  <c r="O2030" i="12"/>
  <c r="O2029" i="12" s="1"/>
  <c r="O2028" i="12" s="1"/>
  <c r="P2030" i="12"/>
  <c r="P2029" i="12" s="1"/>
  <c r="P2028" i="12" s="1"/>
  <c r="Q2030" i="12"/>
  <c r="Q2029" i="12" s="1"/>
  <c r="Q2028" i="12" s="1"/>
  <c r="O2036" i="12"/>
  <c r="O2035" i="12" s="1"/>
  <c r="P2036" i="12"/>
  <c r="P2035" i="12" s="1"/>
  <c r="Q2036" i="12"/>
  <c r="Q2035" i="12" s="1"/>
  <c r="O2042" i="12"/>
  <c r="O2041" i="12" s="1"/>
  <c r="P2042" i="12"/>
  <c r="P2041" i="12" s="1"/>
  <c r="Q2042" i="12"/>
  <c r="Q2041" i="12" s="1"/>
  <c r="O2049" i="12"/>
  <c r="O2048" i="12" s="1"/>
  <c r="P2049" i="12"/>
  <c r="P2048" i="12" s="1"/>
  <c r="Q2049" i="12"/>
  <c r="Q2048" i="12" s="1"/>
  <c r="O2052" i="12"/>
  <c r="O2051" i="12" s="1"/>
  <c r="P2052" i="12"/>
  <c r="P2051" i="12" s="1"/>
  <c r="Q2052" i="12"/>
  <c r="Q2051" i="12" s="1"/>
  <c r="O2057" i="12"/>
  <c r="O2056" i="12" s="1"/>
  <c r="P2057" i="12"/>
  <c r="P2056" i="12" s="1"/>
  <c r="Q2057" i="12"/>
  <c r="Q2056" i="12" s="1"/>
  <c r="O2060" i="12"/>
  <c r="O2059" i="12" s="1"/>
  <c r="P2060" i="12"/>
  <c r="P2059" i="12" s="1"/>
  <c r="Q2060" i="12"/>
  <c r="Q2059" i="12" s="1"/>
  <c r="O2063" i="12"/>
  <c r="O2062" i="12" s="1"/>
  <c r="P2063" i="12"/>
  <c r="P2062" i="12" s="1"/>
  <c r="Q2063" i="12"/>
  <c r="Q2062" i="12" s="1"/>
  <c r="O2068" i="12"/>
  <c r="O2067" i="12" s="1"/>
  <c r="P2068" i="12"/>
  <c r="P2067" i="12" s="1"/>
  <c r="Q2068" i="12"/>
  <c r="Q2067" i="12" s="1"/>
  <c r="O2071" i="12"/>
  <c r="O2070" i="12" s="1"/>
  <c r="P2071" i="12"/>
  <c r="P2070" i="12" s="1"/>
  <c r="Q2071" i="12"/>
  <c r="Q2070" i="12" s="1"/>
  <c r="O2074" i="12"/>
  <c r="O2073" i="12" s="1"/>
  <c r="P2074" i="12"/>
  <c r="P2073" i="12" s="1"/>
  <c r="Q2074" i="12"/>
  <c r="Q2073" i="12" s="1"/>
  <c r="O2078" i="12"/>
  <c r="O2077" i="12" s="1"/>
  <c r="P2078" i="12"/>
  <c r="P2077" i="12" s="1"/>
  <c r="Q2078" i="12"/>
  <c r="Q2077" i="12" s="1"/>
  <c r="O2081" i="12"/>
  <c r="O2080" i="12" s="1"/>
  <c r="P2081" i="12"/>
  <c r="P2080" i="12" s="1"/>
  <c r="Q2081" i="12"/>
  <c r="Q2080" i="12" s="1"/>
  <c r="O2085" i="12"/>
  <c r="O2084" i="12" s="1"/>
  <c r="O2083" i="12" s="1"/>
  <c r="P2085" i="12"/>
  <c r="P2084" i="12" s="1"/>
  <c r="P2083" i="12" s="1"/>
  <c r="Q2085" i="12"/>
  <c r="Q2084" i="12" s="1"/>
  <c r="Q2083" i="12" s="1"/>
  <c r="O2090" i="12"/>
  <c r="O2089" i="12" s="1"/>
  <c r="O2088" i="12" s="1"/>
  <c r="P2090" i="12"/>
  <c r="P2089" i="12" s="1"/>
  <c r="P2088" i="12" s="1"/>
  <c r="Q2090" i="12"/>
  <c r="Q2089" i="12" s="1"/>
  <c r="Q2088" i="12" s="1"/>
  <c r="O2094" i="12"/>
  <c r="O2093" i="12" s="1"/>
  <c r="O2092" i="12" s="1"/>
  <c r="P2094" i="12"/>
  <c r="P2093" i="12" s="1"/>
  <c r="P2092" i="12" s="1"/>
  <c r="Q2094" i="12"/>
  <c r="Q2093" i="12" s="1"/>
  <c r="Q2092" i="12" s="1"/>
  <c r="O2099" i="12"/>
  <c r="O2098" i="12" s="1"/>
  <c r="P2099" i="12"/>
  <c r="P2098" i="12" s="1"/>
  <c r="Q2099" i="12"/>
  <c r="Q2098" i="12" s="1"/>
  <c r="O2102" i="12"/>
  <c r="O2101" i="12" s="1"/>
  <c r="P2102" i="12"/>
  <c r="P2101" i="12" s="1"/>
  <c r="Q2102" i="12"/>
  <c r="Q2101" i="12" s="1"/>
  <c r="O2105" i="12"/>
  <c r="O2104" i="12" s="1"/>
  <c r="P2105" i="12"/>
  <c r="P2104" i="12" s="1"/>
  <c r="Q2105" i="12"/>
  <c r="Q2104" i="12" s="1"/>
  <c r="O2109" i="12"/>
  <c r="O2108" i="12" s="1"/>
  <c r="O2107" i="12" s="1"/>
  <c r="P2109" i="12"/>
  <c r="P2108" i="12" s="1"/>
  <c r="P2107" i="12" s="1"/>
  <c r="Q2109" i="12"/>
  <c r="Q2108" i="12" s="1"/>
  <c r="Q2107" i="12" s="1"/>
  <c r="O2113" i="12"/>
  <c r="O2112" i="12" s="1"/>
  <c r="O2111" i="12" s="1"/>
  <c r="P2113" i="12"/>
  <c r="P2112" i="12" s="1"/>
  <c r="P2111" i="12" s="1"/>
  <c r="Q2113" i="12"/>
  <c r="Q2112" i="12" s="1"/>
  <c r="Q2111" i="12" s="1"/>
  <c r="O2117" i="12"/>
  <c r="O2116" i="12" s="1"/>
  <c r="P2117" i="12"/>
  <c r="P2116" i="12" s="1"/>
  <c r="Q2117" i="12"/>
  <c r="Q2116" i="12" s="1"/>
  <c r="O2120" i="12"/>
  <c r="O2119" i="12" s="1"/>
  <c r="P2120" i="12"/>
  <c r="P2119" i="12" s="1"/>
  <c r="Q2120" i="12"/>
  <c r="Q2119" i="12" s="1"/>
  <c r="O2123" i="12"/>
  <c r="O2122" i="12" s="1"/>
  <c r="P2123" i="12"/>
  <c r="P2122" i="12" s="1"/>
  <c r="Q2123" i="12"/>
  <c r="Q2122" i="12" s="1"/>
  <c r="O2136" i="12"/>
  <c r="O2135" i="12" s="1"/>
  <c r="O2134" i="12" s="1"/>
  <c r="P2136" i="12"/>
  <c r="P2135" i="12" s="1"/>
  <c r="P2134" i="12" s="1"/>
  <c r="Q2136" i="12"/>
  <c r="Q2135" i="12" s="1"/>
  <c r="Q2134" i="12" s="1"/>
  <c r="O2144" i="12"/>
  <c r="O2143" i="12" s="1"/>
  <c r="O2142" i="12" s="1"/>
  <c r="P2144" i="12"/>
  <c r="P2143" i="12" s="1"/>
  <c r="P2142" i="12" s="1"/>
  <c r="Q2144" i="12"/>
  <c r="Q2143" i="12" s="1"/>
  <c r="Q2142" i="12" s="1"/>
  <c r="O2148" i="12"/>
  <c r="O2147" i="12" s="1"/>
  <c r="O2146" i="12" s="1"/>
  <c r="P2148" i="12"/>
  <c r="P2147" i="12" s="1"/>
  <c r="P2146" i="12" s="1"/>
  <c r="Q2148" i="12"/>
  <c r="Q2147" i="12" s="1"/>
  <c r="Q2146" i="12" s="1"/>
  <c r="O2152" i="12"/>
  <c r="O2151" i="12" s="1"/>
  <c r="O2150" i="12" s="1"/>
  <c r="P2152" i="12"/>
  <c r="P2151" i="12" s="1"/>
  <c r="P2150" i="12" s="1"/>
  <c r="Q2152" i="12"/>
  <c r="Q2151" i="12" s="1"/>
  <c r="Q2150" i="12" s="1"/>
  <c r="O2156" i="12"/>
  <c r="O2155" i="12" s="1"/>
  <c r="O2154" i="12" s="1"/>
  <c r="P2156" i="12"/>
  <c r="P2155" i="12" s="1"/>
  <c r="P2154" i="12" s="1"/>
  <c r="Q2156" i="12"/>
  <c r="Q2155" i="12" s="1"/>
  <c r="Q2154" i="12" s="1"/>
  <c r="O2160" i="12"/>
  <c r="O2159" i="12" s="1"/>
  <c r="P2160" i="12"/>
  <c r="P2159" i="12" s="1"/>
  <c r="Q2160" i="12"/>
  <c r="Q2159" i="12" s="1"/>
  <c r="O2163" i="12"/>
  <c r="O2162" i="12" s="1"/>
  <c r="P2163" i="12"/>
  <c r="P2162" i="12" s="1"/>
  <c r="Q2163" i="12"/>
  <c r="Q2162" i="12" s="1"/>
  <c r="O2167" i="12"/>
  <c r="O2166" i="12" s="1"/>
  <c r="P2167" i="12"/>
  <c r="P2166" i="12" s="1"/>
  <c r="Q2167" i="12"/>
  <c r="Q2166" i="12" s="1"/>
  <c r="O2170" i="12"/>
  <c r="O2169" i="12" s="1"/>
  <c r="P2170" i="12"/>
  <c r="P2169" i="12" s="1"/>
  <c r="Q2170" i="12"/>
  <c r="Q2169" i="12" s="1"/>
  <c r="O2173" i="12"/>
  <c r="O2172" i="12" s="1"/>
  <c r="P2173" i="12"/>
  <c r="P2172" i="12" s="1"/>
  <c r="Q2173" i="12"/>
  <c r="Q2172" i="12" s="1"/>
  <c r="O2177" i="12"/>
  <c r="O2176" i="12" s="1"/>
  <c r="O2175" i="12" s="1"/>
  <c r="P2177" i="12"/>
  <c r="P2176" i="12" s="1"/>
  <c r="P2175" i="12" s="1"/>
  <c r="Q2177" i="12"/>
  <c r="Q2176" i="12" s="1"/>
  <c r="Q2175" i="12" s="1"/>
  <c r="O2181" i="12"/>
  <c r="O2180" i="12" s="1"/>
  <c r="O2179" i="12" s="1"/>
  <c r="P2181" i="12"/>
  <c r="P2180" i="12" s="1"/>
  <c r="P2179" i="12" s="1"/>
  <c r="Q2181" i="12"/>
  <c r="Q2180" i="12" s="1"/>
  <c r="Q2179" i="12" s="1"/>
  <c r="O2185" i="12"/>
  <c r="P2185" i="12"/>
  <c r="Q2185" i="12"/>
  <c r="O2187" i="12"/>
  <c r="P2187" i="12"/>
  <c r="Q2187" i="12"/>
  <c r="O2191" i="12"/>
  <c r="O2190" i="12" s="1"/>
  <c r="O2189" i="12" s="1"/>
  <c r="P2191" i="12"/>
  <c r="P2190" i="12" s="1"/>
  <c r="P2189" i="12" s="1"/>
  <c r="Q2191" i="12"/>
  <c r="Q2190" i="12" s="1"/>
  <c r="Q2189" i="12" s="1"/>
  <c r="O2195" i="12"/>
  <c r="O2194" i="12" s="1"/>
  <c r="O2193" i="12" s="1"/>
  <c r="P2195" i="12"/>
  <c r="P2194" i="12" s="1"/>
  <c r="P2193" i="12" s="1"/>
  <c r="Q2195" i="12"/>
  <c r="Q2194" i="12" s="1"/>
  <c r="Q2193" i="12" s="1"/>
  <c r="O2199" i="12"/>
  <c r="O2198" i="12" s="1"/>
  <c r="O2197" i="12" s="1"/>
  <c r="P2199" i="12"/>
  <c r="P2198" i="12" s="1"/>
  <c r="P2197" i="12" s="1"/>
  <c r="Q2199" i="12"/>
  <c r="Q2198" i="12" s="1"/>
  <c r="Q2197" i="12" s="1"/>
  <c r="O2203" i="12"/>
  <c r="O2202" i="12" s="1"/>
  <c r="O2201" i="12" s="1"/>
  <c r="P2203" i="12"/>
  <c r="P2202" i="12" s="1"/>
  <c r="P2201" i="12" s="1"/>
  <c r="Q2203" i="12"/>
  <c r="Q2202" i="12" s="1"/>
  <c r="Q2201" i="12" s="1"/>
  <c r="O2207" i="12"/>
  <c r="O2206" i="12" s="1"/>
  <c r="O2205" i="12" s="1"/>
  <c r="P2207" i="12"/>
  <c r="P2206" i="12" s="1"/>
  <c r="P2205" i="12" s="1"/>
  <c r="Q2207" i="12"/>
  <c r="Q2206" i="12" s="1"/>
  <c r="Q2205" i="12" s="1"/>
  <c r="O2211" i="12"/>
  <c r="O2210" i="12" s="1"/>
  <c r="P2211" i="12"/>
  <c r="P2210" i="12" s="1"/>
  <c r="Q2211" i="12"/>
  <c r="Q2210" i="12" s="1"/>
  <c r="O2214" i="12"/>
  <c r="O2213" i="12" s="1"/>
  <c r="P2214" i="12"/>
  <c r="P2213" i="12" s="1"/>
  <c r="Q2214" i="12"/>
  <c r="Q2213" i="12" s="1"/>
  <c r="O2218" i="12"/>
  <c r="O2217" i="12" s="1"/>
  <c r="O2216" i="12" s="1"/>
  <c r="P2218" i="12"/>
  <c r="P2217" i="12" s="1"/>
  <c r="P2216" i="12" s="1"/>
  <c r="Q2218" i="12"/>
  <c r="Q2217" i="12" s="1"/>
  <c r="Q2216" i="12" s="1"/>
  <c r="O2222" i="12"/>
  <c r="O2221" i="12" s="1"/>
  <c r="O2220" i="12" s="1"/>
  <c r="P2222" i="12"/>
  <c r="P2221" i="12" s="1"/>
  <c r="P2220" i="12" s="1"/>
  <c r="Q2222" i="12"/>
  <c r="Q2221" i="12" s="1"/>
  <c r="Q2220" i="12" s="1"/>
  <c r="O2226" i="12"/>
  <c r="O2225" i="12" s="1"/>
  <c r="P2226" i="12"/>
  <c r="P2225" i="12" s="1"/>
  <c r="Q2226" i="12"/>
  <c r="Q2225" i="12" s="1"/>
  <c r="O2229" i="12"/>
  <c r="O2228" i="12" s="1"/>
  <c r="P2229" i="12"/>
  <c r="P2228" i="12" s="1"/>
  <c r="Q2229" i="12"/>
  <c r="Q2228" i="12" s="1"/>
  <c r="O2233" i="12"/>
  <c r="O2232" i="12" s="1"/>
  <c r="O2231" i="12" s="1"/>
  <c r="P2233" i="12"/>
  <c r="P2232" i="12" s="1"/>
  <c r="P2231" i="12" s="1"/>
  <c r="Q2233" i="12"/>
  <c r="Q2232" i="12" s="1"/>
  <c r="Q2231" i="12" s="1"/>
  <c r="O2237" i="12"/>
  <c r="O2236" i="12" s="1"/>
  <c r="O2235" i="12" s="1"/>
  <c r="P2237" i="12"/>
  <c r="P2236" i="12" s="1"/>
  <c r="P2235" i="12" s="1"/>
  <c r="Q2237" i="12"/>
  <c r="Q2236" i="12" s="1"/>
  <c r="Q2235" i="12" s="1"/>
  <c r="O2241" i="12"/>
  <c r="O2240" i="12" s="1"/>
  <c r="P2241" i="12"/>
  <c r="P2240" i="12" s="1"/>
  <c r="Q2241" i="12"/>
  <c r="Q2240" i="12" s="1"/>
  <c r="O2244" i="12"/>
  <c r="O2243" i="12" s="1"/>
  <c r="P2244" i="12"/>
  <c r="P2243" i="12" s="1"/>
  <c r="Q2244" i="12"/>
  <c r="Q2243" i="12" s="1"/>
  <c r="O2247" i="12"/>
  <c r="O2246" i="12" s="1"/>
  <c r="P2247" i="12"/>
  <c r="P2246" i="12" s="1"/>
  <c r="Q2247" i="12"/>
  <c r="Q2246" i="12" s="1"/>
  <c r="O2251" i="12"/>
  <c r="O2250" i="12" s="1"/>
  <c r="O2249" i="12" s="1"/>
  <c r="P2251" i="12"/>
  <c r="P2250" i="12" s="1"/>
  <c r="P2249" i="12" s="1"/>
  <c r="Q2251" i="12"/>
  <c r="Q2250" i="12" s="1"/>
  <c r="Q2249" i="12" s="1"/>
  <c r="O2255" i="12"/>
  <c r="O2254" i="12" s="1"/>
  <c r="O2253" i="12" s="1"/>
  <c r="P2255" i="12"/>
  <c r="P2254" i="12" s="1"/>
  <c r="P2253" i="12" s="1"/>
  <c r="Q2255" i="12"/>
  <c r="Q2254" i="12" s="1"/>
  <c r="Q2253" i="12" s="1"/>
  <c r="O2259" i="12"/>
  <c r="O2258" i="12" s="1"/>
  <c r="O2257" i="12" s="1"/>
  <c r="P2259" i="12"/>
  <c r="P2258" i="12" s="1"/>
  <c r="P2257" i="12" s="1"/>
  <c r="Q2259" i="12"/>
  <c r="Q2258" i="12" s="1"/>
  <c r="Q2257" i="12" s="1"/>
  <c r="O2263" i="12"/>
  <c r="O2262" i="12" s="1"/>
  <c r="O2261" i="12" s="1"/>
  <c r="P2263" i="12"/>
  <c r="P2262" i="12" s="1"/>
  <c r="P2261" i="12" s="1"/>
  <c r="Q2263" i="12"/>
  <c r="Q2262" i="12" s="1"/>
  <c r="Q2261" i="12" s="1"/>
  <c r="O2267" i="12"/>
  <c r="O2266" i="12" s="1"/>
  <c r="P2267" i="12"/>
  <c r="P2266" i="12" s="1"/>
  <c r="Q2267" i="12"/>
  <c r="Q2266" i="12" s="1"/>
  <c r="O2270" i="12"/>
  <c r="O2269" i="12" s="1"/>
  <c r="P2270" i="12"/>
  <c r="P2269" i="12" s="1"/>
  <c r="Q2270" i="12"/>
  <c r="Q2269" i="12" s="1"/>
  <c r="O2276" i="12"/>
  <c r="O2275" i="12" s="1"/>
  <c r="O2274" i="12" s="1"/>
  <c r="P2276" i="12"/>
  <c r="P2275" i="12" s="1"/>
  <c r="P2274" i="12" s="1"/>
  <c r="Q2276" i="12"/>
  <c r="Q2275" i="12" s="1"/>
  <c r="Q2274" i="12" s="1"/>
  <c r="O2280" i="12"/>
  <c r="O2279" i="12" s="1"/>
  <c r="O2278" i="12" s="1"/>
  <c r="P2280" i="12"/>
  <c r="P2279" i="12" s="1"/>
  <c r="P2278" i="12" s="1"/>
  <c r="Q2280" i="12"/>
  <c r="Q2279" i="12" s="1"/>
  <c r="Q2278" i="12" s="1"/>
  <c r="O2285" i="12"/>
  <c r="O2284" i="12" s="1"/>
  <c r="O2283" i="12" s="1"/>
  <c r="P2285" i="12"/>
  <c r="P2284" i="12" s="1"/>
  <c r="P2283" i="12" s="1"/>
  <c r="Q2285" i="12"/>
  <c r="Q2284" i="12" s="1"/>
  <c r="Q2283" i="12" s="1"/>
  <c r="O2289" i="12"/>
  <c r="O2288" i="12" s="1"/>
  <c r="P2289" i="12"/>
  <c r="P2288" i="12" s="1"/>
  <c r="Q2289" i="12"/>
  <c r="Q2288" i="12" s="1"/>
  <c r="O2292" i="12"/>
  <c r="O2291" i="12" s="1"/>
  <c r="P2292" i="12"/>
  <c r="P2291" i="12" s="1"/>
  <c r="Q2292" i="12"/>
  <c r="Q2291" i="12" s="1"/>
  <c r="O2298" i="12"/>
  <c r="O2297" i="12" s="1"/>
  <c r="O2296" i="12" s="1"/>
  <c r="O2295" i="12" s="1"/>
  <c r="P2298" i="12"/>
  <c r="P2297" i="12" s="1"/>
  <c r="P2296" i="12" s="1"/>
  <c r="P2295" i="12" s="1"/>
  <c r="Q2298" i="12"/>
  <c r="Q2297" i="12" s="1"/>
  <c r="Q2296" i="12" s="1"/>
  <c r="Q2295" i="12" s="1"/>
  <c r="O2303" i="12"/>
  <c r="O2302" i="12" s="1"/>
  <c r="O2301" i="12" s="1"/>
  <c r="P2303" i="12"/>
  <c r="P2302" i="12" s="1"/>
  <c r="P2301" i="12" s="1"/>
  <c r="Q2303" i="12"/>
  <c r="Q2302" i="12" s="1"/>
  <c r="Q2301" i="12" s="1"/>
  <c r="O2307" i="12"/>
  <c r="O2306" i="12" s="1"/>
  <c r="P2307" i="12"/>
  <c r="P2306" i="12" s="1"/>
  <c r="Q2307" i="12"/>
  <c r="Q2306" i="12" s="1"/>
  <c r="O2310" i="12"/>
  <c r="O2309" i="12" s="1"/>
  <c r="P2310" i="12"/>
  <c r="P2309" i="12" s="1"/>
  <c r="Q2310" i="12"/>
  <c r="Q2309" i="12" s="1"/>
  <c r="O2313" i="12"/>
  <c r="O2312" i="12" s="1"/>
  <c r="P2313" i="12"/>
  <c r="P2312" i="12" s="1"/>
  <c r="Q2313" i="12"/>
  <c r="Q2312" i="12" s="1"/>
  <c r="O2319" i="12"/>
  <c r="O2318" i="12" s="1"/>
  <c r="O2317" i="12" s="1"/>
  <c r="O2316" i="12" s="1"/>
  <c r="P2319" i="12"/>
  <c r="P2318" i="12" s="1"/>
  <c r="P2317" i="12" s="1"/>
  <c r="P2316" i="12" s="1"/>
  <c r="Q2319" i="12"/>
  <c r="Q2318" i="12" s="1"/>
  <c r="Q2317" i="12" s="1"/>
  <c r="Q2316" i="12" s="1"/>
  <c r="O2324" i="12"/>
  <c r="O2323" i="12" s="1"/>
  <c r="O2322" i="12" s="1"/>
  <c r="P2324" i="12"/>
  <c r="P2323" i="12" s="1"/>
  <c r="P2322" i="12" s="1"/>
  <c r="Q2324" i="12"/>
  <c r="Q2323" i="12" s="1"/>
  <c r="Q2322" i="12" s="1"/>
  <c r="O2328" i="12"/>
  <c r="O2327" i="12" s="1"/>
  <c r="P2328" i="12"/>
  <c r="P2327" i="12" s="1"/>
  <c r="Q2328" i="12"/>
  <c r="Q2327" i="12" s="1"/>
  <c r="O2331" i="12"/>
  <c r="O2330" i="12" s="1"/>
  <c r="P2331" i="12"/>
  <c r="P2330" i="12" s="1"/>
  <c r="Q2331" i="12"/>
  <c r="Q2330" i="12" s="1"/>
  <c r="O2337" i="12"/>
  <c r="O2336" i="12" s="1"/>
  <c r="O2335" i="12" s="1"/>
  <c r="O2334" i="12" s="1"/>
  <c r="P2337" i="12"/>
  <c r="P2336" i="12" s="1"/>
  <c r="P2335" i="12" s="1"/>
  <c r="P2334" i="12" s="1"/>
  <c r="Q2337" i="12"/>
  <c r="Q2336" i="12" s="1"/>
  <c r="Q2335" i="12" s="1"/>
  <c r="Q2334" i="12" s="1"/>
  <c r="O2342" i="12"/>
  <c r="O2341" i="12" s="1"/>
  <c r="O2340" i="12" s="1"/>
  <c r="P2342" i="12"/>
  <c r="P2341" i="12" s="1"/>
  <c r="P2340" i="12" s="1"/>
  <c r="Q2342" i="12"/>
  <c r="Q2341" i="12" s="1"/>
  <c r="Q2340" i="12" s="1"/>
  <c r="O2346" i="12"/>
  <c r="O2345" i="12" s="1"/>
  <c r="P2346" i="12"/>
  <c r="P2345" i="12" s="1"/>
  <c r="Q2346" i="12"/>
  <c r="Q2345" i="12" s="1"/>
  <c r="O2349" i="12"/>
  <c r="O2348" i="12" s="1"/>
  <c r="P2349" i="12"/>
  <c r="P2348" i="12" s="1"/>
  <c r="Q2349" i="12"/>
  <c r="Q2348" i="12" s="1"/>
  <c r="O2352" i="12"/>
  <c r="O2351" i="12" s="1"/>
  <c r="P2352" i="12"/>
  <c r="P2351" i="12" s="1"/>
  <c r="Q2352" i="12"/>
  <c r="Q2351" i="12" s="1"/>
  <c r="O2357" i="12"/>
  <c r="O2356" i="12" s="1"/>
  <c r="O2355" i="12" s="1"/>
  <c r="P2357" i="12"/>
  <c r="P2356" i="12" s="1"/>
  <c r="P2355" i="12" s="1"/>
  <c r="Q2357" i="12"/>
  <c r="Q2356" i="12" s="1"/>
  <c r="Q2355" i="12" s="1"/>
  <c r="O2370" i="12"/>
  <c r="O2369" i="12" s="1"/>
  <c r="P2370" i="12"/>
  <c r="P2369" i="12" s="1"/>
  <c r="Q2370" i="12"/>
  <c r="Q2369" i="12" s="1"/>
  <c r="O2381" i="12"/>
  <c r="O2380" i="12" s="1"/>
  <c r="P2381" i="12"/>
  <c r="P2380" i="12" s="1"/>
  <c r="Q2381" i="12"/>
  <c r="Q2380" i="12" s="1"/>
  <c r="O2393" i="12"/>
  <c r="O2392" i="12" s="1"/>
  <c r="P2393" i="12"/>
  <c r="P2392" i="12" s="1"/>
  <c r="Q2393" i="12"/>
  <c r="Q2392" i="12" s="1"/>
  <c r="O2399" i="12"/>
  <c r="O2398" i="12" s="1"/>
  <c r="O2397" i="12" s="1"/>
  <c r="P2399" i="12"/>
  <c r="P2398" i="12" s="1"/>
  <c r="P2397" i="12" s="1"/>
  <c r="Q2399" i="12"/>
  <c r="Q2398" i="12" s="1"/>
  <c r="Q2397" i="12" s="1"/>
  <c r="O2403" i="12"/>
  <c r="O2402" i="12" s="1"/>
  <c r="P2403" i="12"/>
  <c r="P2402" i="12" s="1"/>
  <c r="Q2403" i="12"/>
  <c r="Q2402" i="12" s="1"/>
  <c r="O2406" i="12"/>
  <c r="O2405" i="12" s="1"/>
  <c r="P2406" i="12"/>
  <c r="P2405" i="12" s="1"/>
  <c r="Q2406" i="12"/>
  <c r="Q2405" i="12" s="1"/>
  <c r="O2409" i="12"/>
  <c r="O2408" i="12" s="1"/>
  <c r="P2409" i="12"/>
  <c r="P2408" i="12" s="1"/>
  <c r="Q2409" i="12"/>
  <c r="Q2408" i="12" s="1"/>
  <c r="O2415" i="12"/>
  <c r="O2414" i="12" s="1"/>
  <c r="O2413" i="12" s="1"/>
  <c r="O2412" i="12" s="1"/>
  <c r="P2415" i="12"/>
  <c r="P2414" i="12" s="1"/>
  <c r="P2413" i="12" s="1"/>
  <c r="P2412" i="12" s="1"/>
  <c r="Q2415" i="12"/>
  <c r="Q2414" i="12" s="1"/>
  <c r="Q2413" i="12" s="1"/>
  <c r="Q2412" i="12" s="1"/>
  <c r="O2420" i="12"/>
  <c r="O2419" i="12" s="1"/>
  <c r="O2418" i="12" s="1"/>
  <c r="O2417" i="12" s="1"/>
  <c r="P2420" i="12"/>
  <c r="P2419" i="12" s="1"/>
  <c r="P2418" i="12" s="1"/>
  <c r="P2417" i="12" s="1"/>
  <c r="Q2420" i="12"/>
  <c r="Q2419" i="12" s="1"/>
  <c r="Q2418" i="12" s="1"/>
  <c r="Q2417" i="12" s="1"/>
  <c r="O2425" i="12"/>
  <c r="O2424" i="12" s="1"/>
  <c r="O2423" i="12" s="1"/>
  <c r="O2422" i="12" s="1"/>
  <c r="P2425" i="12"/>
  <c r="P2424" i="12" s="1"/>
  <c r="P2423" i="12" s="1"/>
  <c r="P2422" i="12" s="1"/>
  <c r="Q2425" i="12"/>
  <c r="Q2424" i="12" s="1"/>
  <c r="Q2423" i="12" s="1"/>
  <c r="Q2422" i="12" s="1"/>
  <c r="O2431" i="12"/>
  <c r="O2430" i="12" s="1"/>
  <c r="P2431" i="12"/>
  <c r="P2430" i="12" s="1"/>
  <c r="Q2431" i="12"/>
  <c r="Q2430" i="12" s="1"/>
  <c r="O2434" i="12"/>
  <c r="O2433" i="12" s="1"/>
  <c r="P2434" i="12"/>
  <c r="P2433" i="12" s="1"/>
  <c r="Q2434" i="12"/>
  <c r="Q2433" i="12" s="1"/>
  <c r="O2437" i="12"/>
  <c r="O2436" i="12" s="1"/>
  <c r="P2437" i="12"/>
  <c r="P2436" i="12" s="1"/>
  <c r="Q2437" i="12"/>
  <c r="Q2436" i="12" s="1"/>
  <c r="P907" i="12" l="1"/>
  <c r="P230" i="12"/>
  <c r="U230" i="12" s="1"/>
  <c r="O230" i="12"/>
  <c r="R230" i="12" s="1"/>
  <c r="T230" i="12" s="1"/>
  <c r="Q230" i="12"/>
  <c r="V230" i="12" s="1"/>
  <c r="O988" i="12"/>
  <c r="Q988" i="12"/>
  <c r="P988" i="12"/>
  <c r="P1220" i="12"/>
  <c r="O1220" i="12"/>
  <c r="Q1220" i="12"/>
  <c r="O1167" i="12"/>
  <c r="Q1167" i="12"/>
  <c r="P1167" i="12"/>
  <c r="P369" i="12"/>
  <c r="O369" i="12"/>
  <c r="Q369" i="12"/>
  <c r="P1416" i="12"/>
  <c r="O1416" i="12"/>
  <c r="Q1416" i="12"/>
  <c r="P1655" i="12"/>
  <c r="O1655" i="12"/>
  <c r="Q1655" i="12"/>
  <c r="Q1086" i="12"/>
  <c r="Q1085" i="12" s="1"/>
  <c r="Q1079" i="12" s="1"/>
  <c r="O1672" i="12"/>
  <c r="Q251" i="12"/>
  <c r="Q250" i="12" s="1"/>
  <c r="O2305" i="12"/>
  <c r="O2300" i="12" s="1"/>
  <c r="O2294" i="12" s="1"/>
  <c r="O2273" i="12"/>
  <c r="Q1706" i="12"/>
  <c r="O305" i="12"/>
  <c r="O296" i="12" s="1"/>
  <c r="O295" i="12" s="1"/>
  <c r="O2326" i="12"/>
  <c r="O2321" i="12" s="1"/>
  <c r="O2315" i="12" s="1"/>
  <c r="P963" i="12"/>
  <c r="P962" i="12" s="1"/>
  <c r="P917" i="12" s="1"/>
  <c r="P656" i="12"/>
  <c r="P646" i="12" s="1"/>
  <c r="P645" i="12" s="1"/>
  <c r="O422" i="12"/>
  <c r="O421" i="12" s="1"/>
  <c r="Q2007" i="12"/>
  <c r="Q2006" i="12" s="1"/>
  <c r="Q2005" i="12" s="1"/>
  <c r="P1187" i="12"/>
  <c r="P1982" i="12"/>
  <c r="P1977" i="12" s="1"/>
  <c r="Q1861" i="12"/>
  <c r="Q1860" i="12" s="1"/>
  <c r="Q656" i="12"/>
  <c r="Q646" i="12" s="1"/>
  <c r="Q645" i="12" s="1"/>
  <c r="Q640" i="12"/>
  <c r="Q639" i="12" s="1"/>
  <c r="Q278" i="12"/>
  <c r="Q277" i="12" s="1"/>
  <c r="O1333" i="12"/>
  <c r="Q1062" i="12"/>
  <c r="Q1061" i="12" s="1"/>
  <c r="O656" i="12"/>
  <c r="O646" i="12" s="1"/>
  <c r="O645" i="12" s="1"/>
  <c r="O561" i="12"/>
  <c r="O560" i="12" s="1"/>
  <c r="P494" i="12"/>
  <c r="P410" i="12"/>
  <c r="P409" i="12" s="1"/>
  <c r="Q305" i="12"/>
  <c r="Q296" i="12" s="1"/>
  <c r="Q295" i="12" s="1"/>
  <c r="P278" i="12"/>
  <c r="P277" i="12" s="1"/>
  <c r="Q1720" i="12"/>
  <c r="Q1719" i="12" s="1"/>
  <c r="O410" i="12"/>
  <c r="O409" i="12" s="1"/>
  <c r="O278" i="12"/>
  <c r="O277" i="12" s="1"/>
  <c r="Q1543" i="12"/>
  <c r="Q963" i="12"/>
  <c r="Q962" i="12" s="1"/>
  <c r="Q917" i="12" s="1"/>
  <c r="P422" i="12"/>
  <c r="P421" i="12" s="1"/>
  <c r="Q104" i="12"/>
  <c r="Q103" i="12" s="1"/>
  <c r="Q102" i="12" s="1"/>
  <c r="Q91" i="12" s="1"/>
  <c r="P67" i="12"/>
  <c r="P63" i="12" s="1"/>
  <c r="Q219" i="12"/>
  <c r="O54" i="12"/>
  <c r="O53" i="12" s="1"/>
  <c r="Q21" i="12"/>
  <c r="Q20" i="12" s="1"/>
  <c r="O160" i="12"/>
  <c r="Q153" i="12"/>
  <c r="O2401" i="12"/>
  <c r="O2396" i="12" s="1"/>
  <c r="P2209" i="12"/>
  <c r="Q2209" i="12"/>
  <c r="P2115" i="12"/>
  <c r="P2007" i="12"/>
  <c r="P2006" i="12" s="1"/>
  <c r="P2005" i="12" s="1"/>
  <c r="P1672" i="12"/>
  <c r="P1486" i="12"/>
  <c r="P1333" i="12"/>
  <c r="P1141" i="12"/>
  <c r="P1136" i="12" s="1"/>
  <c r="P1125" i="12" s="1"/>
  <c r="O1105" i="12"/>
  <c r="P827" i="12"/>
  <c r="P826" i="12" s="1"/>
  <c r="P772" i="12"/>
  <c r="P765" i="12" s="1"/>
  <c r="Q719" i="12"/>
  <c r="P710" i="12"/>
  <c r="P706" i="12" s="1"/>
  <c r="P610" i="12"/>
  <c r="P601" i="12"/>
  <c r="P600" i="12" s="1"/>
  <c r="O545" i="12"/>
  <c r="O544" i="12" s="1"/>
  <c r="O543" i="12" s="1"/>
  <c r="O542" i="12" s="1"/>
  <c r="P456" i="12"/>
  <c r="P455" i="12" s="1"/>
  <c r="Q439" i="12"/>
  <c r="Q438" i="12" s="1"/>
  <c r="Q437" i="12" s="1"/>
  <c r="P439" i="12"/>
  <c r="P438" i="12" s="1"/>
  <c r="P437" i="12" s="1"/>
  <c r="O214" i="12"/>
  <c r="O213" i="12" s="1"/>
  <c r="Q208" i="12"/>
  <c r="Q207" i="12" s="1"/>
  <c r="P208" i="12"/>
  <c r="P207" i="12" s="1"/>
  <c r="O67" i="12"/>
  <c r="O63" i="12" s="1"/>
  <c r="Q2368" i="12"/>
  <c r="Q2354" i="12" s="1"/>
  <c r="O2115" i="12"/>
  <c r="Q2034" i="12"/>
  <c r="Q1982" i="12"/>
  <c r="Q1977" i="12" s="1"/>
  <c r="Q1750" i="12"/>
  <c r="Q1746" i="12" s="1"/>
  <c r="Q1741" i="12" s="1"/>
  <c r="Q1740" i="12" s="1"/>
  <c r="P1388" i="12"/>
  <c r="P1387" i="12" s="1"/>
  <c r="P1200" i="12"/>
  <c r="Q818" i="12"/>
  <c r="Q817" i="12" s="1"/>
  <c r="Q545" i="12"/>
  <c r="Q544" i="12" s="1"/>
  <c r="Q543" i="12" s="1"/>
  <c r="Q542" i="12" s="1"/>
  <c r="P521" i="12"/>
  <c r="P520" i="12" s="1"/>
  <c r="P465" i="12"/>
  <c r="P461" i="12" s="1"/>
  <c r="O465" i="12"/>
  <c r="O461" i="12" s="1"/>
  <c r="Q456" i="12"/>
  <c r="Q455" i="12" s="1"/>
  <c r="O439" i="12"/>
  <c r="O438" i="12" s="1"/>
  <c r="O437" i="12" s="1"/>
  <c r="O208" i="12"/>
  <c r="O207" i="12" s="1"/>
  <c r="O1141" i="12"/>
  <c r="O1136" i="12" s="1"/>
  <c r="O1125" i="12" s="1"/>
  <c r="O755" i="12"/>
  <c r="Q2326" i="12"/>
  <c r="Q2321" i="12" s="1"/>
  <c r="Q2315" i="12" s="1"/>
  <c r="P2034" i="12"/>
  <c r="P1911" i="12"/>
  <c r="P1905" i="12" s="1"/>
  <c r="Q2047" i="12"/>
  <c r="P1524" i="12"/>
  <c r="P1523" i="12" s="1"/>
  <c r="O1378" i="12"/>
  <c r="Q827" i="12"/>
  <c r="Q826" i="12" s="1"/>
  <c r="O2076" i="12"/>
  <c r="P2305" i="12"/>
  <c r="P2300" i="12" s="1"/>
  <c r="P2294" i="12" s="1"/>
  <c r="O2034" i="12"/>
  <c r="O2287" i="12"/>
  <c r="O2282" i="12" s="1"/>
  <c r="P2273" i="12"/>
  <c r="Q2097" i="12"/>
  <c r="O1911" i="12"/>
  <c r="O1905" i="12" s="1"/>
  <c r="P2368" i="12"/>
  <c r="P2354" i="12" s="1"/>
  <c r="Q2265" i="12"/>
  <c r="Q1946" i="12"/>
  <c r="Q1945" i="12" s="1"/>
  <c r="P1861" i="12"/>
  <c r="P1860" i="12" s="1"/>
  <c r="O1621" i="12"/>
  <c r="O1620" i="12" s="1"/>
  <c r="O1614" i="12" s="1"/>
  <c r="P1534" i="12"/>
  <c r="P1458" i="12"/>
  <c r="Q1141" i="12"/>
  <c r="Q1136" i="12" s="1"/>
  <c r="Q1125" i="12" s="1"/>
  <c r="Q1112" i="12"/>
  <c r="P1750" i="12"/>
  <c r="P1746" i="12" s="1"/>
  <c r="P1741" i="12" s="1"/>
  <c r="P1740" i="12" s="1"/>
  <c r="O1720" i="12"/>
  <c r="O1719" i="12" s="1"/>
  <c r="O1388" i="12"/>
  <c r="O1387" i="12" s="1"/>
  <c r="O1359" i="12"/>
  <c r="O1358" i="12" s="1"/>
  <c r="O1357" i="12" s="1"/>
  <c r="P793" i="12"/>
  <c r="P792" i="12" s="1"/>
  <c r="P755" i="12"/>
  <c r="Q690" i="12"/>
  <c r="Q689" i="12" s="1"/>
  <c r="O634" i="12"/>
  <c r="O633" i="12" s="1"/>
  <c r="Q601" i="12"/>
  <c r="Q600" i="12" s="1"/>
  <c r="Q527" i="12"/>
  <c r="Q526" i="12" s="1"/>
  <c r="O428" i="12"/>
  <c r="O427" i="12" s="1"/>
  <c r="Q404" i="12"/>
  <c r="Q403" i="12" s="1"/>
  <c r="O285" i="12"/>
  <c r="O284" i="12" s="1"/>
  <c r="Q262" i="12"/>
  <c r="Q261" i="12" s="1"/>
  <c r="Q256" i="12" s="1"/>
  <c r="P262" i="12"/>
  <c r="P261" i="12" s="1"/>
  <c r="P256" i="12" s="1"/>
  <c r="Q54" i="12"/>
  <c r="Q53" i="12" s="1"/>
  <c r="P40" i="12"/>
  <c r="O583" i="12"/>
  <c r="O582" i="12" s="1"/>
  <c r="O182" i="12"/>
  <c r="Q77" i="12"/>
  <c r="Q72" i="12" s="1"/>
  <c r="Q793" i="12"/>
  <c r="Q792" i="12" s="1"/>
  <c r="P719" i="12"/>
  <c r="Q700" i="12"/>
  <c r="Q699" i="12" s="1"/>
  <c r="O690" i="12"/>
  <c r="O689" i="12" s="1"/>
  <c r="Q634" i="12"/>
  <c r="Q633" i="12" s="1"/>
  <c r="P634" i="12"/>
  <c r="P633" i="12" s="1"/>
  <c r="Q618" i="12"/>
  <c r="Q617" i="12" s="1"/>
  <c r="O601" i="12"/>
  <c r="O600" i="12" s="1"/>
  <c r="Q574" i="12"/>
  <c r="Q573" i="12" s="1"/>
  <c r="O404" i="12"/>
  <c r="O403" i="12" s="1"/>
  <c r="O262" i="12"/>
  <c r="O261" i="12" s="1"/>
  <c r="O256" i="12" s="1"/>
  <c r="P153" i="12"/>
  <c r="P2411" i="12"/>
  <c r="Q2087" i="12"/>
  <c r="Q2344" i="12"/>
  <c r="Q2339" i="12" s="1"/>
  <c r="Q2239" i="12"/>
  <c r="Q2115" i="12"/>
  <c r="Q2055" i="12"/>
  <c r="Q2054" i="12" s="1"/>
  <c r="Q1970" i="12"/>
  <c r="Q1965" i="12" s="1"/>
  <c r="O1757" i="12"/>
  <c r="P1150" i="12"/>
  <c r="O2429" i="12"/>
  <c r="O2428" i="12" s="1"/>
  <c r="O2427" i="12" s="1"/>
  <c r="Q2184" i="12"/>
  <c r="Q2183" i="12" s="1"/>
  <c r="Q1777" i="12"/>
  <c r="P1105" i="12"/>
  <c r="Q2287" i="12"/>
  <c r="Q2282" i="12" s="1"/>
  <c r="P2265" i="12"/>
  <c r="Q2224" i="12"/>
  <c r="O2184" i="12"/>
  <c r="O2183" i="12" s="1"/>
  <c r="Q2165" i="12"/>
  <c r="Q2158" i="12"/>
  <c r="O2097" i="12"/>
  <c r="P1831" i="12"/>
  <c r="P1720" i="12"/>
  <c r="P1719" i="12" s="1"/>
  <c r="O1681" i="12"/>
  <c r="P2429" i="12"/>
  <c r="P2428" i="12" s="1"/>
  <c r="P2427" i="12" s="1"/>
  <c r="Q2273" i="12"/>
  <c r="O2239" i="12"/>
  <c r="O1642" i="12"/>
  <c r="Q2429" i="12"/>
  <c r="Q2428" i="12" s="1"/>
  <c r="Q2427" i="12" s="1"/>
  <c r="P2344" i="12"/>
  <c r="P2339" i="12" s="1"/>
  <c r="P2326" i="12"/>
  <c r="P2321" i="12" s="1"/>
  <c r="P2315" i="12" s="1"/>
  <c r="O2265" i="12"/>
  <c r="P2165" i="12"/>
  <c r="P2055" i="12"/>
  <c r="P2054" i="12" s="1"/>
  <c r="O2047" i="12"/>
  <c r="P2239" i="12"/>
  <c r="P2224" i="12"/>
  <c r="P2158" i="12"/>
  <c r="O2066" i="12"/>
  <c r="O1995" i="12"/>
  <c r="O1994" i="12" s="1"/>
  <c r="O1982" i="12"/>
  <c r="O1977" i="12" s="1"/>
  <c r="O1934" i="12"/>
  <c r="O1923" i="12" s="1"/>
  <c r="O1849" i="12"/>
  <c r="O1840" i="12"/>
  <c r="Q1691" i="12"/>
  <c r="Q1672" i="12"/>
  <c r="P2047" i="12"/>
  <c r="P1995" i="12"/>
  <c r="P1994" i="12" s="1"/>
  <c r="Q1995" i="12"/>
  <c r="Q1994" i="12" s="1"/>
  <c r="P1946" i="12"/>
  <c r="P1945" i="12" s="1"/>
  <c r="Q1887" i="12"/>
  <c r="P1691" i="12"/>
  <c r="Q1681" i="12"/>
  <c r="Q1621" i="12"/>
  <c r="Q1620" i="12" s="1"/>
  <c r="Q1614" i="12" s="1"/>
  <c r="Q1574" i="12"/>
  <c r="Q1564" i="12" s="1"/>
  <c r="Q1552" i="12" s="1"/>
  <c r="O1458" i="12"/>
  <c r="P1378" i="12"/>
  <c r="O1970" i="12"/>
  <c r="O1965" i="12" s="1"/>
  <c r="P1934" i="12"/>
  <c r="P1923" i="12" s="1"/>
  <c r="Q1934" i="12"/>
  <c r="Q1923" i="12" s="1"/>
  <c r="Q1840" i="12"/>
  <c r="Q1831" i="12"/>
  <c r="Q1757" i="12"/>
  <c r="P1621" i="12"/>
  <c r="P1620" i="12" s="1"/>
  <c r="P1614" i="12" s="1"/>
  <c r="Q1397" i="12"/>
  <c r="Q1359" i="12"/>
  <c r="Q1358" i="12" s="1"/>
  <c r="Q1357" i="12" s="1"/>
  <c r="P1054" i="12"/>
  <c r="P1050" i="12" s="1"/>
  <c r="P1585" i="12"/>
  <c r="P1584" i="12" s="1"/>
  <c r="P1574" i="12"/>
  <c r="P1564" i="12" s="1"/>
  <c r="P1552" i="12" s="1"/>
  <c r="Q1534" i="12"/>
  <c r="Q1458" i="12"/>
  <c r="Q1187" i="12"/>
  <c r="P1095" i="12"/>
  <c r="O1062" i="12"/>
  <c r="O1061" i="12" s="1"/>
  <c r="O1054" i="12"/>
  <c r="O1050" i="12" s="1"/>
  <c r="Q884" i="12"/>
  <c r="Q863" i="12" s="1"/>
  <c r="O847" i="12"/>
  <c r="O846" i="12" s="1"/>
  <c r="P818" i="12"/>
  <c r="P817" i="12" s="1"/>
  <c r="Q191" i="12"/>
  <c r="Q1105" i="12"/>
  <c r="Q1054" i="12"/>
  <c r="Q1050" i="12" s="1"/>
  <c r="Q755" i="12"/>
  <c r="O133" i="12"/>
  <c r="O1086" i="12"/>
  <c r="O1085" i="12" s="1"/>
  <c r="O1079" i="12" s="1"/>
  <c r="P1062" i="12"/>
  <c r="P1061" i="12" s="1"/>
  <c r="Q734" i="12"/>
  <c r="O338" i="12"/>
  <c r="O333" i="12" s="1"/>
  <c r="O332" i="12" s="1"/>
  <c r="Q122" i="12"/>
  <c r="P782" i="12"/>
  <c r="P781" i="12" s="1"/>
  <c r="O782" i="12"/>
  <c r="O781" i="12" s="1"/>
  <c r="Q772" i="12"/>
  <c r="Q765" i="12" s="1"/>
  <c r="Q727" i="12"/>
  <c r="Q726" i="12" s="1"/>
  <c r="Q710" i="12"/>
  <c r="Q706" i="12" s="1"/>
  <c r="P700" i="12"/>
  <c r="P699" i="12" s="1"/>
  <c r="P690" i="12"/>
  <c r="P689" i="12" s="1"/>
  <c r="Q672" i="12"/>
  <c r="Q671" i="12" s="1"/>
  <c r="P672" i="12"/>
  <c r="P671" i="12" s="1"/>
  <c r="P640" i="12"/>
  <c r="P639" i="12" s="1"/>
  <c r="P618" i="12"/>
  <c r="P617" i="12" s="1"/>
  <c r="Q521" i="12"/>
  <c r="Q520" i="12" s="1"/>
  <c r="Q501" i="12"/>
  <c r="Q422" i="12"/>
  <c r="Q421" i="12" s="1"/>
  <c r="O358" i="12"/>
  <c r="O357" i="12" s="1"/>
  <c r="P305" i="12"/>
  <c r="P296" i="12" s="1"/>
  <c r="P295" i="12" s="1"/>
  <c r="Q237" i="12"/>
  <c r="Q236" i="12" s="1"/>
  <c r="Q235" i="12" s="1"/>
  <c r="P237" i="12"/>
  <c r="P236" i="12" s="1"/>
  <c r="Q214" i="12"/>
  <c r="Q213" i="12" s="1"/>
  <c r="P214" i="12"/>
  <c r="P213" i="12" s="1"/>
  <c r="O104" i="12"/>
  <c r="O103" i="12" s="1"/>
  <c r="O102" i="12" s="1"/>
  <c r="O91" i="12" s="1"/>
  <c r="P54" i="12"/>
  <c r="P53" i="12" s="1"/>
  <c r="O40" i="12"/>
  <c r="O618" i="12"/>
  <c r="O617" i="12" s="1"/>
  <c r="P501" i="12"/>
  <c r="O494" i="12"/>
  <c r="Q175" i="12"/>
  <c r="Q170" i="12" s="1"/>
  <c r="Q143" i="12"/>
  <c r="O884" i="12"/>
  <c r="O863" i="12" s="1"/>
  <c r="P810" i="12"/>
  <c r="P809" i="12" s="1"/>
  <c r="P808" i="12" s="1"/>
  <c r="O810" i="12"/>
  <c r="O809" i="12" s="1"/>
  <c r="O808" i="12" s="1"/>
  <c r="Q782" i="12"/>
  <c r="Q781" i="12" s="1"/>
  <c r="O772" i="12"/>
  <c r="O765" i="12" s="1"/>
  <c r="O727" i="12"/>
  <c r="O726" i="12" s="1"/>
  <c r="O672" i="12"/>
  <c r="O671" i="12" s="1"/>
  <c r="O610" i="12"/>
  <c r="O521" i="12"/>
  <c r="O520" i="12" s="1"/>
  <c r="P428" i="12"/>
  <c r="P427" i="12" s="1"/>
  <c r="Q410" i="12"/>
  <c r="Q409" i="12" s="1"/>
  <c r="P404" i="12"/>
  <c r="P403" i="12" s="1"/>
  <c r="Q358" i="12"/>
  <c r="Q357" i="12" s="1"/>
  <c r="Q285" i="12"/>
  <c r="Q284" i="12" s="1"/>
  <c r="P285" i="12"/>
  <c r="P284" i="12" s="1"/>
  <c r="P251" i="12"/>
  <c r="P250" i="12" s="1"/>
  <c r="O237" i="12"/>
  <c r="O236" i="12" s="1"/>
  <c r="P104" i="12"/>
  <c r="P103" i="12" s="1"/>
  <c r="P102" i="12" s="1"/>
  <c r="P91" i="12" s="1"/>
  <c r="P77" i="12"/>
  <c r="P72" i="12" s="1"/>
  <c r="O77" i="12"/>
  <c r="O72" i="12" s="1"/>
  <c r="Q67" i="12"/>
  <c r="Q63" i="12" s="1"/>
  <c r="Q2076" i="12"/>
  <c r="Q2411" i="12"/>
  <c r="O2344" i="12"/>
  <c r="O2339" i="12" s="1"/>
  <c r="O2209" i="12"/>
  <c r="Q2066" i="12"/>
  <c r="O2055" i="12"/>
  <c r="O2054" i="12" s="1"/>
  <c r="P1849" i="12"/>
  <c r="Q2305" i="12"/>
  <c r="Q2300" i="12" s="1"/>
  <c r="Q2294" i="12" s="1"/>
  <c r="O2165" i="12"/>
  <c r="P2066" i="12"/>
  <c r="P2023" i="12"/>
  <c r="P2022" i="12" s="1"/>
  <c r="P2401" i="12"/>
  <c r="P2396" i="12" s="1"/>
  <c r="O2411" i="12"/>
  <c r="Q2401" i="12"/>
  <c r="Q2396" i="12" s="1"/>
  <c r="O2368" i="12"/>
  <c r="O2354" i="12" s="1"/>
  <c r="O2224" i="12"/>
  <c r="O2158" i="12"/>
  <c r="P2087" i="12"/>
  <c r="O2087" i="12"/>
  <c r="Q2023" i="12"/>
  <c r="Q2022" i="12" s="1"/>
  <c r="O2023" i="12"/>
  <c r="O2022" i="12" s="1"/>
  <c r="P1970" i="12"/>
  <c r="P1965" i="12" s="1"/>
  <c r="O1861" i="12"/>
  <c r="O1860" i="12" s="1"/>
  <c r="P1777" i="12"/>
  <c r="P1642" i="12"/>
  <c r="Q1524" i="12"/>
  <c r="Q1523" i="12" s="1"/>
  <c r="Q1486" i="12"/>
  <c r="Q1378" i="12"/>
  <c r="O2007" i="12"/>
  <c r="O2006" i="12" s="1"/>
  <c r="O2005" i="12" s="1"/>
  <c r="O1946" i="12"/>
  <c r="O1945" i="12" s="1"/>
  <c r="O1585" i="12"/>
  <c r="O1584" i="12" s="1"/>
  <c r="P1543" i="12"/>
  <c r="O1534" i="12"/>
  <c r="Q1475" i="12"/>
  <c r="O1150" i="12"/>
  <c r="Q1911" i="12"/>
  <c r="Q1905" i="12" s="1"/>
  <c r="O1887" i="12"/>
  <c r="P1840" i="12"/>
  <c r="O1831" i="12"/>
  <c r="O1777" i="12"/>
  <c r="P1706" i="12"/>
  <c r="Q1642" i="12"/>
  <c r="Q1585" i="12"/>
  <c r="Q1584" i="12" s="1"/>
  <c r="O1574" i="12"/>
  <c r="O1564" i="12" s="1"/>
  <c r="O1552" i="12" s="1"/>
  <c r="O1524" i="12"/>
  <c r="O1523" i="12" s="1"/>
  <c r="O1486" i="12"/>
  <c r="Q1333" i="12"/>
  <c r="P2097" i="12"/>
  <c r="P2287" i="12"/>
  <c r="P2282" i="12" s="1"/>
  <c r="P2184" i="12"/>
  <c r="P2183" i="12" s="1"/>
  <c r="P2076" i="12"/>
  <c r="P1887" i="12"/>
  <c r="Q1849" i="12"/>
  <c r="O1706" i="12"/>
  <c r="O1698" i="12" s="1"/>
  <c r="O1543" i="12"/>
  <c r="P1475" i="12"/>
  <c r="O1475" i="12"/>
  <c r="O1200" i="12"/>
  <c r="O1750" i="12"/>
  <c r="O1746" i="12" s="1"/>
  <c r="O1741" i="12" s="1"/>
  <c r="O1740" i="12" s="1"/>
  <c r="O1397" i="12"/>
  <c r="Q1200" i="12"/>
  <c r="Q1150" i="12"/>
  <c r="O1112" i="12"/>
  <c r="Q1095" i="12"/>
  <c r="O1187" i="12"/>
  <c r="O1095" i="12"/>
  <c r="P847" i="12"/>
  <c r="P846" i="12" s="1"/>
  <c r="O827" i="12"/>
  <c r="O826" i="12" s="1"/>
  <c r="P1757" i="12"/>
  <c r="O1691" i="12"/>
  <c r="P1681" i="12"/>
  <c r="P1397" i="12"/>
  <c r="Q1388" i="12"/>
  <c r="Q1387" i="12" s="1"/>
  <c r="P1359" i="12"/>
  <c r="P1358" i="12" s="1"/>
  <c r="P1357" i="12" s="1"/>
  <c r="P1112" i="12"/>
  <c r="P1086" i="12"/>
  <c r="P1085" i="12" s="1"/>
  <c r="P1079" i="12" s="1"/>
  <c r="P798" i="12"/>
  <c r="O818" i="12"/>
  <c r="O817" i="12" s="1"/>
  <c r="Q810" i="12"/>
  <c r="Q809" i="12" s="1"/>
  <c r="Q808" i="12" s="1"/>
  <c r="Q798" i="12"/>
  <c r="O734" i="12"/>
  <c r="P727" i="12"/>
  <c r="P726" i="12" s="1"/>
  <c r="O640" i="12"/>
  <c r="O639" i="12" s="1"/>
  <c r="P583" i="12"/>
  <c r="P582" i="12" s="1"/>
  <c r="P561" i="12"/>
  <c r="P560" i="12" s="1"/>
  <c r="P734" i="12"/>
  <c r="P527" i="12"/>
  <c r="P526" i="12" s="1"/>
  <c r="O963" i="12"/>
  <c r="O962" i="12" s="1"/>
  <c r="O917" i="12" s="1"/>
  <c r="O916" i="12" s="1"/>
  <c r="P884" i="12"/>
  <c r="P863" i="12" s="1"/>
  <c r="Q847" i="12"/>
  <c r="Q846" i="12" s="1"/>
  <c r="O798" i="12"/>
  <c r="O700" i="12"/>
  <c r="O699" i="12" s="1"/>
  <c r="P574" i="12"/>
  <c r="P573" i="12" s="1"/>
  <c r="O501" i="12"/>
  <c r="Q610" i="12"/>
  <c r="Q583" i="12"/>
  <c r="Q582" i="12" s="1"/>
  <c r="O574" i="12"/>
  <c r="O573" i="12" s="1"/>
  <c r="P545" i="12"/>
  <c r="P544" i="12" s="1"/>
  <c r="P543" i="12" s="1"/>
  <c r="P542" i="12" s="1"/>
  <c r="O527" i="12"/>
  <c r="O526" i="12" s="1"/>
  <c r="Q494" i="12"/>
  <c r="Q428" i="12"/>
  <c r="Q427" i="12" s="1"/>
  <c r="O710" i="12"/>
  <c r="O706" i="12" s="1"/>
  <c r="O793" i="12"/>
  <c r="O792" i="12" s="1"/>
  <c r="O719" i="12"/>
  <c r="Q561" i="12"/>
  <c r="Q560" i="12" s="1"/>
  <c r="P358" i="12"/>
  <c r="P357" i="12" s="1"/>
  <c r="Q465" i="12"/>
  <c r="Q461" i="12" s="1"/>
  <c r="P219" i="12"/>
  <c r="P191" i="12"/>
  <c r="P338" i="12"/>
  <c r="P333" i="12" s="1"/>
  <c r="P332" i="12" s="1"/>
  <c r="O456" i="12"/>
  <c r="O455" i="12" s="1"/>
  <c r="Q338" i="12"/>
  <c r="Q333" i="12" s="1"/>
  <c r="Q332" i="12" s="1"/>
  <c r="Q160" i="12"/>
  <c r="P143" i="12"/>
  <c r="Q133" i="12"/>
  <c r="O21" i="12"/>
  <c r="O20" i="12" s="1"/>
  <c r="O219" i="12"/>
  <c r="P182" i="12"/>
  <c r="O175" i="12"/>
  <c r="O170" i="12" s="1"/>
  <c r="P160" i="12"/>
  <c r="P133" i="12"/>
  <c r="O122" i="12"/>
  <c r="Q112" i="12"/>
  <c r="O191" i="12"/>
  <c r="Q182" i="12"/>
  <c r="P175" i="12"/>
  <c r="P170" i="12" s="1"/>
  <c r="P122" i="12"/>
  <c r="O112" i="12"/>
  <c r="Q40" i="12"/>
  <c r="O251" i="12"/>
  <c r="O250" i="12" s="1"/>
  <c r="O153" i="12"/>
  <c r="O143" i="12"/>
  <c r="P112" i="12"/>
  <c r="P21" i="12"/>
  <c r="P20" i="12" s="1"/>
  <c r="L2439" i="12"/>
  <c r="R2439" i="12" s="1"/>
  <c r="T2439" i="12" s="1"/>
  <c r="N2438" i="12"/>
  <c r="V2438" i="12" s="1"/>
  <c r="M2438" i="12"/>
  <c r="U2438" i="12" s="1"/>
  <c r="L2438" i="12"/>
  <c r="R2438" i="12" s="1"/>
  <c r="T2438" i="12" s="1"/>
  <c r="N2435" i="12"/>
  <c r="V2435" i="12" s="1"/>
  <c r="M2435" i="12"/>
  <c r="U2435" i="12" s="1"/>
  <c r="L2435" i="12"/>
  <c r="R2435" i="12" s="1"/>
  <c r="T2435" i="12" s="1"/>
  <c r="N2432" i="12"/>
  <c r="V2432" i="12" s="1"/>
  <c r="M2432" i="12"/>
  <c r="U2432" i="12" s="1"/>
  <c r="L2432" i="12"/>
  <c r="R2432" i="12" s="1"/>
  <c r="T2432" i="12" s="1"/>
  <c r="N2426" i="12"/>
  <c r="V2426" i="12" s="1"/>
  <c r="M2426" i="12"/>
  <c r="U2426" i="12" s="1"/>
  <c r="L2426" i="12"/>
  <c r="R2426" i="12" s="1"/>
  <c r="T2426" i="12" s="1"/>
  <c r="N2421" i="12"/>
  <c r="V2421" i="12" s="1"/>
  <c r="M2421" i="12"/>
  <c r="U2421" i="12" s="1"/>
  <c r="L2421" i="12"/>
  <c r="R2421" i="12" s="1"/>
  <c r="T2421" i="12" s="1"/>
  <c r="N2416" i="12"/>
  <c r="V2416" i="12" s="1"/>
  <c r="M2416" i="12"/>
  <c r="U2416" i="12" s="1"/>
  <c r="N2410" i="12"/>
  <c r="V2410" i="12" s="1"/>
  <c r="M2410" i="12"/>
  <c r="U2410" i="12" s="1"/>
  <c r="L2410" i="12"/>
  <c r="R2410" i="12" s="1"/>
  <c r="T2410" i="12" s="1"/>
  <c r="N2404" i="12"/>
  <c r="V2404" i="12" s="1"/>
  <c r="M2404" i="12"/>
  <c r="U2404" i="12" s="1"/>
  <c r="L2404" i="12"/>
  <c r="R2404" i="12" s="1"/>
  <c r="T2404" i="12" s="1"/>
  <c r="N2400" i="12"/>
  <c r="V2400" i="12" s="1"/>
  <c r="M2400" i="12"/>
  <c r="U2400" i="12" s="1"/>
  <c r="L2400" i="12"/>
  <c r="R2400" i="12" s="1"/>
  <c r="T2400" i="12" s="1"/>
  <c r="N2395" i="12"/>
  <c r="V2395" i="12" s="1"/>
  <c r="M2395" i="12"/>
  <c r="U2395" i="12" s="1"/>
  <c r="L2395" i="12"/>
  <c r="R2395" i="12" s="1"/>
  <c r="T2395" i="12" s="1"/>
  <c r="N2394" i="12"/>
  <c r="V2394" i="12" s="1"/>
  <c r="M2394" i="12"/>
  <c r="U2394" i="12" s="1"/>
  <c r="L2394" i="12"/>
  <c r="R2394" i="12" s="1"/>
  <c r="T2394" i="12" s="1"/>
  <c r="N2391" i="12"/>
  <c r="V2391" i="12" s="1"/>
  <c r="M2391" i="12"/>
  <c r="U2391" i="12" s="1"/>
  <c r="L2391" i="12"/>
  <c r="R2391" i="12" s="1"/>
  <c r="T2391" i="12" s="1"/>
  <c r="N2390" i="12"/>
  <c r="V2390" i="12" s="1"/>
  <c r="M2390" i="12"/>
  <c r="U2390" i="12" s="1"/>
  <c r="L2390" i="12"/>
  <c r="R2390" i="12" s="1"/>
  <c r="T2390" i="12" s="1"/>
  <c r="N2389" i="12"/>
  <c r="V2389" i="12" s="1"/>
  <c r="M2389" i="12"/>
  <c r="U2389" i="12" s="1"/>
  <c r="L2389" i="12"/>
  <c r="R2389" i="12" s="1"/>
  <c r="T2389" i="12" s="1"/>
  <c r="N2388" i="12"/>
  <c r="V2388" i="12" s="1"/>
  <c r="M2388" i="12"/>
  <c r="U2388" i="12" s="1"/>
  <c r="L2388" i="12"/>
  <c r="R2388" i="12" s="1"/>
  <c r="T2388" i="12" s="1"/>
  <c r="N2387" i="12"/>
  <c r="V2387" i="12" s="1"/>
  <c r="M2387" i="12"/>
  <c r="U2387" i="12" s="1"/>
  <c r="L2387" i="12"/>
  <c r="R2387" i="12" s="1"/>
  <c r="T2387" i="12" s="1"/>
  <c r="N2386" i="12"/>
  <c r="V2386" i="12" s="1"/>
  <c r="M2386" i="12"/>
  <c r="U2386" i="12" s="1"/>
  <c r="L2386" i="12"/>
  <c r="R2386" i="12" s="1"/>
  <c r="T2386" i="12" s="1"/>
  <c r="N2385" i="12"/>
  <c r="V2385" i="12" s="1"/>
  <c r="M2385" i="12"/>
  <c r="U2385" i="12" s="1"/>
  <c r="L2385" i="12"/>
  <c r="R2385" i="12" s="1"/>
  <c r="T2385" i="12" s="1"/>
  <c r="N2384" i="12"/>
  <c r="V2384" i="12" s="1"/>
  <c r="M2384" i="12"/>
  <c r="U2384" i="12" s="1"/>
  <c r="L2384" i="12"/>
  <c r="R2384" i="12" s="1"/>
  <c r="T2384" i="12" s="1"/>
  <c r="N2383" i="12"/>
  <c r="V2383" i="12" s="1"/>
  <c r="M2383" i="12"/>
  <c r="U2383" i="12" s="1"/>
  <c r="L2383" i="12"/>
  <c r="R2383" i="12" s="1"/>
  <c r="T2383" i="12" s="1"/>
  <c r="N2382" i="12"/>
  <c r="V2382" i="12" s="1"/>
  <c r="M2382" i="12"/>
  <c r="U2382" i="12" s="1"/>
  <c r="L2382" i="12"/>
  <c r="R2382" i="12" s="1"/>
  <c r="T2382" i="12" s="1"/>
  <c r="N2379" i="12"/>
  <c r="V2379" i="12" s="1"/>
  <c r="M2379" i="12"/>
  <c r="U2379" i="12" s="1"/>
  <c r="L2379" i="12"/>
  <c r="R2379" i="12" s="1"/>
  <c r="T2379" i="12" s="1"/>
  <c r="N2378" i="12"/>
  <c r="V2378" i="12" s="1"/>
  <c r="M2378" i="12"/>
  <c r="U2378" i="12" s="1"/>
  <c r="L2378" i="12"/>
  <c r="R2378" i="12" s="1"/>
  <c r="T2378" i="12" s="1"/>
  <c r="N2377" i="12"/>
  <c r="V2377" i="12" s="1"/>
  <c r="M2377" i="12"/>
  <c r="U2377" i="12" s="1"/>
  <c r="L2377" i="12"/>
  <c r="R2377" i="12" s="1"/>
  <c r="T2377" i="12" s="1"/>
  <c r="N2376" i="12"/>
  <c r="V2376" i="12" s="1"/>
  <c r="M2376" i="12"/>
  <c r="U2376" i="12" s="1"/>
  <c r="L2376" i="12"/>
  <c r="R2376" i="12" s="1"/>
  <c r="T2376" i="12" s="1"/>
  <c r="N2375" i="12"/>
  <c r="V2375" i="12" s="1"/>
  <c r="M2375" i="12"/>
  <c r="U2375" i="12" s="1"/>
  <c r="L2375" i="12"/>
  <c r="R2375" i="12" s="1"/>
  <c r="T2375" i="12" s="1"/>
  <c r="N2374" i="12"/>
  <c r="V2374" i="12" s="1"/>
  <c r="M2374" i="12"/>
  <c r="U2374" i="12" s="1"/>
  <c r="L2374" i="12"/>
  <c r="R2374" i="12" s="1"/>
  <c r="T2374" i="12" s="1"/>
  <c r="N2373" i="12"/>
  <c r="V2373" i="12" s="1"/>
  <c r="M2373" i="12"/>
  <c r="U2373" i="12" s="1"/>
  <c r="L2373" i="12"/>
  <c r="R2373" i="12" s="1"/>
  <c r="T2373" i="12" s="1"/>
  <c r="N2372" i="12"/>
  <c r="V2372" i="12" s="1"/>
  <c r="M2372" i="12"/>
  <c r="U2372" i="12" s="1"/>
  <c r="L2372" i="12"/>
  <c r="R2372" i="12" s="1"/>
  <c r="T2372" i="12" s="1"/>
  <c r="N2371" i="12"/>
  <c r="V2371" i="12" s="1"/>
  <c r="M2371" i="12"/>
  <c r="U2371" i="12" s="1"/>
  <c r="L2371" i="12"/>
  <c r="R2371" i="12" s="1"/>
  <c r="T2371" i="12" s="1"/>
  <c r="N2367" i="12"/>
  <c r="V2367" i="12" s="1"/>
  <c r="M2367" i="12"/>
  <c r="U2367" i="12" s="1"/>
  <c r="L2367" i="12"/>
  <c r="R2367" i="12" s="1"/>
  <c r="T2367" i="12" s="1"/>
  <c r="N2366" i="12"/>
  <c r="V2366" i="12" s="1"/>
  <c r="M2366" i="12"/>
  <c r="U2366" i="12" s="1"/>
  <c r="L2366" i="12"/>
  <c r="R2366" i="12" s="1"/>
  <c r="T2366" i="12" s="1"/>
  <c r="N2365" i="12"/>
  <c r="V2365" i="12" s="1"/>
  <c r="M2365" i="12"/>
  <c r="U2365" i="12" s="1"/>
  <c r="L2365" i="12"/>
  <c r="R2365" i="12" s="1"/>
  <c r="T2365" i="12" s="1"/>
  <c r="N2364" i="12"/>
  <c r="V2364" i="12" s="1"/>
  <c r="M2364" i="12"/>
  <c r="U2364" i="12" s="1"/>
  <c r="L2364" i="12"/>
  <c r="R2364" i="12" s="1"/>
  <c r="T2364" i="12" s="1"/>
  <c r="N2363" i="12"/>
  <c r="V2363" i="12" s="1"/>
  <c r="M2363" i="12"/>
  <c r="U2363" i="12" s="1"/>
  <c r="L2363" i="12"/>
  <c r="R2363" i="12" s="1"/>
  <c r="T2363" i="12" s="1"/>
  <c r="N2362" i="12"/>
  <c r="V2362" i="12" s="1"/>
  <c r="M2362" i="12"/>
  <c r="U2362" i="12" s="1"/>
  <c r="L2362" i="12"/>
  <c r="R2362" i="12" s="1"/>
  <c r="T2362" i="12" s="1"/>
  <c r="N2361" i="12"/>
  <c r="V2361" i="12" s="1"/>
  <c r="M2361" i="12"/>
  <c r="U2361" i="12" s="1"/>
  <c r="L2361" i="12"/>
  <c r="R2361" i="12" s="1"/>
  <c r="T2361" i="12" s="1"/>
  <c r="N2360" i="12"/>
  <c r="V2360" i="12" s="1"/>
  <c r="M2360" i="12"/>
  <c r="U2360" i="12" s="1"/>
  <c r="L2360" i="12"/>
  <c r="R2360" i="12" s="1"/>
  <c r="T2360" i="12" s="1"/>
  <c r="N2359" i="12"/>
  <c r="V2359" i="12" s="1"/>
  <c r="M2359" i="12"/>
  <c r="U2359" i="12" s="1"/>
  <c r="L2359" i="12"/>
  <c r="R2359" i="12" s="1"/>
  <c r="T2359" i="12" s="1"/>
  <c r="N2358" i="12"/>
  <c r="V2358" i="12" s="1"/>
  <c r="M2358" i="12"/>
  <c r="U2358" i="12" s="1"/>
  <c r="L2358" i="12"/>
  <c r="R2358" i="12" s="1"/>
  <c r="T2358" i="12" s="1"/>
  <c r="N2353" i="12"/>
  <c r="V2353" i="12" s="1"/>
  <c r="M2353" i="12"/>
  <c r="U2353" i="12" s="1"/>
  <c r="L2353" i="12"/>
  <c r="R2353" i="12" s="1"/>
  <c r="T2353" i="12" s="1"/>
  <c r="N2350" i="12"/>
  <c r="V2350" i="12" s="1"/>
  <c r="M2350" i="12"/>
  <c r="U2350" i="12" s="1"/>
  <c r="L2350" i="12"/>
  <c r="R2350" i="12" s="1"/>
  <c r="T2350" i="12" s="1"/>
  <c r="N2347" i="12"/>
  <c r="V2347" i="12" s="1"/>
  <c r="M2347" i="12"/>
  <c r="U2347" i="12" s="1"/>
  <c r="L2347" i="12"/>
  <c r="R2347" i="12" s="1"/>
  <c r="T2347" i="12" s="1"/>
  <c r="N2343" i="12"/>
  <c r="V2343" i="12" s="1"/>
  <c r="M2343" i="12"/>
  <c r="U2343" i="12" s="1"/>
  <c r="L2343" i="12"/>
  <c r="R2343" i="12" s="1"/>
  <c r="T2343" i="12" s="1"/>
  <c r="N2338" i="12"/>
  <c r="V2338" i="12" s="1"/>
  <c r="M2338" i="12"/>
  <c r="U2338" i="12" s="1"/>
  <c r="L2338" i="12"/>
  <c r="R2338" i="12" s="1"/>
  <c r="T2338" i="12" s="1"/>
  <c r="N2332" i="12"/>
  <c r="V2332" i="12" s="1"/>
  <c r="M2332" i="12"/>
  <c r="U2332" i="12" s="1"/>
  <c r="L2332" i="12"/>
  <c r="R2332" i="12" s="1"/>
  <c r="T2332" i="12" s="1"/>
  <c r="N2329" i="12"/>
  <c r="V2329" i="12" s="1"/>
  <c r="M2329" i="12"/>
  <c r="U2329" i="12" s="1"/>
  <c r="L2329" i="12"/>
  <c r="R2329" i="12" s="1"/>
  <c r="T2329" i="12" s="1"/>
  <c r="N2325" i="12"/>
  <c r="V2325" i="12" s="1"/>
  <c r="M2325" i="12"/>
  <c r="U2325" i="12" s="1"/>
  <c r="L2325" i="12"/>
  <c r="R2325" i="12" s="1"/>
  <c r="T2325" i="12" s="1"/>
  <c r="N2320" i="12"/>
  <c r="V2320" i="12" s="1"/>
  <c r="M2320" i="12"/>
  <c r="U2320" i="12" s="1"/>
  <c r="L2320" i="12"/>
  <c r="R2320" i="12" s="1"/>
  <c r="T2320" i="12" s="1"/>
  <c r="N2314" i="12"/>
  <c r="V2314" i="12" s="1"/>
  <c r="M2314" i="12"/>
  <c r="U2314" i="12" s="1"/>
  <c r="L2314" i="12"/>
  <c r="R2314" i="12" s="1"/>
  <c r="T2314" i="12" s="1"/>
  <c r="N2311" i="12"/>
  <c r="V2311" i="12" s="1"/>
  <c r="M2311" i="12"/>
  <c r="U2311" i="12" s="1"/>
  <c r="L2311" i="12"/>
  <c r="R2311" i="12" s="1"/>
  <c r="T2311" i="12" s="1"/>
  <c r="N2308" i="12"/>
  <c r="V2308" i="12" s="1"/>
  <c r="M2308" i="12"/>
  <c r="U2308" i="12" s="1"/>
  <c r="L2308" i="12"/>
  <c r="R2308" i="12" s="1"/>
  <c r="T2308" i="12" s="1"/>
  <c r="N2304" i="12"/>
  <c r="V2304" i="12" s="1"/>
  <c r="M2304" i="12"/>
  <c r="U2304" i="12" s="1"/>
  <c r="L2304" i="12"/>
  <c r="R2304" i="12" s="1"/>
  <c r="T2304" i="12" s="1"/>
  <c r="N2299" i="12"/>
  <c r="V2299" i="12" s="1"/>
  <c r="M2299" i="12"/>
  <c r="U2299" i="12" s="1"/>
  <c r="L2299" i="12"/>
  <c r="R2299" i="12" s="1"/>
  <c r="T2299" i="12" s="1"/>
  <c r="N2293" i="12"/>
  <c r="V2293" i="12" s="1"/>
  <c r="M2293" i="12"/>
  <c r="U2293" i="12" s="1"/>
  <c r="L2293" i="12"/>
  <c r="R2293" i="12" s="1"/>
  <c r="T2293" i="12" s="1"/>
  <c r="N2290" i="12"/>
  <c r="V2290" i="12" s="1"/>
  <c r="M2290" i="12"/>
  <c r="U2290" i="12" s="1"/>
  <c r="L2290" i="12"/>
  <c r="R2290" i="12" s="1"/>
  <c r="T2290" i="12" s="1"/>
  <c r="N2286" i="12"/>
  <c r="V2286" i="12" s="1"/>
  <c r="M2286" i="12"/>
  <c r="U2286" i="12" s="1"/>
  <c r="L2286" i="12"/>
  <c r="R2286" i="12" s="1"/>
  <c r="T2286" i="12" s="1"/>
  <c r="N2281" i="12"/>
  <c r="V2281" i="12" s="1"/>
  <c r="M2281" i="12"/>
  <c r="U2281" i="12" s="1"/>
  <c r="L2281" i="12"/>
  <c r="R2281" i="12" s="1"/>
  <c r="T2281" i="12" s="1"/>
  <c r="N2277" i="12"/>
  <c r="V2277" i="12" s="1"/>
  <c r="M2277" i="12"/>
  <c r="U2277" i="12" s="1"/>
  <c r="L2277" i="12"/>
  <c r="R2277" i="12" s="1"/>
  <c r="T2277" i="12" s="1"/>
  <c r="N2271" i="12"/>
  <c r="V2271" i="12" s="1"/>
  <c r="M2271" i="12"/>
  <c r="U2271" i="12" s="1"/>
  <c r="L2271" i="12"/>
  <c r="R2271" i="12" s="1"/>
  <c r="T2271" i="12" s="1"/>
  <c r="N2268" i="12"/>
  <c r="V2268" i="12" s="1"/>
  <c r="M2268" i="12"/>
  <c r="U2268" i="12" s="1"/>
  <c r="L2268" i="12"/>
  <c r="R2268" i="12" s="1"/>
  <c r="T2268" i="12" s="1"/>
  <c r="N2264" i="12"/>
  <c r="V2264" i="12" s="1"/>
  <c r="M2264" i="12"/>
  <c r="U2264" i="12" s="1"/>
  <c r="L2264" i="12"/>
  <c r="R2264" i="12" s="1"/>
  <c r="T2264" i="12" s="1"/>
  <c r="N2260" i="12"/>
  <c r="V2260" i="12" s="1"/>
  <c r="M2260" i="12"/>
  <c r="U2260" i="12" s="1"/>
  <c r="L2260" i="12"/>
  <c r="R2260" i="12" s="1"/>
  <c r="T2260" i="12" s="1"/>
  <c r="N2256" i="12"/>
  <c r="V2256" i="12" s="1"/>
  <c r="M2256" i="12"/>
  <c r="U2256" i="12" s="1"/>
  <c r="L2256" i="12"/>
  <c r="R2256" i="12" s="1"/>
  <c r="T2256" i="12" s="1"/>
  <c r="N2252" i="12"/>
  <c r="V2252" i="12" s="1"/>
  <c r="M2252" i="12"/>
  <c r="U2252" i="12" s="1"/>
  <c r="L2252" i="12"/>
  <c r="R2252" i="12" s="1"/>
  <c r="T2252" i="12" s="1"/>
  <c r="N2248" i="12"/>
  <c r="V2248" i="12" s="1"/>
  <c r="M2248" i="12"/>
  <c r="U2248" i="12" s="1"/>
  <c r="L2248" i="12"/>
  <c r="R2248" i="12" s="1"/>
  <c r="T2248" i="12" s="1"/>
  <c r="N2245" i="12"/>
  <c r="V2245" i="12" s="1"/>
  <c r="M2245" i="12"/>
  <c r="U2245" i="12" s="1"/>
  <c r="L2245" i="12"/>
  <c r="R2245" i="12" s="1"/>
  <c r="T2245" i="12" s="1"/>
  <c r="N2242" i="12"/>
  <c r="V2242" i="12" s="1"/>
  <c r="M2242" i="12"/>
  <c r="U2242" i="12" s="1"/>
  <c r="L2242" i="12"/>
  <c r="R2242" i="12" s="1"/>
  <c r="T2242" i="12" s="1"/>
  <c r="N2238" i="12"/>
  <c r="V2238" i="12" s="1"/>
  <c r="M2238" i="12"/>
  <c r="U2238" i="12" s="1"/>
  <c r="L2238" i="12"/>
  <c r="R2238" i="12" s="1"/>
  <c r="T2238" i="12" s="1"/>
  <c r="N2234" i="12"/>
  <c r="V2234" i="12" s="1"/>
  <c r="M2234" i="12"/>
  <c r="U2234" i="12" s="1"/>
  <c r="N2230" i="12"/>
  <c r="V2230" i="12" s="1"/>
  <c r="M2230" i="12"/>
  <c r="U2230" i="12" s="1"/>
  <c r="L2230" i="12"/>
  <c r="R2230" i="12" s="1"/>
  <c r="T2230" i="12" s="1"/>
  <c r="N2227" i="12"/>
  <c r="V2227" i="12" s="1"/>
  <c r="M2227" i="12"/>
  <c r="U2227" i="12" s="1"/>
  <c r="L2227" i="12"/>
  <c r="R2227" i="12" s="1"/>
  <c r="T2227" i="12" s="1"/>
  <c r="N2223" i="12"/>
  <c r="V2223" i="12" s="1"/>
  <c r="M2223" i="12"/>
  <c r="U2223" i="12" s="1"/>
  <c r="L2223" i="12"/>
  <c r="R2223" i="12" s="1"/>
  <c r="T2223" i="12" s="1"/>
  <c r="N2219" i="12"/>
  <c r="V2219" i="12" s="1"/>
  <c r="M2219" i="12"/>
  <c r="U2219" i="12" s="1"/>
  <c r="L2219" i="12"/>
  <c r="R2219" i="12" s="1"/>
  <c r="T2219" i="12" s="1"/>
  <c r="N2215" i="12"/>
  <c r="V2215" i="12" s="1"/>
  <c r="M2215" i="12"/>
  <c r="U2215" i="12" s="1"/>
  <c r="L2215" i="12"/>
  <c r="R2215" i="12" s="1"/>
  <c r="T2215" i="12" s="1"/>
  <c r="N2212" i="12"/>
  <c r="V2212" i="12" s="1"/>
  <c r="M2212" i="12"/>
  <c r="U2212" i="12" s="1"/>
  <c r="L2212" i="12"/>
  <c r="R2212" i="12" s="1"/>
  <c r="T2212" i="12" s="1"/>
  <c r="N2208" i="12"/>
  <c r="V2208" i="12" s="1"/>
  <c r="M2208" i="12"/>
  <c r="U2208" i="12" s="1"/>
  <c r="L2208" i="12"/>
  <c r="R2208" i="12" s="1"/>
  <c r="T2208" i="12" s="1"/>
  <c r="N2204" i="12"/>
  <c r="V2204" i="12" s="1"/>
  <c r="M2204" i="12"/>
  <c r="U2204" i="12" s="1"/>
  <c r="L2204" i="12"/>
  <c r="R2204" i="12" s="1"/>
  <c r="T2204" i="12" s="1"/>
  <c r="N2200" i="12"/>
  <c r="V2200" i="12" s="1"/>
  <c r="M2200" i="12"/>
  <c r="U2200" i="12" s="1"/>
  <c r="L2200" i="12"/>
  <c r="R2200" i="12" s="1"/>
  <c r="T2200" i="12" s="1"/>
  <c r="N2196" i="12"/>
  <c r="V2196" i="12" s="1"/>
  <c r="M2196" i="12"/>
  <c r="U2196" i="12" s="1"/>
  <c r="L2196" i="12"/>
  <c r="R2196" i="12" s="1"/>
  <c r="T2196" i="12" s="1"/>
  <c r="N2192" i="12"/>
  <c r="V2192" i="12" s="1"/>
  <c r="M2192" i="12"/>
  <c r="U2192" i="12" s="1"/>
  <c r="L2192" i="12"/>
  <c r="R2192" i="12" s="1"/>
  <c r="T2192" i="12" s="1"/>
  <c r="N2188" i="12"/>
  <c r="V2188" i="12" s="1"/>
  <c r="M2188" i="12"/>
  <c r="U2188" i="12" s="1"/>
  <c r="L2188" i="12"/>
  <c r="R2188" i="12" s="1"/>
  <c r="T2188" i="12" s="1"/>
  <c r="N2186" i="12"/>
  <c r="V2186" i="12" s="1"/>
  <c r="M2186" i="12"/>
  <c r="U2186" i="12" s="1"/>
  <c r="L2186" i="12"/>
  <c r="R2186" i="12" s="1"/>
  <c r="T2186" i="12" s="1"/>
  <c r="N2182" i="12"/>
  <c r="V2182" i="12" s="1"/>
  <c r="M2182" i="12"/>
  <c r="U2182" i="12" s="1"/>
  <c r="L2182" i="12"/>
  <c r="R2182" i="12" s="1"/>
  <c r="T2182" i="12" s="1"/>
  <c r="N2178" i="12"/>
  <c r="V2178" i="12" s="1"/>
  <c r="M2178" i="12"/>
  <c r="U2178" i="12" s="1"/>
  <c r="L2178" i="12"/>
  <c r="R2178" i="12" s="1"/>
  <c r="T2178" i="12" s="1"/>
  <c r="N2174" i="12"/>
  <c r="V2174" i="12" s="1"/>
  <c r="M2174" i="12"/>
  <c r="U2174" i="12" s="1"/>
  <c r="L2174" i="12"/>
  <c r="R2174" i="12" s="1"/>
  <c r="T2174" i="12" s="1"/>
  <c r="N2171" i="12"/>
  <c r="V2171" i="12" s="1"/>
  <c r="M2171" i="12"/>
  <c r="U2171" i="12" s="1"/>
  <c r="L2171" i="12"/>
  <c r="R2171" i="12" s="1"/>
  <c r="T2171" i="12" s="1"/>
  <c r="N2168" i="12"/>
  <c r="V2168" i="12" s="1"/>
  <c r="M2168" i="12"/>
  <c r="U2168" i="12" s="1"/>
  <c r="L2168" i="12"/>
  <c r="R2168" i="12" s="1"/>
  <c r="T2168" i="12" s="1"/>
  <c r="N2164" i="12"/>
  <c r="V2164" i="12" s="1"/>
  <c r="M2164" i="12"/>
  <c r="U2164" i="12" s="1"/>
  <c r="L2164" i="12"/>
  <c r="R2164" i="12" s="1"/>
  <c r="T2164" i="12" s="1"/>
  <c r="N2161" i="12"/>
  <c r="V2161" i="12" s="1"/>
  <c r="M2161" i="12"/>
  <c r="U2161" i="12" s="1"/>
  <c r="L2161" i="12"/>
  <c r="R2161" i="12" s="1"/>
  <c r="T2161" i="12" s="1"/>
  <c r="N2157" i="12"/>
  <c r="V2157" i="12" s="1"/>
  <c r="M2157" i="12"/>
  <c r="U2157" i="12" s="1"/>
  <c r="L2157" i="12"/>
  <c r="R2157" i="12" s="1"/>
  <c r="T2157" i="12" s="1"/>
  <c r="N2153" i="12"/>
  <c r="V2153" i="12" s="1"/>
  <c r="M2153" i="12"/>
  <c r="U2153" i="12" s="1"/>
  <c r="L2153" i="12"/>
  <c r="R2153" i="12" s="1"/>
  <c r="T2153" i="12" s="1"/>
  <c r="N2149" i="12"/>
  <c r="V2149" i="12" s="1"/>
  <c r="M2149" i="12"/>
  <c r="U2149" i="12" s="1"/>
  <c r="L2149" i="12"/>
  <c r="R2149" i="12" s="1"/>
  <c r="T2149" i="12" s="1"/>
  <c r="N2145" i="12"/>
  <c r="V2145" i="12" s="1"/>
  <c r="M2145" i="12"/>
  <c r="U2145" i="12" s="1"/>
  <c r="L2145" i="12"/>
  <c r="R2145" i="12" s="1"/>
  <c r="T2145" i="12" s="1"/>
  <c r="N2137" i="12"/>
  <c r="V2137" i="12" s="1"/>
  <c r="M2137" i="12"/>
  <c r="U2137" i="12" s="1"/>
  <c r="L2137" i="12"/>
  <c r="R2137" i="12" s="1"/>
  <c r="T2137" i="12" s="1"/>
  <c r="N2125" i="12"/>
  <c r="V2125" i="12" s="1"/>
  <c r="M2125" i="12"/>
  <c r="U2125" i="12" s="1"/>
  <c r="L2125" i="12"/>
  <c r="R2125" i="12" s="1"/>
  <c r="T2125" i="12" s="1"/>
  <c r="N2121" i="12"/>
  <c r="V2121" i="12" s="1"/>
  <c r="M2121" i="12"/>
  <c r="U2121" i="12" s="1"/>
  <c r="L2121" i="12"/>
  <c r="R2121" i="12" s="1"/>
  <c r="T2121" i="12" s="1"/>
  <c r="N2118" i="12"/>
  <c r="V2118" i="12" s="1"/>
  <c r="M2118" i="12"/>
  <c r="U2118" i="12" s="1"/>
  <c r="L2118" i="12"/>
  <c r="R2118" i="12" s="1"/>
  <c r="T2118" i="12" s="1"/>
  <c r="N2114" i="12"/>
  <c r="V2114" i="12" s="1"/>
  <c r="M2114" i="12"/>
  <c r="U2114" i="12" s="1"/>
  <c r="L2114" i="12"/>
  <c r="R2114" i="12" s="1"/>
  <c r="T2114" i="12" s="1"/>
  <c r="N2110" i="12"/>
  <c r="V2110" i="12" s="1"/>
  <c r="M2110" i="12"/>
  <c r="U2110" i="12" s="1"/>
  <c r="N2106" i="12"/>
  <c r="V2106" i="12" s="1"/>
  <c r="M2106" i="12"/>
  <c r="U2106" i="12" s="1"/>
  <c r="L2106" i="12"/>
  <c r="R2106" i="12" s="1"/>
  <c r="T2106" i="12" s="1"/>
  <c r="N2103" i="12"/>
  <c r="V2103" i="12" s="1"/>
  <c r="M2103" i="12"/>
  <c r="U2103" i="12" s="1"/>
  <c r="N2100" i="12"/>
  <c r="V2100" i="12" s="1"/>
  <c r="M2100" i="12"/>
  <c r="U2100" i="12" s="1"/>
  <c r="L2100" i="12"/>
  <c r="R2100" i="12" s="1"/>
  <c r="T2100" i="12" s="1"/>
  <c r="N2095" i="12"/>
  <c r="V2095" i="12" s="1"/>
  <c r="M2095" i="12"/>
  <c r="U2095" i="12" s="1"/>
  <c r="L2095" i="12"/>
  <c r="R2095" i="12" s="1"/>
  <c r="T2095" i="12" s="1"/>
  <c r="N2091" i="12"/>
  <c r="V2091" i="12" s="1"/>
  <c r="M2091" i="12"/>
  <c r="U2091" i="12" s="1"/>
  <c r="L2091" i="12"/>
  <c r="R2091" i="12" s="1"/>
  <c r="T2091" i="12" s="1"/>
  <c r="N2086" i="12"/>
  <c r="V2086" i="12" s="1"/>
  <c r="M2086" i="12"/>
  <c r="U2086" i="12" s="1"/>
  <c r="L2086" i="12"/>
  <c r="R2086" i="12" s="1"/>
  <c r="T2086" i="12" s="1"/>
  <c r="N2082" i="12"/>
  <c r="V2082" i="12" s="1"/>
  <c r="M2082" i="12"/>
  <c r="U2082" i="12" s="1"/>
  <c r="L2082" i="12"/>
  <c r="R2082" i="12" s="1"/>
  <c r="T2082" i="12" s="1"/>
  <c r="N2075" i="12"/>
  <c r="V2075" i="12" s="1"/>
  <c r="M2075" i="12"/>
  <c r="U2075" i="12" s="1"/>
  <c r="L2075" i="12"/>
  <c r="R2075" i="12" s="1"/>
  <c r="T2075" i="12" s="1"/>
  <c r="N2072" i="12"/>
  <c r="V2072" i="12" s="1"/>
  <c r="M2072" i="12"/>
  <c r="U2072" i="12" s="1"/>
  <c r="L2072" i="12"/>
  <c r="R2072" i="12" s="1"/>
  <c r="T2072" i="12" s="1"/>
  <c r="N2069" i="12"/>
  <c r="V2069" i="12" s="1"/>
  <c r="M2069" i="12"/>
  <c r="U2069" i="12" s="1"/>
  <c r="L2069" i="12"/>
  <c r="R2069" i="12" s="1"/>
  <c r="T2069" i="12" s="1"/>
  <c r="N2064" i="12"/>
  <c r="V2064" i="12" s="1"/>
  <c r="M2064" i="12"/>
  <c r="U2064" i="12" s="1"/>
  <c r="L2064" i="12"/>
  <c r="R2064" i="12" s="1"/>
  <c r="T2064" i="12" s="1"/>
  <c r="N2061" i="12"/>
  <c r="V2061" i="12" s="1"/>
  <c r="M2061" i="12"/>
  <c r="U2061" i="12" s="1"/>
  <c r="L2061" i="12"/>
  <c r="R2061" i="12" s="1"/>
  <c r="T2061" i="12" s="1"/>
  <c r="N2058" i="12"/>
  <c r="V2058" i="12" s="1"/>
  <c r="M2058" i="12"/>
  <c r="U2058" i="12" s="1"/>
  <c r="L2058" i="12"/>
  <c r="R2058" i="12" s="1"/>
  <c r="T2058" i="12" s="1"/>
  <c r="M2053" i="12"/>
  <c r="U2053" i="12" s="1"/>
  <c r="L2053" i="12"/>
  <c r="R2053" i="12" s="1"/>
  <c r="T2053" i="12" s="1"/>
  <c r="N2050" i="12"/>
  <c r="V2050" i="12" s="1"/>
  <c r="M2050" i="12"/>
  <c r="U2050" i="12" s="1"/>
  <c r="L2050" i="12"/>
  <c r="R2050" i="12" s="1"/>
  <c r="T2050" i="12" s="1"/>
  <c r="N2046" i="12"/>
  <c r="V2046" i="12" s="1"/>
  <c r="M2046" i="12"/>
  <c r="U2046" i="12" s="1"/>
  <c r="L2046" i="12"/>
  <c r="R2046" i="12" s="1"/>
  <c r="T2046" i="12" s="1"/>
  <c r="N2045" i="12"/>
  <c r="V2045" i="12" s="1"/>
  <c r="M2045" i="12"/>
  <c r="U2045" i="12" s="1"/>
  <c r="L2045" i="12"/>
  <c r="R2045" i="12" s="1"/>
  <c r="T2045" i="12" s="1"/>
  <c r="N2044" i="12"/>
  <c r="V2044" i="12" s="1"/>
  <c r="M2044" i="12"/>
  <c r="U2044" i="12" s="1"/>
  <c r="L2044" i="12"/>
  <c r="R2044" i="12" s="1"/>
  <c r="T2044" i="12" s="1"/>
  <c r="N2043" i="12"/>
  <c r="V2043" i="12" s="1"/>
  <c r="M2043" i="12"/>
  <c r="U2043" i="12" s="1"/>
  <c r="L2043" i="12"/>
  <c r="R2043" i="12" s="1"/>
  <c r="T2043" i="12" s="1"/>
  <c r="N2040" i="12"/>
  <c r="V2040" i="12" s="1"/>
  <c r="M2040" i="12"/>
  <c r="U2040" i="12" s="1"/>
  <c r="L2040" i="12"/>
  <c r="R2040" i="12" s="1"/>
  <c r="T2040" i="12" s="1"/>
  <c r="N2039" i="12"/>
  <c r="V2039" i="12" s="1"/>
  <c r="M2039" i="12"/>
  <c r="U2039" i="12" s="1"/>
  <c r="L2039" i="12"/>
  <c r="R2039" i="12" s="1"/>
  <c r="T2039" i="12" s="1"/>
  <c r="N2038" i="12"/>
  <c r="V2038" i="12" s="1"/>
  <c r="M2038" i="12"/>
  <c r="U2038" i="12" s="1"/>
  <c r="L2038" i="12"/>
  <c r="R2038" i="12" s="1"/>
  <c r="T2038" i="12" s="1"/>
  <c r="N2037" i="12"/>
  <c r="V2037" i="12" s="1"/>
  <c r="M2037" i="12"/>
  <c r="U2037" i="12" s="1"/>
  <c r="L2037" i="12"/>
  <c r="R2037" i="12" s="1"/>
  <c r="T2037" i="12" s="1"/>
  <c r="N2031" i="12"/>
  <c r="V2031" i="12" s="1"/>
  <c r="M2031" i="12"/>
  <c r="U2031" i="12" s="1"/>
  <c r="L2031" i="12"/>
  <c r="R2031" i="12" s="1"/>
  <c r="T2031" i="12" s="1"/>
  <c r="N2027" i="12"/>
  <c r="V2027" i="12" s="1"/>
  <c r="M2027" i="12"/>
  <c r="U2027" i="12" s="1"/>
  <c r="L2027" i="12"/>
  <c r="R2027" i="12" s="1"/>
  <c r="T2027" i="12" s="1"/>
  <c r="N2021" i="12"/>
  <c r="V2021" i="12" s="1"/>
  <c r="M2021" i="12"/>
  <c r="U2021" i="12" s="1"/>
  <c r="L2021" i="12"/>
  <c r="R2021" i="12" s="1"/>
  <c r="T2021" i="12" s="1"/>
  <c r="N2017" i="12"/>
  <c r="V2017" i="12" s="1"/>
  <c r="M2017" i="12"/>
  <c r="U2017" i="12" s="1"/>
  <c r="L2017" i="12"/>
  <c r="R2017" i="12" s="1"/>
  <c r="T2017" i="12" s="1"/>
  <c r="N2013" i="12"/>
  <c r="V2013" i="12" s="1"/>
  <c r="M2013" i="12"/>
  <c r="U2013" i="12" s="1"/>
  <c r="L2013" i="12"/>
  <c r="R2013" i="12" s="1"/>
  <c r="T2013" i="12" s="1"/>
  <c r="N2010" i="12"/>
  <c r="V2010" i="12" s="1"/>
  <c r="M2010" i="12"/>
  <c r="U2010" i="12" s="1"/>
  <c r="L2010" i="12"/>
  <c r="R2010" i="12" s="1"/>
  <c r="T2010" i="12" s="1"/>
  <c r="N2003" i="12"/>
  <c r="V2003" i="12" s="1"/>
  <c r="M2003" i="12"/>
  <c r="U2003" i="12" s="1"/>
  <c r="L2003" i="12"/>
  <c r="R2003" i="12" s="1"/>
  <c r="T2003" i="12" s="1"/>
  <c r="N1999" i="12"/>
  <c r="V1999" i="12" s="1"/>
  <c r="M1999" i="12"/>
  <c r="U1999" i="12" s="1"/>
  <c r="L1999" i="12"/>
  <c r="R1999" i="12" s="1"/>
  <c r="T1999" i="12" s="1"/>
  <c r="N1993" i="12"/>
  <c r="V1993" i="12" s="1"/>
  <c r="M1993" i="12"/>
  <c r="U1993" i="12" s="1"/>
  <c r="L1993" i="12"/>
  <c r="R1993" i="12" s="1"/>
  <c r="T1993" i="12" s="1"/>
  <c r="N1988" i="12"/>
  <c r="V1988" i="12" s="1"/>
  <c r="M1988" i="12"/>
  <c r="U1988" i="12" s="1"/>
  <c r="L1988" i="12"/>
  <c r="R1988" i="12" s="1"/>
  <c r="T1988" i="12" s="1"/>
  <c r="N1985" i="12"/>
  <c r="V1985" i="12" s="1"/>
  <c r="M1985" i="12"/>
  <c r="U1985" i="12" s="1"/>
  <c r="L1985" i="12"/>
  <c r="R1985" i="12" s="1"/>
  <c r="T1985" i="12" s="1"/>
  <c r="N1981" i="12"/>
  <c r="V1981" i="12" s="1"/>
  <c r="M1981" i="12"/>
  <c r="U1981" i="12" s="1"/>
  <c r="L1981" i="12"/>
  <c r="R1981" i="12" s="1"/>
  <c r="T1981" i="12" s="1"/>
  <c r="N1976" i="12"/>
  <c r="V1976" i="12" s="1"/>
  <c r="M1976" i="12"/>
  <c r="U1976" i="12" s="1"/>
  <c r="L1976" i="12"/>
  <c r="R1976" i="12" s="1"/>
  <c r="T1976" i="12" s="1"/>
  <c r="N1973" i="12"/>
  <c r="V1973" i="12" s="1"/>
  <c r="M1973" i="12"/>
  <c r="U1973" i="12" s="1"/>
  <c r="L1973" i="12"/>
  <c r="R1973" i="12" s="1"/>
  <c r="T1973" i="12" s="1"/>
  <c r="N1969" i="12"/>
  <c r="V1969" i="12" s="1"/>
  <c r="M1969" i="12"/>
  <c r="U1969" i="12" s="1"/>
  <c r="L1969" i="12"/>
  <c r="R1969" i="12" s="1"/>
  <c r="T1969" i="12" s="1"/>
  <c r="N1964" i="12"/>
  <c r="V1964" i="12" s="1"/>
  <c r="M1964" i="12"/>
  <c r="U1964" i="12" s="1"/>
  <c r="L1964" i="12"/>
  <c r="R1964" i="12" s="1"/>
  <c r="T1964" i="12" s="1"/>
  <c r="N1955" i="12"/>
  <c r="V1955" i="12" s="1"/>
  <c r="M1955" i="12"/>
  <c r="U1955" i="12" s="1"/>
  <c r="L1955" i="12"/>
  <c r="R1955" i="12" s="1"/>
  <c r="T1955" i="12" s="1"/>
  <c r="N1952" i="12"/>
  <c r="V1952" i="12" s="1"/>
  <c r="M1952" i="12"/>
  <c r="U1952" i="12" s="1"/>
  <c r="L1952" i="12"/>
  <c r="R1952" i="12" s="1"/>
  <c r="T1952" i="12" s="1"/>
  <c r="N1949" i="12"/>
  <c r="V1949" i="12" s="1"/>
  <c r="M1949" i="12"/>
  <c r="U1949" i="12" s="1"/>
  <c r="L1949" i="12"/>
  <c r="R1949" i="12" s="1"/>
  <c r="T1949" i="12" s="1"/>
  <c r="N1942" i="12"/>
  <c r="V1942" i="12" s="1"/>
  <c r="M1942" i="12"/>
  <c r="U1942" i="12" s="1"/>
  <c r="L1942" i="12"/>
  <c r="R1942" i="12" s="1"/>
  <c r="T1942" i="12" s="1"/>
  <c r="N1938" i="12"/>
  <c r="V1938" i="12" s="1"/>
  <c r="M1938" i="12"/>
  <c r="U1938" i="12" s="1"/>
  <c r="L1938" i="12"/>
  <c r="R1938" i="12" s="1"/>
  <c r="T1938" i="12" s="1"/>
  <c r="N1933" i="12"/>
  <c r="V1933" i="12" s="1"/>
  <c r="M1933" i="12"/>
  <c r="U1933" i="12" s="1"/>
  <c r="L1933" i="12"/>
  <c r="R1933" i="12" s="1"/>
  <c r="T1933" i="12" s="1"/>
  <c r="N1928" i="12"/>
  <c r="V1928" i="12" s="1"/>
  <c r="M1928" i="12"/>
  <c r="U1928" i="12" s="1"/>
  <c r="L1928" i="12"/>
  <c r="R1928" i="12" s="1"/>
  <c r="T1928" i="12" s="1"/>
  <c r="N1922" i="12"/>
  <c r="V1922" i="12" s="1"/>
  <c r="M1922" i="12"/>
  <c r="U1922" i="12" s="1"/>
  <c r="L1922" i="12"/>
  <c r="R1922" i="12" s="1"/>
  <c r="T1922" i="12" s="1"/>
  <c r="N1915" i="12"/>
  <c r="V1915" i="12" s="1"/>
  <c r="M1915" i="12"/>
  <c r="U1915" i="12" s="1"/>
  <c r="L1915" i="12"/>
  <c r="R1915" i="12" s="1"/>
  <c r="T1915" i="12" s="1"/>
  <c r="N1910" i="12"/>
  <c r="V1910" i="12" s="1"/>
  <c r="M1910" i="12"/>
  <c r="U1910" i="12" s="1"/>
  <c r="L1910" i="12"/>
  <c r="R1910" i="12" s="1"/>
  <c r="T1910" i="12" s="1"/>
  <c r="N1900" i="12"/>
  <c r="V1900" i="12" s="1"/>
  <c r="M1900" i="12"/>
  <c r="U1900" i="12" s="1"/>
  <c r="L1900" i="12"/>
  <c r="R1900" i="12" s="1"/>
  <c r="T1900" i="12" s="1"/>
  <c r="N1896" i="12"/>
  <c r="V1896" i="12" s="1"/>
  <c r="M1896" i="12"/>
  <c r="U1896" i="12" s="1"/>
  <c r="L1896" i="12"/>
  <c r="R1896" i="12" s="1"/>
  <c r="T1896" i="12" s="1"/>
  <c r="N1893" i="12"/>
  <c r="V1893" i="12" s="1"/>
  <c r="M1893" i="12"/>
  <c r="U1893" i="12" s="1"/>
  <c r="L1893" i="12"/>
  <c r="R1893" i="12" s="1"/>
  <c r="T1893" i="12" s="1"/>
  <c r="N1890" i="12"/>
  <c r="V1890" i="12" s="1"/>
  <c r="M1890" i="12"/>
  <c r="U1890" i="12" s="1"/>
  <c r="L1890" i="12"/>
  <c r="R1890" i="12" s="1"/>
  <c r="T1890" i="12" s="1"/>
  <c r="N1884" i="12"/>
  <c r="V1884" i="12" s="1"/>
  <c r="M1884" i="12"/>
  <c r="U1884" i="12" s="1"/>
  <c r="L1884" i="12"/>
  <c r="R1884" i="12" s="1"/>
  <c r="T1884" i="12" s="1"/>
  <c r="N1879" i="12"/>
  <c r="V1879" i="12" s="1"/>
  <c r="M1879" i="12"/>
  <c r="U1879" i="12" s="1"/>
  <c r="L1879" i="12"/>
  <c r="R1879" i="12" s="1"/>
  <c r="T1879" i="12" s="1"/>
  <c r="N1874" i="12"/>
  <c r="V1874" i="12" s="1"/>
  <c r="M1874" i="12"/>
  <c r="U1874" i="12" s="1"/>
  <c r="L1874" i="12"/>
  <c r="R1874" i="12" s="1"/>
  <c r="T1874" i="12" s="1"/>
  <c r="N1869" i="12"/>
  <c r="V1869" i="12" s="1"/>
  <c r="M1869" i="12"/>
  <c r="U1869" i="12" s="1"/>
  <c r="L1869" i="12"/>
  <c r="R1869" i="12" s="1"/>
  <c r="T1869" i="12" s="1"/>
  <c r="N1865" i="12"/>
  <c r="V1865" i="12" s="1"/>
  <c r="M1865" i="12"/>
  <c r="U1865" i="12" s="1"/>
  <c r="L1865" i="12"/>
  <c r="R1865" i="12" s="1"/>
  <c r="T1865" i="12" s="1"/>
  <c r="N1859" i="12"/>
  <c r="V1859" i="12" s="1"/>
  <c r="M1859" i="12"/>
  <c r="U1859" i="12" s="1"/>
  <c r="L1859" i="12"/>
  <c r="R1859" i="12" s="1"/>
  <c r="T1859" i="12" s="1"/>
  <c r="N1854" i="12"/>
  <c r="V1854" i="12" s="1"/>
  <c r="M1854" i="12"/>
  <c r="U1854" i="12" s="1"/>
  <c r="L1854" i="12"/>
  <c r="R1854" i="12" s="1"/>
  <c r="T1854" i="12" s="1"/>
  <c r="N1848" i="12"/>
  <c r="V1848" i="12" s="1"/>
  <c r="M1848" i="12"/>
  <c r="U1848" i="12" s="1"/>
  <c r="L1848" i="12"/>
  <c r="R1848" i="12" s="1"/>
  <c r="T1848" i="12" s="1"/>
  <c r="N1844" i="12"/>
  <c r="V1844" i="12" s="1"/>
  <c r="M1844" i="12"/>
  <c r="U1844" i="12" s="1"/>
  <c r="L1844" i="12"/>
  <c r="R1844" i="12" s="1"/>
  <c r="T1844" i="12" s="1"/>
  <c r="N1839" i="12"/>
  <c r="V1839" i="12" s="1"/>
  <c r="M1839" i="12"/>
  <c r="U1839" i="12" s="1"/>
  <c r="L1839" i="12"/>
  <c r="R1839" i="12" s="1"/>
  <c r="T1839" i="12" s="1"/>
  <c r="N1835" i="12"/>
  <c r="V1835" i="12" s="1"/>
  <c r="M1835" i="12"/>
  <c r="U1835" i="12" s="1"/>
  <c r="L1835" i="12"/>
  <c r="R1835" i="12" s="1"/>
  <c r="T1835" i="12" s="1"/>
  <c r="N1830" i="12"/>
  <c r="V1830" i="12" s="1"/>
  <c r="M1830" i="12"/>
  <c r="U1830" i="12" s="1"/>
  <c r="L1830" i="12"/>
  <c r="R1830" i="12" s="1"/>
  <c r="T1830" i="12" s="1"/>
  <c r="N1825" i="12"/>
  <c r="V1825" i="12" s="1"/>
  <c r="M1825" i="12"/>
  <c r="U1825" i="12" s="1"/>
  <c r="L1825" i="12"/>
  <c r="R1825" i="12" s="1"/>
  <c r="T1825" i="12" s="1"/>
  <c r="N1821" i="12"/>
  <c r="V1821" i="12" s="1"/>
  <c r="M1821" i="12"/>
  <c r="U1821" i="12" s="1"/>
  <c r="L1821" i="12"/>
  <c r="R1821" i="12" s="1"/>
  <c r="T1821" i="12" s="1"/>
  <c r="N1817" i="12"/>
  <c r="V1817" i="12" s="1"/>
  <c r="M1817" i="12"/>
  <c r="U1817" i="12" s="1"/>
  <c r="L1817" i="12"/>
  <c r="R1817" i="12" s="1"/>
  <c r="T1817" i="12" s="1"/>
  <c r="N1813" i="12"/>
  <c r="V1813" i="12" s="1"/>
  <c r="M1813" i="12"/>
  <c r="U1813" i="12" s="1"/>
  <c r="L1813" i="12"/>
  <c r="R1813" i="12" s="1"/>
  <c r="T1813" i="12" s="1"/>
  <c r="N1809" i="12"/>
  <c r="V1809" i="12" s="1"/>
  <c r="M1809" i="12"/>
  <c r="U1809" i="12" s="1"/>
  <c r="L1809" i="12"/>
  <c r="R1809" i="12" s="1"/>
  <c r="T1809" i="12" s="1"/>
  <c r="N1805" i="12"/>
  <c r="V1805" i="12" s="1"/>
  <c r="M1805" i="12"/>
  <c r="U1805" i="12" s="1"/>
  <c r="L1805" i="12"/>
  <c r="R1805" i="12" s="1"/>
  <c r="T1805" i="12" s="1"/>
  <c r="N1801" i="12"/>
  <c r="V1801" i="12" s="1"/>
  <c r="M1801" i="12"/>
  <c r="U1801" i="12" s="1"/>
  <c r="L1801" i="12"/>
  <c r="R1801" i="12" s="1"/>
  <c r="T1801" i="12" s="1"/>
  <c r="N1797" i="12"/>
  <c r="V1797" i="12" s="1"/>
  <c r="M1797" i="12"/>
  <c r="U1797" i="12" s="1"/>
  <c r="L1797" i="12"/>
  <c r="R1797" i="12" s="1"/>
  <c r="T1797" i="12" s="1"/>
  <c r="N1793" i="12"/>
  <c r="V1793" i="12" s="1"/>
  <c r="M1793" i="12"/>
  <c r="U1793" i="12" s="1"/>
  <c r="L1793" i="12"/>
  <c r="R1793" i="12" s="1"/>
  <c r="T1793" i="12" s="1"/>
  <c r="N1789" i="12"/>
  <c r="V1789" i="12" s="1"/>
  <c r="M1789" i="12"/>
  <c r="U1789" i="12" s="1"/>
  <c r="L1789" i="12"/>
  <c r="R1789" i="12" s="1"/>
  <c r="T1789" i="12" s="1"/>
  <c r="N1785" i="12"/>
  <c r="V1785" i="12" s="1"/>
  <c r="M1785" i="12"/>
  <c r="U1785" i="12" s="1"/>
  <c r="L1785" i="12"/>
  <c r="R1785" i="12" s="1"/>
  <c r="T1785" i="12" s="1"/>
  <c r="N1781" i="12"/>
  <c r="V1781" i="12" s="1"/>
  <c r="M1781" i="12"/>
  <c r="U1781" i="12" s="1"/>
  <c r="L1781" i="12"/>
  <c r="R1781" i="12" s="1"/>
  <c r="T1781" i="12" s="1"/>
  <c r="N1770" i="12"/>
  <c r="V1770" i="12" s="1"/>
  <c r="M1770" i="12"/>
  <c r="U1770" i="12" s="1"/>
  <c r="L1770" i="12"/>
  <c r="R1770" i="12" s="1"/>
  <c r="T1770" i="12" s="1"/>
  <c r="N1766" i="12"/>
  <c r="V1766" i="12" s="1"/>
  <c r="M1766" i="12"/>
  <c r="U1766" i="12" s="1"/>
  <c r="L1766" i="12"/>
  <c r="R1766" i="12" s="1"/>
  <c r="T1766" i="12" s="1"/>
  <c r="N1763" i="12"/>
  <c r="V1763" i="12" s="1"/>
  <c r="M1763" i="12"/>
  <c r="U1763" i="12" s="1"/>
  <c r="L1763" i="12"/>
  <c r="R1763" i="12" s="1"/>
  <c r="T1763" i="12" s="1"/>
  <c r="N1760" i="12"/>
  <c r="V1760" i="12" s="1"/>
  <c r="M1760" i="12"/>
  <c r="U1760" i="12" s="1"/>
  <c r="L1760" i="12"/>
  <c r="R1760" i="12" s="1"/>
  <c r="T1760" i="12" s="1"/>
  <c r="N1754" i="12"/>
  <c r="V1754" i="12" s="1"/>
  <c r="M1754" i="12"/>
  <c r="U1754" i="12" s="1"/>
  <c r="L1754" i="12"/>
  <c r="R1754" i="12" s="1"/>
  <c r="T1754" i="12" s="1"/>
  <c r="N1752" i="12"/>
  <c r="V1752" i="12" s="1"/>
  <c r="M1752" i="12"/>
  <c r="U1752" i="12" s="1"/>
  <c r="L1752" i="12"/>
  <c r="R1752" i="12" s="1"/>
  <c r="T1752" i="12" s="1"/>
  <c r="N1749" i="12"/>
  <c r="V1749" i="12" s="1"/>
  <c r="M1749" i="12"/>
  <c r="U1749" i="12" s="1"/>
  <c r="L1749" i="12"/>
  <c r="R1749" i="12" s="1"/>
  <c r="T1749" i="12" s="1"/>
  <c r="N1745" i="12"/>
  <c r="V1745" i="12" s="1"/>
  <c r="M1745" i="12"/>
  <c r="U1745" i="12" s="1"/>
  <c r="N1738" i="12"/>
  <c r="V1738" i="12" s="1"/>
  <c r="M1738" i="12"/>
  <c r="U1738" i="12" s="1"/>
  <c r="L1738" i="12"/>
  <c r="R1738" i="12" s="1"/>
  <c r="T1738" i="12" s="1"/>
  <c r="N1734" i="12"/>
  <c r="V1734" i="12" s="1"/>
  <c r="M1734" i="12"/>
  <c r="U1734" i="12" s="1"/>
  <c r="L1734" i="12"/>
  <c r="R1734" i="12" s="1"/>
  <c r="T1734" i="12" s="1"/>
  <c r="N1730" i="12"/>
  <c r="V1730" i="12" s="1"/>
  <c r="M1730" i="12"/>
  <c r="U1730" i="12" s="1"/>
  <c r="L1730" i="12"/>
  <c r="R1730" i="12" s="1"/>
  <c r="T1730" i="12" s="1"/>
  <c r="N1726" i="12"/>
  <c r="V1726" i="12" s="1"/>
  <c r="M1726" i="12"/>
  <c r="U1726" i="12" s="1"/>
  <c r="L1726" i="12"/>
  <c r="R1726" i="12" s="1"/>
  <c r="T1726" i="12" s="1"/>
  <c r="N1723" i="12"/>
  <c r="V1723" i="12" s="1"/>
  <c r="M1723" i="12"/>
  <c r="U1723" i="12" s="1"/>
  <c r="L1723" i="12"/>
  <c r="R1723" i="12" s="1"/>
  <c r="T1723" i="12" s="1"/>
  <c r="N1718" i="12"/>
  <c r="V1718" i="12" s="1"/>
  <c r="M1718" i="12"/>
  <c r="U1718" i="12" s="1"/>
  <c r="L1718" i="12"/>
  <c r="R1718" i="12" s="1"/>
  <c r="T1718" i="12" s="1"/>
  <c r="N1714" i="12"/>
  <c r="V1714" i="12" s="1"/>
  <c r="M1714" i="12"/>
  <c r="U1714" i="12" s="1"/>
  <c r="L1714" i="12"/>
  <c r="R1714" i="12" s="1"/>
  <c r="T1714" i="12" s="1"/>
  <c r="N1710" i="12"/>
  <c r="V1710" i="12" s="1"/>
  <c r="M1710" i="12"/>
  <c r="U1710" i="12" s="1"/>
  <c r="L1710" i="12"/>
  <c r="R1710" i="12" s="1"/>
  <c r="T1710" i="12" s="1"/>
  <c r="N1697" i="12"/>
  <c r="V1697" i="12" s="1"/>
  <c r="M1697" i="12"/>
  <c r="U1697" i="12" s="1"/>
  <c r="L1697" i="12"/>
  <c r="R1697" i="12" s="1"/>
  <c r="T1697" i="12" s="1"/>
  <c r="N1694" i="12"/>
  <c r="V1694" i="12" s="1"/>
  <c r="M1694" i="12"/>
  <c r="U1694" i="12" s="1"/>
  <c r="L1694" i="12"/>
  <c r="R1694" i="12" s="1"/>
  <c r="T1694" i="12" s="1"/>
  <c r="N1690" i="12"/>
  <c r="V1690" i="12" s="1"/>
  <c r="M1690" i="12"/>
  <c r="U1690" i="12" s="1"/>
  <c r="L1690" i="12"/>
  <c r="R1690" i="12" s="1"/>
  <c r="T1690" i="12" s="1"/>
  <c r="N1687" i="12"/>
  <c r="V1687" i="12" s="1"/>
  <c r="M1687" i="12"/>
  <c r="U1687" i="12" s="1"/>
  <c r="L1687" i="12"/>
  <c r="R1687" i="12" s="1"/>
  <c r="T1687" i="12" s="1"/>
  <c r="N1684" i="12"/>
  <c r="V1684" i="12" s="1"/>
  <c r="M1684" i="12"/>
  <c r="U1684" i="12" s="1"/>
  <c r="L1684" i="12"/>
  <c r="R1684" i="12" s="1"/>
  <c r="T1684" i="12" s="1"/>
  <c r="N1678" i="12"/>
  <c r="V1678" i="12" s="1"/>
  <c r="M1678" i="12"/>
  <c r="U1678" i="12" s="1"/>
  <c r="L1678" i="12"/>
  <c r="R1678" i="12" s="1"/>
  <c r="T1678" i="12" s="1"/>
  <c r="N1675" i="12"/>
  <c r="V1675" i="12" s="1"/>
  <c r="M1675" i="12"/>
  <c r="U1675" i="12" s="1"/>
  <c r="L1675" i="12"/>
  <c r="R1675" i="12" s="1"/>
  <c r="T1675" i="12" s="1"/>
  <c r="N1663" i="12"/>
  <c r="V1663" i="12" s="1"/>
  <c r="M1663" i="12"/>
  <c r="U1663" i="12" s="1"/>
  <c r="L1663" i="12"/>
  <c r="R1663" i="12" s="1"/>
  <c r="N1659" i="12"/>
  <c r="V1659" i="12" s="1"/>
  <c r="M1659" i="12"/>
  <c r="U1659" i="12" s="1"/>
  <c r="L1659" i="12"/>
  <c r="R1659" i="12" s="1"/>
  <c r="N1654" i="12"/>
  <c r="V1654" i="12" s="1"/>
  <c r="M1654" i="12"/>
  <c r="U1654" i="12" s="1"/>
  <c r="L1654" i="12"/>
  <c r="R1654" i="12" s="1"/>
  <c r="T1654" i="12" s="1"/>
  <c r="N1650" i="12"/>
  <c r="V1650" i="12" s="1"/>
  <c r="M1650" i="12"/>
  <c r="U1650" i="12" s="1"/>
  <c r="L1650" i="12"/>
  <c r="R1650" i="12" s="1"/>
  <c r="T1650" i="12" s="1"/>
  <c r="N1646" i="12"/>
  <c r="V1646" i="12" s="1"/>
  <c r="M1646" i="12"/>
  <c r="U1646" i="12" s="1"/>
  <c r="L1646" i="12"/>
  <c r="R1646" i="12" s="1"/>
  <c r="T1646" i="12" s="1"/>
  <c r="N1639" i="12"/>
  <c r="V1639" i="12" s="1"/>
  <c r="M1639" i="12"/>
  <c r="U1639" i="12" s="1"/>
  <c r="L1639" i="12"/>
  <c r="R1639" i="12" s="1"/>
  <c r="T1639" i="12" s="1"/>
  <c r="N1634" i="12"/>
  <c r="V1634" i="12" s="1"/>
  <c r="M1634" i="12"/>
  <c r="U1634" i="12" s="1"/>
  <c r="L1634" i="12"/>
  <c r="R1634" i="12" s="1"/>
  <c r="T1634" i="12" s="1"/>
  <c r="N1630" i="12"/>
  <c r="V1630" i="12" s="1"/>
  <c r="M1630" i="12"/>
  <c r="U1630" i="12" s="1"/>
  <c r="L1630" i="12"/>
  <c r="R1630" i="12" s="1"/>
  <c r="T1630" i="12" s="1"/>
  <c r="N1627" i="12"/>
  <c r="V1627" i="12" s="1"/>
  <c r="M1627" i="12"/>
  <c r="U1627" i="12" s="1"/>
  <c r="L1627" i="12"/>
  <c r="R1627" i="12" s="1"/>
  <c r="T1627" i="12" s="1"/>
  <c r="N1624" i="12"/>
  <c r="V1624" i="12" s="1"/>
  <c r="M1624" i="12"/>
  <c r="U1624" i="12" s="1"/>
  <c r="L1624" i="12"/>
  <c r="R1624" i="12" s="1"/>
  <c r="T1624" i="12" s="1"/>
  <c r="N1619" i="12"/>
  <c r="V1619" i="12" s="1"/>
  <c r="M1619" i="12"/>
  <c r="U1619" i="12" s="1"/>
  <c r="L1619" i="12"/>
  <c r="R1619" i="12" s="1"/>
  <c r="T1619" i="12" s="1"/>
  <c r="N1613" i="12"/>
  <c r="V1613" i="12" s="1"/>
  <c r="M1613" i="12"/>
  <c r="U1613" i="12" s="1"/>
  <c r="L1613" i="12"/>
  <c r="R1613" i="12" s="1"/>
  <c r="T1613" i="12" s="1"/>
  <c r="N1608" i="12"/>
  <c r="V1608" i="12" s="1"/>
  <c r="M1608" i="12"/>
  <c r="U1608" i="12" s="1"/>
  <c r="L1608" i="12"/>
  <c r="R1608" i="12" s="1"/>
  <c r="T1608" i="12" s="1"/>
  <c r="N1603" i="12"/>
  <c r="V1603" i="12" s="1"/>
  <c r="M1603" i="12"/>
  <c r="U1603" i="12" s="1"/>
  <c r="L1603" i="12"/>
  <c r="R1603" i="12" s="1"/>
  <c r="T1603" i="12" s="1"/>
  <c r="N1598" i="12"/>
  <c r="V1598" i="12" s="1"/>
  <c r="M1598" i="12"/>
  <c r="U1598" i="12" s="1"/>
  <c r="L1598" i="12"/>
  <c r="R1598" i="12" s="1"/>
  <c r="T1598" i="12" s="1"/>
  <c r="N1593" i="12"/>
  <c r="V1593" i="12" s="1"/>
  <c r="M1593" i="12"/>
  <c r="U1593" i="12" s="1"/>
  <c r="L1593" i="12"/>
  <c r="R1593" i="12" s="1"/>
  <c r="T1593" i="12" s="1"/>
  <c r="N1589" i="12"/>
  <c r="V1589" i="12" s="1"/>
  <c r="M1589" i="12"/>
  <c r="U1589" i="12" s="1"/>
  <c r="L1589" i="12"/>
  <c r="R1589" i="12" s="1"/>
  <c r="T1589" i="12" s="1"/>
  <c r="N1582" i="12"/>
  <c r="V1582" i="12" s="1"/>
  <c r="M1582" i="12"/>
  <c r="U1582" i="12" s="1"/>
  <c r="L1582" i="12"/>
  <c r="R1582" i="12" s="1"/>
  <c r="T1582" i="12" s="1"/>
  <c r="N1578" i="12"/>
  <c r="V1578" i="12" s="1"/>
  <c r="M1578" i="12"/>
  <c r="U1578" i="12" s="1"/>
  <c r="L1578" i="12"/>
  <c r="R1578" i="12" s="1"/>
  <c r="T1578" i="12" s="1"/>
  <c r="N1569" i="12"/>
  <c r="V1569" i="12" s="1"/>
  <c r="M1569" i="12"/>
  <c r="U1569" i="12" s="1"/>
  <c r="L1569" i="12"/>
  <c r="R1569" i="12" s="1"/>
  <c r="T1569" i="12" s="1"/>
  <c r="N1563" i="12"/>
  <c r="V1563" i="12" s="1"/>
  <c r="M1563" i="12"/>
  <c r="U1563" i="12" s="1"/>
  <c r="L1563" i="12"/>
  <c r="R1563" i="12" s="1"/>
  <c r="T1563" i="12" s="1"/>
  <c r="N1551" i="12"/>
  <c r="V1551" i="12" s="1"/>
  <c r="M1551" i="12"/>
  <c r="U1551" i="12" s="1"/>
  <c r="L1551" i="12"/>
  <c r="R1551" i="12" s="1"/>
  <c r="T1551" i="12" s="1"/>
  <c r="N1547" i="12"/>
  <c r="V1547" i="12" s="1"/>
  <c r="M1547" i="12"/>
  <c r="U1547" i="12" s="1"/>
  <c r="L1547" i="12"/>
  <c r="R1547" i="12" s="1"/>
  <c r="N1542" i="12"/>
  <c r="V1542" i="12" s="1"/>
  <c r="M1542" i="12"/>
  <c r="U1542" i="12" s="1"/>
  <c r="L1542" i="12"/>
  <c r="R1542" i="12" s="1"/>
  <c r="T1542" i="12" s="1"/>
  <c r="N1538" i="12"/>
  <c r="V1538" i="12" s="1"/>
  <c r="M1538" i="12"/>
  <c r="U1538" i="12" s="1"/>
  <c r="L1538" i="12"/>
  <c r="R1538" i="12" s="1"/>
  <c r="T1538" i="12" s="1"/>
  <c r="N1533" i="12"/>
  <c r="V1533" i="12" s="1"/>
  <c r="M1533" i="12"/>
  <c r="U1533" i="12" s="1"/>
  <c r="L1533" i="12"/>
  <c r="R1533" i="12" s="1"/>
  <c r="T1533" i="12" s="1"/>
  <c r="N1530" i="12"/>
  <c r="V1530" i="12" s="1"/>
  <c r="M1530" i="12"/>
  <c r="U1530" i="12" s="1"/>
  <c r="L1530" i="12"/>
  <c r="R1530" i="12" s="1"/>
  <c r="T1530" i="12" s="1"/>
  <c r="N1527" i="12"/>
  <c r="V1527" i="12" s="1"/>
  <c r="M1527" i="12"/>
  <c r="U1527" i="12" s="1"/>
  <c r="L1527" i="12"/>
  <c r="R1527" i="12" s="1"/>
  <c r="T1527" i="12" s="1"/>
  <c r="N1522" i="12"/>
  <c r="V1522" i="12" s="1"/>
  <c r="M1522" i="12"/>
  <c r="U1522" i="12" s="1"/>
  <c r="L1522" i="12"/>
  <c r="R1522" i="12" s="1"/>
  <c r="T1522" i="12" s="1"/>
  <c r="N1518" i="12"/>
  <c r="V1518" i="12" s="1"/>
  <c r="M1518" i="12"/>
  <c r="U1518" i="12" s="1"/>
  <c r="L1518" i="12"/>
  <c r="R1518" i="12" s="1"/>
  <c r="T1518" i="12" s="1"/>
  <c r="N1514" i="12"/>
  <c r="V1514" i="12" s="1"/>
  <c r="M1514" i="12"/>
  <c r="U1514" i="12" s="1"/>
  <c r="L1514" i="12"/>
  <c r="R1514" i="12" s="1"/>
  <c r="T1514" i="12" s="1"/>
  <c r="N1510" i="12"/>
  <c r="V1510" i="12" s="1"/>
  <c r="M1510" i="12"/>
  <c r="U1510" i="12" s="1"/>
  <c r="L1510" i="12"/>
  <c r="R1510" i="12" s="1"/>
  <c r="T1510" i="12" s="1"/>
  <c r="N1506" i="12"/>
  <c r="V1506" i="12" s="1"/>
  <c r="M1506" i="12"/>
  <c r="U1506" i="12" s="1"/>
  <c r="L1506" i="12"/>
  <c r="R1506" i="12" s="1"/>
  <c r="T1506" i="12" s="1"/>
  <c r="N1502" i="12"/>
  <c r="V1502" i="12" s="1"/>
  <c r="M1502" i="12"/>
  <c r="U1502" i="12" s="1"/>
  <c r="L1502" i="12"/>
  <c r="R1502" i="12" s="1"/>
  <c r="T1502" i="12" s="1"/>
  <c r="N1498" i="12"/>
  <c r="V1498" i="12" s="1"/>
  <c r="M1498" i="12"/>
  <c r="U1498" i="12" s="1"/>
  <c r="L1498" i="12"/>
  <c r="R1498" i="12" s="1"/>
  <c r="T1498" i="12" s="1"/>
  <c r="N1494" i="12"/>
  <c r="V1494" i="12" s="1"/>
  <c r="M1494" i="12"/>
  <c r="U1494" i="12" s="1"/>
  <c r="L1494" i="12"/>
  <c r="R1494" i="12" s="1"/>
  <c r="T1494" i="12" s="1"/>
  <c r="N1490" i="12"/>
  <c r="V1490" i="12" s="1"/>
  <c r="M1490" i="12"/>
  <c r="U1490" i="12" s="1"/>
  <c r="L1490" i="12"/>
  <c r="R1490" i="12" s="1"/>
  <c r="T1490" i="12" s="1"/>
  <c r="N1483" i="12"/>
  <c r="V1483" i="12" s="1"/>
  <c r="M1483" i="12"/>
  <c r="U1483" i="12" s="1"/>
  <c r="L1483" i="12"/>
  <c r="R1483" i="12" s="1"/>
  <c r="T1483" i="12" s="1"/>
  <c r="N1479" i="12"/>
  <c r="V1479" i="12" s="1"/>
  <c r="M1479" i="12"/>
  <c r="U1479" i="12" s="1"/>
  <c r="L1479" i="12"/>
  <c r="R1479" i="12" s="1"/>
  <c r="T1479" i="12" s="1"/>
  <c r="N1474" i="12"/>
  <c r="V1474" i="12" s="1"/>
  <c r="M1474" i="12"/>
  <c r="U1474" i="12" s="1"/>
  <c r="L1474" i="12"/>
  <c r="R1474" i="12" s="1"/>
  <c r="T1474" i="12" s="1"/>
  <c r="N1470" i="12"/>
  <c r="V1470" i="12" s="1"/>
  <c r="M1470" i="12"/>
  <c r="U1470" i="12" s="1"/>
  <c r="L1470" i="12"/>
  <c r="R1470" i="12" s="1"/>
  <c r="T1470" i="12" s="1"/>
  <c r="N1466" i="12"/>
  <c r="V1466" i="12" s="1"/>
  <c r="M1466" i="12"/>
  <c r="U1466" i="12" s="1"/>
  <c r="L1466" i="12"/>
  <c r="R1466" i="12" s="1"/>
  <c r="T1466" i="12" s="1"/>
  <c r="N1462" i="12"/>
  <c r="V1462" i="12" s="1"/>
  <c r="M1462" i="12"/>
  <c r="U1462" i="12" s="1"/>
  <c r="L1462" i="12"/>
  <c r="R1462" i="12" s="1"/>
  <c r="T1462" i="12" s="1"/>
  <c r="N1452" i="12"/>
  <c r="V1452" i="12" s="1"/>
  <c r="M1452" i="12"/>
  <c r="U1452" i="12" s="1"/>
  <c r="L1452" i="12"/>
  <c r="R1452" i="12" s="1"/>
  <c r="T1452" i="12" s="1"/>
  <c r="N1448" i="12"/>
  <c r="V1448" i="12" s="1"/>
  <c r="M1448" i="12"/>
  <c r="U1448" i="12" s="1"/>
  <c r="L1448" i="12"/>
  <c r="R1448" i="12" s="1"/>
  <c r="T1448" i="12" s="1"/>
  <c r="N1444" i="12"/>
  <c r="V1444" i="12" s="1"/>
  <c r="M1444" i="12"/>
  <c r="U1444" i="12" s="1"/>
  <c r="L1444" i="12"/>
  <c r="R1444" i="12" s="1"/>
  <c r="T1444" i="12" s="1"/>
  <c r="N1440" i="12"/>
  <c r="V1440" i="12" s="1"/>
  <c r="M1440" i="12"/>
  <c r="U1440" i="12" s="1"/>
  <c r="L1440" i="12"/>
  <c r="R1440" i="12" s="1"/>
  <c r="T1440" i="12" s="1"/>
  <c r="N1436" i="12"/>
  <c r="V1436" i="12" s="1"/>
  <c r="M1436" i="12"/>
  <c r="U1436" i="12" s="1"/>
  <c r="L1436" i="12"/>
  <c r="R1436" i="12" s="1"/>
  <c r="T1436" i="12" s="1"/>
  <c r="N1420" i="12"/>
  <c r="V1420" i="12" s="1"/>
  <c r="M1420" i="12"/>
  <c r="U1420" i="12" s="1"/>
  <c r="L1420" i="12"/>
  <c r="R1420" i="12" s="1"/>
  <c r="T1420" i="12" s="1"/>
  <c r="N1415" i="12"/>
  <c r="V1415" i="12" s="1"/>
  <c r="M1415" i="12"/>
  <c r="U1415" i="12" s="1"/>
  <c r="L1415" i="12"/>
  <c r="R1415" i="12" s="1"/>
  <c r="T1415" i="12" s="1"/>
  <c r="N1411" i="12"/>
  <c r="V1411" i="12" s="1"/>
  <c r="M1411" i="12"/>
  <c r="U1411" i="12" s="1"/>
  <c r="L1411" i="12"/>
  <c r="R1411" i="12" s="1"/>
  <c r="T1411" i="12" s="1"/>
  <c r="N1407" i="12"/>
  <c r="V1407" i="12" s="1"/>
  <c r="M1407" i="12"/>
  <c r="U1407" i="12" s="1"/>
  <c r="L1407" i="12"/>
  <c r="R1407" i="12" s="1"/>
  <c r="T1407" i="12" s="1"/>
  <c r="N1403" i="12"/>
  <c r="V1403" i="12" s="1"/>
  <c r="M1403" i="12"/>
  <c r="U1403" i="12" s="1"/>
  <c r="L1403" i="12"/>
  <c r="R1403" i="12" s="1"/>
  <c r="T1403" i="12" s="1"/>
  <c r="N1400" i="12"/>
  <c r="V1400" i="12" s="1"/>
  <c r="M1400" i="12"/>
  <c r="U1400" i="12" s="1"/>
  <c r="L1400" i="12"/>
  <c r="R1400" i="12" s="1"/>
  <c r="T1400" i="12" s="1"/>
  <c r="N1394" i="12"/>
  <c r="V1394" i="12" s="1"/>
  <c r="M1394" i="12"/>
  <c r="U1394" i="12" s="1"/>
  <c r="L1394" i="12"/>
  <c r="R1394" i="12" s="1"/>
  <c r="T1394" i="12" s="1"/>
  <c r="N1391" i="12"/>
  <c r="V1391" i="12" s="1"/>
  <c r="M1391" i="12"/>
  <c r="U1391" i="12" s="1"/>
  <c r="L1391" i="12"/>
  <c r="R1391" i="12" s="1"/>
  <c r="T1391" i="12" s="1"/>
  <c r="N1386" i="12"/>
  <c r="V1386" i="12" s="1"/>
  <c r="M1386" i="12"/>
  <c r="U1386" i="12" s="1"/>
  <c r="L1386" i="12"/>
  <c r="R1386" i="12" s="1"/>
  <c r="T1386" i="12" s="1"/>
  <c r="N1382" i="12"/>
  <c r="V1382" i="12" s="1"/>
  <c r="M1382" i="12"/>
  <c r="U1382" i="12" s="1"/>
  <c r="L1382" i="12"/>
  <c r="R1382" i="12" s="1"/>
  <c r="T1382" i="12" s="1"/>
  <c r="N1377" i="12"/>
  <c r="V1377" i="12" s="1"/>
  <c r="M1377" i="12"/>
  <c r="U1377" i="12" s="1"/>
  <c r="L1377" i="12"/>
  <c r="R1377" i="12" s="1"/>
  <c r="T1377" i="12" s="1"/>
  <c r="N1371" i="12"/>
  <c r="V1371" i="12" s="1"/>
  <c r="M1371" i="12"/>
  <c r="U1371" i="12" s="1"/>
  <c r="L1371" i="12"/>
  <c r="R1371" i="12" s="1"/>
  <c r="T1371" i="12" s="1"/>
  <c r="N1370" i="12"/>
  <c r="V1370" i="12" s="1"/>
  <c r="M1370" i="12"/>
  <c r="U1370" i="12" s="1"/>
  <c r="L1370" i="12"/>
  <c r="R1370" i="12" s="1"/>
  <c r="T1370" i="12" s="1"/>
  <c r="N1367" i="12"/>
  <c r="V1367" i="12" s="1"/>
  <c r="M1367" i="12"/>
  <c r="U1367" i="12" s="1"/>
  <c r="L1367" i="12"/>
  <c r="R1367" i="12" s="1"/>
  <c r="T1367" i="12" s="1"/>
  <c r="N1366" i="12"/>
  <c r="V1366" i="12" s="1"/>
  <c r="M1366" i="12"/>
  <c r="U1366" i="12" s="1"/>
  <c r="L1366" i="12"/>
  <c r="R1366" i="12" s="1"/>
  <c r="T1366" i="12" s="1"/>
  <c r="N1363" i="12"/>
  <c r="V1363" i="12" s="1"/>
  <c r="M1363" i="12"/>
  <c r="U1363" i="12" s="1"/>
  <c r="L1363" i="12"/>
  <c r="R1363" i="12" s="1"/>
  <c r="T1363" i="12" s="1"/>
  <c r="N1362" i="12"/>
  <c r="V1362" i="12" s="1"/>
  <c r="M1362" i="12"/>
  <c r="U1362" i="12" s="1"/>
  <c r="L1362" i="12"/>
  <c r="R1362" i="12" s="1"/>
  <c r="T1362" i="12" s="1"/>
  <c r="N1351" i="12"/>
  <c r="V1351" i="12" s="1"/>
  <c r="M1351" i="12"/>
  <c r="U1351" i="12" s="1"/>
  <c r="L1351" i="12"/>
  <c r="R1351" i="12" s="1"/>
  <c r="T1351" i="12" s="1"/>
  <c r="N1346" i="12"/>
  <c r="V1346" i="12" s="1"/>
  <c r="M1346" i="12"/>
  <c r="U1346" i="12" s="1"/>
  <c r="L1346" i="12"/>
  <c r="R1346" i="12" s="1"/>
  <c r="T1346" i="12" s="1"/>
  <c r="N1341" i="12"/>
  <c r="V1341" i="12" s="1"/>
  <c r="M1341" i="12"/>
  <c r="U1341" i="12" s="1"/>
  <c r="L1341" i="12"/>
  <c r="R1341" i="12" s="1"/>
  <c r="T1341" i="12" s="1"/>
  <c r="N1337" i="12"/>
  <c r="V1337" i="12" s="1"/>
  <c r="M1337" i="12"/>
  <c r="U1337" i="12" s="1"/>
  <c r="L1337" i="12"/>
  <c r="R1337" i="12" s="1"/>
  <c r="T1337" i="12" s="1"/>
  <c r="N1328" i="12"/>
  <c r="V1328" i="12" s="1"/>
  <c r="M1328" i="12"/>
  <c r="U1328" i="12" s="1"/>
  <c r="L1328" i="12"/>
  <c r="R1328" i="12" s="1"/>
  <c r="T1328" i="12" s="1"/>
  <c r="N1320" i="12"/>
  <c r="V1320" i="12" s="1"/>
  <c r="M1320" i="12"/>
  <c r="U1320" i="12" s="1"/>
  <c r="L1320" i="12"/>
  <c r="R1320" i="12" s="1"/>
  <c r="T1320" i="12" s="1"/>
  <c r="N1316" i="12"/>
  <c r="V1316" i="12" s="1"/>
  <c r="M1316" i="12"/>
  <c r="U1316" i="12" s="1"/>
  <c r="L1316" i="12"/>
  <c r="R1316" i="12" s="1"/>
  <c r="T1316" i="12" s="1"/>
  <c r="N1312" i="12"/>
  <c r="V1312" i="12" s="1"/>
  <c r="M1312" i="12"/>
  <c r="U1312" i="12" s="1"/>
  <c r="L1312" i="12"/>
  <c r="R1312" i="12" s="1"/>
  <c r="T1312" i="12" s="1"/>
  <c r="N1308" i="12"/>
  <c r="V1308" i="12" s="1"/>
  <c r="M1308" i="12"/>
  <c r="U1308" i="12" s="1"/>
  <c r="L1308" i="12"/>
  <c r="R1308" i="12" s="1"/>
  <c r="T1308" i="12" s="1"/>
  <c r="N1304" i="12"/>
  <c r="V1304" i="12" s="1"/>
  <c r="M1304" i="12"/>
  <c r="U1304" i="12" s="1"/>
  <c r="L1304" i="12"/>
  <c r="R1304" i="12" s="1"/>
  <c r="T1304" i="12" s="1"/>
  <c r="N1300" i="12"/>
  <c r="V1300" i="12" s="1"/>
  <c r="M1300" i="12"/>
  <c r="U1300" i="12" s="1"/>
  <c r="L1300" i="12"/>
  <c r="R1300" i="12" s="1"/>
  <c r="T1300" i="12" s="1"/>
  <c r="N1296" i="12"/>
  <c r="V1296" i="12" s="1"/>
  <c r="M1296" i="12"/>
  <c r="U1296" i="12" s="1"/>
  <c r="L1296" i="12"/>
  <c r="R1296" i="12" s="1"/>
  <c r="T1296" i="12" s="1"/>
  <c r="N1292" i="12"/>
  <c r="V1292" i="12" s="1"/>
  <c r="M1292" i="12"/>
  <c r="U1292" i="12" s="1"/>
  <c r="L1292" i="12"/>
  <c r="R1292" i="12" s="1"/>
  <c r="T1292" i="12" s="1"/>
  <c r="N1288" i="12"/>
  <c r="V1288" i="12" s="1"/>
  <c r="M1288" i="12"/>
  <c r="U1288" i="12" s="1"/>
  <c r="L1288" i="12"/>
  <c r="R1288" i="12" s="1"/>
  <c r="T1288" i="12" s="1"/>
  <c r="N1284" i="12"/>
  <c r="V1284" i="12" s="1"/>
  <c r="M1284" i="12"/>
  <c r="U1284" i="12" s="1"/>
  <c r="L1284" i="12"/>
  <c r="R1284" i="12" s="1"/>
  <c r="T1284" i="12" s="1"/>
  <c r="N1280" i="12"/>
  <c r="V1280" i="12" s="1"/>
  <c r="M1280" i="12"/>
  <c r="U1280" i="12" s="1"/>
  <c r="L1280" i="12"/>
  <c r="R1280" i="12" s="1"/>
  <c r="T1280" i="12" s="1"/>
  <c r="N1276" i="12"/>
  <c r="V1276" i="12" s="1"/>
  <c r="M1276" i="12"/>
  <c r="U1276" i="12" s="1"/>
  <c r="L1276" i="12"/>
  <c r="R1276" i="12" s="1"/>
  <c r="T1276" i="12" s="1"/>
  <c r="N1272" i="12"/>
  <c r="V1272" i="12" s="1"/>
  <c r="M1272" i="12"/>
  <c r="U1272" i="12" s="1"/>
  <c r="L1272" i="12"/>
  <c r="R1272" i="12" s="1"/>
  <c r="T1272" i="12" s="1"/>
  <c r="N1268" i="12"/>
  <c r="V1268" i="12" s="1"/>
  <c r="M1268" i="12"/>
  <c r="U1268" i="12" s="1"/>
  <c r="L1268" i="12"/>
  <c r="R1268" i="12" s="1"/>
  <c r="T1268" i="12" s="1"/>
  <c r="N1264" i="12"/>
  <c r="V1264" i="12" s="1"/>
  <c r="M1264" i="12"/>
  <c r="U1264" i="12" s="1"/>
  <c r="L1264" i="12"/>
  <c r="R1264" i="12" s="1"/>
  <c r="T1264" i="12" s="1"/>
  <c r="N1260" i="12"/>
  <c r="V1260" i="12" s="1"/>
  <c r="M1260" i="12"/>
  <c r="U1260" i="12" s="1"/>
  <c r="L1260" i="12"/>
  <c r="R1260" i="12" s="1"/>
  <c r="T1260" i="12" s="1"/>
  <c r="N1256" i="12"/>
  <c r="V1256" i="12" s="1"/>
  <c r="M1256" i="12"/>
  <c r="U1256" i="12" s="1"/>
  <c r="L1256" i="12"/>
  <c r="R1256" i="12" s="1"/>
  <c r="N1252" i="12"/>
  <c r="V1252" i="12" s="1"/>
  <c r="M1252" i="12"/>
  <c r="U1252" i="12" s="1"/>
  <c r="L1252" i="12"/>
  <c r="R1252" i="12" s="1"/>
  <c r="T1252" i="12" s="1"/>
  <c r="N1248" i="12"/>
  <c r="V1248" i="12" s="1"/>
  <c r="M1248" i="12"/>
  <c r="U1248" i="12" s="1"/>
  <c r="L1248" i="12"/>
  <c r="R1248" i="12" s="1"/>
  <c r="T1248" i="12" s="1"/>
  <c r="N1244" i="12"/>
  <c r="V1244" i="12" s="1"/>
  <c r="M1244" i="12"/>
  <c r="U1244" i="12" s="1"/>
  <c r="L1244" i="12"/>
  <c r="R1244" i="12" s="1"/>
  <c r="T1244" i="12" s="1"/>
  <c r="N1240" i="12"/>
  <c r="V1240" i="12" s="1"/>
  <c r="M1240" i="12"/>
  <c r="U1240" i="12" s="1"/>
  <c r="L1240" i="12"/>
  <c r="R1240" i="12" s="1"/>
  <c r="T1240" i="12" s="1"/>
  <c r="N1236" i="12"/>
  <c r="V1236" i="12" s="1"/>
  <c r="M1236" i="12"/>
  <c r="U1236" i="12" s="1"/>
  <c r="L1236" i="12"/>
  <c r="R1236" i="12" s="1"/>
  <c r="T1236" i="12" s="1"/>
  <c r="N1232" i="12"/>
  <c r="V1232" i="12" s="1"/>
  <c r="M1232" i="12"/>
  <c r="U1232" i="12" s="1"/>
  <c r="L1232" i="12"/>
  <c r="R1232" i="12" s="1"/>
  <c r="T1232" i="12" s="1"/>
  <c r="N1224" i="12"/>
  <c r="V1224" i="12" s="1"/>
  <c r="M1224" i="12"/>
  <c r="U1224" i="12" s="1"/>
  <c r="L1224" i="12"/>
  <c r="R1224" i="12" s="1"/>
  <c r="T1224" i="12" s="1"/>
  <c r="N1218" i="12"/>
  <c r="V1218" i="12" s="1"/>
  <c r="M1218" i="12"/>
  <c r="U1218" i="12" s="1"/>
  <c r="L1218" i="12"/>
  <c r="R1218" i="12" s="1"/>
  <c r="T1218" i="12" s="1"/>
  <c r="N1213" i="12"/>
  <c r="V1213" i="12" s="1"/>
  <c r="M1213" i="12"/>
  <c r="U1213" i="12" s="1"/>
  <c r="L1213" i="12"/>
  <c r="R1213" i="12" s="1"/>
  <c r="T1213" i="12" s="1"/>
  <c r="N1208" i="12"/>
  <c r="V1208" i="12" s="1"/>
  <c r="M1208" i="12"/>
  <c r="U1208" i="12" s="1"/>
  <c r="L1208" i="12"/>
  <c r="R1208" i="12" s="1"/>
  <c r="T1208" i="12" s="1"/>
  <c r="N1204" i="12"/>
  <c r="V1204" i="12" s="1"/>
  <c r="M1204" i="12"/>
  <c r="U1204" i="12" s="1"/>
  <c r="L1204" i="12"/>
  <c r="R1204" i="12" s="1"/>
  <c r="T1204" i="12" s="1"/>
  <c r="N1199" i="12"/>
  <c r="V1199" i="12" s="1"/>
  <c r="M1199" i="12"/>
  <c r="U1199" i="12" s="1"/>
  <c r="L1199" i="12"/>
  <c r="R1199" i="12" s="1"/>
  <c r="T1199" i="12" s="1"/>
  <c r="N1195" i="12"/>
  <c r="V1195" i="12" s="1"/>
  <c r="M1195" i="12"/>
  <c r="U1195" i="12" s="1"/>
  <c r="L1195" i="12"/>
  <c r="R1195" i="12" s="1"/>
  <c r="T1195" i="12" s="1"/>
  <c r="N1191" i="12"/>
  <c r="V1191" i="12" s="1"/>
  <c r="M1191" i="12"/>
  <c r="U1191" i="12" s="1"/>
  <c r="L1191" i="12"/>
  <c r="R1191" i="12" s="1"/>
  <c r="T1191" i="12" s="1"/>
  <c r="N1183" i="12"/>
  <c r="V1183" i="12" s="1"/>
  <c r="M1183" i="12"/>
  <c r="U1183" i="12" s="1"/>
  <c r="L1183" i="12"/>
  <c r="R1183" i="12" s="1"/>
  <c r="T1183" i="12" s="1"/>
  <c r="N1179" i="12"/>
  <c r="V1179" i="12" s="1"/>
  <c r="M1179" i="12"/>
  <c r="U1179" i="12" s="1"/>
  <c r="L1179" i="12"/>
  <c r="R1179" i="12" s="1"/>
  <c r="T1179" i="12" s="1"/>
  <c r="N1175" i="12"/>
  <c r="V1175" i="12" s="1"/>
  <c r="M1175" i="12"/>
  <c r="U1175" i="12" s="1"/>
  <c r="L1175" i="12"/>
  <c r="R1175" i="12" s="1"/>
  <c r="T1175" i="12" s="1"/>
  <c r="N1171" i="12"/>
  <c r="V1171" i="12" s="1"/>
  <c r="M1171" i="12"/>
  <c r="U1171" i="12" s="1"/>
  <c r="L1171" i="12"/>
  <c r="R1171" i="12" s="1"/>
  <c r="T1171" i="12" s="1"/>
  <c r="N1166" i="12"/>
  <c r="V1166" i="12" s="1"/>
  <c r="M1166" i="12"/>
  <c r="U1166" i="12" s="1"/>
  <c r="L1166" i="12"/>
  <c r="R1166" i="12" s="1"/>
  <c r="T1166" i="12" s="1"/>
  <c r="N1162" i="12"/>
  <c r="V1162" i="12" s="1"/>
  <c r="M1162" i="12"/>
  <c r="U1162" i="12" s="1"/>
  <c r="L1162" i="12"/>
  <c r="R1162" i="12" s="1"/>
  <c r="T1162" i="12" s="1"/>
  <c r="N1158" i="12"/>
  <c r="V1158" i="12" s="1"/>
  <c r="M1158" i="12"/>
  <c r="U1158" i="12" s="1"/>
  <c r="L1158" i="12"/>
  <c r="R1158" i="12" s="1"/>
  <c r="T1158" i="12" s="1"/>
  <c r="N1154" i="12"/>
  <c r="V1154" i="12" s="1"/>
  <c r="M1154" i="12"/>
  <c r="U1154" i="12" s="1"/>
  <c r="L1154" i="12"/>
  <c r="R1154" i="12" s="1"/>
  <c r="T1154" i="12" s="1"/>
  <c r="N1147" i="12"/>
  <c r="V1147" i="12" s="1"/>
  <c r="M1147" i="12"/>
  <c r="U1147" i="12" s="1"/>
  <c r="L1147" i="12"/>
  <c r="R1147" i="12" s="1"/>
  <c r="T1147" i="12" s="1"/>
  <c r="N1144" i="12"/>
  <c r="V1144" i="12" s="1"/>
  <c r="M1144" i="12"/>
  <c r="U1144" i="12" s="1"/>
  <c r="L1144" i="12"/>
  <c r="R1144" i="12" s="1"/>
  <c r="T1144" i="12" s="1"/>
  <c r="N1140" i="12"/>
  <c r="V1140" i="12" s="1"/>
  <c r="M1140" i="12"/>
  <c r="U1140" i="12" s="1"/>
  <c r="L1140" i="12"/>
  <c r="R1140" i="12" s="1"/>
  <c r="T1140" i="12" s="1"/>
  <c r="N1135" i="12"/>
  <c r="V1135" i="12" s="1"/>
  <c r="M1135" i="12"/>
  <c r="U1135" i="12" s="1"/>
  <c r="L1135" i="12"/>
  <c r="R1135" i="12" s="1"/>
  <c r="T1135" i="12" s="1"/>
  <c r="N1130" i="12"/>
  <c r="V1130" i="12" s="1"/>
  <c r="M1130" i="12"/>
  <c r="U1130" i="12" s="1"/>
  <c r="L1130" i="12"/>
  <c r="R1130" i="12" s="1"/>
  <c r="T1130" i="12" s="1"/>
  <c r="N1124" i="12"/>
  <c r="V1124" i="12" s="1"/>
  <c r="M1124" i="12"/>
  <c r="U1124" i="12" s="1"/>
  <c r="L1124" i="12"/>
  <c r="R1124" i="12" s="1"/>
  <c r="T1124" i="12" s="1"/>
  <c r="N1120" i="12"/>
  <c r="V1120" i="12" s="1"/>
  <c r="M1120" i="12"/>
  <c r="U1120" i="12" s="1"/>
  <c r="L1120" i="12"/>
  <c r="R1120" i="12" s="1"/>
  <c r="T1120" i="12" s="1"/>
  <c r="N1116" i="12"/>
  <c r="V1116" i="12" s="1"/>
  <c r="M1116" i="12"/>
  <c r="U1116" i="12" s="1"/>
  <c r="L1116" i="12"/>
  <c r="R1116" i="12" s="1"/>
  <c r="T1116" i="12" s="1"/>
  <c r="N1111" i="12"/>
  <c r="V1111" i="12" s="1"/>
  <c r="M1111" i="12"/>
  <c r="U1111" i="12" s="1"/>
  <c r="L1111" i="12"/>
  <c r="R1111" i="12" s="1"/>
  <c r="T1111" i="12" s="1"/>
  <c r="N1108" i="12"/>
  <c r="V1108" i="12" s="1"/>
  <c r="M1108" i="12"/>
  <c r="U1108" i="12" s="1"/>
  <c r="L1108" i="12"/>
  <c r="R1108" i="12" s="1"/>
  <c r="T1108" i="12" s="1"/>
  <c r="N1104" i="12"/>
  <c r="V1104" i="12" s="1"/>
  <c r="M1104" i="12"/>
  <c r="U1104" i="12" s="1"/>
  <c r="L1104" i="12"/>
  <c r="R1104" i="12" s="1"/>
  <c r="T1104" i="12" s="1"/>
  <c r="N1101" i="12"/>
  <c r="V1101" i="12" s="1"/>
  <c r="M1101" i="12"/>
  <c r="U1101" i="12" s="1"/>
  <c r="L1101" i="12"/>
  <c r="R1101" i="12" s="1"/>
  <c r="T1101" i="12" s="1"/>
  <c r="N1098" i="12"/>
  <c r="V1098" i="12" s="1"/>
  <c r="M1098" i="12"/>
  <c r="U1098" i="12" s="1"/>
  <c r="L1098" i="12"/>
  <c r="R1098" i="12" s="1"/>
  <c r="T1098" i="12" s="1"/>
  <c r="N1092" i="12"/>
  <c r="V1092" i="12" s="1"/>
  <c r="M1092" i="12"/>
  <c r="U1092" i="12" s="1"/>
  <c r="L1092" i="12"/>
  <c r="R1092" i="12" s="1"/>
  <c r="T1092" i="12" s="1"/>
  <c r="N1089" i="12"/>
  <c r="V1089" i="12" s="1"/>
  <c r="M1089" i="12"/>
  <c r="U1089" i="12" s="1"/>
  <c r="L1089" i="12"/>
  <c r="R1089" i="12" s="1"/>
  <c r="T1089" i="12" s="1"/>
  <c r="N1084" i="12"/>
  <c r="V1084" i="12" s="1"/>
  <c r="M1084" i="12"/>
  <c r="U1084" i="12" s="1"/>
  <c r="L1084" i="12"/>
  <c r="R1084" i="12" s="1"/>
  <c r="T1084" i="12" s="1"/>
  <c r="N1077" i="12"/>
  <c r="V1077" i="12" s="1"/>
  <c r="M1077" i="12"/>
  <c r="U1077" i="12" s="1"/>
  <c r="L1077" i="12"/>
  <c r="R1077" i="12" s="1"/>
  <c r="T1077" i="12" s="1"/>
  <c r="N1068" i="12"/>
  <c r="V1068" i="12" s="1"/>
  <c r="M1068" i="12"/>
  <c r="U1068" i="12" s="1"/>
  <c r="L1068" i="12"/>
  <c r="R1068" i="12" s="1"/>
  <c r="T1068" i="12" s="1"/>
  <c r="N1067" i="12"/>
  <c r="V1067" i="12" s="1"/>
  <c r="M1067" i="12"/>
  <c r="U1067" i="12" s="1"/>
  <c r="L1067" i="12"/>
  <c r="R1067" i="12" s="1"/>
  <c r="T1067" i="12" s="1"/>
  <c r="N1066" i="12"/>
  <c r="V1066" i="12" s="1"/>
  <c r="M1066" i="12"/>
  <c r="U1066" i="12" s="1"/>
  <c r="L1066" i="12"/>
  <c r="R1066" i="12" s="1"/>
  <c r="T1066" i="12" s="1"/>
  <c r="N1064" i="12"/>
  <c r="V1064" i="12" s="1"/>
  <c r="M1064" i="12"/>
  <c r="U1064" i="12" s="1"/>
  <c r="L1064" i="12"/>
  <c r="R1064" i="12" s="1"/>
  <c r="T1064" i="12" s="1"/>
  <c r="N1060" i="12"/>
  <c r="V1060" i="12" s="1"/>
  <c r="M1060" i="12"/>
  <c r="U1060" i="12" s="1"/>
  <c r="L1060" i="12"/>
  <c r="R1060" i="12" s="1"/>
  <c r="T1060" i="12" s="1"/>
  <c r="N1059" i="12"/>
  <c r="V1059" i="12" s="1"/>
  <c r="M1059" i="12"/>
  <c r="U1059" i="12" s="1"/>
  <c r="L1059" i="12"/>
  <c r="R1059" i="12" s="1"/>
  <c r="T1059" i="12" s="1"/>
  <c r="N1058" i="12"/>
  <c r="V1058" i="12" s="1"/>
  <c r="M1058" i="12"/>
  <c r="U1058" i="12" s="1"/>
  <c r="L1058" i="12"/>
  <c r="R1058" i="12" s="1"/>
  <c r="T1058" i="12" s="1"/>
  <c r="N1056" i="12"/>
  <c r="V1056" i="12" s="1"/>
  <c r="M1056" i="12"/>
  <c r="U1056" i="12" s="1"/>
  <c r="L1056" i="12"/>
  <c r="R1056" i="12" s="1"/>
  <c r="T1056" i="12" s="1"/>
  <c r="N1053" i="12"/>
  <c r="V1053" i="12" s="1"/>
  <c r="M1053" i="12"/>
  <c r="U1053" i="12" s="1"/>
  <c r="L1053" i="12"/>
  <c r="R1053" i="12" s="1"/>
  <c r="T1053" i="12" s="1"/>
  <c r="N1048" i="12"/>
  <c r="V1048" i="12" s="1"/>
  <c r="M1048" i="12"/>
  <c r="U1048" i="12" s="1"/>
  <c r="L1048" i="12"/>
  <c r="R1048" i="12" s="1"/>
  <c r="T1048" i="12" s="1"/>
  <c r="M1037" i="12"/>
  <c r="U1037" i="12" s="1"/>
  <c r="L1037" i="12"/>
  <c r="R1037" i="12" s="1"/>
  <c r="T1037" i="12" s="1"/>
  <c r="N1032" i="12"/>
  <c r="V1032" i="12" s="1"/>
  <c r="M1032" i="12"/>
  <c r="U1032" i="12" s="1"/>
  <c r="L1032" i="12"/>
  <c r="R1032" i="12" s="1"/>
  <c r="T1032" i="12" s="1"/>
  <c r="N1028" i="12"/>
  <c r="V1028" i="12" s="1"/>
  <c r="M1028" i="12"/>
  <c r="U1028" i="12" s="1"/>
  <c r="L1028" i="12"/>
  <c r="R1028" i="12" s="1"/>
  <c r="T1028" i="12" s="1"/>
  <c r="N1020" i="12"/>
  <c r="V1020" i="12" s="1"/>
  <c r="M1020" i="12"/>
  <c r="U1020" i="12" s="1"/>
  <c r="L1020" i="12"/>
  <c r="R1020" i="12" s="1"/>
  <c r="T1020" i="12" s="1"/>
  <c r="N1016" i="12"/>
  <c r="V1016" i="12" s="1"/>
  <c r="M1016" i="12"/>
  <c r="U1016" i="12" s="1"/>
  <c r="L1016" i="12"/>
  <c r="R1016" i="12" s="1"/>
  <c r="T1016" i="12" s="1"/>
  <c r="N1012" i="12"/>
  <c r="V1012" i="12" s="1"/>
  <c r="M1012" i="12"/>
  <c r="U1012" i="12" s="1"/>
  <c r="L1012" i="12"/>
  <c r="R1012" i="12" s="1"/>
  <c r="T1012" i="12" s="1"/>
  <c r="N1008" i="12"/>
  <c r="V1008" i="12" s="1"/>
  <c r="M1008" i="12"/>
  <c r="U1008" i="12" s="1"/>
  <c r="L1008" i="12"/>
  <c r="R1008" i="12" s="1"/>
  <c r="T1008" i="12" s="1"/>
  <c r="N1004" i="12"/>
  <c r="V1004" i="12" s="1"/>
  <c r="M1004" i="12"/>
  <c r="U1004" i="12" s="1"/>
  <c r="L1004" i="12"/>
  <c r="R1004" i="12" s="1"/>
  <c r="T1004" i="12" s="1"/>
  <c r="N1000" i="12"/>
  <c r="V1000" i="12" s="1"/>
  <c r="M1000" i="12"/>
  <c r="U1000" i="12" s="1"/>
  <c r="L1000" i="12"/>
  <c r="R1000" i="12" s="1"/>
  <c r="T1000" i="12" s="1"/>
  <c r="N996" i="12"/>
  <c r="V996" i="12" s="1"/>
  <c r="M996" i="12"/>
  <c r="U996" i="12" s="1"/>
  <c r="L996" i="12"/>
  <c r="R996" i="12" s="1"/>
  <c r="T996" i="12" s="1"/>
  <c r="N992" i="12"/>
  <c r="V992" i="12" s="1"/>
  <c r="M992" i="12"/>
  <c r="U992" i="12" s="1"/>
  <c r="L992" i="12"/>
  <c r="R992" i="12" s="1"/>
  <c r="T992" i="12" s="1"/>
  <c r="N987" i="12"/>
  <c r="V987" i="12" s="1"/>
  <c r="M987" i="12"/>
  <c r="U987" i="12" s="1"/>
  <c r="L987" i="12"/>
  <c r="R987" i="12" s="1"/>
  <c r="T987" i="12" s="1"/>
  <c r="N983" i="12"/>
  <c r="V983" i="12" s="1"/>
  <c r="M983" i="12"/>
  <c r="U983" i="12" s="1"/>
  <c r="L983" i="12"/>
  <c r="R983" i="12" s="1"/>
  <c r="T983" i="12" s="1"/>
  <c r="N979" i="12"/>
  <c r="V979" i="12" s="1"/>
  <c r="M979" i="12"/>
  <c r="U979" i="12" s="1"/>
  <c r="L979" i="12"/>
  <c r="R979" i="12" s="1"/>
  <c r="T979" i="12" s="1"/>
  <c r="N975" i="12"/>
  <c r="V975" i="12" s="1"/>
  <c r="M975" i="12"/>
  <c r="U975" i="12" s="1"/>
  <c r="L975" i="12"/>
  <c r="R975" i="12" s="1"/>
  <c r="T975" i="12" s="1"/>
  <c r="N971" i="12"/>
  <c r="V971" i="12" s="1"/>
  <c r="M971" i="12"/>
  <c r="U971" i="12" s="1"/>
  <c r="N967" i="12"/>
  <c r="V967" i="12" s="1"/>
  <c r="M967" i="12"/>
  <c r="U967" i="12" s="1"/>
  <c r="L967" i="12"/>
  <c r="R967" i="12" s="1"/>
  <c r="T967" i="12" s="1"/>
  <c r="N965" i="12"/>
  <c r="V965" i="12" s="1"/>
  <c r="M965" i="12"/>
  <c r="U965" i="12" s="1"/>
  <c r="L965" i="12"/>
  <c r="R965" i="12" s="1"/>
  <c r="T965" i="12" s="1"/>
  <c r="N961" i="12"/>
  <c r="V961" i="12" s="1"/>
  <c r="M961" i="12"/>
  <c r="U961" i="12" s="1"/>
  <c r="L961" i="12"/>
  <c r="R961" i="12" s="1"/>
  <c r="T961" i="12" s="1"/>
  <c r="N957" i="12"/>
  <c r="V957" i="12" s="1"/>
  <c r="M957" i="12"/>
  <c r="U957" i="12" s="1"/>
  <c r="L957" i="12"/>
  <c r="R957" i="12" s="1"/>
  <c r="T957" i="12" s="1"/>
  <c r="N953" i="12"/>
  <c r="V953" i="12" s="1"/>
  <c r="M953" i="12"/>
  <c r="U953" i="12" s="1"/>
  <c r="L953" i="12"/>
  <c r="R953" i="12" s="1"/>
  <c r="T953" i="12" s="1"/>
  <c r="N949" i="12"/>
  <c r="V949" i="12" s="1"/>
  <c r="M949" i="12"/>
  <c r="U949" i="12" s="1"/>
  <c r="L949" i="12"/>
  <c r="R949" i="12" s="1"/>
  <c r="T949" i="12" s="1"/>
  <c r="N945" i="12"/>
  <c r="V945" i="12" s="1"/>
  <c r="M945" i="12"/>
  <c r="U945" i="12" s="1"/>
  <c r="L945" i="12"/>
  <c r="R945" i="12" s="1"/>
  <c r="T945" i="12" s="1"/>
  <c r="N937" i="12"/>
  <c r="V937" i="12" s="1"/>
  <c r="M937" i="12"/>
  <c r="U937" i="12" s="1"/>
  <c r="L937" i="12"/>
  <c r="R937" i="12" s="1"/>
  <c r="T937" i="12" s="1"/>
  <c r="N929" i="12"/>
  <c r="V929" i="12" s="1"/>
  <c r="M929" i="12"/>
  <c r="U929" i="12" s="1"/>
  <c r="L929" i="12"/>
  <c r="R929" i="12" s="1"/>
  <c r="T929" i="12" s="1"/>
  <c r="N921" i="12"/>
  <c r="V921" i="12" s="1"/>
  <c r="M921" i="12"/>
  <c r="U921" i="12" s="1"/>
  <c r="L921" i="12"/>
  <c r="R921" i="12" s="1"/>
  <c r="T921" i="12" s="1"/>
  <c r="N911" i="12"/>
  <c r="V911" i="12" s="1"/>
  <c r="M911" i="12"/>
  <c r="U911" i="12" s="1"/>
  <c r="L911" i="12"/>
  <c r="R911" i="12" s="1"/>
  <c r="T911" i="12" s="1"/>
  <c r="N906" i="12"/>
  <c r="V906" i="12" s="1"/>
  <c r="M906" i="12"/>
  <c r="U906" i="12" s="1"/>
  <c r="L906" i="12"/>
  <c r="R906" i="12" s="1"/>
  <c r="T906" i="12" s="1"/>
  <c r="N902" i="12"/>
  <c r="V902" i="12" s="1"/>
  <c r="M902" i="12"/>
  <c r="U902" i="12" s="1"/>
  <c r="L902" i="12"/>
  <c r="R902" i="12" s="1"/>
  <c r="T902" i="12" s="1"/>
  <c r="N898" i="12"/>
  <c r="V898" i="12" s="1"/>
  <c r="M898" i="12"/>
  <c r="U898" i="12" s="1"/>
  <c r="L898" i="12"/>
  <c r="R898" i="12" s="1"/>
  <c r="T898" i="12" s="1"/>
  <c r="N890" i="12"/>
  <c r="V890" i="12" s="1"/>
  <c r="M890" i="12"/>
  <c r="U890" i="12" s="1"/>
  <c r="L890" i="12"/>
  <c r="R890" i="12" s="1"/>
  <c r="T890" i="12" s="1"/>
  <c r="N887" i="12"/>
  <c r="V887" i="12" s="1"/>
  <c r="M887" i="12"/>
  <c r="U887" i="12" s="1"/>
  <c r="L887" i="12"/>
  <c r="R887" i="12" s="1"/>
  <c r="T887" i="12" s="1"/>
  <c r="N883" i="12"/>
  <c r="V883" i="12" s="1"/>
  <c r="M883" i="12"/>
  <c r="U883" i="12" s="1"/>
  <c r="L883" i="12"/>
  <c r="R883" i="12" s="1"/>
  <c r="T883" i="12" s="1"/>
  <c r="N879" i="12"/>
  <c r="V879" i="12" s="1"/>
  <c r="M879" i="12"/>
  <c r="U879" i="12" s="1"/>
  <c r="N875" i="12"/>
  <c r="V875" i="12" s="1"/>
  <c r="M875" i="12"/>
  <c r="U875" i="12" s="1"/>
  <c r="N871" i="12"/>
  <c r="V871" i="12" s="1"/>
  <c r="M871" i="12"/>
  <c r="U871" i="12" s="1"/>
  <c r="L871" i="12"/>
  <c r="R871" i="12" s="1"/>
  <c r="T871" i="12" s="1"/>
  <c r="N867" i="12"/>
  <c r="V867" i="12" s="1"/>
  <c r="M867" i="12"/>
  <c r="U867" i="12" s="1"/>
  <c r="L867" i="12"/>
  <c r="R867" i="12" s="1"/>
  <c r="T867" i="12" s="1"/>
  <c r="N860" i="12"/>
  <c r="V860" i="12" s="1"/>
  <c r="M860" i="12"/>
  <c r="U860" i="12" s="1"/>
  <c r="L860" i="12"/>
  <c r="R860" i="12" s="1"/>
  <c r="T860" i="12" s="1"/>
  <c r="N857" i="12"/>
  <c r="V857" i="12" s="1"/>
  <c r="M857" i="12"/>
  <c r="U857" i="12" s="1"/>
  <c r="L857" i="12"/>
  <c r="R857" i="12" s="1"/>
  <c r="T857" i="12" s="1"/>
  <c r="N856" i="12"/>
  <c r="V856" i="12" s="1"/>
  <c r="M856" i="12"/>
  <c r="U856" i="12" s="1"/>
  <c r="L856" i="12"/>
  <c r="R856" i="12" s="1"/>
  <c r="T856" i="12" s="1"/>
  <c r="N853" i="12"/>
  <c r="V853" i="12" s="1"/>
  <c r="M853" i="12"/>
  <c r="U853" i="12" s="1"/>
  <c r="L853" i="12"/>
  <c r="R853" i="12" s="1"/>
  <c r="T853" i="12" s="1"/>
  <c r="N850" i="12"/>
  <c r="V850" i="12" s="1"/>
  <c r="M850" i="12"/>
  <c r="U850" i="12" s="1"/>
  <c r="L850" i="12"/>
  <c r="R850" i="12" s="1"/>
  <c r="T850" i="12" s="1"/>
  <c r="N845" i="12"/>
  <c r="V845" i="12" s="1"/>
  <c r="M845" i="12"/>
  <c r="U845" i="12" s="1"/>
  <c r="L845" i="12"/>
  <c r="R845" i="12" s="1"/>
  <c r="T845" i="12" s="1"/>
  <c r="N841" i="12"/>
  <c r="V841" i="12" s="1"/>
  <c r="M841" i="12"/>
  <c r="U841" i="12" s="1"/>
  <c r="L841" i="12"/>
  <c r="R841" i="12" s="1"/>
  <c r="T841" i="12" s="1"/>
  <c r="N837" i="12"/>
  <c r="V837" i="12" s="1"/>
  <c r="M837" i="12"/>
  <c r="U837" i="12" s="1"/>
  <c r="L837" i="12"/>
  <c r="R837" i="12" s="1"/>
  <c r="T837" i="12" s="1"/>
  <c r="N833" i="12"/>
  <c r="V833" i="12" s="1"/>
  <c r="M833" i="12"/>
  <c r="U833" i="12" s="1"/>
  <c r="L833" i="12"/>
  <c r="R833" i="12" s="1"/>
  <c r="T833" i="12" s="1"/>
  <c r="N830" i="12"/>
  <c r="V830" i="12" s="1"/>
  <c r="M830" i="12"/>
  <c r="U830" i="12" s="1"/>
  <c r="L830" i="12"/>
  <c r="R830" i="12" s="1"/>
  <c r="T830" i="12" s="1"/>
  <c r="N824" i="12"/>
  <c r="V824" i="12" s="1"/>
  <c r="M824" i="12"/>
  <c r="U824" i="12" s="1"/>
  <c r="L824" i="12"/>
  <c r="R824" i="12" s="1"/>
  <c r="T824" i="12" s="1"/>
  <c r="N821" i="12"/>
  <c r="V821" i="12" s="1"/>
  <c r="M821" i="12"/>
  <c r="U821" i="12" s="1"/>
  <c r="L821" i="12"/>
  <c r="R821" i="12" s="1"/>
  <c r="T821" i="12" s="1"/>
  <c r="N816" i="12"/>
  <c r="V816" i="12" s="1"/>
  <c r="M816" i="12"/>
  <c r="U816" i="12" s="1"/>
  <c r="L816" i="12"/>
  <c r="R816" i="12" s="1"/>
  <c r="T816" i="12" s="1"/>
  <c r="N814" i="12"/>
  <c r="V814" i="12" s="1"/>
  <c r="M814" i="12"/>
  <c r="U814" i="12" s="1"/>
  <c r="L814" i="12"/>
  <c r="R814" i="12" s="1"/>
  <c r="T814" i="12" s="1"/>
  <c r="N812" i="12"/>
  <c r="V812" i="12" s="1"/>
  <c r="M812" i="12"/>
  <c r="U812" i="12" s="1"/>
  <c r="L812" i="12"/>
  <c r="R812" i="12" s="1"/>
  <c r="T812" i="12" s="1"/>
  <c r="N807" i="12"/>
  <c r="V807" i="12" s="1"/>
  <c r="M807" i="12"/>
  <c r="U807" i="12" s="1"/>
  <c r="L807" i="12"/>
  <c r="R807" i="12" s="1"/>
  <c r="T807" i="12" s="1"/>
  <c r="N804" i="12"/>
  <c r="V804" i="12" s="1"/>
  <c r="M804" i="12"/>
  <c r="U804" i="12" s="1"/>
  <c r="L804" i="12"/>
  <c r="R804" i="12" s="1"/>
  <c r="T804" i="12" s="1"/>
  <c r="N801" i="12"/>
  <c r="V801" i="12" s="1"/>
  <c r="M801" i="12"/>
  <c r="U801" i="12" s="1"/>
  <c r="L801" i="12"/>
  <c r="R801" i="12" s="1"/>
  <c r="T801" i="12" s="1"/>
  <c r="N797" i="12"/>
  <c r="V797" i="12" s="1"/>
  <c r="M797" i="12"/>
  <c r="U797" i="12" s="1"/>
  <c r="L797" i="12"/>
  <c r="R797" i="12" s="1"/>
  <c r="T797" i="12" s="1"/>
  <c r="N795" i="12"/>
  <c r="V795" i="12" s="1"/>
  <c r="M795" i="12"/>
  <c r="U795" i="12" s="1"/>
  <c r="L795" i="12"/>
  <c r="R795" i="12" s="1"/>
  <c r="T795" i="12" s="1"/>
  <c r="N791" i="12"/>
  <c r="V791" i="12" s="1"/>
  <c r="M791" i="12"/>
  <c r="U791" i="12" s="1"/>
  <c r="L791" i="12"/>
  <c r="R791" i="12" s="1"/>
  <c r="T791" i="12" s="1"/>
  <c r="N786" i="12"/>
  <c r="V786" i="12" s="1"/>
  <c r="M786" i="12"/>
  <c r="U786" i="12" s="1"/>
  <c r="L786" i="12"/>
  <c r="R786" i="12" s="1"/>
  <c r="T786" i="12" s="1"/>
  <c r="N784" i="12"/>
  <c r="V784" i="12" s="1"/>
  <c r="M784" i="12"/>
  <c r="U784" i="12" s="1"/>
  <c r="L784" i="12"/>
  <c r="R784" i="12" s="1"/>
  <c r="T784" i="12" s="1"/>
  <c r="N780" i="12"/>
  <c r="V780" i="12" s="1"/>
  <c r="M780" i="12"/>
  <c r="U780" i="12" s="1"/>
  <c r="L780" i="12"/>
  <c r="R780" i="12" s="1"/>
  <c r="T780" i="12" s="1"/>
  <c r="N777" i="12"/>
  <c r="V777" i="12" s="1"/>
  <c r="M777" i="12"/>
  <c r="U777" i="12" s="1"/>
  <c r="L777" i="12"/>
  <c r="R777" i="12" s="1"/>
  <c r="T777" i="12" s="1"/>
  <c r="N776" i="12"/>
  <c r="V776" i="12" s="1"/>
  <c r="M776" i="12"/>
  <c r="U776" i="12" s="1"/>
  <c r="L776" i="12"/>
  <c r="R776" i="12" s="1"/>
  <c r="T776" i="12" s="1"/>
  <c r="N774" i="12"/>
  <c r="V774" i="12" s="1"/>
  <c r="M774" i="12"/>
  <c r="U774" i="12" s="1"/>
  <c r="L774" i="12"/>
  <c r="R774" i="12" s="1"/>
  <c r="T774" i="12" s="1"/>
  <c r="N771" i="12"/>
  <c r="V771" i="12" s="1"/>
  <c r="M771" i="12"/>
  <c r="U771" i="12" s="1"/>
  <c r="L771" i="12"/>
  <c r="R771" i="12" s="1"/>
  <c r="T771" i="12" s="1"/>
  <c r="N768" i="12"/>
  <c r="V768" i="12" s="1"/>
  <c r="M768" i="12"/>
  <c r="U768" i="12" s="1"/>
  <c r="L768" i="12"/>
  <c r="R768" i="12" s="1"/>
  <c r="T768" i="12" s="1"/>
  <c r="N762" i="12"/>
  <c r="V762" i="12" s="1"/>
  <c r="M762" i="12"/>
  <c r="U762" i="12" s="1"/>
  <c r="L762" i="12"/>
  <c r="R762" i="12" s="1"/>
  <c r="T762" i="12" s="1"/>
  <c r="N761" i="12"/>
  <c r="V761" i="12" s="1"/>
  <c r="M761" i="12"/>
  <c r="U761" i="12" s="1"/>
  <c r="L761" i="12"/>
  <c r="R761" i="12" s="1"/>
  <c r="T761" i="12" s="1"/>
  <c r="N758" i="12"/>
  <c r="V758" i="12" s="1"/>
  <c r="M758" i="12"/>
  <c r="U758" i="12" s="1"/>
  <c r="L758" i="12"/>
  <c r="R758" i="12" s="1"/>
  <c r="T758" i="12" s="1"/>
  <c r="N754" i="12"/>
  <c r="V754" i="12" s="1"/>
  <c r="M754" i="12"/>
  <c r="U754" i="12" s="1"/>
  <c r="L754" i="12"/>
  <c r="R754" i="12" s="1"/>
  <c r="T754" i="12" s="1"/>
  <c r="N750" i="12"/>
  <c r="V750" i="12" s="1"/>
  <c r="M750" i="12"/>
  <c r="U750" i="12" s="1"/>
  <c r="L750" i="12"/>
  <c r="R750" i="12" s="1"/>
  <c r="T750" i="12" s="1"/>
  <c r="N746" i="12"/>
  <c r="V746" i="12" s="1"/>
  <c r="M746" i="12"/>
  <c r="U746" i="12" s="1"/>
  <c r="L746" i="12"/>
  <c r="R746" i="12" s="1"/>
  <c r="T746" i="12" s="1"/>
  <c r="N743" i="12"/>
  <c r="V743" i="12" s="1"/>
  <c r="M743" i="12"/>
  <c r="U743" i="12" s="1"/>
  <c r="L743" i="12"/>
  <c r="R743" i="12" s="1"/>
  <c r="T743" i="12" s="1"/>
  <c r="N740" i="12"/>
  <c r="V740" i="12" s="1"/>
  <c r="M740" i="12"/>
  <c r="U740" i="12" s="1"/>
  <c r="N737" i="12"/>
  <c r="V737" i="12" s="1"/>
  <c r="M737" i="12"/>
  <c r="U737" i="12" s="1"/>
  <c r="L737" i="12"/>
  <c r="R737" i="12" s="1"/>
  <c r="T737" i="12" s="1"/>
  <c r="N731" i="12"/>
  <c r="V731" i="12" s="1"/>
  <c r="M731" i="12"/>
  <c r="U731" i="12" s="1"/>
  <c r="L731" i="12"/>
  <c r="R731" i="12" s="1"/>
  <c r="T731" i="12" s="1"/>
  <c r="N729" i="12"/>
  <c r="V729" i="12" s="1"/>
  <c r="M729" i="12"/>
  <c r="U729" i="12" s="1"/>
  <c r="L729" i="12"/>
  <c r="R729" i="12" s="1"/>
  <c r="T729" i="12" s="1"/>
  <c r="N725" i="12"/>
  <c r="V725" i="12" s="1"/>
  <c r="M725" i="12"/>
  <c r="U725" i="12" s="1"/>
  <c r="L725" i="12"/>
  <c r="R725" i="12" s="1"/>
  <c r="T725" i="12" s="1"/>
  <c r="N722" i="12"/>
  <c r="V722" i="12" s="1"/>
  <c r="M722" i="12"/>
  <c r="U722" i="12" s="1"/>
  <c r="L722" i="12"/>
  <c r="R722" i="12" s="1"/>
  <c r="T722" i="12" s="1"/>
  <c r="N718" i="12"/>
  <c r="V718" i="12" s="1"/>
  <c r="M718" i="12"/>
  <c r="U718" i="12" s="1"/>
  <c r="L718" i="12"/>
  <c r="R718" i="12" s="1"/>
  <c r="T718" i="12" s="1"/>
  <c r="N716" i="12"/>
  <c r="V716" i="12" s="1"/>
  <c r="M716" i="12"/>
  <c r="U716" i="12" s="1"/>
  <c r="L716" i="12"/>
  <c r="R716" i="12" s="1"/>
  <c r="T716" i="12" s="1"/>
  <c r="N715" i="12"/>
  <c r="V715" i="12" s="1"/>
  <c r="M715" i="12"/>
  <c r="U715" i="12" s="1"/>
  <c r="L715" i="12"/>
  <c r="R715" i="12" s="1"/>
  <c r="T715" i="12" s="1"/>
  <c r="N713" i="12"/>
  <c r="V713" i="12" s="1"/>
  <c r="M713" i="12"/>
  <c r="U713" i="12" s="1"/>
  <c r="L713" i="12"/>
  <c r="R713" i="12" s="1"/>
  <c r="T713" i="12" s="1"/>
  <c r="N712" i="12"/>
  <c r="V712" i="12" s="1"/>
  <c r="M712" i="12"/>
  <c r="U712" i="12" s="1"/>
  <c r="L712" i="12"/>
  <c r="R712" i="12" s="1"/>
  <c r="T712" i="12" s="1"/>
  <c r="N709" i="12"/>
  <c r="V709" i="12" s="1"/>
  <c r="M709" i="12"/>
  <c r="U709" i="12" s="1"/>
  <c r="L709" i="12"/>
  <c r="R709" i="12" s="1"/>
  <c r="T709" i="12" s="1"/>
  <c r="N704" i="12"/>
  <c r="V704" i="12" s="1"/>
  <c r="M704" i="12"/>
  <c r="U704" i="12" s="1"/>
  <c r="L704" i="12"/>
  <c r="R704" i="12" s="1"/>
  <c r="T704" i="12" s="1"/>
  <c r="N702" i="12"/>
  <c r="V702" i="12" s="1"/>
  <c r="M702" i="12"/>
  <c r="U702" i="12" s="1"/>
  <c r="L702" i="12"/>
  <c r="R702" i="12" s="1"/>
  <c r="T702" i="12" s="1"/>
  <c r="N698" i="12"/>
  <c r="V698" i="12" s="1"/>
  <c r="M698" i="12"/>
  <c r="U698" i="12" s="1"/>
  <c r="L698" i="12"/>
  <c r="R698" i="12" s="1"/>
  <c r="T698" i="12" s="1"/>
  <c r="N694" i="12"/>
  <c r="V694" i="12" s="1"/>
  <c r="M694" i="12"/>
  <c r="U694" i="12" s="1"/>
  <c r="L694" i="12"/>
  <c r="R694" i="12" s="1"/>
  <c r="T694" i="12" s="1"/>
  <c r="N692" i="12"/>
  <c r="V692" i="12" s="1"/>
  <c r="M692" i="12"/>
  <c r="U692" i="12" s="1"/>
  <c r="L692" i="12"/>
  <c r="R692" i="12" s="1"/>
  <c r="T692" i="12" s="1"/>
  <c r="N688" i="12"/>
  <c r="V688" i="12" s="1"/>
  <c r="M688" i="12"/>
  <c r="U688" i="12" s="1"/>
  <c r="L688" i="12"/>
  <c r="R688" i="12" s="1"/>
  <c r="T688" i="12" s="1"/>
  <c r="N684" i="12"/>
  <c r="V684" i="12" s="1"/>
  <c r="M684" i="12"/>
  <c r="U684" i="12" s="1"/>
  <c r="L684" i="12"/>
  <c r="R684" i="12" s="1"/>
  <c r="T684" i="12" s="1"/>
  <c r="N680" i="12"/>
  <c r="V680" i="12" s="1"/>
  <c r="M680" i="12"/>
  <c r="U680" i="12" s="1"/>
  <c r="L680" i="12"/>
  <c r="R680" i="12" s="1"/>
  <c r="T680" i="12" s="1"/>
  <c r="N676" i="12"/>
  <c r="V676" i="12" s="1"/>
  <c r="M676" i="12"/>
  <c r="U676" i="12" s="1"/>
  <c r="L676" i="12"/>
  <c r="R676" i="12" s="1"/>
  <c r="T676" i="12" s="1"/>
  <c r="N674" i="12"/>
  <c r="V674" i="12" s="1"/>
  <c r="M674" i="12"/>
  <c r="U674" i="12" s="1"/>
  <c r="L674" i="12"/>
  <c r="R674" i="12" s="1"/>
  <c r="T674" i="12" s="1"/>
  <c r="N668" i="12"/>
  <c r="V668" i="12" s="1"/>
  <c r="M668" i="12"/>
  <c r="U668" i="12" s="1"/>
  <c r="N664" i="12"/>
  <c r="V664" i="12" s="1"/>
  <c r="M664" i="12"/>
  <c r="U664" i="12" s="1"/>
  <c r="L664" i="12"/>
  <c r="R664" i="12" s="1"/>
  <c r="T664" i="12" s="1"/>
  <c r="N663" i="12"/>
  <c r="V663" i="12" s="1"/>
  <c r="M663" i="12"/>
  <c r="U663" i="12" s="1"/>
  <c r="L663" i="12"/>
  <c r="R663" i="12" s="1"/>
  <c r="T663" i="12" s="1"/>
  <c r="N662" i="12"/>
  <c r="V662" i="12" s="1"/>
  <c r="M662" i="12"/>
  <c r="U662" i="12" s="1"/>
  <c r="L662" i="12"/>
  <c r="R662" i="12" s="1"/>
  <c r="T662" i="12" s="1"/>
  <c r="N660" i="12"/>
  <c r="V660" i="12" s="1"/>
  <c r="M660" i="12"/>
  <c r="U660" i="12" s="1"/>
  <c r="L660" i="12"/>
  <c r="R660" i="12" s="1"/>
  <c r="T660" i="12" s="1"/>
  <c r="N659" i="12"/>
  <c r="V659" i="12" s="1"/>
  <c r="M659" i="12"/>
  <c r="U659" i="12" s="1"/>
  <c r="L659" i="12"/>
  <c r="R659" i="12" s="1"/>
  <c r="T659" i="12" s="1"/>
  <c r="N658" i="12"/>
  <c r="V658" i="12" s="1"/>
  <c r="M658" i="12"/>
  <c r="U658" i="12" s="1"/>
  <c r="L658" i="12"/>
  <c r="R658" i="12" s="1"/>
  <c r="T658" i="12" s="1"/>
  <c r="N655" i="12"/>
  <c r="V655" i="12" s="1"/>
  <c r="M655" i="12"/>
  <c r="U655" i="12" s="1"/>
  <c r="L655" i="12"/>
  <c r="R655" i="12" s="1"/>
  <c r="T655" i="12" s="1"/>
  <c r="N652" i="12"/>
  <c r="V652" i="12" s="1"/>
  <c r="M652" i="12"/>
  <c r="U652" i="12" s="1"/>
  <c r="L652" i="12"/>
  <c r="R652" i="12" s="1"/>
  <c r="T652" i="12" s="1"/>
  <c r="N649" i="12"/>
  <c r="V649" i="12" s="1"/>
  <c r="M649" i="12"/>
  <c r="U649" i="12" s="1"/>
  <c r="L649" i="12"/>
  <c r="R649" i="12" s="1"/>
  <c r="T649" i="12" s="1"/>
  <c r="N644" i="12"/>
  <c r="V644" i="12" s="1"/>
  <c r="M644" i="12"/>
  <c r="U644" i="12" s="1"/>
  <c r="L644" i="12"/>
  <c r="R644" i="12" s="1"/>
  <c r="T644" i="12" s="1"/>
  <c r="N642" i="12"/>
  <c r="V642" i="12" s="1"/>
  <c r="M642" i="12"/>
  <c r="U642" i="12" s="1"/>
  <c r="N638" i="12"/>
  <c r="V638" i="12" s="1"/>
  <c r="M638" i="12"/>
  <c r="U638" i="12" s="1"/>
  <c r="L638" i="12"/>
  <c r="R638" i="12" s="1"/>
  <c r="T638" i="12" s="1"/>
  <c r="N636" i="12"/>
  <c r="V636" i="12" s="1"/>
  <c r="M636" i="12"/>
  <c r="U636" i="12" s="1"/>
  <c r="L636" i="12"/>
  <c r="R636" i="12" s="1"/>
  <c r="T636" i="12" s="1"/>
  <c r="N629" i="12"/>
  <c r="V629" i="12" s="1"/>
  <c r="M629" i="12"/>
  <c r="U629" i="12" s="1"/>
  <c r="L629" i="12"/>
  <c r="R629" i="12" s="1"/>
  <c r="T629" i="12" s="1"/>
  <c r="N624" i="12"/>
  <c r="V624" i="12" s="1"/>
  <c r="M624" i="12"/>
  <c r="U624" i="12" s="1"/>
  <c r="L624" i="12"/>
  <c r="R624" i="12" s="1"/>
  <c r="T624" i="12" s="1"/>
  <c r="N621" i="12"/>
  <c r="V621" i="12" s="1"/>
  <c r="M621" i="12"/>
  <c r="U621" i="12" s="1"/>
  <c r="L621" i="12"/>
  <c r="R621" i="12" s="1"/>
  <c r="T621" i="12" s="1"/>
  <c r="N616" i="12"/>
  <c r="V616" i="12" s="1"/>
  <c r="M616" i="12"/>
  <c r="U616" i="12" s="1"/>
  <c r="L616" i="12"/>
  <c r="R616" i="12" s="1"/>
  <c r="T616" i="12" s="1"/>
  <c r="N613" i="12"/>
  <c r="V613" i="12" s="1"/>
  <c r="M613" i="12"/>
  <c r="U613" i="12" s="1"/>
  <c r="L613" i="12"/>
  <c r="R613" i="12" s="1"/>
  <c r="T613" i="12" s="1"/>
  <c r="N609" i="12"/>
  <c r="V609" i="12" s="1"/>
  <c r="M609" i="12"/>
  <c r="U609" i="12" s="1"/>
  <c r="L609" i="12"/>
  <c r="R609" i="12" s="1"/>
  <c r="T609" i="12" s="1"/>
  <c r="N605" i="12"/>
  <c r="V605" i="12" s="1"/>
  <c r="M605" i="12"/>
  <c r="U605" i="12" s="1"/>
  <c r="L605" i="12"/>
  <c r="R605" i="12" s="1"/>
  <c r="T605" i="12" s="1"/>
  <c r="N603" i="12"/>
  <c r="V603" i="12" s="1"/>
  <c r="M603" i="12"/>
  <c r="U603" i="12" s="1"/>
  <c r="L603" i="12"/>
  <c r="R603" i="12" s="1"/>
  <c r="T603" i="12" s="1"/>
  <c r="N598" i="12"/>
  <c r="V598" i="12" s="1"/>
  <c r="M598" i="12"/>
  <c r="U598" i="12" s="1"/>
  <c r="L598" i="12"/>
  <c r="R598" i="12" s="1"/>
  <c r="T598" i="12" s="1"/>
  <c r="N595" i="12"/>
  <c r="V595" i="12" s="1"/>
  <c r="M595" i="12"/>
  <c r="U595" i="12" s="1"/>
  <c r="L595" i="12"/>
  <c r="R595" i="12" s="1"/>
  <c r="T595" i="12" s="1"/>
  <c r="N592" i="12"/>
  <c r="V592" i="12" s="1"/>
  <c r="M592" i="12"/>
  <c r="U592" i="12" s="1"/>
  <c r="L592" i="12"/>
  <c r="R592" i="12" s="1"/>
  <c r="T592" i="12" s="1"/>
  <c r="N589" i="12"/>
  <c r="V589" i="12" s="1"/>
  <c r="M589" i="12"/>
  <c r="U589" i="12" s="1"/>
  <c r="L589" i="12"/>
  <c r="R589" i="12" s="1"/>
  <c r="T589" i="12" s="1"/>
  <c r="N586" i="12"/>
  <c r="V586" i="12" s="1"/>
  <c r="M586" i="12"/>
  <c r="U586" i="12" s="1"/>
  <c r="L586" i="12"/>
  <c r="R586" i="12" s="1"/>
  <c r="T586" i="12" s="1"/>
  <c r="N580" i="12"/>
  <c r="V580" i="12" s="1"/>
  <c r="M580" i="12"/>
  <c r="U580" i="12" s="1"/>
  <c r="L580" i="12"/>
  <c r="R580" i="12" s="1"/>
  <c r="T580" i="12" s="1"/>
  <c r="N577" i="12"/>
  <c r="V577" i="12" s="1"/>
  <c r="M577" i="12"/>
  <c r="U577" i="12" s="1"/>
  <c r="L577" i="12"/>
  <c r="R577" i="12" s="1"/>
  <c r="T577" i="12" s="1"/>
  <c r="N572" i="12"/>
  <c r="V572" i="12" s="1"/>
  <c r="M572" i="12"/>
  <c r="U572" i="12" s="1"/>
  <c r="L572" i="12"/>
  <c r="R572" i="12" s="1"/>
  <c r="T572" i="12" s="1"/>
  <c r="N567" i="12"/>
  <c r="V567" i="12" s="1"/>
  <c r="M567" i="12"/>
  <c r="U567" i="12" s="1"/>
  <c r="L567" i="12"/>
  <c r="R567" i="12" s="1"/>
  <c r="T567" i="12" s="1"/>
  <c r="N564" i="12"/>
  <c r="V564" i="12" s="1"/>
  <c r="M564" i="12"/>
  <c r="U564" i="12" s="1"/>
  <c r="L564" i="12"/>
  <c r="R564" i="12" s="1"/>
  <c r="T564" i="12" s="1"/>
  <c r="N558" i="12"/>
  <c r="V558" i="12" s="1"/>
  <c r="M558" i="12"/>
  <c r="U558" i="12" s="1"/>
  <c r="L558" i="12"/>
  <c r="R558" i="12" s="1"/>
  <c r="T558" i="12" s="1"/>
  <c r="N554" i="12"/>
  <c r="V554" i="12" s="1"/>
  <c r="M554" i="12"/>
  <c r="U554" i="12" s="1"/>
  <c r="L554" i="12"/>
  <c r="R554" i="12" s="1"/>
  <c r="T554" i="12" s="1"/>
  <c r="N553" i="12"/>
  <c r="V553" i="12" s="1"/>
  <c r="M553" i="12"/>
  <c r="U553" i="12" s="1"/>
  <c r="L553" i="12"/>
  <c r="R553" i="12" s="1"/>
  <c r="T553" i="12" s="1"/>
  <c r="N552" i="12"/>
  <c r="V552" i="12" s="1"/>
  <c r="M552" i="12"/>
  <c r="U552" i="12" s="1"/>
  <c r="L552" i="12"/>
  <c r="R552" i="12" s="1"/>
  <c r="T552" i="12" s="1"/>
  <c r="N551" i="12"/>
  <c r="V551" i="12" s="1"/>
  <c r="M551" i="12"/>
  <c r="U551" i="12" s="1"/>
  <c r="L551" i="12"/>
  <c r="R551" i="12" s="1"/>
  <c r="T551" i="12" s="1"/>
  <c r="N549" i="12"/>
  <c r="V549" i="12" s="1"/>
  <c r="M549" i="12"/>
  <c r="U549" i="12" s="1"/>
  <c r="L549" i="12"/>
  <c r="R549" i="12" s="1"/>
  <c r="T549" i="12" s="1"/>
  <c r="N548" i="12"/>
  <c r="V548" i="12" s="1"/>
  <c r="M548" i="12"/>
  <c r="U548" i="12" s="1"/>
  <c r="L548" i="12"/>
  <c r="R548" i="12" s="1"/>
  <c r="T548" i="12" s="1"/>
  <c r="N547" i="12"/>
  <c r="V547" i="12" s="1"/>
  <c r="M547" i="12"/>
  <c r="U547" i="12" s="1"/>
  <c r="L547" i="12"/>
  <c r="R547" i="12" s="1"/>
  <c r="T547" i="12" s="1"/>
  <c r="N541" i="12"/>
  <c r="V541" i="12" s="1"/>
  <c r="M541" i="12"/>
  <c r="U541" i="12" s="1"/>
  <c r="L541" i="12"/>
  <c r="R541" i="12" s="1"/>
  <c r="T541" i="12" s="1"/>
  <c r="N537" i="12"/>
  <c r="V537" i="12" s="1"/>
  <c r="M537" i="12"/>
  <c r="U537" i="12" s="1"/>
  <c r="L537" i="12"/>
  <c r="R537" i="12" s="1"/>
  <c r="T537" i="12" s="1"/>
  <c r="N533" i="12"/>
  <c r="V533" i="12" s="1"/>
  <c r="M533" i="12"/>
  <c r="U533" i="12" s="1"/>
  <c r="L533" i="12"/>
  <c r="R533" i="12" s="1"/>
  <c r="T533" i="12" s="1"/>
  <c r="N530" i="12"/>
  <c r="V530" i="12" s="1"/>
  <c r="M530" i="12"/>
  <c r="U530" i="12" s="1"/>
  <c r="L530" i="12"/>
  <c r="R530" i="12" s="1"/>
  <c r="T530" i="12" s="1"/>
  <c r="N525" i="12"/>
  <c r="V525" i="12" s="1"/>
  <c r="M525" i="12"/>
  <c r="U525" i="12" s="1"/>
  <c r="L525" i="12"/>
  <c r="R525" i="12" s="1"/>
  <c r="T525" i="12" s="1"/>
  <c r="N523" i="12"/>
  <c r="V523" i="12" s="1"/>
  <c r="M523" i="12"/>
  <c r="U523" i="12" s="1"/>
  <c r="L523" i="12"/>
  <c r="R523" i="12" s="1"/>
  <c r="T523" i="12" s="1"/>
  <c r="N519" i="12"/>
  <c r="V519" i="12" s="1"/>
  <c r="M519" i="12"/>
  <c r="U519" i="12" s="1"/>
  <c r="L519" i="12"/>
  <c r="R519" i="12" s="1"/>
  <c r="T519" i="12" s="1"/>
  <c r="N515" i="12"/>
  <c r="V515" i="12" s="1"/>
  <c r="M515" i="12"/>
  <c r="U515" i="12" s="1"/>
  <c r="L515" i="12"/>
  <c r="R515" i="12" s="1"/>
  <c r="T515" i="12" s="1"/>
  <c r="N511" i="12"/>
  <c r="V511" i="12" s="1"/>
  <c r="M511" i="12"/>
  <c r="U511" i="12" s="1"/>
  <c r="L511" i="12"/>
  <c r="R511" i="12" s="1"/>
  <c r="T511" i="12" s="1"/>
  <c r="N507" i="12"/>
  <c r="V507" i="12" s="1"/>
  <c r="M507" i="12"/>
  <c r="U507" i="12" s="1"/>
  <c r="L507" i="12"/>
  <c r="R507" i="12" s="1"/>
  <c r="T507" i="12" s="1"/>
  <c r="N504" i="12"/>
  <c r="V504" i="12" s="1"/>
  <c r="M504" i="12"/>
  <c r="U504" i="12" s="1"/>
  <c r="L504" i="12"/>
  <c r="R504" i="12" s="1"/>
  <c r="T504" i="12" s="1"/>
  <c r="N500" i="12"/>
  <c r="V500" i="12" s="1"/>
  <c r="M500" i="12"/>
  <c r="U500" i="12" s="1"/>
  <c r="L500" i="12"/>
  <c r="R500" i="12" s="1"/>
  <c r="T500" i="12" s="1"/>
  <c r="N497" i="12"/>
  <c r="V497" i="12" s="1"/>
  <c r="M497" i="12"/>
  <c r="U497" i="12" s="1"/>
  <c r="L497" i="12"/>
  <c r="R497" i="12" s="1"/>
  <c r="T497" i="12" s="1"/>
  <c r="N493" i="12"/>
  <c r="V493" i="12" s="1"/>
  <c r="M493" i="12"/>
  <c r="U493" i="12" s="1"/>
  <c r="L493" i="12"/>
  <c r="R493" i="12" s="1"/>
  <c r="T493" i="12" s="1"/>
  <c r="N486" i="12"/>
  <c r="V486" i="12" s="1"/>
  <c r="M486" i="12"/>
  <c r="U486" i="12" s="1"/>
  <c r="L486" i="12"/>
  <c r="R486" i="12" s="1"/>
  <c r="T486" i="12" s="1"/>
  <c r="N482" i="12"/>
  <c r="V482" i="12" s="1"/>
  <c r="M482" i="12"/>
  <c r="U482" i="12" s="1"/>
  <c r="L482" i="12"/>
  <c r="R482" i="12" s="1"/>
  <c r="T482" i="12" s="1"/>
  <c r="N478" i="12"/>
  <c r="V478" i="12" s="1"/>
  <c r="M478" i="12"/>
  <c r="U478" i="12" s="1"/>
  <c r="L478" i="12"/>
  <c r="R478" i="12" s="1"/>
  <c r="T478" i="12" s="1"/>
  <c r="N474" i="12"/>
  <c r="V474" i="12" s="1"/>
  <c r="M474" i="12"/>
  <c r="U474" i="12" s="1"/>
  <c r="L474" i="12"/>
  <c r="R474" i="12" s="1"/>
  <c r="T474" i="12" s="1"/>
  <c r="N470" i="12"/>
  <c r="V470" i="12" s="1"/>
  <c r="M470" i="12"/>
  <c r="U470" i="12" s="1"/>
  <c r="N469" i="12"/>
  <c r="V469" i="12" s="1"/>
  <c r="M469" i="12"/>
  <c r="U469" i="12" s="1"/>
  <c r="N460" i="12"/>
  <c r="V460" i="12" s="1"/>
  <c r="M460" i="12"/>
  <c r="U460" i="12" s="1"/>
  <c r="L460" i="12"/>
  <c r="R460" i="12" s="1"/>
  <c r="T460" i="12" s="1"/>
  <c r="N458" i="12"/>
  <c r="V458" i="12" s="1"/>
  <c r="M458" i="12"/>
  <c r="U458" i="12" s="1"/>
  <c r="L458" i="12"/>
  <c r="R458" i="12" s="1"/>
  <c r="T458" i="12" s="1"/>
  <c r="N454" i="12"/>
  <c r="V454" i="12" s="1"/>
  <c r="M454" i="12"/>
  <c r="U454" i="12" s="1"/>
  <c r="L454" i="12"/>
  <c r="R454" i="12" s="1"/>
  <c r="T454" i="12" s="1"/>
  <c r="N449" i="12"/>
  <c r="V449" i="12" s="1"/>
  <c r="M449" i="12"/>
  <c r="U449" i="12" s="1"/>
  <c r="L449" i="12"/>
  <c r="R449" i="12" s="1"/>
  <c r="T449" i="12" s="1"/>
  <c r="N443" i="12"/>
  <c r="V443" i="12" s="1"/>
  <c r="M443" i="12"/>
  <c r="U443" i="12" s="1"/>
  <c r="L443" i="12"/>
  <c r="R443" i="12" s="1"/>
  <c r="T443" i="12" s="1"/>
  <c r="N441" i="12"/>
  <c r="V441" i="12" s="1"/>
  <c r="M441" i="12"/>
  <c r="U441" i="12" s="1"/>
  <c r="L441" i="12"/>
  <c r="R441" i="12" s="1"/>
  <c r="T441" i="12" s="1"/>
  <c r="N436" i="12"/>
  <c r="V436" i="12" s="1"/>
  <c r="M436" i="12"/>
  <c r="U436" i="12" s="1"/>
  <c r="L436" i="12"/>
  <c r="R436" i="12" s="1"/>
  <c r="T436" i="12" s="1"/>
  <c r="N432" i="12"/>
  <c r="V432" i="12" s="1"/>
  <c r="M432" i="12"/>
  <c r="U432" i="12" s="1"/>
  <c r="L432" i="12"/>
  <c r="R432" i="12" s="1"/>
  <c r="T432" i="12" s="1"/>
  <c r="N430" i="12"/>
  <c r="V430" i="12" s="1"/>
  <c r="M430" i="12"/>
  <c r="U430" i="12" s="1"/>
  <c r="L430" i="12"/>
  <c r="R430" i="12" s="1"/>
  <c r="T430" i="12" s="1"/>
  <c r="N426" i="12"/>
  <c r="V426" i="12" s="1"/>
  <c r="M426" i="12"/>
  <c r="U426" i="12" s="1"/>
  <c r="L426" i="12"/>
  <c r="R426" i="12" s="1"/>
  <c r="T426" i="12" s="1"/>
  <c r="N424" i="12"/>
  <c r="V424" i="12" s="1"/>
  <c r="M424" i="12"/>
  <c r="U424" i="12" s="1"/>
  <c r="L424" i="12"/>
  <c r="R424" i="12" s="1"/>
  <c r="T424" i="12" s="1"/>
  <c r="N419" i="12"/>
  <c r="V419" i="12" s="1"/>
  <c r="M419" i="12"/>
  <c r="U419" i="12" s="1"/>
  <c r="L419" i="12"/>
  <c r="R419" i="12" s="1"/>
  <c r="T419" i="12" s="1"/>
  <c r="N415" i="12"/>
  <c r="V415" i="12" s="1"/>
  <c r="M415" i="12"/>
  <c r="U415" i="12" s="1"/>
  <c r="L415" i="12"/>
  <c r="R415" i="12" s="1"/>
  <c r="T415" i="12" s="1"/>
  <c r="N414" i="12"/>
  <c r="V414" i="12" s="1"/>
  <c r="M414" i="12"/>
  <c r="U414" i="12" s="1"/>
  <c r="L414" i="12"/>
  <c r="R414" i="12" s="1"/>
  <c r="T414" i="12" s="1"/>
  <c r="N412" i="12"/>
  <c r="V412" i="12" s="1"/>
  <c r="M412" i="12"/>
  <c r="U412" i="12" s="1"/>
  <c r="L412" i="12"/>
  <c r="R412" i="12" s="1"/>
  <c r="T412" i="12" s="1"/>
  <c r="N408" i="12"/>
  <c r="V408" i="12" s="1"/>
  <c r="M408" i="12"/>
  <c r="U408" i="12" s="1"/>
  <c r="L408" i="12"/>
  <c r="R408" i="12" s="1"/>
  <c r="T408" i="12" s="1"/>
  <c r="N406" i="12"/>
  <c r="V406" i="12" s="1"/>
  <c r="M406" i="12"/>
  <c r="U406" i="12" s="1"/>
  <c r="L406" i="12"/>
  <c r="R406" i="12" s="1"/>
  <c r="T406" i="12" s="1"/>
  <c r="N401" i="12"/>
  <c r="V401" i="12" s="1"/>
  <c r="M401" i="12"/>
  <c r="U401" i="12" s="1"/>
  <c r="L401" i="12"/>
  <c r="R401" i="12" s="1"/>
  <c r="T401" i="12" s="1"/>
  <c r="N397" i="12"/>
  <c r="V397" i="12" s="1"/>
  <c r="M397" i="12"/>
  <c r="U397" i="12" s="1"/>
  <c r="L397" i="12"/>
  <c r="R397" i="12" s="1"/>
  <c r="T397" i="12" s="1"/>
  <c r="N393" i="12"/>
  <c r="V393" i="12" s="1"/>
  <c r="M393" i="12"/>
  <c r="U393" i="12" s="1"/>
  <c r="L393" i="12"/>
  <c r="R393" i="12" s="1"/>
  <c r="T393" i="12" s="1"/>
  <c r="N389" i="12"/>
  <c r="V389" i="12" s="1"/>
  <c r="M389" i="12"/>
  <c r="U389" i="12" s="1"/>
  <c r="L389" i="12"/>
  <c r="R389" i="12" s="1"/>
  <c r="T389" i="12" s="1"/>
  <c r="N385" i="12"/>
  <c r="V385" i="12" s="1"/>
  <c r="M385" i="12"/>
  <c r="U385" i="12" s="1"/>
  <c r="L385" i="12"/>
  <c r="R385" i="12" s="1"/>
  <c r="T385" i="12" s="1"/>
  <c r="N381" i="12"/>
  <c r="V381" i="12" s="1"/>
  <c r="M381" i="12"/>
  <c r="U381" i="12" s="1"/>
  <c r="L381" i="12"/>
  <c r="R381" i="12" s="1"/>
  <c r="T381" i="12" s="1"/>
  <c r="N373" i="12"/>
  <c r="V373" i="12" s="1"/>
  <c r="M373" i="12"/>
  <c r="U373" i="12" s="1"/>
  <c r="L373" i="12"/>
  <c r="R373" i="12" s="1"/>
  <c r="T373" i="12" s="1"/>
  <c r="N366" i="12"/>
  <c r="V366" i="12" s="1"/>
  <c r="M366" i="12"/>
  <c r="U366" i="12" s="1"/>
  <c r="L366" i="12"/>
  <c r="R366" i="12" s="1"/>
  <c r="T366" i="12" s="1"/>
  <c r="N362" i="12"/>
  <c r="V362" i="12" s="1"/>
  <c r="M362" i="12"/>
  <c r="U362" i="12" s="1"/>
  <c r="L362" i="12"/>
  <c r="R362" i="12" s="1"/>
  <c r="T362" i="12" s="1"/>
  <c r="N356" i="12"/>
  <c r="V356" i="12" s="1"/>
  <c r="M356" i="12"/>
  <c r="U356" i="12" s="1"/>
  <c r="L356" i="12"/>
  <c r="R356" i="12" s="1"/>
  <c r="T356" i="12" s="1"/>
  <c r="N351" i="12"/>
  <c r="V351" i="12" s="1"/>
  <c r="M351" i="12"/>
  <c r="U351" i="12" s="1"/>
  <c r="L351" i="12"/>
  <c r="R351" i="12" s="1"/>
  <c r="T351" i="12" s="1"/>
  <c r="N347" i="12"/>
  <c r="V347" i="12" s="1"/>
  <c r="M347" i="12"/>
  <c r="U347" i="12" s="1"/>
  <c r="L347" i="12"/>
  <c r="R347" i="12" s="1"/>
  <c r="T347" i="12" s="1"/>
  <c r="N344" i="12"/>
  <c r="V344" i="12" s="1"/>
  <c r="M344" i="12"/>
  <c r="U344" i="12" s="1"/>
  <c r="L344" i="12"/>
  <c r="R344" i="12" s="1"/>
  <c r="T344" i="12" s="1"/>
  <c r="N341" i="12"/>
  <c r="V341" i="12" s="1"/>
  <c r="M341" i="12"/>
  <c r="U341" i="12" s="1"/>
  <c r="L341" i="12"/>
  <c r="R341" i="12" s="1"/>
  <c r="T341" i="12" s="1"/>
  <c r="N337" i="12"/>
  <c r="V337" i="12" s="1"/>
  <c r="M337" i="12"/>
  <c r="U337" i="12" s="1"/>
  <c r="L337" i="12"/>
  <c r="R337" i="12" s="1"/>
  <c r="T337" i="12" s="1"/>
  <c r="N330" i="12"/>
  <c r="V330" i="12" s="1"/>
  <c r="M330" i="12"/>
  <c r="U330" i="12" s="1"/>
  <c r="L330" i="12"/>
  <c r="R330" i="12" s="1"/>
  <c r="T330" i="12" s="1"/>
  <c r="N324" i="12"/>
  <c r="V324" i="12" s="1"/>
  <c r="M324" i="12"/>
  <c r="U324" i="12" s="1"/>
  <c r="L324" i="12"/>
  <c r="R324" i="12" s="1"/>
  <c r="T324" i="12" s="1"/>
  <c r="N320" i="12"/>
  <c r="V320" i="12" s="1"/>
  <c r="M320" i="12"/>
  <c r="U320" i="12" s="1"/>
  <c r="L320" i="12"/>
  <c r="R320" i="12" s="1"/>
  <c r="T320" i="12" s="1"/>
  <c r="N319" i="12"/>
  <c r="V319" i="12" s="1"/>
  <c r="M319" i="12"/>
  <c r="U319" i="12" s="1"/>
  <c r="L319" i="12"/>
  <c r="R319" i="12" s="1"/>
  <c r="T319" i="12" s="1"/>
  <c r="N315" i="12"/>
  <c r="V315" i="12" s="1"/>
  <c r="M315" i="12"/>
  <c r="U315" i="12" s="1"/>
  <c r="L315" i="12"/>
  <c r="R315" i="12" s="1"/>
  <c r="T315" i="12" s="1"/>
  <c r="N311" i="12"/>
  <c r="V311" i="12" s="1"/>
  <c r="M311" i="12"/>
  <c r="U311" i="12" s="1"/>
  <c r="L311" i="12"/>
  <c r="R311" i="12" s="1"/>
  <c r="T311" i="12" s="1"/>
  <c r="N308" i="12"/>
  <c r="V308" i="12" s="1"/>
  <c r="M308" i="12"/>
  <c r="U308" i="12" s="1"/>
  <c r="L308" i="12"/>
  <c r="R308" i="12" s="1"/>
  <c r="T308" i="12" s="1"/>
  <c r="N304" i="12"/>
  <c r="V304" i="12" s="1"/>
  <c r="M304" i="12"/>
  <c r="U304" i="12" s="1"/>
  <c r="L304" i="12"/>
  <c r="R304" i="12" s="1"/>
  <c r="T304" i="12" s="1"/>
  <c r="N300" i="12"/>
  <c r="V300" i="12" s="1"/>
  <c r="M300" i="12"/>
  <c r="U300" i="12" s="1"/>
  <c r="L300" i="12"/>
  <c r="R300" i="12" s="1"/>
  <c r="T300" i="12" s="1"/>
  <c r="N290" i="12"/>
  <c r="V290" i="12" s="1"/>
  <c r="M290" i="12"/>
  <c r="U290" i="12" s="1"/>
  <c r="L290" i="12"/>
  <c r="R290" i="12" s="1"/>
  <c r="T290" i="12" s="1"/>
  <c r="N289" i="12"/>
  <c r="V289" i="12" s="1"/>
  <c r="M289" i="12"/>
  <c r="U289" i="12" s="1"/>
  <c r="L289" i="12"/>
  <c r="R289" i="12" s="1"/>
  <c r="T289" i="12" s="1"/>
  <c r="N287" i="12"/>
  <c r="V287" i="12" s="1"/>
  <c r="M287" i="12"/>
  <c r="U287" i="12" s="1"/>
  <c r="L287" i="12"/>
  <c r="R287" i="12" s="1"/>
  <c r="T287" i="12" s="1"/>
  <c r="N283" i="12"/>
  <c r="V283" i="12" s="1"/>
  <c r="M283" i="12"/>
  <c r="U283" i="12" s="1"/>
  <c r="L283" i="12"/>
  <c r="R283" i="12" s="1"/>
  <c r="T283" i="12" s="1"/>
  <c r="N282" i="12"/>
  <c r="V282" i="12" s="1"/>
  <c r="M282" i="12"/>
  <c r="U282" i="12" s="1"/>
  <c r="L282" i="12"/>
  <c r="R282" i="12" s="1"/>
  <c r="T282" i="12" s="1"/>
  <c r="N280" i="12"/>
  <c r="V280" i="12" s="1"/>
  <c r="M280" i="12"/>
  <c r="U280" i="12" s="1"/>
  <c r="L280" i="12"/>
  <c r="R280" i="12" s="1"/>
  <c r="T280" i="12" s="1"/>
  <c r="N276" i="12"/>
  <c r="V276" i="12" s="1"/>
  <c r="M276" i="12"/>
  <c r="U276" i="12" s="1"/>
  <c r="L276" i="12"/>
  <c r="R276" i="12" s="1"/>
  <c r="T276" i="12" s="1"/>
  <c r="N270" i="12"/>
  <c r="V270" i="12" s="1"/>
  <c r="M270" i="12"/>
  <c r="U270" i="12" s="1"/>
  <c r="L270" i="12"/>
  <c r="R270" i="12" s="1"/>
  <c r="T270" i="12" s="1"/>
  <c r="N266" i="12"/>
  <c r="V266" i="12" s="1"/>
  <c r="M266" i="12"/>
  <c r="U266" i="12" s="1"/>
  <c r="L266" i="12"/>
  <c r="R266" i="12" s="1"/>
  <c r="T266" i="12" s="1"/>
  <c r="N264" i="12"/>
  <c r="V264" i="12" s="1"/>
  <c r="M264" i="12"/>
  <c r="U264" i="12" s="1"/>
  <c r="L264" i="12"/>
  <c r="R264" i="12" s="1"/>
  <c r="T264" i="12" s="1"/>
  <c r="N260" i="12"/>
  <c r="V260" i="12" s="1"/>
  <c r="M260" i="12"/>
  <c r="U260" i="12" s="1"/>
  <c r="L260" i="12"/>
  <c r="R260" i="12" s="1"/>
  <c r="T260" i="12" s="1"/>
  <c r="N255" i="12"/>
  <c r="V255" i="12" s="1"/>
  <c r="M255" i="12"/>
  <c r="U255" i="12" s="1"/>
  <c r="L255" i="12"/>
  <c r="R255" i="12" s="1"/>
  <c r="T255" i="12" s="1"/>
  <c r="N253" i="12"/>
  <c r="V253" i="12" s="1"/>
  <c r="M253" i="12"/>
  <c r="U253" i="12" s="1"/>
  <c r="L253" i="12"/>
  <c r="R253" i="12" s="1"/>
  <c r="T253" i="12" s="1"/>
  <c r="N245" i="12"/>
  <c r="V245" i="12" s="1"/>
  <c r="M245" i="12"/>
  <c r="U245" i="12" s="1"/>
  <c r="L245" i="12"/>
  <c r="R245" i="12" s="1"/>
  <c r="T245" i="12" s="1"/>
  <c r="N241" i="12"/>
  <c r="V241" i="12" s="1"/>
  <c r="M241" i="12"/>
  <c r="U241" i="12" s="1"/>
  <c r="L241" i="12"/>
  <c r="R241" i="12" s="1"/>
  <c r="T241" i="12" s="1"/>
  <c r="N239" i="12"/>
  <c r="V239" i="12" s="1"/>
  <c r="M239" i="12"/>
  <c r="U239" i="12" s="1"/>
  <c r="L239" i="12"/>
  <c r="R239" i="12" s="1"/>
  <c r="T239" i="12" s="1"/>
  <c r="N229" i="12"/>
  <c r="V229" i="12" s="1"/>
  <c r="M229" i="12"/>
  <c r="U229" i="12" s="1"/>
  <c r="L229" i="12"/>
  <c r="R229" i="12" s="1"/>
  <c r="T229" i="12" s="1"/>
  <c r="N225" i="12"/>
  <c r="V225" i="12" s="1"/>
  <c r="M225" i="12"/>
  <c r="U225" i="12" s="1"/>
  <c r="L225" i="12"/>
  <c r="R225" i="12" s="1"/>
  <c r="T225" i="12" s="1"/>
  <c r="N222" i="12"/>
  <c r="V222" i="12" s="1"/>
  <c r="M222" i="12"/>
  <c r="U222" i="12" s="1"/>
  <c r="L222" i="12"/>
  <c r="R222" i="12" s="1"/>
  <c r="T222" i="12" s="1"/>
  <c r="N218" i="12"/>
  <c r="V218" i="12" s="1"/>
  <c r="M218" i="12"/>
  <c r="U218" i="12" s="1"/>
  <c r="N216" i="12"/>
  <c r="V216" i="12" s="1"/>
  <c r="M216" i="12"/>
  <c r="U216" i="12" s="1"/>
  <c r="L216" i="12"/>
  <c r="R216" i="12" s="1"/>
  <c r="T216" i="12" s="1"/>
  <c r="N212" i="12"/>
  <c r="V212" i="12" s="1"/>
  <c r="M212" i="12"/>
  <c r="U212" i="12" s="1"/>
  <c r="L212" i="12"/>
  <c r="R212" i="12" s="1"/>
  <c r="T212" i="12" s="1"/>
  <c r="N210" i="12"/>
  <c r="V210" i="12" s="1"/>
  <c r="M210" i="12"/>
  <c r="U210" i="12" s="1"/>
  <c r="L210" i="12"/>
  <c r="R210" i="12" s="1"/>
  <c r="T210" i="12" s="1"/>
  <c r="N203" i="12"/>
  <c r="V203" i="12" s="1"/>
  <c r="M203" i="12"/>
  <c r="U203" i="12" s="1"/>
  <c r="L203" i="12"/>
  <c r="R203" i="12" s="1"/>
  <c r="T203" i="12" s="1"/>
  <c r="N199" i="12"/>
  <c r="V199" i="12" s="1"/>
  <c r="M199" i="12"/>
  <c r="U199" i="12" s="1"/>
  <c r="L199" i="12"/>
  <c r="R199" i="12" s="1"/>
  <c r="T199" i="12" s="1"/>
  <c r="N195" i="12"/>
  <c r="V195" i="12" s="1"/>
  <c r="M195" i="12"/>
  <c r="U195" i="12" s="1"/>
  <c r="L195" i="12"/>
  <c r="R195" i="12" s="1"/>
  <c r="T195" i="12" s="1"/>
  <c r="N190" i="12"/>
  <c r="V190" i="12" s="1"/>
  <c r="M190" i="12"/>
  <c r="U190" i="12" s="1"/>
  <c r="L190" i="12"/>
  <c r="R190" i="12" s="1"/>
  <c r="T190" i="12" s="1"/>
  <c r="N186" i="12"/>
  <c r="V186" i="12" s="1"/>
  <c r="M186" i="12"/>
  <c r="U186" i="12" s="1"/>
  <c r="L186" i="12"/>
  <c r="R186" i="12" s="1"/>
  <c r="T186" i="12" s="1"/>
  <c r="N181" i="12"/>
  <c r="V181" i="12" s="1"/>
  <c r="M181" i="12"/>
  <c r="U181" i="12" s="1"/>
  <c r="L181" i="12"/>
  <c r="R181" i="12" s="1"/>
  <c r="T181" i="12" s="1"/>
  <c r="N178" i="12"/>
  <c r="V178" i="12" s="1"/>
  <c r="M178" i="12"/>
  <c r="U178" i="12" s="1"/>
  <c r="L178" i="12"/>
  <c r="R178" i="12" s="1"/>
  <c r="T178" i="12" s="1"/>
  <c r="N174" i="12"/>
  <c r="V174" i="12" s="1"/>
  <c r="M174" i="12"/>
  <c r="U174" i="12" s="1"/>
  <c r="L174" i="12"/>
  <c r="R174" i="12" s="1"/>
  <c r="T174" i="12" s="1"/>
  <c r="N168" i="12"/>
  <c r="V168" i="12" s="1"/>
  <c r="M168" i="12"/>
  <c r="U168" i="12" s="1"/>
  <c r="L168" i="12"/>
  <c r="R168" i="12" s="1"/>
  <c r="T168" i="12" s="1"/>
  <c r="N164" i="12"/>
  <c r="V164" i="12" s="1"/>
  <c r="M164" i="12"/>
  <c r="U164" i="12" s="1"/>
  <c r="L164" i="12"/>
  <c r="R164" i="12" s="1"/>
  <c r="T164" i="12" s="1"/>
  <c r="N159" i="12"/>
  <c r="V159" i="12" s="1"/>
  <c r="M159" i="12"/>
  <c r="U159" i="12" s="1"/>
  <c r="L159" i="12"/>
  <c r="R159" i="12" s="1"/>
  <c r="T159" i="12" s="1"/>
  <c r="N156" i="12"/>
  <c r="V156" i="12" s="1"/>
  <c r="M156" i="12"/>
  <c r="U156" i="12" s="1"/>
  <c r="L156" i="12"/>
  <c r="R156" i="12" s="1"/>
  <c r="T156" i="12" s="1"/>
  <c r="N152" i="12"/>
  <c r="V152" i="12" s="1"/>
  <c r="M152" i="12"/>
  <c r="U152" i="12" s="1"/>
  <c r="L152" i="12"/>
  <c r="R152" i="12" s="1"/>
  <c r="T152" i="12" s="1"/>
  <c r="N149" i="12"/>
  <c r="V149" i="12" s="1"/>
  <c r="M149" i="12"/>
  <c r="U149" i="12" s="1"/>
  <c r="L149" i="12"/>
  <c r="R149" i="12" s="1"/>
  <c r="T149" i="12" s="1"/>
  <c r="N146" i="12"/>
  <c r="V146" i="12" s="1"/>
  <c r="M146" i="12"/>
  <c r="U146" i="12" s="1"/>
  <c r="L146" i="12"/>
  <c r="R146" i="12" s="1"/>
  <c r="T146" i="12" s="1"/>
  <c r="N141" i="12"/>
  <c r="V141" i="12" s="1"/>
  <c r="M141" i="12"/>
  <c r="U141" i="12" s="1"/>
  <c r="L141" i="12"/>
  <c r="R141" i="12" s="1"/>
  <c r="T141" i="12" s="1"/>
  <c r="N137" i="12"/>
  <c r="V137" i="12" s="1"/>
  <c r="M137" i="12"/>
  <c r="U137" i="12" s="1"/>
  <c r="L137" i="12"/>
  <c r="R137" i="12" s="1"/>
  <c r="T137" i="12" s="1"/>
  <c r="N132" i="12"/>
  <c r="V132" i="12" s="1"/>
  <c r="M132" i="12"/>
  <c r="U132" i="12" s="1"/>
  <c r="L132" i="12"/>
  <c r="R132" i="12" s="1"/>
  <c r="T132" i="12" s="1"/>
  <c r="N128" i="12"/>
  <c r="V128" i="12" s="1"/>
  <c r="M128" i="12"/>
  <c r="U128" i="12" s="1"/>
  <c r="L128" i="12"/>
  <c r="R128" i="12" s="1"/>
  <c r="T128" i="12" s="1"/>
  <c r="N125" i="12"/>
  <c r="V125" i="12" s="1"/>
  <c r="M125" i="12"/>
  <c r="U125" i="12" s="1"/>
  <c r="L125" i="12"/>
  <c r="R125" i="12" s="1"/>
  <c r="T125" i="12" s="1"/>
  <c r="N121" i="12"/>
  <c r="V121" i="12" s="1"/>
  <c r="M121" i="12"/>
  <c r="U121" i="12" s="1"/>
  <c r="L121" i="12"/>
  <c r="R121" i="12" s="1"/>
  <c r="T121" i="12" s="1"/>
  <c r="N118" i="12"/>
  <c r="V118" i="12" s="1"/>
  <c r="M118" i="12"/>
  <c r="U118" i="12" s="1"/>
  <c r="L118" i="12"/>
  <c r="R118" i="12" s="1"/>
  <c r="T118" i="12" s="1"/>
  <c r="N115" i="12"/>
  <c r="V115" i="12" s="1"/>
  <c r="M115" i="12"/>
  <c r="U115" i="12" s="1"/>
  <c r="L115" i="12"/>
  <c r="R115" i="12" s="1"/>
  <c r="T115" i="12" s="1"/>
  <c r="N109" i="12"/>
  <c r="V109" i="12" s="1"/>
  <c r="M109" i="12"/>
  <c r="U109" i="12" s="1"/>
  <c r="L109" i="12"/>
  <c r="R109" i="12" s="1"/>
  <c r="T109" i="12" s="1"/>
  <c r="N108" i="12"/>
  <c r="V108" i="12" s="1"/>
  <c r="M108" i="12"/>
  <c r="U108" i="12" s="1"/>
  <c r="L108" i="12"/>
  <c r="R108" i="12" s="1"/>
  <c r="T108" i="12" s="1"/>
  <c r="N106" i="12"/>
  <c r="V106" i="12" s="1"/>
  <c r="M106" i="12"/>
  <c r="U106" i="12" s="1"/>
  <c r="L106" i="12"/>
  <c r="R106" i="12" s="1"/>
  <c r="T106" i="12" s="1"/>
  <c r="N101" i="12"/>
  <c r="V101" i="12" s="1"/>
  <c r="M101" i="12"/>
  <c r="U101" i="12" s="1"/>
  <c r="L101" i="12"/>
  <c r="R101" i="12" s="1"/>
  <c r="T101" i="12" s="1"/>
  <c r="N96" i="12"/>
  <c r="V96" i="12" s="1"/>
  <c r="M96" i="12"/>
  <c r="U96" i="12" s="1"/>
  <c r="L96" i="12"/>
  <c r="R96" i="12" s="1"/>
  <c r="T96" i="12" s="1"/>
  <c r="N89" i="12"/>
  <c r="V89" i="12" s="1"/>
  <c r="M89" i="12"/>
  <c r="U89" i="12" s="1"/>
  <c r="L89" i="12"/>
  <c r="R89" i="12" s="1"/>
  <c r="T89" i="12" s="1"/>
  <c r="N85" i="12"/>
  <c r="V85" i="12" s="1"/>
  <c r="M85" i="12"/>
  <c r="U85" i="12" s="1"/>
  <c r="L85" i="12"/>
  <c r="R85" i="12" s="1"/>
  <c r="T85" i="12" s="1"/>
  <c r="N83" i="12"/>
  <c r="V83" i="12" s="1"/>
  <c r="M83" i="12"/>
  <c r="U83" i="12" s="1"/>
  <c r="L83" i="12"/>
  <c r="R83" i="12" s="1"/>
  <c r="T83" i="12" s="1"/>
  <c r="N82" i="12"/>
  <c r="V82" i="12" s="1"/>
  <c r="M82" i="12"/>
  <c r="U82" i="12" s="1"/>
  <c r="L82" i="12"/>
  <c r="R82" i="12" s="1"/>
  <c r="T82" i="12" s="1"/>
  <c r="N80" i="12"/>
  <c r="V80" i="12" s="1"/>
  <c r="M80" i="12"/>
  <c r="U80" i="12" s="1"/>
  <c r="L80" i="12"/>
  <c r="R80" i="12" s="1"/>
  <c r="T80" i="12" s="1"/>
  <c r="N79" i="12"/>
  <c r="V79" i="12" s="1"/>
  <c r="M79" i="12"/>
  <c r="U79" i="12" s="1"/>
  <c r="L79" i="12"/>
  <c r="R79" i="12" s="1"/>
  <c r="T79" i="12" s="1"/>
  <c r="N76" i="12"/>
  <c r="V76" i="12" s="1"/>
  <c r="M76" i="12"/>
  <c r="U76" i="12" s="1"/>
  <c r="L76" i="12"/>
  <c r="R76" i="12" s="1"/>
  <c r="T76" i="12" s="1"/>
  <c r="N75" i="12"/>
  <c r="V75" i="12" s="1"/>
  <c r="M75" i="12"/>
  <c r="U75" i="12" s="1"/>
  <c r="L75" i="12"/>
  <c r="R75" i="12" s="1"/>
  <c r="T75" i="12" s="1"/>
  <c r="N71" i="12"/>
  <c r="V71" i="12" s="1"/>
  <c r="M71" i="12"/>
  <c r="U71" i="12" s="1"/>
  <c r="L71" i="12"/>
  <c r="R71" i="12" s="1"/>
  <c r="T71" i="12" s="1"/>
  <c r="N69" i="12"/>
  <c r="V69" i="12" s="1"/>
  <c r="M69" i="12"/>
  <c r="U69" i="12" s="1"/>
  <c r="L69" i="12"/>
  <c r="R69" i="12" s="1"/>
  <c r="T69" i="12" s="1"/>
  <c r="N66" i="12"/>
  <c r="V66" i="12" s="1"/>
  <c r="M66" i="12"/>
  <c r="U66" i="12" s="1"/>
  <c r="L66" i="12"/>
  <c r="R66" i="12" s="1"/>
  <c r="T66" i="12" s="1"/>
  <c r="N60" i="12"/>
  <c r="V60" i="12" s="1"/>
  <c r="M60" i="12"/>
  <c r="U60" i="12" s="1"/>
  <c r="L60" i="12"/>
  <c r="R60" i="12" s="1"/>
  <c r="T60" i="12" s="1"/>
  <c r="N57" i="12"/>
  <c r="V57" i="12" s="1"/>
  <c r="M57" i="12"/>
  <c r="U57" i="12" s="1"/>
  <c r="L57" i="12"/>
  <c r="R57" i="12" s="1"/>
  <c r="T57" i="12" s="1"/>
  <c r="N52" i="12"/>
  <c r="V52" i="12" s="1"/>
  <c r="M52" i="12"/>
  <c r="U52" i="12" s="1"/>
  <c r="L52" i="12"/>
  <c r="R52" i="12" s="1"/>
  <c r="T52" i="12" s="1"/>
  <c r="N48" i="12"/>
  <c r="V48" i="12" s="1"/>
  <c r="M48" i="12"/>
  <c r="U48" i="12" s="1"/>
  <c r="L48" i="12"/>
  <c r="R48" i="12" s="1"/>
  <c r="T48" i="12" s="1"/>
  <c r="N44" i="12"/>
  <c r="V44" i="12" s="1"/>
  <c r="M44" i="12"/>
  <c r="U44" i="12" s="1"/>
  <c r="L44" i="12"/>
  <c r="R44" i="12" s="1"/>
  <c r="T44" i="12" s="1"/>
  <c r="N39" i="12"/>
  <c r="V39" i="12" s="1"/>
  <c r="M39" i="12"/>
  <c r="U39" i="12" s="1"/>
  <c r="L39" i="12"/>
  <c r="R39" i="12" s="1"/>
  <c r="T39" i="12" s="1"/>
  <c r="N35" i="12"/>
  <c r="V35" i="12" s="1"/>
  <c r="M35" i="12"/>
  <c r="U35" i="12" s="1"/>
  <c r="L35" i="12"/>
  <c r="R35" i="12" s="1"/>
  <c r="T35" i="12" s="1"/>
  <c r="N31" i="12"/>
  <c r="V31" i="12" s="1"/>
  <c r="M31" i="12"/>
  <c r="U31" i="12" s="1"/>
  <c r="L31" i="12"/>
  <c r="R31" i="12" s="1"/>
  <c r="T31" i="12" s="1"/>
  <c r="N27" i="12"/>
  <c r="V27" i="12" s="1"/>
  <c r="M27" i="12"/>
  <c r="U27" i="12" s="1"/>
  <c r="L27" i="12"/>
  <c r="R27" i="12" s="1"/>
  <c r="T27" i="12" s="1"/>
  <c r="N24" i="12"/>
  <c r="V24" i="12" s="1"/>
  <c r="M24" i="12"/>
  <c r="U24" i="12" s="1"/>
  <c r="L24" i="12"/>
  <c r="R24" i="12" s="1"/>
  <c r="T24" i="12" s="1"/>
  <c r="I2416" i="12"/>
  <c r="L2416" i="12" s="1"/>
  <c r="R2416" i="12" s="1"/>
  <c r="T2416" i="12" s="1"/>
  <c r="K2439" i="12"/>
  <c r="N2439" i="12" s="1"/>
  <c r="V2439" i="12" s="1"/>
  <c r="J2439" i="12"/>
  <c r="M2439" i="12" s="1"/>
  <c r="U2439" i="12" s="1"/>
  <c r="P916" i="12" l="1"/>
  <c r="Q916" i="12"/>
  <c r="Q1756" i="12"/>
  <c r="Q1755" i="12" s="1"/>
  <c r="Q1739" i="12" s="1"/>
  <c r="P1756" i="12"/>
  <c r="P1755" i="12" s="1"/>
  <c r="P1739" i="12" s="1"/>
  <c r="O1756" i="12"/>
  <c r="O1755" i="12" s="1"/>
  <c r="O1739" i="12" s="1"/>
  <c r="P235" i="12"/>
  <c r="P234" i="12" s="1"/>
  <c r="O235" i="12"/>
  <c r="O234" i="12" s="1"/>
  <c r="O1049" i="12"/>
  <c r="O1043" i="12" s="1"/>
  <c r="P1049" i="12"/>
  <c r="P1043" i="12" s="1"/>
  <c r="Q1049" i="12"/>
  <c r="Q1043" i="12" s="1"/>
  <c r="O272" i="12"/>
  <c r="O271" i="12" s="1"/>
  <c r="P272" i="12"/>
  <c r="P271" i="12" s="1"/>
  <c r="Q272" i="12"/>
  <c r="Q271" i="12" s="1"/>
  <c r="P1698" i="12"/>
  <c r="Q1698" i="12"/>
  <c r="P1886" i="12"/>
  <c r="P1885" i="12" s="1"/>
  <c r="O1886" i="12"/>
  <c r="O1885" i="12" s="1"/>
  <c r="Q1886" i="12"/>
  <c r="Q1885" i="12" s="1"/>
  <c r="Q1396" i="12"/>
  <c r="P1219" i="12"/>
  <c r="O1219" i="12"/>
  <c r="P1396" i="12"/>
  <c r="O1396" i="12"/>
  <c r="Q733" i="12"/>
  <c r="Q732" i="12" s="1"/>
  <c r="P2133" i="12"/>
  <c r="O2133" i="12"/>
  <c r="Q2133" i="12"/>
  <c r="O2033" i="12"/>
  <c r="Q1219" i="12"/>
  <c r="Q450" i="12"/>
  <c r="Q444" i="12" s="1"/>
  <c r="O733" i="12"/>
  <c r="O732" i="12" s="1"/>
  <c r="O632" i="12"/>
  <c r="O631" i="12" s="1"/>
  <c r="Q787" i="12"/>
  <c r="Q559" i="12"/>
  <c r="Q142" i="12"/>
  <c r="P489" i="12"/>
  <c r="P488" i="12" s="1"/>
  <c r="Q2272" i="12"/>
  <c r="P733" i="12"/>
  <c r="P732" i="12" s="1"/>
  <c r="O1457" i="12"/>
  <c r="P1680" i="12"/>
  <c r="P1679" i="12" s="1"/>
  <c r="O1094" i="12"/>
  <c r="O1093" i="12" s="1"/>
  <c r="O1078" i="12" s="1"/>
  <c r="O1641" i="12"/>
  <c r="O2065" i="12"/>
  <c r="Q862" i="12"/>
  <c r="O862" i="12"/>
  <c r="P862" i="12"/>
  <c r="Q234" i="12"/>
  <c r="P111" i="12"/>
  <c r="Q402" i="12"/>
  <c r="Q2096" i="12"/>
  <c r="O420" i="12"/>
  <c r="Q632" i="12"/>
  <c r="Q631" i="12" s="1"/>
  <c r="Q111" i="12"/>
  <c r="P1372" i="12"/>
  <c r="Q1680" i="12"/>
  <c r="Q1679" i="12" s="1"/>
  <c r="O599" i="12"/>
  <c r="O581" i="12" s="1"/>
  <c r="O2096" i="12"/>
  <c r="P450" i="12"/>
  <c r="P444" i="12" s="1"/>
  <c r="Q420" i="12"/>
  <c r="O559" i="12"/>
  <c r="P1641" i="12"/>
  <c r="P787" i="12"/>
  <c r="O2272" i="12"/>
  <c r="Q599" i="12"/>
  <c r="Q581" i="12" s="1"/>
  <c r="P1457" i="12"/>
  <c r="O670" i="12"/>
  <c r="P599" i="12"/>
  <c r="P581" i="12" s="1"/>
  <c r="O1680" i="12"/>
  <c r="O1679" i="12" s="1"/>
  <c r="P825" i="12"/>
  <c r="P402" i="12"/>
  <c r="Q206" i="12"/>
  <c r="Q205" i="12" s="1"/>
  <c r="P2004" i="12"/>
  <c r="P420" i="12"/>
  <c r="Q1944" i="12"/>
  <c r="Q1943" i="12" s="1"/>
  <c r="O402" i="12"/>
  <c r="P632" i="12"/>
  <c r="P631" i="12" s="1"/>
  <c r="Q670" i="12"/>
  <c r="O1372" i="12"/>
  <c r="O206" i="12"/>
  <c r="O205" i="12" s="1"/>
  <c r="Q2033" i="12"/>
  <c r="O331" i="12"/>
  <c r="P206" i="12"/>
  <c r="P205" i="12" s="1"/>
  <c r="P142" i="12"/>
  <c r="O169" i="12"/>
  <c r="P2033" i="12"/>
  <c r="Q489" i="12"/>
  <c r="Q488" i="12" s="1"/>
  <c r="Q1457" i="12"/>
  <c r="O2004" i="12"/>
  <c r="P1149" i="12"/>
  <c r="P2096" i="12"/>
  <c r="O764" i="12"/>
  <c r="P670" i="12"/>
  <c r="Q764" i="12"/>
  <c r="P19" i="12"/>
  <c r="O450" i="12"/>
  <c r="O444" i="12" s="1"/>
  <c r="O705" i="12"/>
  <c r="O825" i="12"/>
  <c r="P2272" i="12"/>
  <c r="Q2065" i="12"/>
  <c r="P1485" i="12"/>
  <c r="P1484" i="12" s="1"/>
  <c r="O489" i="12"/>
  <c r="O488" i="12" s="1"/>
  <c r="O787" i="12"/>
  <c r="Q1372" i="12"/>
  <c r="O1944" i="12"/>
  <c r="O1943" i="12" s="1"/>
  <c r="P1944" i="12"/>
  <c r="P1943" i="12" s="1"/>
  <c r="Q705" i="12"/>
  <c r="O2333" i="12"/>
  <c r="Q62" i="12"/>
  <c r="Q61" i="12" s="1"/>
  <c r="O111" i="12"/>
  <c r="Q169" i="12"/>
  <c r="P331" i="12"/>
  <c r="Q1583" i="12"/>
  <c r="O1776" i="12"/>
  <c r="P2333" i="12"/>
  <c r="Q2333" i="12"/>
  <c r="Q1776" i="12"/>
  <c r="O62" i="12"/>
  <c r="O61" i="12" s="1"/>
  <c r="O19" i="12"/>
  <c r="P764" i="12"/>
  <c r="Q1094" i="12"/>
  <c r="Q1093" i="12" s="1"/>
  <c r="Q1078" i="12" s="1"/>
  <c r="P1583" i="12"/>
  <c r="O142" i="12"/>
  <c r="P62" i="12"/>
  <c r="P61" i="12" s="1"/>
  <c r="P169" i="12"/>
  <c r="Q331" i="12"/>
  <c r="Q1641" i="12"/>
  <c r="P1094" i="12"/>
  <c r="P1093" i="12" s="1"/>
  <c r="P1078" i="12" s="1"/>
  <c r="P1776" i="12"/>
  <c r="P705" i="12"/>
  <c r="Q2004" i="12"/>
  <c r="P559" i="12"/>
  <c r="Q1149" i="12"/>
  <c r="O1485" i="12"/>
  <c r="O1484" i="12" s="1"/>
  <c r="O1583" i="12"/>
  <c r="P2065" i="12"/>
  <c r="Q19" i="12"/>
  <c r="Q825" i="12"/>
  <c r="O1149" i="12"/>
  <c r="Q1485" i="12"/>
  <c r="Q1484" i="12" s="1"/>
  <c r="I2110" i="12"/>
  <c r="L2110" i="12" s="1"/>
  <c r="R2110" i="12" s="1"/>
  <c r="T2110" i="12" s="1"/>
  <c r="I2103" i="12"/>
  <c r="L2103" i="12" s="1"/>
  <c r="R2103" i="12" s="1"/>
  <c r="T2103" i="12" s="1"/>
  <c r="W2109" i="12"/>
  <c r="W2108" i="12" s="1"/>
  <c r="W2107" i="12" s="1"/>
  <c r="J2109" i="12"/>
  <c r="K2109" i="12"/>
  <c r="N2109" i="12" s="1"/>
  <c r="V2109" i="12" s="1"/>
  <c r="J679" i="12"/>
  <c r="M679" i="12" s="1"/>
  <c r="U679" i="12" s="1"/>
  <c r="K679" i="12"/>
  <c r="W679" i="12"/>
  <c r="W678" i="12" s="1"/>
  <c r="W677" i="12" s="1"/>
  <c r="I679" i="12"/>
  <c r="L679" i="12" s="1"/>
  <c r="R679" i="12" s="1"/>
  <c r="T679" i="12" s="1"/>
  <c r="I642" i="12"/>
  <c r="L642" i="12" s="1"/>
  <c r="R642" i="12" s="1"/>
  <c r="T642" i="12" s="1"/>
  <c r="J661" i="12"/>
  <c r="K661" i="12"/>
  <c r="W661" i="12"/>
  <c r="I661" i="12"/>
  <c r="J657" i="12"/>
  <c r="K657" i="12"/>
  <c r="W657" i="12"/>
  <c r="I657" i="12"/>
  <c r="I2109" i="12" l="1"/>
  <c r="L2109" i="12" s="1"/>
  <c r="R2109" i="12" s="1"/>
  <c r="T2109" i="12" s="1"/>
  <c r="Q1395" i="12"/>
  <c r="P1775" i="12"/>
  <c r="Q1775" i="12"/>
  <c r="O1775" i="12"/>
  <c r="O1395" i="12"/>
  <c r="Q110" i="12"/>
  <c r="Q90" i="12" s="1"/>
  <c r="Q763" i="12"/>
  <c r="Q861" i="12"/>
  <c r="P763" i="12"/>
  <c r="Q669" i="12"/>
  <c r="P1148" i="12"/>
  <c r="P110" i="12"/>
  <c r="P90" i="12" s="1"/>
  <c r="P1395" i="12"/>
  <c r="O1148" i="12"/>
  <c r="P669" i="12"/>
  <c r="O669" i="12"/>
  <c r="O1640" i="12"/>
  <c r="P861" i="12"/>
  <c r="Q368" i="12"/>
  <c r="Q367" i="12" s="1"/>
  <c r="P368" i="12"/>
  <c r="P367" i="12" s="1"/>
  <c r="O2032" i="12"/>
  <c r="O368" i="12"/>
  <c r="O367" i="12" s="1"/>
  <c r="Q1640" i="12"/>
  <c r="P1640" i="12"/>
  <c r="O861" i="12"/>
  <c r="Q204" i="12"/>
  <c r="Q2032" i="12"/>
  <c r="Q18" i="12"/>
  <c r="O763" i="12"/>
  <c r="P18" i="12"/>
  <c r="P2032" i="12"/>
  <c r="O487" i="12"/>
  <c r="O204" i="12"/>
  <c r="O110" i="12"/>
  <c r="O90" i="12" s="1"/>
  <c r="Q487" i="12"/>
  <c r="P204" i="12"/>
  <c r="P487" i="12"/>
  <c r="Q1148" i="12"/>
  <c r="O18" i="12"/>
  <c r="K678" i="12"/>
  <c r="N679" i="12"/>
  <c r="V679" i="12" s="1"/>
  <c r="J2108" i="12"/>
  <c r="M2109" i="12"/>
  <c r="U2109" i="12" s="1"/>
  <c r="I2108" i="12"/>
  <c r="K2108" i="12"/>
  <c r="N2108" i="12" s="1"/>
  <c r="V2108" i="12" s="1"/>
  <c r="I678" i="12"/>
  <c r="J678" i="12"/>
  <c r="M678" i="12" s="1"/>
  <c r="U678" i="12" s="1"/>
  <c r="J1517" i="12"/>
  <c r="M1517" i="12" s="1"/>
  <c r="U1517" i="12" s="1"/>
  <c r="K1517" i="12"/>
  <c r="N1517" i="12" s="1"/>
  <c r="V1517" i="12" s="1"/>
  <c r="W1517" i="12"/>
  <c r="W1516" i="12" s="1"/>
  <c r="W1515" i="12" s="1"/>
  <c r="I1517" i="12"/>
  <c r="Q630" i="12" l="1"/>
  <c r="Q2440" i="12" s="1"/>
  <c r="Q15" i="12" s="1"/>
  <c r="O630" i="12"/>
  <c r="O2440" i="12" s="1"/>
  <c r="O15" i="12" s="1"/>
  <c r="P630" i="12"/>
  <c r="P2440" i="12" s="1"/>
  <c r="P15" i="12" s="1"/>
  <c r="I677" i="12"/>
  <c r="L677" i="12" s="1"/>
  <c r="R677" i="12" s="1"/>
  <c r="T677" i="12" s="1"/>
  <c r="L678" i="12"/>
  <c r="R678" i="12" s="1"/>
  <c r="T678" i="12" s="1"/>
  <c r="J2107" i="12"/>
  <c r="M2107" i="12" s="1"/>
  <c r="U2107" i="12" s="1"/>
  <c r="M2108" i="12"/>
  <c r="U2108" i="12" s="1"/>
  <c r="I1516" i="12"/>
  <c r="L1517" i="12"/>
  <c r="R1517" i="12" s="1"/>
  <c r="T1517" i="12" s="1"/>
  <c r="I2107" i="12"/>
  <c r="L2107" i="12" s="1"/>
  <c r="R2107" i="12" s="1"/>
  <c r="T2107" i="12" s="1"/>
  <c r="L2108" i="12"/>
  <c r="R2108" i="12" s="1"/>
  <c r="T2108" i="12" s="1"/>
  <c r="K677" i="12"/>
  <c r="N677" i="12" s="1"/>
  <c r="V677" i="12" s="1"/>
  <c r="N678" i="12"/>
  <c r="V678" i="12" s="1"/>
  <c r="K2107" i="12"/>
  <c r="N2107" i="12" s="1"/>
  <c r="V2107" i="12" s="1"/>
  <c r="J677" i="12"/>
  <c r="M677" i="12" s="1"/>
  <c r="U677" i="12" s="1"/>
  <c r="K1516" i="12"/>
  <c r="J1516" i="12"/>
  <c r="M1516" i="12" s="1"/>
  <c r="U1516" i="12" s="1"/>
  <c r="J167" i="12"/>
  <c r="K167" i="12"/>
  <c r="W167" i="12"/>
  <c r="W166" i="12" s="1"/>
  <c r="W165" i="12" s="1"/>
  <c r="I167" i="12"/>
  <c r="K166" i="12" l="1"/>
  <c r="N167" i="12"/>
  <c r="V167" i="12" s="1"/>
  <c r="J166" i="12"/>
  <c r="M166" i="12" s="1"/>
  <c r="U166" i="12" s="1"/>
  <c r="M167" i="12"/>
  <c r="U167" i="12" s="1"/>
  <c r="I166" i="12"/>
  <c r="L167" i="12"/>
  <c r="R167" i="12" s="1"/>
  <c r="T167" i="12" s="1"/>
  <c r="K1515" i="12"/>
  <c r="N1515" i="12" s="1"/>
  <c r="V1515" i="12" s="1"/>
  <c r="N1516" i="12"/>
  <c r="V1516" i="12" s="1"/>
  <c r="I1515" i="12"/>
  <c r="L1515" i="12" s="1"/>
  <c r="R1515" i="12" s="1"/>
  <c r="T1515" i="12" s="1"/>
  <c r="L1516" i="12"/>
  <c r="R1516" i="12" s="1"/>
  <c r="T1516" i="12" s="1"/>
  <c r="J1515" i="12"/>
  <c r="M1515" i="12" s="1"/>
  <c r="U1515" i="12" s="1"/>
  <c r="J165" i="12" l="1"/>
  <c r="M165" i="12" s="1"/>
  <c r="U165" i="12" s="1"/>
  <c r="I165" i="12"/>
  <c r="L165" i="12" s="1"/>
  <c r="R165" i="12" s="1"/>
  <c r="T165" i="12" s="1"/>
  <c r="L166" i="12"/>
  <c r="R166" i="12" s="1"/>
  <c r="T166" i="12" s="1"/>
  <c r="K165" i="12"/>
  <c r="N165" i="12" s="1"/>
  <c r="V165" i="12" s="1"/>
  <c r="N166" i="12"/>
  <c r="V166" i="12" s="1"/>
  <c r="W244" i="12"/>
  <c r="W243" i="12" s="1"/>
  <c r="W242" i="12" s="1"/>
  <c r="J244" i="12"/>
  <c r="K244" i="12"/>
  <c r="N244" i="12" s="1"/>
  <c r="V244" i="12" s="1"/>
  <c r="I244" i="12"/>
  <c r="I243" i="12" l="1"/>
  <c r="L244" i="12"/>
  <c r="R244" i="12" s="1"/>
  <c r="T244" i="12" s="1"/>
  <c r="J243" i="12"/>
  <c r="M244" i="12"/>
  <c r="U244" i="12" s="1"/>
  <c r="K243" i="12"/>
  <c r="N243" i="12" s="1"/>
  <c r="V243" i="12" s="1"/>
  <c r="I218" i="12"/>
  <c r="L218" i="12" s="1"/>
  <c r="R218" i="12" s="1"/>
  <c r="T218" i="12" s="1"/>
  <c r="J242" i="12" l="1"/>
  <c r="M242" i="12" s="1"/>
  <c r="U242" i="12" s="1"/>
  <c r="M243" i="12"/>
  <c r="U243" i="12" s="1"/>
  <c r="I242" i="12"/>
  <c r="L242" i="12" s="1"/>
  <c r="R242" i="12" s="1"/>
  <c r="T242" i="12" s="1"/>
  <c r="L243" i="12"/>
  <c r="R243" i="12" s="1"/>
  <c r="T243" i="12" s="1"/>
  <c r="K242" i="12"/>
  <c r="N242" i="12" s="1"/>
  <c r="V242" i="12" s="1"/>
  <c r="I879" i="12"/>
  <c r="L879" i="12" s="1"/>
  <c r="R879" i="12" s="1"/>
  <c r="T879" i="12" s="1"/>
  <c r="I875" i="12"/>
  <c r="L875" i="12" s="1"/>
  <c r="R875" i="12" s="1"/>
  <c r="T875" i="12" s="1"/>
  <c r="I2234" i="12" l="1"/>
  <c r="L2234" i="12" s="1"/>
  <c r="R2234" i="12" s="1"/>
  <c r="T2234" i="12" s="1"/>
  <c r="I1745" i="12"/>
  <c r="L1745" i="12" s="1"/>
  <c r="R1745" i="12" s="1"/>
  <c r="T1745" i="12" s="1"/>
  <c r="I23" i="12" l="1"/>
  <c r="I22" i="12" s="1"/>
  <c r="J23" i="12"/>
  <c r="J22" i="12" s="1"/>
  <c r="K23" i="12"/>
  <c r="K22" i="12" s="1"/>
  <c r="I26" i="12"/>
  <c r="I25" i="12" s="1"/>
  <c r="J26" i="12"/>
  <c r="J25" i="12" s="1"/>
  <c r="K26" i="12"/>
  <c r="K25" i="12" s="1"/>
  <c r="I30" i="12"/>
  <c r="I29" i="12" s="1"/>
  <c r="I28" i="12" s="1"/>
  <c r="J30" i="12"/>
  <c r="J29" i="12" s="1"/>
  <c r="J28" i="12" s="1"/>
  <c r="K30" i="12"/>
  <c r="K29" i="12" s="1"/>
  <c r="K28" i="12" s="1"/>
  <c r="I34" i="12"/>
  <c r="I33" i="12" s="1"/>
  <c r="I32" i="12" s="1"/>
  <c r="J34" i="12"/>
  <c r="J33" i="12" s="1"/>
  <c r="J32" i="12" s="1"/>
  <c r="K34" i="12"/>
  <c r="K33" i="12" s="1"/>
  <c r="K32" i="12" s="1"/>
  <c r="I38" i="12"/>
  <c r="I37" i="12" s="1"/>
  <c r="I36" i="12" s="1"/>
  <c r="J38" i="12"/>
  <c r="J37" i="12" s="1"/>
  <c r="J36" i="12" s="1"/>
  <c r="K38" i="12"/>
  <c r="K37" i="12" s="1"/>
  <c r="K36" i="12" s="1"/>
  <c r="I43" i="12"/>
  <c r="I42" i="12" s="1"/>
  <c r="I41" i="12" s="1"/>
  <c r="J43" i="12"/>
  <c r="J42" i="12" s="1"/>
  <c r="J41" i="12" s="1"/>
  <c r="K43" i="12"/>
  <c r="K42" i="12" s="1"/>
  <c r="K41" i="12" s="1"/>
  <c r="I47" i="12"/>
  <c r="I46" i="12" s="1"/>
  <c r="I45" i="12" s="1"/>
  <c r="J47" i="12"/>
  <c r="J46" i="12" s="1"/>
  <c r="J45" i="12" s="1"/>
  <c r="K47" i="12"/>
  <c r="K46" i="12" s="1"/>
  <c r="K45" i="12" s="1"/>
  <c r="I51" i="12"/>
  <c r="I50" i="12" s="1"/>
  <c r="I49" i="12" s="1"/>
  <c r="J51" i="12"/>
  <c r="J50" i="12" s="1"/>
  <c r="J49" i="12" s="1"/>
  <c r="K51" i="12"/>
  <c r="K50" i="12" s="1"/>
  <c r="K49" i="12" s="1"/>
  <c r="I56" i="12"/>
  <c r="I55" i="12" s="1"/>
  <c r="J56" i="12"/>
  <c r="J55" i="12" s="1"/>
  <c r="K56" i="12"/>
  <c r="K55" i="12" s="1"/>
  <c r="I59" i="12"/>
  <c r="I58" i="12" s="1"/>
  <c r="J59" i="12"/>
  <c r="J58" i="12" s="1"/>
  <c r="K59" i="12"/>
  <c r="K58" i="12" s="1"/>
  <c r="I65" i="12"/>
  <c r="I64" i="12" s="1"/>
  <c r="J65" i="12"/>
  <c r="J64" i="12" s="1"/>
  <c r="K65" i="12"/>
  <c r="K64" i="12" s="1"/>
  <c r="I68" i="12"/>
  <c r="J68" i="12"/>
  <c r="K68" i="12"/>
  <c r="I70" i="12"/>
  <c r="J70" i="12"/>
  <c r="K70" i="12"/>
  <c r="I74" i="12"/>
  <c r="I73" i="12" s="1"/>
  <c r="J74" i="12"/>
  <c r="J73" i="12" s="1"/>
  <c r="K74" i="12"/>
  <c r="K73" i="12" s="1"/>
  <c r="I78" i="12"/>
  <c r="J78" i="12"/>
  <c r="K78" i="12"/>
  <c r="I81" i="12"/>
  <c r="J81" i="12"/>
  <c r="K81" i="12"/>
  <c r="I84" i="12"/>
  <c r="J84" i="12"/>
  <c r="K84" i="12"/>
  <c r="I88" i="12"/>
  <c r="I87" i="12" s="1"/>
  <c r="I86" i="12" s="1"/>
  <c r="J88" i="12"/>
  <c r="J87" i="12" s="1"/>
  <c r="J86" i="12" s="1"/>
  <c r="K88" i="12"/>
  <c r="K87" i="12" s="1"/>
  <c r="K86" i="12" s="1"/>
  <c r="I95" i="12"/>
  <c r="I94" i="12" s="1"/>
  <c r="I93" i="12" s="1"/>
  <c r="I92" i="12" s="1"/>
  <c r="J95" i="12"/>
  <c r="J94" i="12" s="1"/>
  <c r="J93" i="12" s="1"/>
  <c r="J92" i="12" s="1"/>
  <c r="K95" i="12"/>
  <c r="K94" i="12" s="1"/>
  <c r="K93" i="12" s="1"/>
  <c r="K92" i="12" s="1"/>
  <c r="I100" i="12"/>
  <c r="I99" i="12" s="1"/>
  <c r="I98" i="12" s="1"/>
  <c r="I97" i="12" s="1"/>
  <c r="J100" i="12"/>
  <c r="J99" i="12" s="1"/>
  <c r="J98" i="12" s="1"/>
  <c r="J97" i="12" s="1"/>
  <c r="K100" i="12"/>
  <c r="K99" i="12" s="1"/>
  <c r="K98" i="12" s="1"/>
  <c r="K97" i="12" s="1"/>
  <c r="I105" i="12"/>
  <c r="J105" i="12"/>
  <c r="K105" i="12"/>
  <c r="I107" i="12"/>
  <c r="J107" i="12"/>
  <c r="K107" i="12"/>
  <c r="I114" i="12"/>
  <c r="I113" i="12" s="1"/>
  <c r="J114" i="12"/>
  <c r="J113" i="12" s="1"/>
  <c r="K114" i="12"/>
  <c r="K113" i="12" s="1"/>
  <c r="I117" i="12"/>
  <c r="I116" i="12" s="1"/>
  <c r="J117" i="12"/>
  <c r="J116" i="12" s="1"/>
  <c r="K117" i="12"/>
  <c r="K116" i="12" s="1"/>
  <c r="I120" i="12"/>
  <c r="I119" i="12" s="1"/>
  <c r="J120" i="12"/>
  <c r="J119" i="12" s="1"/>
  <c r="K120" i="12"/>
  <c r="K119" i="12" s="1"/>
  <c r="I124" i="12"/>
  <c r="I123" i="12" s="1"/>
  <c r="J124" i="12"/>
  <c r="J123" i="12" s="1"/>
  <c r="K124" i="12"/>
  <c r="K123" i="12" s="1"/>
  <c r="I127" i="12"/>
  <c r="I126" i="12" s="1"/>
  <c r="J127" i="12"/>
  <c r="J126" i="12" s="1"/>
  <c r="K127" i="12"/>
  <c r="K126" i="12" s="1"/>
  <c r="I131" i="12"/>
  <c r="I130" i="12" s="1"/>
  <c r="I129" i="12" s="1"/>
  <c r="J131" i="12"/>
  <c r="J130" i="12" s="1"/>
  <c r="J129" i="12" s="1"/>
  <c r="K131" i="12"/>
  <c r="K130" i="12" s="1"/>
  <c r="K129" i="12" s="1"/>
  <c r="I136" i="12"/>
  <c r="I135" i="12" s="1"/>
  <c r="I134" i="12" s="1"/>
  <c r="J136" i="12"/>
  <c r="J135" i="12" s="1"/>
  <c r="J134" i="12" s="1"/>
  <c r="K136" i="12"/>
  <c r="K135" i="12" s="1"/>
  <c r="K134" i="12" s="1"/>
  <c r="I140" i="12"/>
  <c r="I139" i="12" s="1"/>
  <c r="I138" i="12" s="1"/>
  <c r="J140" i="12"/>
  <c r="J139" i="12" s="1"/>
  <c r="J138" i="12" s="1"/>
  <c r="K140" i="12"/>
  <c r="K139" i="12" s="1"/>
  <c r="K138" i="12" s="1"/>
  <c r="I145" i="12"/>
  <c r="I144" i="12" s="1"/>
  <c r="J145" i="12"/>
  <c r="J144" i="12" s="1"/>
  <c r="K145" i="12"/>
  <c r="K144" i="12" s="1"/>
  <c r="I148" i="12"/>
  <c r="I147" i="12" s="1"/>
  <c r="J148" i="12"/>
  <c r="J147" i="12" s="1"/>
  <c r="K148" i="12"/>
  <c r="K147" i="12" s="1"/>
  <c r="I151" i="12"/>
  <c r="I150" i="12" s="1"/>
  <c r="J151" i="12"/>
  <c r="J150" i="12" s="1"/>
  <c r="K151" i="12"/>
  <c r="K150" i="12" s="1"/>
  <c r="I155" i="12"/>
  <c r="I154" i="12" s="1"/>
  <c r="J155" i="12"/>
  <c r="J154" i="12" s="1"/>
  <c r="K155" i="12"/>
  <c r="K154" i="12" s="1"/>
  <c r="I158" i="12"/>
  <c r="I157" i="12" s="1"/>
  <c r="J158" i="12"/>
  <c r="J157" i="12" s="1"/>
  <c r="K158" i="12"/>
  <c r="K157" i="12" s="1"/>
  <c r="I163" i="12"/>
  <c r="I162" i="12" s="1"/>
  <c r="I161" i="12" s="1"/>
  <c r="I160" i="12" s="1"/>
  <c r="J163" i="12"/>
  <c r="J162" i="12" s="1"/>
  <c r="J161" i="12" s="1"/>
  <c r="J160" i="12" s="1"/>
  <c r="K163" i="12"/>
  <c r="K162" i="12" s="1"/>
  <c r="K161" i="12" s="1"/>
  <c r="K160" i="12" s="1"/>
  <c r="I173" i="12"/>
  <c r="I172" i="12" s="1"/>
  <c r="I171" i="12" s="1"/>
  <c r="J173" i="12"/>
  <c r="J172" i="12" s="1"/>
  <c r="J171" i="12" s="1"/>
  <c r="K173" i="12"/>
  <c r="K172" i="12" s="1"/>
  <c r="K171" i="12" s="1"/>
  <c r="I177" i="12"/>
  <c r="I176" i="12" s="1"/>
  <c r="J177" i="12"/>
  <c r="J176" i="12" s="1"/>
  <c r="K177" i="12"/>
  <c r="K176" i="12" s="1"/>
  <c r="I180" i="12"/>
  <c r="I179" i="12" s="1"/>
  <c r="J180" i="12"/>
  <c r="J179" i="12" s="1"/>
  <c r="K180" i="12"/>
  <c r="K179" i="12" s="1"/>
  <c r="I185" i="12"/>
  <c r="I184" i="12" s="1"/>
  <c r="I183" i="12" s="1"/>
  <c r="J185" i="12"/>
  <c r="J184" i="12" s="1"/>
  <c r="J183" i="12" s="1"/>
  <c r="K185" i="12"/>
  <c r="K184" i="12" s="1"/>
  <c r="K183" i="12" s="1"/>
  <c r="I189" i="12"/>
  <c r="I188" i="12" s="1"/>
  <c r="I187" i="12" s="1"/>
  <c r="J189" i="12"/>
  <c r="J188" i="12" s="1"/>
  <c r="J187" i="12" s="1"/>
  <c r="K189" i="12"/>
  <c r="K188" i="12" s="1"/>
  <c r="K187" i="12" s="1"/>
  <c r="I194" i="12"/>
  <c r="I193" i="12" s="1"/>
  <c r="I192" i="12" s="1"/>
  <c r="J194" i="12"/>
  <c r="J193" i="12" s="1"/>
  <c r="J192" i="12" s="1"/>
  <c r="K194" i="12"/>
  <c r="K193" i="12" s="1"/>
  <c r="K192" i="12" s="1"/>
  <c r="I198" i="12"/>
  <c r="I197" i="12" s="1"/>
  <c r="I196" i="12" s="1"/>
  <c r="J198" i="12"/>
  <c r="J197" i="12" s="1"/>
  <c r="J196" i="12" s="1"/>
  <c r="K198" i="12"/>
  <c r="K197" i="12" s="1"/>
  <c r="K196" i="12" s="1"/>
  <c r="I202" i="12"/>
  <c r="I201" i="12" s="1"/>
  <c r="I200" i="12" s="1"/>
  <c r="J202" i="12"/>
  <c r="J201" i="12" s="1"/>
  <c r="J200" i="12" s="1"/>
  <c r="K202" i="12"/>
  <c r="K201" i="12" s="1"/>
  <c r="K200" i="12" s="1"/>
  <c r="I209" i="12"/>
  <c r="J209" i="12"/>
  <c r="K209" i="12"/>
  <c r="I211" i="12"/>
  <c r="J211" i="12"/>
  <c r="K211" i="12"/>
  <c r="I215" i="12"/>
  <c r="J215" i="12"/>
  <c r="K215" i="12"/>
  <c r="I217" i="12"/>
  <c r="J217" i="12"/>
  <c r="K217" i="12"/>
  <c r="I221" i="12"/>
  <c r="I220" i="12" s="1"/>
  <c r="J221" i="12"/>
  <c r="J220" i="12" s="1"/>
  <c r="K221" i="12"/>
  <c r="K220" i="12" s="1"/>
  <c r="I224" i="12"/>
  <c r="I223" i="12" s="1"/>
  <c r="J224" i="12"/>
  <c r="J223" i="12" s="1"/>
  <c r="K224" i="12"/>
  <c r="K223" i="12" s="1"/>
  <c r="I228" i="12"/>
  <c r="I227" i="12" s="1"/>
  <c r="I226" i="12" s="1"/>
  <c r="J228" i="12"/>
  <c r="J227" i="12" s="1"/>
  <c r="J226" i="12" s="1"/>
  <c r="K228" i="12"/>
  <c r="K227" i="12" s="1"/>
  <c r="K226" i="12" s="1"/>
  <c r="I238" i="12"/>
  <c r="J238" i="12"/>
  <c r="K238" i="12"/>
  <c r="I240" i="12"/>
  <c r="J240" i="12"/>
  <c r="K240" i="12"/>
  <c r="I252" i="12"/>
  <c r="J252" i="12"/>
  <c r="K252" i="12"/>
  <c r="I254" i="12"/>
  <c r="J254" i="12"/>
  <c r="K254" i="12"/>
  <c r="I259" i="12"/>
  <c r="I258" i="12" s="1"/>
  <c r="I257" i="12" s="1"/>
  <c r="J259" i="12"/>
  <c r="J258" i="12" s="1"/>
  <c r="J257" i="12" s="1"/>
  <c r="K259" i="12"/>
  <c r="K258" i="12" s="1"/>
  <c r="K257" i="12" s="1"/>
  <c r="I263" i="12"/>
  <c r="J263" i="12"/>
  <c r="K263" i="12"/>
  <c r="I265" i="12"/>
  <c r="J265" i="12"/>
  <c r="K265" i="12"/>
  <c r="I269" i="12"/>
  <c r="I268" i="12" s="1"/>
  <c r="I267" i="12" s="1"/>
  <c r="J269" i="12"/>
  <c r="J268" i="12" s="1"/>
  <c r="J267" i="12" s="1"/>
  <c r="K269" i="12"/>
  <c r="K268" i="12" s="1"/>
  <c r="K267" i="12" s="1"/>
  <c r="I275" i="12"/>
  <c r="I274" i="12" s="1"/>
  <c r="I273" i="12" s="1"/>
  <c r="J275" i="12"/>
  <c r="J274" i="12" s="1"/>
  <c r="J273" i="12" s="1"/>
  <c r="K275" i="12"/>
  <c r="K274" i="12" s="1"/>
  <c r="K273" i="12" s="1"/>
  <c r="I279" i="12"/>
  <c r="J279" i="12"/>
  <c r="K279" i="12"/>
  <c r="I281" i="12"/>
  <c r="J281" i="12"/>
  <c r="K281" i="12"/>
  <c r="I286" i="12"/>
  <c r="J286" i="12"/>
  <c r="K286" i="12"/>
  <c r="I288" i="12"/>
  <c r="J288" i="12"/>
  <c r="K288" i="12"/>
  <c r="I299" i="12"/>
  <c r="I298" i="12" s="1"/>
  <c r="I297" i="12" s="1"/>
  <c r="J299" i="12"/>
  <c r="J298" i="12" s="1"/>
  <c r="J297" i="12" s="1"/>
  <c r="K299" i="12"/>
  <c r="K298" i="12" s="1"/>
  <c r="K297" i="12" s="1"/>
  <c r="I303" i="12"/>
  <c r="I302" i="12" s="1"/>
  <c r="I301" i="12" s="1"/>
  <c r="J303" i="12"/>
  <c r="J302" i="12" s="1"/>
  <c r="J301" i="12" s="1"/>
  <c r="K303" i="12"/>
  <c r="K302" i="12" s="1"/>
  <c r="K301" i="12" s="1"/>
  <c r="I307" i="12"/>
  <c r="I306" i="12" s="1"/>
  <c r="J307" i="12"/>
  <c r="J306" i="12" s="1"/>
  <c r="K307" i="12"/>
  <c r="K306" i="12" s="1"/>
  <c r="I310" i="12"/>
  <c r="I309" i="12" s="1"/>
  <c r="J310" i="12"/>
  <c r="J309" i="12" s="1"/>
  <c r="K310" i="12"/>
  <c r="K309" i="12" s="1"/>
  <c r="I314" i="12"/>
  <c r="I313" i="12" s="1"/>
  <c r="I312" i="12" s="1"/>
  <c r="J314" i="12"/>
  <c r="J313" i="12" s="1"/>
  <c r="J312" i="12" s="1"/>
  <c r="K314" i="12"/>
  <c r="K313" i="12" s="1"/>
  <c r="K312" i="12" s="1"/>
  <c r="I318" i="12"/>
  <c r="I317" i="12" s="1"/>
  <c r="I316" i="12" s="1"/>
  <c r="J318" i="12"/>
  <c r="J317" i="12" s="1"/>
  <c r="J316" i="12" s="1"/>
  <c r="K318" i="12"/>
  <c r="K317" i="12" s="1"/>
  <c r="K316" i="12" s="1"/>
  <c r="I323" i="12"/>
  <c r="I322" i="12" s="1"/>
  <c r="I321" i="12" s="1"/>
  <c r="J323" i="12"/>
  <c r="J322" i="12" s="1"/>
  <c r="J321" i="12" s="1"/>
  <c r="K323" i="12"/>
  <c r="K322" i="12" s="1"/>
  <c r="K321" i="12" s="1"/>
  <c r="I329" i="12"/>
  <c r="I328" i="12" s="1"/>
  <c r="I327" i="12" s="1"/>
  <c r="I326" i="12" s="1"/>
  <c r="I325" i="12" s="1"/>
  <c r="J329" i="12"/>
  <c r="J328" i="12" s="1"/>
  <c r="J327" i="12" s="1"/>
  <c r="J326" i="12" s="1"/>
  <c r="J325" i="12" s="1"/>
  <c r="K329" i="12"/>
  <c r="K328" i="12" s="1"/>
  <c r="K327" i="12" s="1"/>
  <c r="K326" i="12" s="1"/>
  <c r="K325" i="12" s="1"/>
  <c r="I336" i="12"/>
  <c r="I335" i="12" s="1"/>
  <c r="I334" i="12" s="1"/>
  <c r="J336" i="12"/>
  <c r="J335" i="12" s="1"/>
  <c r="J334" i="12" s="1"/>
  <c r="K336" i="12"/>
  <c r="K335" i="12" s="1"/>
  <c r="K334" i="12" s="1"/>
  <c r="I340" i="12"/>
  <c r="I339" i="12" s="1"/>
  <c r="J340" i="12"/>
  <c r="J339" i="12" s="1"/>
  <c r="K340" i="12"/>
  <c r="K339" i="12" s="1"/>
  <c r="I343" i="12"/>
  <c r="I342" i="12" s="1"/>
  <c r="J343" i="12"/>
  <c r="J342" i="12" s="1"/>
  <c r="K343" i="12"/>
  <c r="K342" i="12" s="1"/>
  <c r="I346" i="12"/>
  <c r="I345" i="12" s="1"/>
  <c r="J346" i="12"/>
  <c r="J345" i="12" s="1"/>
  <c r="K346" i="12"/>
  <c r="K345" i="12" s="1"/>
  <c r="I350" i="12"/>
  <c r="I349" i="12" s="1"/>
  <c r="I348" i="12" s="1"/>
  <c r="J350" i="12"/>
  <c r="J349" i="12" s="1"/>
  <c r="J348" i="12" s="1"/>
  <c r="K350" i="12"/>
  <c r="K349" i="12" s="1"/>
  <c r="K348" i="12" s="1"/>
  <c r="I355" i="12"/>
  <c r="I354" i="12" s="1"/>
  <c r="I353" i="12" s="1"/>
  <c r="I352" i="12" s="1"/>
  <c r="J355" i="12"/>
  <c r="J354" i="12" s="1"/>
  <c r="J353" i="12" s="1"/>
  <c r="J352" i="12" s="1"/>
  <c r="K355" i="12"/>
  <c r="K354" i="12" s="1"/>
  <c r="K353" i="12" s="1"/>
  <c r="K352" i="12" s="1"/>
  <c r="I361" i="12"/>
  <c r="I360" i="12" s="1"/>
  <c r="I359" i="12" s="1"/>
  <c r="J361" i="12"/>
  <c r="J360" i="12" s="1"/>
  <c r="J359" i="12" s="1"/>
  <c r="K361" i="12"/>
  <c r="K360" i="12" s="1"/>
  <c r="K359" i="12" s="1"/>
  <c r="I365" i="12"/>
  <c r="I364" i="12" s="1"/>
  <c r="I363" i="12" s="1"/>
  <c r="J365" i="12"/>
  <c r="J364" i="12" s="1"/>
  <c r="J363" i="12" s="1"/>
  <c r="K365" i="12"/>
  <c r="K364" i="12" s="1"/>
  <c r="K363" i="12" s="1"/>
  <c r="I372" i="12"/>
  <c r="I371" i="12" s="1"/>
  <c r="I370" i="12" s="1"/>
  <c r="J372" i="12"/>
  <c r="J371" i="12" s="1"/>
  <c r="J370" i="12" s="1"/>
  <c r="K372" i="12"/>
  <c r="K371" i="12" s="1"/>
  <c r="K370" i="12" s="1"/>
  <c r="I380" i="12"/>
  <c r="I379" i="12" s="1"/>
  <c r="I378" i="12" s="1"/>
  <c r="J380" i="12"/>
  <c r="J379" i="12" s="1"/>
  <c r="J378" i="12" s="1"/>
  <c r="K380" i="12"/>
  <c r="K379" i="12" s="1"/>
  <c r="K378" i="12" s="1"/>
  <c r="I384" i="12"/>
  <c r="I383" i="12" s="1"/>
  <c r="I382" i="12" s="1"/>
  <c r="J384" i="12"/>
  <c r="J383" i="12" s="1"/>
  <c r="J382" i="12" s="1"/>
  <c r="K384" i="12"/>
  <c r="K383" i="12" s="1"/>
  <c r="K382" i="12" s="1"/>
  <c r="I388" i="12"/>
  <c r="J388" i="12"/>
  <c r="J387" i="12" s="1"/>
  <c r="J386" i="12" s="1"/>
  <c r="K388" i="12"/>
  <c r="K387" i="12" s="1"/>
  <c r="K386" i="12" s="1"/>
  <c r="I392" i="12"/>
  <c r="I391" i="12" s="1"/>
  <c r="I390" i="12" s="1"/>
  <c r="J392" i="12"/>
  <c r="J391" i="12" s="1"/>
  <c r="J390" i="12" s="1"/>
  <c r="K392" i="12"/>
  <c r="K391" i="12" s="1"/>
  <c r="K390" i="12" s="1"/>
  <c r="I396" i="12"/>
  <c r="I395" i="12" s="1"/>
  <c r="I394" i="12" s="1"/>
  <c r="J396" i="12"/>
  <c r="J395" i="12" s="1"/>
  <c r="J394" i="12" s="1"/>
  <c r="K396" i="12"/>
  <c r="K395" i="12" s="1"/>
  <c r="K394" i="12" s="1"/>
  <c r="I400" i="12"/>
  <c r="I399" i="12" s="1"/>
  <c r="I398" i="12" s="1"/>
  <c r="J400" i="12"/>
  <c r="J399" i="12" s="1"/>
  <c r="J398" i="12" s="1"/>
  <c r="K400" i="12"/>
  <c r="K399" i="12" s="1"/>
  <c r="K398" i="12" s="1"/>
  <c r="I405" i="12"/>
  <c r="J405" i="12"/>
  <c r="K405" i="12"/>
  <c r="I407" i="12"/>
  <c r="J407" i="12"/>
  <c r="K407" i="12"/>
  <c r="I411" i="12"/>
  <c r="J411" i="12"/>
  <c r="K411" i="12"/>
  <c r="I413" i="12"/>
  <c r="J413" i="12"/>
  <c r="K413" i="12"/>
  <c r="I418" i="12"/>
  <c r="I417" i="12" s="1"/>
  <c r="I416" i="12" s="1"/>
  <c r="J418" i="12"/>
  <c r="J417" i="12" s="1"/>
  <c r="J416" i="12" s="1"/>
  <c r="K418" i="12"/>
  <c r="K417" i="12" s="1"/>
  <c r="K416" i="12" s="1"/>
  <c r="I423" i="12"/>
  <c r="J423" i="12"/>
  <c r="K423" i="12"/>
  <c r="I425" i="12"/>
  <c r="J425" i="12"/>
  <c r="K425" i="12"/>
  <c r="I429" i="12"/>
  <c r="J429" i="12"/>
  <c r="K429" i="12"/>
  <c r="I431" i="12"/>
  <c r="J431" i="12"/>
  <c r="K431" i="12"/>
  <c r="I435" i="12"/>
  <c r="I434" i="12" s="1"/>
  <c r="I433" i="12" s="1"/>
  <c r="J435" i="12"/>
  <c r="J434" i="12" s="1"/>
  <c r="J433" i="12" s="1"/>
  <c r="K435" i="12"/>
  <c r="K434" i="12" s="1"/>
  <c r="K433" i="12" s="1"/>
  <c r="I440" i="12"/>
  <c r="J440" i="12"/>
  <c r="K440" i="12"/>
  <c r="I442" i="12"/>
  <c r="J442" i="12"/>
  <c r="K442" i="12"/>
  <c r="I448" i="12"/>
  <c r="I447" i="12" s="1"/>
  <c r="I446" i="12" s="1"/>
  <c r="I445" i="12" s="1"/>
  <c r="J448" i="12"/>
  <c r="J447" i="12" s="1"/>
  <c r="J446" i="12" s="1"/>
  <c r="J445" i="12" s="1"/>
  <c r="K448" i="12"/>
  <c r="K447" i="12" s="1"/>
  <c r="K446" i="12" s="1"/>
  <c r="K445" i="12" s="1"/>
  <c r="I453" i="12"/>
  <c r="I452" i="12" s="1"/>
  <c r="I451" i="12" s="1"/>
  <c r="J453" i="12"/>
  <c r="J452" i="12" s="1"/>
  <c r="J451" i="12" s="1"/>
  <c r="K453" i="12"/>
  <c r="K452" i="12" s="1"/>
  <c r="K451" i="12" s="1"/>
  <c r="I457" i="12"/>
  <c r="J457" i="12"/>
  <c r="K457" i="12"/>
  <c r="I459" i="12"/>
  <c r="J459" i="12"/>
  <c r="K459" i="12"/>
  <c r="I463" i="12"/>
  <c r="I462" i="12" s="1"/>
  <c r="J463" i="12"/>
  <c r="J462" i="12" s="1"/>
  <c r="K463" i="12"/>
  <c r="K462" i="12" s="1"/>
  <c r="I466" i="12"/>
  <c r="J466" i="12"/>
  <c r="K466" i="12"/>
  <c r="I468" i="12"/>
  <c r="J468" i="12"/>
  <c r="K468" i="12"/>
  <c r="I473" i="12"/>
  <c r="I472" i="12" s="1"/>
  <c r="I471" i="12" s="1"/>
  <c r="J473" i="12"/>
  <c r="J472" i="12" s="1"/>
  <c r="J471" i="12" s="1"/>
  <c r="K473" i="12"/>
  <c r="K472" i="12" s="1"/>
  <c r="K471" i="12" s="1"/>
  <c r="I477" i="12"/>
  <c r="I476" i="12" s="1"/>
  <c r="I475" i="12" s="1"/>
  <c r="J477" i="12"/>
  <c r="J476" i="12" s="1"/>
  <c r="J475" i="12" s="1"/>
  <c r="K477" i="12"/>
  <c r="K476" i="12" s="1"/>
  <c r="K475" i="12" s="1"/>
  <c r="I481" i="12"/>
  <c r="I480" i="12" s="1"/>
  <c r="I479" i="12" s="1"/>
  <c r="J481" i="12"/>
  <c r="J480" i="12" s="1"/>
  <c r="J479" i="12" s="1"/>
  <c r="K481" i="12"/>
  <c r="K480" i="12" s="1"/>
  <c r="K479" i="12" s="1"/>
  <c r="I485" i="12"/>
  <c r="I484" i="12" s="1"/>
  <c r="I483" i="12" s="1"/>
  <c r="J485" i="12"/>
  <c r="J484" i="12" s="1"/>
  <c r="J483" i="12" s="1"/>
  <c r="K485" i="12"/>
  <c r="K484" i="12" s="1"/>
  <c r="K483" i="12" s="1"/>
  <c r="I492" i="12"/>
  <c r="I491" i="12" s="1"/>
  <c r="I490" i="12" s="1"/>
  <c r="J492" i="12"/>
  <c r="J491" i="12" s="1"/>
  <c r="J490" i="12" s="1"/>
  <c r="K492" i="12"/>
  <c r="K491" i="12" s="1"/>
  <c r="K490" i="12" s="1"/>
  <c r="I496" i="12"/>
  <c r="I495" i="12" s="1"/>
  <c r="J496" i="12"/>
  <c r="J495" i="12" s="1"/>
  <c r="K496" i="12"/>
  <c r="K495" i="12" s="1"/>
  <c r="I499" i="12"/>
  <c r="I498" i="12" s="1"/>
  <c r="J499" i="12"/>
  <c r="J498" i="12" s="1"/>
  <c r="K499" i="12"/>
  <c r="K498" i="12" s="1"/>
  <c r="I503" i="12"/>
  <c r="I502" i="12" s="1"/>
  <c r="J503" i="12"/>
  <c r="J502" i="12" s="1"/>
  <c r="K503" i="12"/>
  <c r="K502" i="12" s="1"/>
  <c r="I506" i="12"/>
  <c r="I505" i="12" s="1"/>
  <c r="J506" i="12"/>
  <c r="J505" i="12" s="1"/>
  <c r="K506" i="12"/>
  <c r="K505" i="12" s="1"/>
  <c r="I510" i="12"/>
  <c r="I509" i="12" s="1"/>
  <c r="I508" i="12" s="1"/>
  <c r="J510" i="12"/>
  <c r="J509" i="12" s="1"/>
  <c r="J508" i="12" s="1"/>
  <c r="K510" i="12"/>
  <c r="K509" i="12" s="1"/>
  <c r="K508" i="12" s="1"/>
  <c r="I514" i="12"/>
  <c r="I513" i="12" s="1"/>
  <c r="I512" i="12" s="1"/>
  <c r="J514" i="12"/>
  <c r="J513" i="12" s="1"/>
  <c r="J512" i="12" s="1"/>
  <c r="K514" i="12"/>
  <c r="K513" i="12" s="1"/>
  <c r="K512" i="12" s="1"/>
  <c r="I518" i="12"/>
  <c r="I517" i="12" s="1"/>
  <c r="I516" i="12" s="1"/>
  <c r="J518" i="12"/>
  <c r="J517" i="12" s="1"/>
  <c r="J516" i="12" s="1"/>
  <c r="K518" i="12"/>
  <c r="K517" i="12" s="1"/>
  <c r="K516" i="12" s="1"/>
  <c r="I522" i="12"/>
  <c r="J522" i="12"/>
  <c r="K522" i="12"/>
  <c r="I524" i="12"/>
  <c r="J524" i="12"/>
  <c r="K524" i="12"/>
  <c r="I529" i="12"/>
  <c r="I528" i="12" s="1"/>
  <c r="J529" i="12"/>
  <c r="J528" i="12" s="1"/>
  <c r="K529" i="12"/>
  <c r="K528" i="12" s="1"/>
  <c r="I532" i="12"/>
  <c r="I531" i="12" s="1"/>
  <c r="J532" i="12"/>
  <c r="J531" i="12" s="1"/>
  <c r="K532" i="12"/>
  <c r="K531" i="12" s="1"/>
  <c r="I536" i="12"/>
  <c r="I535" i="12" s="1"/>
  <c r="I534" i="12" s="1"/>
  <c r="J536" i="12"/>
  <c r="J535" i="12" s="1"/>
  <c r="J534" i="12" s="1"/>
  <c r="K536" i="12"/>
  <c r="K535" i="12" s="1"/>
  <c r="K534" i="12" s="1"/>
  <c r="I540" i="12"/>
  <c r="I539" i="12" s="1"/>
  <c r="I538" i="12" s="1"/>
  <c r="J540" i="12"/>
  <c r="J539" i="12" s="1"/>
  <c r="J538" i="12" s="1"/>
  <c r="K540" i="12"/>
  <c r="K539" i="12" s="1"/>
  <c r="K538" i="12" s="1"/>
  <c r="I546" i="12"/>
  <c r="J546" i="12"/>
  <c r="K546" i="12"/>
  <c r="I550" i="12"/>
  <c r="J550" i="12"/>
  <c r="K550" i="12"/>
  <c r="I557" i="12"/>
  <c r="I556" i="12" s="1"/>
  <c r="I555" i="12" s="1"/>
  <c r="J557" i="12"/>
  <c r="J556" i="12" s="1"/>
  <c r="J555" i="12" s="1"/>
  <c r="K557" i="12"/>
  <c r="K556" i="12" s="1"/>
  <c r="K555" i="12" s="1"/>
  <c r="I563" i="12"/>
  <c r="I562" i="12" s="1"/>
  <c r="J563" i="12"/>
  <c r="J562" i="12" s="1"/>
  <c r="K563" i="12"/>
  <c r="K562" i="12" s="1"/>
  <c r="I566" i="12"/>
  <c r="I565" i="12" s="1"/>
  <c r="J566" i="12"/>
  <c r="J565" i="12" s="1"/>
  <c r="K566" i="12"/>
  <c r="K565" i="12" s="1"/>
  <c r="I571" i="12"/>
  <c r="I570" i="12" s="1"/>
  <c r="I569" i="12" s="1"/>
  <c r="I568" i="12" s="1"/>
  <c r="J571" i="12"/>
  <c r="J570" i="12" s="1"/>
  <c r="J569" i="12" s="1"/>
  <c r="J568" i="12" s="1"/>
  <c r="K571" i="12"/>
  <c r="K570" i="12" s="1"/>
  <c r="K569" i="12" s="1"/>
  <c r="K568" i="12" s="1"/>
  <c r="I576" i="12"/>
  <c r="I575" i="12" s="1"/>
  <c r="J576" i="12"/>
  <c r="J575" i="12" s="1"/>
  <c r="K576" i="12"/>
  <c r="K575" i="12" s="1"/>
  <c r="I579" i="12"/>
  <c r="I578" i="12" s="1"/>
  <c r="J579" i="12"/>
  <c r="J578" i="12" s="1"/>
  <c r="K579" i="12"/>
  <c r="K578" i="12" s="1"/>
  <c r="I585" i="12"/>
  <c r="I584" i="12" s="1"/>
  <c r="J585" i="12"/>
  <c r="J584" i="12" s="1"/>
  <c r="K585" i="12"/>
  <c r="K584" i="12" s="1"/>
  <c r="I588" i="12"/>
  <c r="I587" i="12" s="1"/>
  <c r="J588" i="12"/>
  <c r="J587" i="12" s="1"/>
  <c r="K588" i="12"/>
  <c r="K587" i="12" s="1"/>
  <c r="I591" i="12"/>
  <c r="I590" i="12" s="1"/>
  <c r="J591" i="12"/>
  <c r="J590" i="12" s="1"/>
  <c r="K591" i="12"/>
  <c r="K590" i="12" s="1"/>
  <c r="I594" i="12"/>
  <c r="I593" i="12" s="1"/>
  <c r="J594" i="12"/>
  <c r="J593" i="12" s="1"/>
  <c r="K594" i="12"/>
  <c r="K593" i="12" s="1"/>
  <c r="I597" i="12"/>
  <c r="I596" i="12" s="1"/>
  <c r="J597" i="12"/>
  <c r="J596" i="12" s="1"/>
  <c r="K597" i="12"/>
  <c r="K596" i="12" s="1"/>
  <c r="I602" i="12"/>
  <c r="J602" i="12"/>
  <c r="K602" i="12"/>
  <c r="I604" i="12"/>
  <c r="J604" i="12"/>
  <c r="K604" i="12"/>
  <c r="I608" i="12"/>
  <c r="I607" i="12" s="1"/>
  <c r="I606" i="12" s="1"/>
  <c r="J608" i="12"/>
  <c r="J607" i="12" s="1"/>
  <c r="J606" i="12" s="1"/>
  <c r="K608" i="12"/>
  <c r="K607" i="12" s="1"/>
  <c r="K606" i="12" s="1"/>
  <c r="I612" i="12"/>
  <c r="J612" i="12"/>
  <c r="J611" i="12" s="1"/>
  <c r="K612" i="12"/>
  <c r="K611" i="12" s="1"/>
  <c r="I615" i="12"/>
  <c r="I614" i="12" s="1"/>
  <c r="J615" i="12"/>
  <c r="J614" i="12" s="1"/>
  <c r="K615" i="12"/>
  <c r="K614" i="12" s="1"/>
  <c r="I620" i="12"/>
  <c r="I619" i="12" s="1"/>
  <c r="J620" i="12"/>
  <c r="J619" i="12" s="1"/>
  <c r="K620" i="12"/>
  <c r="K619" i="12" s="1"/>
  <c r="I623" i="12"/>
  <c r="I622" i="12" s="1"/>
  <c r="J623" i="12"/>
  <c r="J622" i="12" s="1"/>
  <c r="K623" i="12"/>
  <c r="K622" i="12" s="1"/>
  <c r="I628" i="12"/>
  <c r="I627" i="12" s="1"/>
  <c r="I626" i="12" s="1"/>
  <c r="I625" i="12" s="1"/>
  <c r="J628" i="12"/>
  <c r="J627" i="12" s="1"/>
  <c r="J626" i="12" s="1"/>
  <c r="J625" i="12" s="1"/>
  <c r="K628" i="12"/>
  <c r="K627" i="12" s="1"/>
  <c r="K626" i="12" s="1"/>
  <c r="K625" i="12" s="1"/>
  <c r="I635" i="12"/>
  <c r="J635" i="12"/>
  <c r="K635" i="12"/>
  <c r="I637" i="12"/>
  <c r="J637" i="12"/>
  <c r="K637" i="12"/>
  <c r="I641" i="12"/>
  <c r="J641" i="12"/>
  <c r="K641" i="12"/>
  <c r="I643" i="12"/>
  <c r="J643" i="12"/>
  <c r="K643" i="12"/>
  <c r="I648" i="12"/>
  <c r="I647" i="12" s="1"/>
  <c r="J648" i="12"/>
  <c r="J647" i="12" s="1"/>
  <c r="K648" i="12"/>
  <c r="K647" i="12" s="1"/>
  <c r="I651" i="12"/>
  <c r="I650" i="12" s="1"/>
  <c r="J651" i="12"/>
  <c r="J650" i="12" s="1"/>
  <c r="K651" i="12"/>
  <c r="K650" i="12" s="1"/>
  <c r="I654" i="12"/>
  <c r="I653" i="12" s="1"/>
  <c r="J654" i="12"/>
  <c r="J653" i="12" s="1"/>
  <c r="K654" i="12"/>
  <c r="K653" i="12" s="1"/>
  <c r="I656" i="12"/>
  <c r="I667" i="12"/>
  <c r="I666" i="12" s="1"/>
  <c r="I665" i="12" s="1"/>
  <c r="J667" i="12"/>
  <c r="J666" i="12" s="1"/>
  <c r="J665" i="12" s="1"/>
  <c r="K667" i="12"/>
  <c r="K666" i="12" s="1"/>
  <c r="K665" i="12" s="1"/>
  <c r="I673" i="12"/>
  <c r="J673" i="12"/>
  <c r="K673" i="12"/>
  <c r="I675" i="12"/>
  <c r="J675" i="12"/>
  <c r="K675" i="12"/>
  <c r="I683" i="12"/>
  <c r="I682" i="12" s="1"/>
  <c r="I681" i="12" s="1"/>
  <c r="J683" i="12"/>
  <c r="J682" i="12" s="1"/>
  <c r="J681" i="12" s="1"/>
  <c r="K683" i="12"/>
  <c r="K682" i="12" s="1"/>
  <c r="K681" i="12" s="1"/>
  <c r="I687" i="12"/>
  <c r="I686" i="12" s="1"/>
  <c r="I685" i="12" s="1"/>
  <c r="J687" i="12"/>
  <c r="J686" i="12" s="1"/>
  <c r="J685" i="12" s="1"/>
  <c r="K687" i="12"/>
  <c r="K686" i="12" s="1"/>
  <c r="K685" i="12" s="1"/>
  <c r="I691" i="12"/>
  <c r="J691" i="12"/>
  <c r="K691" i="12"/>
  <c r="I693" i="12"/>
  <c r="J693" i="12"/>
  <c r="K693" i="12"/>
  <c r="I697" i="12"/>
  <c r="I696" i="12" s="1"/>
  <c r="I695" i="12" s="1"/>
  <c r="J697" i="12"/>
  <c r="J696" i="12" s="1"/>
  <c r="J695" i="12" s="1"/>
  <c r="K697" i="12"/>
  <c r="K696" i="12" s="1"/>
  <c r="K695" i="12" s="1"/>
  <c r="I701" i="12"/>
  <c r="J701" i="12"/>
  <c r="K701" i="12"/>
  <c r="I703" i="12"/>
  <c r="J703" i="12"/>
  <c r="K703" i="12"/>
  <c r="I708" i="12"/>
  <c r="I707" i="12" s="1"/>
  <c r="J708" i="12"/>
  <c r="J707" i="12" s="1"/>
  <c r="K708" i="12"/>
  <c r="K707" i="12" s="1"/>
  <c r="I711" i="12"/>
  <c r="J711" i="12"/>
  <c r="K711" i="12"/>
  <c r="I714" i="12"/>
  <c r="J714" i="12"/>
  <c r="K714" i="12"/>
  <c r="I717" i="12"/>
  <c r="J717" i="12"/>
  <c r="K717" i="12"/>
  <c r="I721" i="12"/>
  <c r="I720" i="12" s="1"/>
  <c r="J721" i="12"/>
  <c r="J720" i="12" s="1"/>
  <c r="K721" i="12"/>
  <c r="K720" i="12" s="1"/>
  <c r="I724" i="12"/>
  <c r="I723" i="12" s="1"/>
  <c r="J724" i="12"/>
  <c r="J723" i="12" s="1"/>
  <c r="K724" i="12"/>
  <c r="K723" i="12" s="1"/>
  <c r="I728" i="12"/>
  <c r="J728" i="12"/>
  <c r="K728" i="12"/>
  <c r="I730" i="12"/>
  <c r="J730" i="12"/>
  <c r="K730" i="12"/>
  <c r="I736" i="12"/>
  <c r="I735" i="12" s="1"/>
  <c r="J736" i="12"/>
  <c r="J735" i="12" s="1"/>
  <c r="K736" i="12"/>
  <c r="K735" i="12" s="1"/>
  <c r="I739" i="12"/>
  <c r="I738" i="12" s="1"/>
  <c r="J739" i="12"/>
  <c r="J738" i="12" s="1"/>
  <c r="K739" i="12"/>
  <c r="K738" i="12" s="1"/>
  <c r="I742" i="12"/>
  <c r="I741" i="12" s="1"/>
  <c r="J742" i="12"/>
  <c r="J741" i="12" s="1"/>
  <c r="K742" i="12"/>
  <c r="K741" i="12" s="1"/>
  <c r="I745" i="12"/>
  <c r="I744" i="12" s="1"/>
  <c r="J745" i="12"/>
  <c r="J744" i="12" s="1"/>
  <c r="K745" i="12"/>
  <c r="K744" i="12" s="1"/>
  <c r="I749" i="12"/>
  <c r="I748" i="12" s="1"/>
  <c r="I747" i="12" s="1"/>
  <c r="J749" i="12"/>
  <c r="J748" i="12" s="1"/>
  <c r="J747" i="12" s="1"/>
  <c r="K749" i="12"/>
  <c r="K748" i="12" s="1"/>
  <c r="K747" i="12" s="1"/>
  <c r="I753" i="12"/>
  <c r="I752" i="12" s="1"/>
  <c r="I751" i="12" s="1"/>
  <c r="J753" i="12"/>
  <c r="J752" i="12" s="1"/>
  <c r="J751" i="12" s="1"/>
  <c r="K753" i="12"/>
  <c r="K752" i="12" s="1"/>
  <c r="K751" i="12" s="1"/>
  <c r="I757" i="12"/>
  <c r="I756" i="12" s="1"/>
  <c r="J757" i="12"/>
  <c r="J756" i="12" s="1"/>
  <c r="K757" i="12"/>
  <c r="K756" i="12" s="1"/>
  <c r="I760" i="12"/>
  <c r="I759" i="12" s="1"/>
  <c r="J760" i="12"/>
  <c r="J759" i="12" s="1"/>
  <c r="K760" i="12"/>
  <c r="K759" i="12" s="1"/>
  <c r="I767" i="12"/>
  <c r="I766" i="12" s="1"/>
  <c r="J767" i="12"/>
  <c r="J766" i="12" s="1"/>
  <c r="K767" i="12"/>
  <c r="K766" i="12" s="1"/>
  <c r="I770" i="12"/>
  <c r="I769" i="12" s="1"/>
  <c r="J770" i="12"/>
  <c r="J769" i="12" s="1"/>
  <c r="K770" i="12"/>
  <c r="K769" i="12" s="1"/>
  <c r="I773" i="12"/>
  <c r="J773" i="12"/>
  <c r="K773" i="12"/>
  <c r="I775" i="12"/>
  <c r="J775" i="12"/>
  <c r="K775" i="12"/>
  <c r="I779" i="12"/>
  <c r="I778" i="12" s="1"/>
  <c r="J779" i="12"/>
  <c r="J778" i="12" s="1"/>
  <c r="K779" i="12"/>
  <c r="K778" i="12" s="1"/>
  <c r="I783" i="12"/>
  <c r="J783" i="12"/>
  <c r="K783" i="12"/>
  <c r="I785" i="12"/>
  <c r="J785" i="12"/>
  <c r="K785" i="12"/>
  <c r="I790" i="12"/>
  <c r="I789" i="12" s="1"/>
  <c r="I788" i="12" s="1"/>
  <c r="J790" i="12"/>
  <c r="J789" i="12" s="1"/>
  <c r="J788" i="12" s="1"/>
  <c r="K790" i="12"/>
  <c r="K789" i="12" s="1"/>
  <c r="K788" i="12" s="1"/>
  <c r="I794" i="12"/>
  <c r="J794" i="12"/>
  <c r="K794" i="12"/>
  <c r="I796" i="12"/>
  <c r="J796" i="12"/>
  <c r="K796" i="12"/>
  <c r="I800" i="12"/>
  <c r="I799" i="12" s="1"/>
  <c r="J800" i="12"/>
  <c r="J799" i="12" s="1"/>
  <c r="K800" i="12"/>
  <c r="K799" i="12" s="1"/>
  <c r="I803" i="12"/>
  <c r="J803" i="12"/>
  <c r="J802" i="12" s="1"/>
  <c r="K803" i="12"/>
  <c r="K802" i="12" s="1"/>
  <c r="I806" i="12"/>
  <c r="J806" i="12"/>
  <c r="J805" i="12" s="1"/>
  <c r="K806" i="12"/>
  <c r="K805" i="12" s="1"/>
  <c r="I811" i="12"/>
  <c r="J811" i="12"/>
  <c r="K811" i="12"/>
  <c r="I813" i="12"/>
  <c r="J813" i="12"/>
  <c r="K813" i="12"/>
  <c r="I815" i="12"/>
  <c r="J815" i="12"/>
  <c r="K815" i="12"/>
  <c r="I820" i="12"/>
  <c r="I819" i="12" s="1"/>
  <c r="J820" i="12"/>
  <c r="J819" i="12" s="1"/>
  <c r="K820" i="12"/>
  <c r="K819" i="12" s="1"/>
  <c r="I823" i="12"/>
  <c r="I822" i="12" s="1"/>
  <c r="J823" i="12"/>
  <c r="J822" i="12" s="1"/>
  <c r="K823" i="12"/>
  <c r="K822" i="12" s="1"/>
  <c r="I829" i="12"/>
  <c r="I828" i="12" s="1"/>
  <c r="J829" i="12"/>
  <c r="J828" i="12" s="1"/>
  <c r="K829" i="12"/>
  <c r="K828" i="12" s="1"/>
  <c r="I832" i="12"/>
  <c r="I831" i="12" s="1"/>
  <c r="J832" i="12"/>
  <c r="J831" i="12" s="1"/>
  <c r="K832" i="12"/>
  <c r="K831" i="12" s="1"/>
  <c r="I836" i="12"/>
  <c r="I835" i="12" s="1"/>
  <c r="I834" i="12" s="1"/>
  <c r="J836" i="12"/>
  <c r="J835" i="12" s="1"/>
  <c r="J834" i="12" s="1"/>
  <c r="K836" i="12"/>
  <c r="K835" i="12" s="1"/>
  <c r="K834" i="12" s="1"/>
  <c r="I840" i="12"/>
  <c r="I839" i="12" s="1"/>
  <c r="I838" i="12" s="1"/>
  <c r="J840" i="12"/>
  <c r="J839" i="12" s="1"/>
  <c r="J838" i="12" s="1"/>
  <c r="K840" i="12"/>
  <c r="K839" i="12" s="1"/>
  <c r="K838" i="12" s="1"/>
  <c r="I844" i="12"/>
  <c r="I843" i="12" s="1"/>
  <c r="I842" i="12" s="1"/>
  <c r="J844" i="12"/>
  <c r="J843" i="12" s="1"/>
  <c r="J842" i="12" s="1"/>
  <c r="K844" i="12"/>
  <c r="K843" i="12" s="1"/>
  <c r="K842" i="12" s="1"/>
  <c r="I849" i="12"/>
  <c r="J849" i="12"/>
  <c r="J848" i="12" s="1"/>
  <c r="K849" i="12"/>
  <c r="K848" i="12" s="1"/>
  <c r="I852" i="12"/>
  <c r="J852" i="12"/>
  <c r="J851" i="12" s="1"/>
  <c r="K852" i="12"/>
  <c r="K851" i="12" s="1"/>
  <c r="I855" i="12"/>
  <c r="I854" i="12" s="1"/>
  <c r="J855" i="12"/>
  <c r="J854" i="12" s="1"/>
  <c r="K855" i="12"/>
  <c r="K854" i="12" s="1"/>
  <c r="I859" i="12"/>
  <c r="I858" i="12" s="1"/>
  <c r="J859" i="12"/>
  <c r="J858" i="12" s="1"/>
  <c r="K859" i="12"/>
  <c r="K858" i="12" s="1"/>
  <c r="I866" i="12"/>
  <c r="I865" i="12" s="1"/>
  <c r="I864" i="12" s="1"/>
  <c r="J866" i="12"/>
  <c r="J865" i="12" s="1"/>
  <c r="J864" i="12" s="1"/>
  <c r="K866" i="12"/>
  <c r="K865" i="12" s="1"/>
  <c r="K864" i="12" s="1"/>
  <c r="I870" i="12"/>
  <c r="I869" i="12" s="1"/>
  <c r="I868" i="12" s="1"/>
  <c r="J870" i="12"/>
  <c r="J869" i="12" s="1"/>
  <c r="J868" i="12" s="1"/>
  <c r="K870" i="12"/>
  <c r="K869" i="12" s="1"/>
  <c r="K868" i="12" s="1"/>
  <c r="I874" i="12"/>
  <c r="I873" i="12" s="1"/>
  <c r="I872" i="12" s="1"/>
  <c r="J874" i="12"/>
  <c r="J873" i="12" s="1"/>
  <c r="J872" i="12" s="1"/>
  <c r="K874" i="12"/>
  <c r="K873" i="12" s="1"/>
  <c r="K872" i="12" s="1"/>
  <c r="I878" i="12"/>
  <c r="I877" i="12" s="1"/>
  <c r="I876" i="12" s="1"/>
  <c r="J878" i="12"/>
  <c r="J877" i="12" s="1"/>
  <c r="J876" i="12" s="1"/>
  <c r="K878" i="12"/>
  <c r="K877" i="12" s="1"/>
  <c r="K876" i="12" s="1"/>
  <c r="I882" i="12"/>
  <c r="J882" i="12"/>
  <c r="J881" i="12" s="1"/>
  <c r="J880" i="12" s="1"/>
  <c r="K882" i="12"/>
  <c r="K881" i="12" s="1"/>
  <c r="K880" i="12" s="1"/>
  <c r="I886" i="12"/>
  <c r="I885" i="12" s="1"/>
  <c r="J886" i="12"/>
  <c r="J885" i="12" s="1"/>
  <c r="K886" i="12"/>
  <c r="K885" i="12" s="1"/>
  <c r="I889" i="12"/>
  <c r="I888" i="12" s="1"/>
  <c r="J889" i="12"/>
  <c r="J888" i="12" s="1"/>
  <c r="K889" i="12"/>
  <c r="K888" i="12" s="1"/>
  <c r="I897" i="12"/>
  <c r="J897" i="12"/>
  <c r="J896" i="12" s="1"/>
  <c r="J895" i="12" s="1"/>
  <c r="K897" i="12"/>
  <c r="K896" i="12" s="1"/>
  <c r="K895" i="12" s="1"/>
  <c r="I901" i="12"/>
  <c r="I900" i="12" s="1"/>
  <c r="I899" i="12" s="1"/>
  <c r="J901" i="12"/>
  <c r="J900" i="12" s="1"/>
  <c r="J899" i="12" s="1"/>
  <c r="K901" i="12"/>
  <c r="K900" i="12" s="1"/>
  <c r="K899" i="12" s="1"/>
  <c r="I905" i="12"/>
  <c r="J905" i="12"/>
  <c r="J904" i="12" s="1"/>
  <c r="J903" i="12" s="1"/>
  <c r="K905" i="12"/>
  <c r="K904" i="12" s="1"/>
  <c r="K903" i="12" s="1"/>
  <c r="I910" i="12"/>
  <c r="I909" i="12" s="1"/>
  <c r="I908" i="12" s="1"/>
  <c r="I907" i="12" s="1"/>
  <c r="J910" i="12"/>
  <c r="J909" i="12" s="1"/>
  <c r="J908" i="12" s="1"/>
  <c r="J907" i="12" s="1"/>
  <c r="K910" i="12"/>
  <c r="K909" i="12" s="1"/>
  <c r="K908" i="12" s="1"/>
  <c r="K907" i="12" s="1"/>
  <c r="I920" i="12"/>
  <c r="I919" i="12" s="1"/>
  <c r="I918" i="12" s="1"/>
  <c r="J920" i="12"/>
  <c r="J919" i="12" s="1"/>
  <c r="J918" i="12" s="1"/>
  <c r="K920" i="12"/>
  <c r="K919" i="12" s="1"/>
  <c r="K918" i="12" s="1"/>
  <c r="I928" i="12"/>
  <c r="I927" i="12" s="1"/>
  <c r="I926" i="12" s="1"/>
  <c r="J928" i="12"/>
  <c r="J927" i="12" s="1"/>
  <c r="J926" i="12" s="1"/>
  <c r="K928" i="12"/>
  <c r="K927" i="12" s="1"/>
  <c r="K926" i="12" s="1"/>
  <c r="I936" i="12"/>
  <c r="I935" i="12" s="1"/>
  <c r="I934" i="12" s="1"/>
  <c r="J936" i="12"/>
  <c r="J935" i="12" s="1"/>
  <c r="J934" i="12" s="1"/>
  <c r="K936" i="12"/>
  <c r="K935" i="12" s="1"/>
  <c r="K934" i="12" s="1"/>
  <c r="I944" i="12"/>
  <c r="I943" i="12" s="1"/>
  <c r="I942" i="12" s="1"/>
  <c r="J944" i="12"/>
  <c r="J943" i="12" s="1"/>
  <c r="J942" i="12" s="1"/>
  <c r="K944" i="12"/>
  <c r="K943" i="12" s="1"/>
  <c r="K942" i="12" s="1"/>
  <c r="I948" i="12"/>
  <c r="I947" i="12" s="1"/>
  <c r="I946" i="12" s="1"/>
  <c r="J948" i="12"/>
  <c r="J947" i="12" s="1"/>
  <c r="J946" i="12" s="1"/>
  <c r="K948" i="12"/>
  <c r="K947" i="12" s="1"/>
  <c r="K946" i="12" s="1"/>
  <c r="I952" i="12"/>
  <c r="I951" i="12" s="1"/>
  <c r="I950" i="12" s="1"/>
  <c r="J952" i="12"/>
  <c r="J951" i="12" s="1"/>
  <c r="J950" i="12" s="1"/>
  <c r="K952" i="12"/>
  <c r="K951" i="12" s="1"/>
  <c r="K950" i="12" s="1"/>
  <c r="I956" i="12"/>
  <c r="I955" i="12" s="1"/>
  <c r="I954" i="12" s="1"/>
  <c r="J956" i="12"/>
  <c r="J955" i="12" s="1"/>
  <c r="J954" i="12" s="1"/>
  <c r="K956" i="12"/>
  <c r="K955" i="12" s="1"/>
  <c r="K954" i="12" s="1"/>
  <c r="I960" i="12"/>
  <c r="I959" i="12" s="1"/>
  <c r="I958" i="12" s="1"/>
  <c r="J960" i="12"/>
  <c r="J959" i="12" s="1"/>
  <c r="J958" i="12" s="1"/>
  <c r="K960" i="12"/>
  <c r="K959" i="12" s="1"/>
  <c r="K958" i="12" s="1"/>
  <c r="I964" i="12"/>
  <c r="J964" i="12"/>
  <c r="K964" i="12"/>
  <c r="I966" i="12"/>
  <c r="J966" i="12"/>
  <c r="K966" i="12"/>
  <c r="I970" i="12"/>
  <c r="I969" i="12" s="1"/>
  <c r="I968" i="12" s="1"/>
  <c r="J970" i="12"/>
  <c r="J969" i="12" s="1"/>
  <c r="J968" i="12" s="1"/>
  <c r="K970" i="12"/>
  <c r="K969" i="12" s="1"/>
  <c r="K968" i="12" s="1"/>
  <c r="I974" i="12"/>
  <c r="I973" i="12" s="1"/>
  <c r="I972" i="12" s="1"/>
  <c r="J974" i="12"/>
  <c r="J973" i="12" s="1"/>
  <c r="J972" i="12" s="1"/>
  <c r="K974" i="12"/>
  <c r="K973" i="12" s="1"/>
  <c r="K972" i="12" s="1"/>
  <c r="I978" i="12"/>
  <c r="J978" i="12"/>
  <c r="J977" i="12" s="1"/>
  <c r="J976" i="12" s="1"/>
  <c r="K978" i="12"/>
  <c r="K977" i="12" s="1"/>
  <c r="K976" i="12" s="1"/>
  <c r="I982" i="12"/>
  <c r="J982" i="12"/>
  <c r="J981" i="12" s="1"/>
  <c r="J980" i="12" s="1"/>
  <c r="K982" i="12"/>
  <c r="K981" i="12" s="1"/>
  <c r="K980" i="12" s="1"/>
  <c r="I986" i="12"/>
  <c r="J986" i="12"/>
  <c r="J985" i="12" s="1"/>
  <c r="J984" i="12" s="1"/>
  <c r="K986" i="12"/>
  <c r="K985" i="12" s="1"/>
  <c r="K984" i="12" s="1"/>
  <c r="I991" i="12"/>
  <c r="I990" i="12" s="1"/>
  <c r="I989" i="12" s="1"/>
  <c r="J991" i="12"/>
  <c r="J990" i="12" s="1"/>
  <c r="J989" i="12" s="1"/>
  <c r="K991" i="12"/>
  <c r="K990" i="12" s="1"/>
  <c r="K989" i="12" s="1"/>
  <c r="I995" i="12"/>
  <c r="I994" i="12" s="1"/>
  <c r="I993" i="12" s="1"/>
  <c r="J995" i="12"/>
  <c r="J994" i="12" s="1"/>
  <c r="J993" i="12" s="1"/>
  <c r="K995" i="12"/>
  <c r="K994" i="12" s="1"/>
  <c r="K993" i="12" s="1"/>
  <c r="I999" i="12"/>
  <c r="J999" i="12"/>
  <c r="J998" i="12" s="1"/>
  <c r="J997" i="12" s="1"/>
  <c r="K999" i="12"/>
  <c r="K998" i="12" s="1"/>
  <c r="K997" i="12" s="1"/>
  <c r="I1007" i="12"/>
  <c r="J1007" i="12"/>
  <c r="J1006" i="12" s="1"/>
  <c r="J1005" i="12" s="1"/>
  <c r="K1007" i="12"/>
  <c r="K1006" i="12" s="1"/>
  <c r="K1005" i="12" s="1"/>
  <c r="I1011" i="12"/>
  <c r="J1011" i="12"/>
  <c r="J1010" i="12" s="1"/>
  <c r="J1009" i="12" s="1"/>
  <c r="K1011" i="12"/>
  <c r="K1010" i="12" s="1"/>
  <c r="K1009" i="12" s="1"/>
  <c r="I1015" i="12"/>
  <c r="I1014" i="12" s="1"/>
  <c r="I1013" i="12" s="1"/>
  <c r="J1015" i="12"/>
  <c r="J1014" i="12" s="1"/>
  <c r="J1013" i="12" s="1"/>
  <c r="K1015" i="12"/>
  <c r="K1014" i="12" s="1"/>
  <c r="K1013" i="12" s="1"/>
  <c r="I1019" i="12"/>
  <c r="I1018" i="12" s="1"/>
  <c r="I1017" i="12" s="1"/>
  <c r="J1019" i="12"/>
  <c r="J1018" i="12" s="1"/>
  <c r="J1017" i="12" s="1"/>
  <c r="K1019" i="12"/>
  <c r="K1018" i="12" s="1"/>
  <c r="K1017" i="12" s="1"/>
  <c r="I1027" i="12"/>
  <c r="I1026" i="12" s="1"/>
  <c r="I1025" i="12" s="1"/>
  <c r="J1027" i="12"/>
  <c r="J1026" i="12" s="1"/>
  <c r="J1025" i="12" s="1"/>
  <c r="K1027" i="12"/>
  <c r="K1026" i="12" s="1"/>
  <c r="K1025" i="12" s="1"/>
  <c r="I1031" i="12"/>
  <c r="I1030" i="12" s="1"/>
  <c r="I1029" i="12" s="1"/>
  <c r="J1031" i="12"/>
  <c r="J1030" i="12" s="1"/>
  <c r="J1029" i="12" s="1"/>
  <c r="K1031" i="12"/>
  <c r="K1030" i="12" s="1"/>
  <c r="K1029" i="12" s="1"/>
  <c r="I1036" i="12"/>
  <c r="I1035" i="12" s="1"/>
  <c r="J1036" i="12"/>
  <c r="J1035" i="12" s="1"/>
  <c r="J1034" i="12" s="1"/>
  <c r="J1033" i="12" s="1"/>
  <c r="K1036" i="12"/>
  <c r="K1035" i="12" s="1"/>
  <c r="K1034" i="12" s="1"/>
  <c r="K1033" i="12" s="1"/>
  <c r="I1047" i="12"/>
  <c r="I1046" i="12" s="1"/>
  <c r="I1045" i="12" s="1"/>
  <c r="I1044" i="12" s="1"/>
  <c r="J1047" i="12"/>
  <c r="J1046" i="12" s="1"/>
  <c r="J1045" i="12" s="1"/>
  <c r="J1044" i="12" s="1"/>
  <c r="K1047" i="12"/>
  <c r="K1046" i="12" s="1"/>
  <c r="K1045" i="12" s="1"/>
  <c r="K1044" i="12" s="1"/>
  <c r="I1052" i="12"/>
  <c r="I1051" i="12" s="1"/>
  <c r="J1052" i="12"/>
  <c r="J1051" i="12" s="1"/>
  <c r="K1052" i="12"/>
  <c r="K1051" i="12" s="1"/>
  <c r="I1055" i="12"/>
  <c r="J1055" i="12"/>
  <c r="K1055" i="12"/>
  <c r="I1057" i="12"/>
  <c r="J1057" i="12"/>
  <c r="K1057" i="12"/>
  <c r="I1063" i="12"/>
  <c r="J1063" i="12"/>
  <c r="K1063" i="12"/>
  <c r="I1065" i="12"/>
  <c r="J1065" i="12"/>
  <c r="K1065" i="12"/>
  <c r="I1076" i="12"/>
  <c r="I1075" i="12" s="1"/>
  <c r="I1074" i="12" s="1"/>
  <c r="I1073" i="12" s="1"/>
  <c r="J1076" i="12"/>
  <c r="J1075" i="12" s="1"/>
  <c r="J1074" i="12" s="1"/>
  <c r="J1073" i="12" s="1"/>
  <c r="K1076" i="12"/>
  <c r="K1075" i="12" s="1"/>
  <c r="K1074" i="12" s="1"/>
  <c r="K1073" i="12" s="1"/>
  <c r="I1083" i="12"/>
  <c r="I1082" i="12" s="1"/>
  <c r="I1081" i="12" s="1"/>
  <c r="I1080" i="12" s="1"/>
  <c r="J1083" i="12"/>
  <c r="J1082" i="12" s="1"/>
  <c r="J1081" i="12" s="1"/>
  <c r="J1080" i="12" s="1"/>
  <c r="K1083" i="12"/>
  <c r="K1082" i="12" s="1"/>
  <c r="K1081" i="12" s="1"/>
  <c r="K1080" i="12" s="1"/>
  <c r="I1088" i="12"/>
  <c r="I1087" i="12" s="1"/>
  <c r="J1088" i="12"/>
  <c r="J1087" i="12" s="1"/>
  <c r="K1088" i="12"/>
  <c r="K1087" i="12" s="1"/>
  <c r="I1091" i="12"/>
  <c r="I1090" i="12" s="1"/>
  <c r="J1091" i="12"/>
  <c r="J1090" i="12" s="1"/>
  <c r="K1091" i="12"/>
  <c r="K1090" i="12" s="1"/>
  <c r="I1097" i="12"/>
  <c r="I1096" i="12" s="1"/>
  <c r="J1097" i="12"/>
  <c r="J1096" i="12" s="1"/>
  <c r="K1097" i="12"/>
  <c r="K1096" i="12" s="1"/>
  <c r="I1100" i="12"/>
  <c r="I1099" i="12" s="1"/>
  <c r="J1100" i="12"/>
  <c r="J1099" i="12" s="1"/>
  <c r="K1100" i="12"/>
  <c r="K1099" i="12" s="1"/>
  <c r="I1103" i="12"/>
  <c r="I1102" i="12" s="1"/>
  <c r="J1103" i="12"/>
  <c r="J1102" i="12" s="1"/>
  <c r="K1103" i="12"/>
  <c r="K1102" i="12" s="1"/>
  <c r="I1107" i="12"/>
  <c r="J1107" i="12"/>
  <c r="J1106" i="12" s="1"/>
  <c r="K1107" i="12"/>
  <c r="K1106" i="12" s="1"/>
  <c r="I1110" i="12"/>
  <c r="I1109" i="12" s="1"/>
  <c r="J1110" i="12"/>
  <c r="J1109" i="12" s="1"/>
  <c r="K1110" i="12"/>
  <c r="K1109" i="12" s="1"/>
  <c r="I1115" i="12"/>
  <c r="J1115" i="12"/>
  <c r="J1114" i="12" s="1"/>
  <c r="J1113" i="12" s="1"/>
  <c r="K1115" i="12"/>
  <c r="K1114" i="12" s="1"/>
  <c r="K1113" i="12" s="1"/>
  <c r="I1119" i="12"/>
  <c r="J1119" i="12"/>
  <c r="J1118" i="12" s="1"/>
  <c r="J1117" i="12" s="1"/>
  <c r="K1119" i="12"/>
  <c r="K1118" i="12" s="1"/>
  <c r="K1117" i="12" s="1"/>
  <c r="I1123" i="12"/>
  <c r="J1123" i="12"/>
  <c r="J1122" i="12" s="1"/>
  <c r="J1121" i="12" s="1"/>
  <c r="K1123" i="12"/>
  <c r="K1122" i="12" s="1"/>
  <c r="K1121" i="12" s="1"/>
  <c r="I1129" i="12"/>
  <c r="I1128" i="12" s="1"/>
  <c r="I1127" i="12" s="1"/>
  <c r="I1126" i="12" s="1"/>
  <c r="J1129" i="12"/>
  <c r="J1128" i="12" s="1"/>
  <c r="J1127" i="12" s="1"/>
  <c r="J1126" i="12" s="1"/>
  <c r="K1129" i="12"/>
  <c r="K1128" i="12" s="1"/>
  <c r="K1127" i="12" s="1"/>
  <c r="K1126" i="12" s="1"/>
  <c r="I1134" i="12"/>
  <c r="I1133" i="12" s="1"/>
  <c r="I1132" i="12" s="1"/>
  <c r="I1131" i="12" s="1"/>
  <c r="J1134" i="12"/>
  <c r="J1133" i="12" s="1"/>
  <c r="J1132" i="12" s="1"/>
  <c r="J1131" i="12" s="1"/>
  <c r="K1134" i="12"/>
  <c r="K1133" i="12" s="1"/>
  <c r="K1132" i="12" s="1"/>
  <c r="K1131" i="12" s="1"/>
  <c r="I1139" i="12"/>
  <c r="I1138" i="12" s="1"/>
  <c r="I1137" i="12" s="1"/>
  <c r="J1139" i="12"/>
  <c r="J1138" i="12" s="1"/>
  <c r="J1137" i="12" s="1"/>
  <c r="K1139" i="12"/>
  <c r="K1138" i="12" s="1"/>
  <c r="K1137" i="12" s="1"/>
  <c r="I1143" i="12"/>
  <c r="I1142" i="12" s="1"/>
  <c r="J1143" i="12"/>
  <c r="J1142" i="12" s="1"/>
  <c r="K1143" i="12"/>
  <c r="K1142" i="12" s="1"/>
  <c r="I1146" i="12"/>
  <c r="I1145" i="12" s="1"/>
  <c r="J1146" i="12"/>
  <c r="J1145" i="12" s="1"/>
  <c r="K1146" i="12"/>
  <c r="K1145" i="12" s="1"/>
  <c r="I1153" i="12"/>
  <c r="I1152" i="12" s="1"/>
  <c r="I1151" i="12" s="1"/>
  <c r="J1153" i="12"/>
  <c r="J1152" i="12" s="1"/>
  <c r="J1151" i="12" s="1"/>
  <c r="K1153" i="12"/>
  <c r="K1152" i="12" s="1"/>
  <c r="K1151" i="12" s="1"/>
  <c r="I1157" i="12"/>
  <c r="I1156" i="12" s="1"/>
  <c r="I1155" i="12" s="1"/>
  <c r="J1157" i="12"/>
  <c r="J1156" i="12" s="1"/>
  <c r="J1155" i="12" s="1"/>
  <c r="K1157" i="12"/>
  <c r="K1156" i="12" s="1"/>
  <c r="K1155" i="12" s="1"/>
  <c r="I1161" i="12"/>
  <c r="I1160" i="12" s="1"/>
  <c r="I1159" i="12" s="1"/>
  <c r="J1161" i="12"/>
  <c r="J1160" i="12" s="1"/>
  <c r="J1159" i="12" s="1"/>
  <c r="K1161" i="12"/>
  <c r="K1160" i="12" s="1"/>
  <c r="K1159" i="12" s="1"/>
  <c r="I1165" i="12"/>
  <c r="I1164" i="12" s="1"/>
  <c r="I1163" i="12" s="1"/>
  <c r="J1165" i="12"/>
  <c r="J1164" i="12" s="1"/>
  <c r="J1163" i="12" s="1"/>
  <c r="K1165" i="12"/>
  <c r="K1164" i="12" s="1"/>
  <c r="K1163" i="12" s="1"/>
  <c r="I1170" i="12"/>
  <c r="I1169" i="12" s="1"/>
  <c r="I1168" i="12" s="1"/>
  <c r="J1170" i="12"/>
  <c r="J1169" i="12" s="1"/>
  <c r="J1168" i="12" s="1"/>
  <c r="K1170" i="12"/>
  <c r="K1169" i="12" s="1"/>
  <c r="K1168" i="12" s="1"/>
  <c r="I1174" i="12"/>
  <c r="I1173" i="12" s="1"/>
  <c r="J1174" i="12"/>
  <c r="J1173" i="12" s="1"/>
  <c r="J1172" i="12" s="1"/>
  <c r="K1174" i="12"/>
  <c r="K1173" i="12" s="1"/>
  <c r="K1172" i="12" s="1"/>
  <c r="I1178" i="12"/>
  <c r="I1177" i="12" s="1"/>
  <c r="I1176" i="12" s="1"/>
  <c r="J1178" i="12"/>
  <c r="J1177" i="12" s="1"/>
  <c r="J1176" i="12" s="1"/>
  <c r="K1178" i="12"/>
  <c r="K1177" i="12" s="1"/>
  <c r="K1176" i="12" s="1"/>
  <c r="I1182" i="12"/>
  <c r="J1182" i="12"/>
  <c r="J1181" i="12" s="1"/>
  <c r="J1180" i="12" s="1"/>
  <c r="K1182" i="12"/>
  <c r="K1181" i="12" s="1"/>
  <c r="K1180" i="12" s="1"/>
  <c r="I1190" i="12"/>
  <c r="I1189" i="12" s="1"/>
  <c r="I1188" i="12" s="1"/>
  <c r="J1190" i="12"/>
  <c r="J1189" i="12" s="1"/>
  <c r="J1188" i="12" s="1"/>
  <c r="K1190" i="12"/>
  <c r="K1189" i="12" s="1"/>
  <c r="K1188" i="12" s="1"/>
  <c r="I1194" i="12"/>
  <c r="I1193" i="12" s="1"/>
  <c r="I1192" i="12" s="1"/>
  <c r="J1194" i="12"/>
  <c r="J1193" i="12" s="1"/>
  <c r="J1192" i="12" s="1"/>
  <c r="K1194" i="12"/>
  <c r="K1193" i="12" s="1"/>
  <c r="K1192" i="12" s="1"/>
  <c r="I1198" i="12"/>
  <c r="J1198" i="12"/>
  <c r="J1197" i="12" s="1"/>
  <c r="J1196" i="12" s="1"/>
  <c r="K1198" i="12"/>
  <c r="K1197" i="12" s="1"/>
  <c r="K1196" i="12" s="1"/>
  <c r="I1203" i="12"/>
  <c r="J1203" i="12"/>
  <c r="J1202" i="12" s="1"/>
  <c r="J1201" i="12" s="1"/>
  <c r="K1203" i="12"/>
  <c r="K1202" i="12" s="1"/>
  <c r="K1201" i="12" s="1"/>
  <c r="I1207" i="12"/>
  <c r="J1207" i="12"/>
  <c r="J1206" i="12" s="1"/>
  <c r="J1205" i="12" s="1"/>
  <c r="K1207" i="12"/>
  <c r="K1206" i="12" s="1"/>
  <c r="K1205" i="12" s="1"/>
  <c r="I1212" i="12"/>
  <c r="I1211" i="12" s="1"/>
  <c r="I1210" i="12" s="1"/>
  <c r="I1209" i="12" s="1"/>
  <c r="J1212" i="12"/>
  <c r="J1211" i="12" s="1"/>
  <c r="J1210" i="12" s="1"/>
  <c r="J1209" i="12" s="1"/>
  <c r="K1212" i="12"/>
  <c r="K1211" i="12" s="1"/>
  <c r="K1210" i="12" s="1"/>
  <c r="K1209" i="12" s="1"/>
  <c r="I1217" i="12"/>
  <c r="I1216" i="12" s="1"/>
  <c r="I1215" i="12" s="1"/>
  <c r="I1214" i="12" s="1"/>
  <c r="J1217" i="12"/>
  <c r="J1216" i="12" s="1"/>
  <c r="J1215" i="12" s="1"/>
  <c r="J1214" i="12" s="1"/>
  <c r="K1217" i="12"/>
  <c r="K1216" i="12" s="1"/>
  <c r="K1215" i="12" s="1"/>
  <c r="K1214" i="12" s="1"/>
  <c r="I1223" i="12"/>
  <c r="J1223" i="12"/>
  <c r="J1222" i="12" s="1"/>
  <c r="J1221" i="12" s="1"/>
  <c r="K1223" i="12"/>
  <c r="K1222" i="12" s="1"/>
  <c r="K1221" i="12" s="1"/>
  <c r="I1231" i="12"/>
  <c r="I1230" i="12" s="1"/>
  <c r="I1229" i="12" s="1"/>
  <c r="J1231" i="12"/>
  <c r="J1230" i="12" s="1"/>
  <c r="J1229" i="12" s="1"/>
  <c r="K1231" i="12"/>
  <c r="K1230" i="12" s="1"/>
  <c r="K1229" i="12" s="1"/>
  <c r="I1235" i="12"/>
  <c r="I1234" i="12" s="1"/>
  <c r="I1233" i="12" s="1"/>
  <c r="J1235" i="12"/>
  <c r="J1234" i="12" s="1"/>
  <c r="J1233" i="12" s="1"/>
  <c r="K1235" i="12"/>
  <c r="K1234" i="12" s="1"/>
  <c r="K1233" i="12" s="1"/>
  <c r="I1239" i="12"/>
  <c r="I1238" i="12" s="1"/>
  <c r="I1237" i="12" s="1"/>
  <c r="J1239" i="12"/>
  <c r="J1238" i="12" s="1"/>
  <c r="J1237" i="12" s="1"/>
  <c r="K1239" i="12"/>
  <c r="K1238" i="12" s="1"/>
  <c r="K1237" i="12" s="1"/>
  <c r="I1243" i="12"/>
  <c r="I1242" i="12" s="1"/>
  <c r="I1241" i="12" s="1"/>
  <c r="J1243" i="12"/>
  <c r="J1242" i="12" s="1"/>
  <c r="J1241" i="12" s="1"/>
  <c r="K1243" i="12"/>
  <c r="K1242" i="12" s="1"/>
  <c r="K1241" i="12" s="1"/>
  <c r="I1247" i="12"/>
  <c r="I1246" i="12" s="1"/>
  <c r="I1245" i="12" s="1"/>
  <c r="J1247" i="12"/>
  <c r="J1246" i="12" s="1"/>
  <c r="J1245" i="12" s="1"/>
  <c r="K1247" i="12"/>
  <c r="K1246" i="12" s="1"/>
  <c r="K1245" i="12" s="1"/>
  <c r="I1251" i="12"/>
  <c r="I1250" i="12" s="1"/>
  <c r="I1249" i="12" s="1"/>
  <c r="J1251" i="12"/>
  <c r="J1250" i="12" s="1"/>
  <c r="J1249" i="12" s="1"/>
  <c r="K1251" i="12"/>
  <c r="K1250" i="12" s="1"/>
  <c r="K1249" i="12" s="1"/>
  <c r="I1255" i="12"/>
  <c r="I1254" i="12" s="1"/>
  <c r="I1253" i="12" s="1"/>
  <c r="J1255" i="12"/>
  <c r="J1254" i="12" s="1"/>
  <c r="J1253" i="12" s="1"/>
  <c r="K1255" i="12"/>
  <c r="K1254" i="12" s="1"/>
  <c r="K1253" i="12" s="1"/>
  <c r="I1259" i="12"/>
  <c r="I1258" i="12" s="1"/>
  <c r="I1257" i="12" s="1"/>
  <c r="J1259" i="12"/>
  <c r="J1258" i="12" s="1"/>
  <c r="J1257" i="12" s="1"/>
  <c r="K1259" i="12"/>
  <c r="K1258" i="12" s="1"/>
  <c r="K1257" i="12" s="1"/>
  <c r="I1263" i="12"/>
  <c r="J1263" i="12"/>
  <c r="J1262" i="12" s="1"/>
  <c r="J1261" i="12" s="1"/>
  <c r="K1263" i="12"/>
  <c r="K1262" i="12" s="1"/>
  <c r="K1261" i="12" s="1"/>
  <c r="I1267" i="12"/>
  <c r="I1266" i="12" s="1"/>
  <c r="I1265" i="12" s="1"/>
  <c r="J1267" i="12"/>
  <c r="J1266" i="12" s="1"/>
  <c r="J1265" i="12" s="1"/>
  <c r="K1267" i="12"/>
  <c r="K1266" i="12" s="1"/>
  <c r="K1265" i="12" s="1"/>
  <c r="I1271" i="12"/>
  <c r="I1270" i="12" s="1"/>
  <c r="I1269" i="12" s="1"/>
  <c r="J1271" i="12"/>
  <c r="J1270" i="12" s="1"/>
  <c r="J1269" i="12" s="1"/>
  <c r="K1271" i="12"/>
  <c r="K1270" i="12" s="1"/>
  <c r="K1269" i="12" s="1"/>
  <c r="I1275" i="12"/>
  <c r="I1274" i="12" s="1"/>
  <c r="I1273" i="12" s="1"/>
  <c r="J1275" i="12"/>
  <c r="J1274" i="12" s="1"/>
  <c r="J1273" i="12" s="1"/>
  <c r="K1275" i="12"/>
  <c r="K1274" i="12" s="1"/>
  <c r="K1273" i="12" s="1"/>
  <c r="I1279" i="12"/>
  <c r="I1278" i="12" s="1"/>
  <c r="I1277" i="12" s="1"/>
  <c r="J1279" i="12"/>
  <c r="J1278" i="12" s="1"/>
  <c r="J1277" i="12" s="1"/>
  <c r="K1279" i="12"/>
  <c r="K1278" i="12" s="1"/>
  <c r="K1277" i="12" s="1"/>
  <c r="I1283" i="12"/>
  <c r="I1282" i="12" s="1"/>
  <c r="I1281" i="12" s="1"/>
  <c r="J1283" i="12"/>
  <c r="J1282" i="12" s="1"/>
  <c r="J1281" i="12" s="1"/>
  <c r="K1283" i="12"/>
  <c r="K1282" i="12" s="1"/>
  <c r="K1281" i="12" s="1"/>
  <c r="I1287" i="12"/>
  <c r="I1286" i="12" s="1"/>
  <c r="I1285" i="12" s="1"/>
  <c r="J1287" i="12"/>
  <c r="J1286" i="12" s="1"/>
  <c r="J1285" i="12" s="1"/>
  <c r="K1287" i="12"/>
  <c r="K1286" i="12" s="1"/>
  <c r="K1285" i="12" s="1"/>
  <c r="I1291" i="12"/>
  <c r="I1290" i="12" s="1"/>
  <c r="I1289" i="12" s="1"/>
  <c r="J1291" i="12"/>
  <c r="J1290" i="12" s="1"/>
  <c r="J1289" i="12" s="1"/>
  <c r="K1291" i="12"/>
  <c r="K1290" i="12" s="1"/>
  <c r="K1289" i="12" s="1"/>
  <c r="I1295" i="12"/>
  <c r="I1294" i="12" s="1"/>
  <c r="I1293" i="12" s="1"/>
  <c r="J1295" i="12"/>
  <c r="J1294" i="12" s="1"/>
  <c r="J1293" i="12" s="1"/>
  <c r="K1295" i="12"/>
  <c r="K1294" i="12" s="1"/>
  <c r="K1293" i="12" s="1"/>
  <c r="I1299" i="12"/>
  <c r="I1298" i="12" s="1"/>
  <c r="I1297" i="12" s="1"/>
  <c r="J1299" i="12"/>
  <c r="J1298" i="12" s="1"/>
  <c r="J1297" i="12" s="1"/>
  <c r="K1299" i="12"/>
  <c r="K1298" i="12" s="1"/>
  <c r="K1297" i="12" s="1"/>
  <c r="I1303" i="12"/>
  <c r="I1302" i="12" s="1"/>
  <c r="I1301" i="12" s="1"/>
  <c r="J1303" i="12"/>
  <c r="J1302" i="12" s="1"/>
  <c r="J1301" i="12" s="1"/>
  <c r="K1303" i="12"/>
  <c r="K1302" i="12" s="1"/>
  <c r="K1301" i="12" s="1"/>
  <c r="I1307" i="12"/>
  <c r="I1306" i="12" s="1"/>
  <c r="I1305" i="12" s="1"/>
  <c r="J1307" i="12"/>
  <c r="J1306" i="12" s="1"/>
  <c r="J1305" i="12" s="1"/>
  <c r="K1307" i="12"/>
  <c r="K1306" i="12" s="1"/>
  <c r="K1305" i="12" s="1"/>
  <c r="I1311" i="12"/>
  <c r="I1310" i="12" s="1"/>
  <c r="I1309" i="12" s="1"/>
  <c r="J1311" i="12"/>
  <c r="J1310" i="12" s="1"/>
  <c r="J1309" i="12" s="1"/>
  <c r="K1311" i="12"/>
  <c r="K1310" i="12" s="1"/>
  <c r="K1309" i="12" s="1"/>
  <c r="I1315" i="12"/>
  <c r="I1314" i="12" s="1"/>
  <c r="I1313" i="12" s="1"/>
  <c r="J1315" i="12"/>
  <c r="J1314" i="12" s="1"/>
  <c r="J1313" i="12" s="1"/>
  <c r="K1315" i="12"/>
  <c r="K1314" i="12" s="1"/>
  <c r="K1313" i="12" s="1"/>
  <c r="I1319" i="12"/>
  <c r="I1318" i="12" s="1"/>
  <c r="I1317" i="12" s="1"/>
  <c r="J1319" i="12"/>
  <c r="J1318" i="12" s="1"/>
  <c r="J1317" i="12" s="1"/>
  <c r="K1319" i="12"/>
  <c r="K1318" i="12" s="1"/>
  <c r="K1317" i="12" s="1"/>
  <c r="I1327" i="12"/>
  <c r="I1326" i="12" s="1"/>
  <c r="I1325" i="12" s="1"/>
  <c r="J1327" i="12"/>
  <c r="J1326" i="12" s="1"/>
  <c r="J1325" i="12" s="1"/>
  <c r="K1327" i="12"/>
  <c r="K1326" i="12" s="1"/>
  <c r="K1325" i="12" s="1"/>
  <c r="I1336" i="12"/>
  <c r="I1335" i="12" s="1"/>
  <c r="I1334" i="12" s="1"/>
  <c r="J1336" i="12"/>
  <c r="J1335" i="12" s="1"/>
  <c r="J1334" i="12" s="1"/>
  <c r="K1336" i="12"/>
  <c r="K1335" i="12" s="1"/>
  <c r="K1334" i="12" s="1"/>
  <c r="I1340" i="12"/>
  <c r="J1340" i="12"/>
  <c r="J1339" i="12" s="1"/>
  <c r="J1338" i="12" s="1"/>
  <c r="K1340" i="12"/>
  <c r="K1339" i="12" s="1"/>
  <c r="K1338" i="12" s="1"/>
  <c r="I1345" i="12"/>
  <c r="I1344" i="12" s="1"/>
  <c r="I1343" i="12" s="1"/>
  <c r="I1342" i="12" s="1"/>
  <c r="J1345" i="12"/>
  <c r="J1344" i="12" s="1"/>
  <c r="J1343" i="12" s="1"/>
  <c r="J1342" i="12" s="1"/>
  <c r="K1345" i="12"/>
  <c r="K1344" i="12" s="1"/>
  <c r="K1343" i="12" s="1"/>
  <c r="K1342" i="12" s="1"/>
  <c r="I1350" i="12"/>
  <c r="I1349" i="12" s="1"/>
  <c r="I1348" i="12" s="1"/>
  <c r="I1347" i="12" s="1"/>
  <c r="J1350" i="12"/>
  <c r="J1349" i="12" s="1"/>
  <c r="J1348" i="12" s="1"/>
  <c r="J1347" i="12" s="1"/>
  <c r="K1350" i="12"/>
  <c r="K1349" i="12" s="1"/>
  <c r="K1348" i="12" s="1"/>
  <c r="K1347" i="12" s="1"/>
  <c r="I1361" i="12"/>
  <c r="I1360" i="12" s="1"/>
  <c r="J1361" i="12"/>
  <c r="J1360" i="12" s="1"/>
  <c r="K1361" i="12"/>
  <c r="K1360" i="12" s="1"/>
  <c r="I1365" i="12"/>
  <c r="I1364" i="12" s="1"/>
  <c r="J1365" i="12"/>
  <c r="J1364" i="12" s="1"/>
  <c r="K1365" i="12"/>
  <c r="K1364" i="12" s="1"/>
  <c r="I1369" i="12"/>
  <c r="I1368" i="12" s="1"/>
  <c r="J1369" i="12"/>
  <c r="J1368" i="12" s="1"/>
  <c r="K1369" i="12"/>
  <c r="K1368" i="12" s="1"/>
  <c r="I1376" i="12"/>
  <c r="J1376" i="12"/>
  <c r="J1375" i="12" s="1"/>
  <c r="J1374" i="12" s="1"/>
  <c r="J1373" i="12" s="1"/>
  <c r="K1376" i="12"/>
  <c r="K1375" i="12" s="1"/>
  <c r="K1374" i="12" s="1"/>
  <c r="K1373" i="12" s="1"/>
  <c r="I1381" i="12"/>
  <c r="J1381" i="12"/>
  <c r="J1380" i="12" s="1"/>
  <c r="J1379" i="12" s="1"/>
  <c r="K1381" i="12"/>
  <c r="K1380" i="12" s="1"/>
  <c r="K1379" i="12" s="1"/>
  <c r="I1385" i="12"/>
  <c r="I1384" i="12" s="1"/>
  <c r="J1385" i="12"/>
  <c r="J1384" i="12" s="1"/>
  <c r="J1383" i="12" s="1"/>
  <c r="K1385" i="12"/>
  <c r="K1384" i="12" s="1"/>
  <c r="K1383" i="12" s="1"/>
  <c r="I1390" i="12"/>
  <c r="J1390" i="12"/>
  <c r="J1389" i="12" s="1"/>
  <c r="K1390" i="12"/>
  <c r="K1389" i="12" s="1"/>
  <c r="I1393" i="12"/>
  <c r="J1393" i="12"/>
  <c r="J1392" i="12" s="1"/>
  <c r="K1393" i="12"/>
  <c r="K1392" i="12" s="1"/>
  <c r="I1399" i="12"/>
  <c r="I1398" i="12" s="1"/>
  <c r="J1399" i="12"/>
  <c r="J1398" i="12" s="1"/>
  <c r="K1399" i="12"/>
  <c r="K1398" i="12" s="1"/>
  <c r="I1402" i="12"/>
  <c r="I1401" i="12" s="1"/>
  <c r="J1402" i="12"/>
  <c r="J1401" i="12" s="1"/>
  <c r="K1402" i="12"/>
  <c r="K1401" i="12" s="1"/>
  <c r="I1406" i="12"/>
  <c r="I1405" i="12" s="1"/>
  <c r="I1404" i="12" s="1"/>
  <c r="J1406" i="12"/>
  <c r="J1405" i="12" s="1"/>
  <c r="J1404" i="12" s="1"/>
  <c r="K1406" i="12"/>
  <c r="K1405" i="12" s="1"/>
  <c r="K1404" i="12" s="1"/>
  <c r="I1410" i="12"/>
  <c r="I1409" i="12" s="1"/>
  <c r="I1408" i="12" s="1"/>
  <c r="J1410" i="12"/>
  <c r="J1409" i="12" s="1"/>
  <c r="J1408" i="12" s="1"/>
  <c r="K1410" i="12"/>
  <c r="K1409" i="12" s="1"/>
  <c r="K1408" i="12" s="1"/>
  <c r="I1414" i="12"/>
  <c r="I1413" i="12" s="1"/>
  <c r="I1412" i="12" s="1"/>
  <c r="J1414" i="12"/>
  <c r="J1413" i="12" s="1"/>
  <c r="J1412" i="12" s="1"/>
  <c r="K1414" i="12"/>
  <c r="K1413" i="12" s="1"/>
  <c r="K1412" i="12" s="1"/>
  <c r="I1419" i="12"/>
  <c r="I1418" i="12" s="1"/>
  <c r="I1417" i="12" s="1"/>
  <c r="J1419" i="12"/>
  <c r="J1418" i="12" s="1"/>
  <c r="J1417" i="12" s="1"/>
  <c r="K1419" i="12"/>
  <c r="K1418" i="12" s="1"/>
  <c r="K1417" i="12" s="1"/>
  <c r="I1435" i="12"/>
  <c r="I1434" i="12" s="1"/>
  <c r="I1433" i="12" s="1"/>
  <c r="J1435" i="12"/>
  <c r="J1434" i="12" s="1"/>
  <c r="J1433" i="12" s="1"/>
  <c r="K1435" i="12"/>
  <c r="K1434" i="12" s="1"/>
  <c r="K1433" i="12" s="1"/>
  <c r="I1439" i="12"/>
  <c r="I1438" i="12" s="1"/>
  <c r="I1437" i="12" s="1"/>
  <c r="J1439" i="12"/>
  <c r="J1438" i="12" s="1"/>
  <c r="J1437" i="12" s="1"/>
  <c r="K1439" i="12"/>
  <c r="K1438" i="12" s="1"/>
  <c r="K1437" i="12" s="1"/>
  <c r="I1443" i="12"/>
  <c r="J1443" i="12"/>
  <c r="J1442" i="12" s="1"/>
  <c r="J1441" i="12" s="1"/>
  <c r="K1443" i="12"/>
  <c r="K1442" i="12" s="1"/>
  <c r="K1441" i="12" s="1"/>
  <c r="I1447" i="12"/>
  <c r="I1446" i="12" s="1"/>
  <c r="I1445" i="12" s="1"/>
  <c r="J1447" i="12"/>
  <c r="J1446" i="12" s="1"/>
  <c r="J1445" i="12" s="1"/>
  <c r="K1447" i="12"/>
  <c r="K1446" i="12" s="1"/>
  <c r="K1445" i="12" s="1"/>
  <c r="I1451" i="12"/>
  <c r="I1450" i="12" s="1"/>
  <c r="I1449" i="12" s="1"/>
  <c r="J1451" i="12"/>
  <c r="J1450" i="12" s="1"/>
  <c r="J1449" i="12" s="1"/>
  <c r="K1451" i="12"/>
  <c r="K1450" i="12" s="1"/>
  <c r="K1449" i="12" s="1"/>
  <c r="I1461" i="12"/>
  <c r="I1460" i="12" s="1"/>
  <c r="I1459" i="12" s="1"/>
  <c r="J1461" i="12"/>
  <c r="J1460" i="12" s="1"/>
  <c r="J1459" i="12" s="1"/>
  <c r="K1461" i="12"/>
  <c r="K1460" i="12" s="1"/>
  <c r="K1459" i="12" s="1"/>
  <c r="I1465" i="12"/>
  <c r="I1464" i="12" s="1"/>
  <c r="I1463" i="12" s="1"/>
  <c r="J1465" i="12"/>
  <c r="J1464" i="12" s="1"/>
  <c r="J1463" i="12" s="1"/>
  <c r="K1465" i="12"/>
  <c r="K1464" i="12" s="1"/>
  <c r="K1463" i="12" s="1"/>
  <c r="I1469" i="12"/>
  <c r="I1468" i="12" s="1"/>
  <c r="I1467" i="12" s="1"/>
  <c r="J1469" i="12"/>
  <c r="J1468" i="12" s="1"/>
  <c r="J1467" i="12" s="1"/>
  <c r="K1469" i="12"/>
  <c r="K1468" i="12" s="1"/>
  <c r="K1467" i="12" s="1"/>
  <c r="I1473" i="12"/>
  <c r="I1472" i="12" s="1"/>
  <c r="I1471" i="12" s="1"/>
  <c r="J1473" i="12"/>
  <c r="J1472" i="12" s="1"/>
  <c r="J1471" i="12" s="1"/>
  <c r="K1473" i="12"/>
  <c r="K1472" i="12" s="1"/>
  <c r="K1471" i="12" s="1"/>
  <c r="I1478" i="12"/>
  <c r="I1477" i="12" s="1"/>
  <c r="I1476" i="12" s="1"/>
  <c r="J1478" i="12"/>
  <c r="J1477" i="12" s="1"/>
  <c r="J1476" i="12" s="1"/>
  <c r="K1478" i="12"/>
  <c r="K1477" i="12" s="1"/>
  <c r="K1476" i="12" s="1"/>
  <c r="I1482" i="12"/>
  <c r="I1481" i="12" s="1"/>
  <c r="I1480" i="12" s="1"/>
  <c r="J1482" i="12"/>
  <c r="J1481" i="12" s="1"/>
  <c r="J1480" i="12" s="1"/>
  <c r="K1482" i="12"/>
  <c r="K1481" i="12" s="1"/>
  <c r="K1480" i="12" s="1"/>
  <c r="I1489" i="12"/>
  <c r="I1488" i="12" s="1"/>
  <c r="I1487" i="12" s="1"/>
  <c r="J1489" i="12"/>
  <c r="J1488" i="12" s="1"/>
  <c r="J1487" i="12" s="1"/>
  <c r="K1489" i="12"/>
  <c r="K1488" i="12" s="1"/>
  <c r="K1487" i="12" s="1"/>
  <c r="I1493" i="12"/>
  <c r="I1492" i="12" s="1"/>
  <c r="I1491" i="12" s="1"/>
  <c r="J1493" i="12"/>
  <c r="J1492" i="12" s="1"/>
  <c r="J1491" i="12" s="1"/>
  <c r="K1493" i="12"/>
  <c r="K1492" i="12" s="1"/>
  <c r="K1491" i="12" s="1"/>
  <c r="I1497" i="12"/>
  <c r="I1496" i="12" s="1"/>
  <c r="I1495" i="12" s="1"/>
  <c r="J1497" i="12"/>
  <c r="J1496" i="12" s="1"/>
  <c r="J1495" i="12" s="1"/>
  <c r="K1497" i="12"/>
  <c r="K1496" i="12" s="1"/>
  <c r="K1495" i="12" s="1"/>
  <c r="I1501" i="12"/>
  <c r="I1500" i="12" s="1"/>
  <c r="I1499" i="12" s="1"/>
  <c r="J1501" i="12"/>
  <c r="J1500" i="12" s="1"/>
  <c r="J1499" i="12" s="1"/>
  <c r="K1501" i="12"/>
  <c r="K1500" i="12" s="1"/>
  <c r="K1499" i="12" s="1"/>
  <c r="I1505" i="12"/>
  <c r="I1504" i="12" s="1"/>
  <c r="J1505" i="12"/>
  <c r="J1504" i="12" s="1"/>
  <c r="J1503" i="12" s="1"/>
  <c r="K1505" i="12"/>
  <c r="K1504" i="12" s="1"/>
  <c r="K1503" i="12" s="1"/>
  <c r="I1509" i="12"/>
  <c r="I1508" i="12" s="1"/>
  <c r="I1507" i="12" s="1"/>
  <c r="J1509" i="12"/>
  <c r="J1508" i="12" s="1"/>
  <c r="J1507" i="12" s="1"/>
  <c r="K1509" i="12"/>
  <c r="K1508" i="12" s="1"/>
  <c r="K1507" i="12" s="1"/>
  <c r="I1513" i="12"/>
  <c r="I1512" i="12" s="1"/>
  <c r="I1511" i="12" s="1"/>
  <c r="J1513" i="12"/>
  <c r="J1512" i="12" s="1"/>
  <c r="J1511" i="12" s="1"/>
  <c r="K1513" i="12"/>
  <c r="K1512" i="12" s="1"/>
  <c r="K1511" i="12" s="1"/>
  <c r="I1521" i="12"/>
  <c r="I1520" i="12" s="1"/>
  <c r="I1519" i="12" s="1"/>
  <c r="J1521" i="12"/>
  <c r="J1520" i="12" s="1"/>
  <c r="J1519" i="12" s="1"/>
  <c r="K1521" i="12"/>
  <c r="K1520" i="12" s="1"/>
  <c r="K1519" i="12" s="1"/>
  <c r="I1526" i="12"/>
  <c r="I1525" i="12" s="1"/>
  <c r="J1526" i="12"/>
  <c r="J1525" i="12" s="1"/>
  <c r="K1526" i="12"/>
  <c r="K1525" i="12" s="1"/>
  <c r="I1529" i="12"/>
  <c r="I1528" i="12" s="1"/>
  <c r="J1529" i="12"/>
  <c r="J1528" i="12" s="1"/>
  <c r="K1529" i="12"/>
  <c r="K1528" i="12" s="1"/>
  <c r="I1532" i="12"/>
  <c r="I1531" i="12" s="1"/>
  <c r="J1532" i="12"/>
  <c r="J1531" i="12" s="1"/>
  <c r="K1532" i="12"/>
  <c r="K1531" i="12" s="1"/>
  <c r="I1537" i="12"/>
  <c r="I1536" i="12" s="1"/>
  <c r="I1535" i="12" s="1"/>
  <c r="J1537" i="12"/>
  <c r="J1536" i="12" s="1"/>
  <c r="J1535" i="12" s="1"/>
  <c r="K1537" i="12"/>
  <c r="K1536" i="12" s="1"/>
  <c r="K1535" i="12" s="1"/>
  <c r="I1541" i="12"/>
  <c r="I1540" i="12" s="1"/>
  <c r="I1539" i="12" s="1"/>
  <c r="J1541" i="12"/>
  <c r="J1540" i="12" s="1"/>
  <c r="J1539" i="12" s="1"/>
  <c r="K1541" i="12"/>
  <c r="K1540" i="12" s="1"/>
  <c r="K1539" i="12" s="1"/>
  <c r="I1546" i="12"/>
  <c r="I1545" i="12" s="1"/>
  <c r="I1544" i="12" s="1"/>
  <c r="J1546" i="12"/>
  <c r="J1545" i="12" s="1"/>
  <c r="J1544" i="12" s="1"/>
  <c r="K1546" i="12"/>
  <c r="K1545" i="12" s="1"/>
  <c r="K1544" i="12" s="1"/>
  <c r="I1550" i="12"/>
  <c r="J1550" i="12"/>
  <c r="J1549" i="12" s="1"/>
  <c r="J1548" i="12" s="1"/>
  <c r="K1550" i="12"/>
  <c r="K1549" i="12" s="1"/>
  <c r="K1548" i="12" s="1"/>
  <c r="I1562" i="12"/>
  <c r="I1561" i="12" s="1"/>
  <c r="I1560" i="12" s="1"/>
  <c r="I1559" i="12" s="1"/>
  <c r="I1553" i="12" s="1"/>
  <c r="J1562" i="12"/>
  <c r="J1561" i="12" s="1"/>
  <c r="J1560" i="12" s="1"/>
  <c r="J1559" i="12" s="1"/>
  <c r="J1553" i="12" s="1"/>
  <c r="K1562" i="12"/>
  <c r="K1561" i="12" s="1"/>
  <c r="K1560" i="12" s="1"/>
  <c r="K1559" i="12" s="1"/>
  <c r="K1553" i="12" s="1"/>
  <c r="I1568" i="12"/>
  <c r="I1567" i="12" s="1"/>
  <c r="I1566" i="12" s="1"/>
  <c r="I1565" i="12" s="1"/>
  <c r="J1568" i="12"/>
  <c r="J1567" i="12" s="1"/>
  <c r="J1566" i="12" s="1"/>
  <c r="J1565" i="12" s="1"/>
  <c r="K1568" i="12"/>
  <c r="K1567" i="12" s="1"/>
  <c r="K1566" i="12" s="1"/>
  <c r="K1565" i="12" s="1"/>
  <c r="I1577" i="12"/>
  <c r="I1576" i="12" s="1"/>
  <c r="I1575" i="12" s="1"/>
  <c r="J1577" i="12"/>
  <c r="J1576" i="12" s="1"/>
  <c r="J1575" i="12" s="1"/>
  <c r="K1577" i="12"/>
  <c r="K1576" i="12" s="1"/>
  <c r="K1575" i="12" s="1"/>
  <c r="I1581" i="12"/>
  <c r="I1580" i="12" s="1"/>
  <c r="I1579" i="12" s="1"/>
  <c r="J1581" i="12"/>
  <c r="J1580" i="12" s="1"/>
  <c r="J1579" i="12" s="1"/>
  <c r="K1581" i="12"/>
  <c r="K1580" i="12" s="1"/>
  <c r="K1579" i="12" s="1"/>
  <c r="I1588" i="12"/>
  <c r="I1587" i="12" s="1"/>
  <c r="I1586" i="12" s="1"/>
  <c r="J1588" i="12"/>
  <c r="J1587" i="12" s="1"/>
  <c r="J1586" i="12" s="1"/>
  <c r="K1588" i="12"/>
  <c r="K1587" i="12" s="1"/>
  <c r="K1586" i="12" s="1"/>
  <c r="I1592" i="12"/>
  <c r="I1591" i="12" s="1"/>
  <c r="I1590" i="12" s="1"/>
  <c r="J1592" i="12"/>
  <c r="J1591" i="12" s="1"/>
  <c r="J1590" i="12" s="1"/>
  <c r="K1592" i="12"/>
  <c r="K1591" i="12" s="1"/>
  <c r="K1590" i="12" s="1"/>
  <c r="I1597" i="12"/>
  <c r="I1596" i="12" s="1"/>
  <c r="I1595" i="12" s="1"/>
  <c r="I1594" i="12" s="1"/>
  <c r="J1597" i="12"/>
  <c r="J1596" i="12" s="1"/>
  <c r="J1595" i="12" s="1"/>
  <c r="J1594" i="12" s="1"/>
  <c r="K1597" i="12"/>
  <c r="K1596" i="12" s="1"/>
  <c r="K1595" i="12" s="1"/>
  <c r="K1594" i="12" s="1"/>
  <c r="I1602" i="12"/>
  <c r="I1601" i="12" s="1"/>
  <c r="I1600" i="12" s="1"/>
  <c r="I1599" i="12" s="1"/>
  <c r="J1602" i="12"/>
  <c r="J1601" i="12" s="1"/>
  <c r="J1600" i="12" s="1"/>
  <c r="J1599" i="12" s="1"/>
  <c r="K1602" i="12"/>
  <c r="K1601" i="12" s="1"/>
  <c r="K1600" i="12" s="1"/>
  <c r="K1599" i="12" s="1"/>
  <c r="I1607" i="12"/>
  <c r="I1606" i="12" s="1"/>
  <c r="I1605" i="12" s="1"/>
  <c r="I1604" i="12" s="1"/>
  <c r="J1607" i="12"/>
  <c r="J1606" i="12" s="1"/>
  <c r="J1605" i="12" s="1"/>
  <c r="J1604" i="12" s="1"/>
  <c r="K1607" i="12"/>
  <c r="K1606" i="12" s="1"/>
  <c r="K1605" i="12" s="1"/>
  <c r="K1604" i="12" s="1"/>
  <c r="I1612" i="12"/>
  <c r="I1611" i="12" s="1"/>
  <c r="I1610" i="12" s="1"/>
  <c r="I1609" i="12" s="1"/>
  <c r="J1612" i="12"/>
  <c r="J1611" i="12" s="1"/>
  <c r="J1610" i="12" s="1"/>
  <c r="J1609" i="12" s="1"/>
  <c r="K1612" i="12"/>
  <c r="K1611" i="12" s="1"/>
  <c r="K1610" i="12" s="1"/>
  <c r="K1609" i="12" s="1"/>
  <c r="I1618" i="12"/>
  <c r="I1617" i="12" s="1"/>
  <c r="I1616" i="12" s="1"/>
  <c r="I1615" i="12" s="1"/>
  <c r="J1618" i="12"/>
  <c r="J1617" i="12" s="1"/>
  <c r="J1616" i="12" s="1"/>
  <c r="J1615" i="12" s="1"/>
  <c r="K1618" i="12"/>
  <c r="K1617" i="12" s="1"/>
  <c r="K1616" i="12" s="1"/>
  <c r="K1615" i="12" s="1"/>
  <c r="I1623" i="12"/>
  <c r="I1622" i="12" s="1"/>
  <c r="J1623" i="12"/>
  <c r="J1622" i="12" s="1"/>
  <c r="K1623" i="12"/>
  <c r="K1622" i="12" s="1"/>
  <c r="I1626" i="12"/>
  <c r="I1625" i="12" s="1"/>
  <c r="J1626" i="12"/>
  <c r="J1625" i="12" s="1"/>
  <c r="K1626" i="12"/>
  <c r="K1625" i="12" s="1"/>
  <c r="I1629" i="12"/>
  <c r="I1628" i="12" s="1"/>
  <c r="J1629" i="12"/>
  <c r="J1628" i="12" s="1"/>
  <c r="K1629" i="12"/>
  <c r="K1628" i="12" s="1"/>
  <c r="I1633" i="12"/>
  <c r="I1632" i="12" s="1"/>
  <c r="I1631" i="12" s="1"/>
  <c r="J1633" i="12"/>
  <c r="J1632" i="12" s="1"/>
  <c r="J1631" i="12" s="1"/>
  <c r="K1633" i="12"/>
  <c r="K1632" i="12" s="1"/>
  <c r="K1631" i="12" s="1"/>
  <c r="I1638" i="12"/>
  <c r="I1637" i="12" s="1"/>
  <c r="I1636" i="12" s="1"/>
  <c r="I1635" i="12" s="1"/>
  <c r="J1638" i="12"/>
  <c r="J1637" i="12" s="1"/>
  <c r="J1636" i="12" s="1"/>
  <c r="J1635" i="12" s="1"/>
  <c r="K1638" i="12"/>
  <c r="K1637" i="12" s="1"/>
  <c r="K1636" i="12" s="1"/>
  <c r="K1635" i="12" s="1"/>
  <c r="I1645" i="12"/>
  <c r="I1644" i="12" s="1"/>
  <c r="I1643" i="12" s="1"/>
  <c r="J1645" i="12"/>
  <c r="J1644" i="12" s="1"/>
  <c r="J1643" i="12" s="1"/>
  <c r="K1645" i="12"/>
  <c r="K1644" i="12" s="1"/>
  <c r="K1643" i="12" s="1"/>
  <c r="I1649" i="12"/>
  <c r="I1648" i="12" s="1"/>
  <c r="I1647" i="12" s="1"/>
  <c r="J1649" i="12"/>
  <c r="J1648" i="12" s="1"/>
  <c r="J1647" i="12" s="1"/>
  <c r="K1649" i="12"/>
  <c r="K1648" i="12" s="1"/>
  <c r="K1647" i="12" s="1"/>
  <c r="I1653" i="12"/>
  <c r="I1652" i="12" s="1"/>
  <c r="I1651" i="12" s="1"/>
  <c r="J1653" i="12"/>
  <c r="J1652" i="12" s="1"/>
  <c r="J1651" i="12" s="1"/>
  <c r="K1653" i="12"/>
  <c r="K1652" i="12" s="1"/>
  <c r="K1651" i="12" s="1"/>
  <c r="I1658" i="12"/>
  <c r="I1657" i="12" s="1"/>
  <c r="I1656" i="12" s="1"/>
  <c r="J1658" i="12"/>
  <c r="J1657" i="12" s="1"/>
  <c r="J1656" i="12" s="1"/>
  <c r="K1658" i="12"/>
  <c r="K1657" i="12" s="1"/>
  <c r="K1656" i="12" s="1"/>
  <c r="I1662" i="12"/>
  <c r="I1661" i="12" s="1"/>
  <c r="I1660" i="12" s="1"/>
  <c r="J1662" i="12"/>
  <c r="J1661" i="12" s="1"/>
  <c r="J1660" i="12" s="1"/>
  <c r="K1662" i="12"/>
  <c r="K1661" i="12" s="1"/>
  <c r="K1660" i="12" s="1"/>
  <c r="I1674" i="12"/>
  <c r="I1673" i="12" s="1"/>
  <c r="J1674" i="12"/>
  <c r="J1673" i="12" s="1"/>
  <c r="K1674" i="12"/>
  <c r="K1673" i="12" s="1"/>
  <c r="I1677" i="12"/>
  <c r="I1676" i="12" s="1"/>
  <c r="J1677" i="12"/>
  <c r="J1676" i="12" s="1"/>
  <c r="K1677" i="12"/>
  <c r="K1676" i="12" s="1"/>
  <c r="I1683" i="12"/>
  <c r="I1682" i="12" s="1"/>
  <c r="J1683" i="12"/>
  <c r="J1682" i="12" s="1"/>
  <c r="K1683" i="12"/>
  <c r="K1682" i="12" s="1"/>
  <c r="I1686" i="12"/>
  <c r="I1685" i="12" s="1"/>
  <c r="J1686" i="12"/>
  <c r="J1685" i="12" s="1"/>
  <c r="K1686" i="12"/>
  <c r="K1685" i="12" s="1"/>
  <c r="I1689" i="12"/>
  <c r="I1688" i="12" s="1"/>
  <c r="J1689" i="12"/>
  <c r="J1688" i="12" s="1"/>
  <c r="K1689" i="12"/>
  <c r="K1688" i="12" s="1"/>
  <c r="I1693" i="12"/>
  <c r="I1692" i="12" s="1"/>
  <c r="J1693" i="12"/>
  <c r="J1692" i="12" s="1"/>
  <c r="K1693" i="12"/>
  <c r="K1692" i="12" s="1"/>
  <c r="I1696" i="12"/>
  <c r="I1695" i="12" s="1"/>
  <c r="J1696" i="12"/>
  <c r="J1695" i="12" s="1"/>
  <c r="K1696" i="12"/>
  <c r="K1695" i="12" s="1"/>
  <c r="I1709" i="12"/>
  <c r="I1708" i="12" s="1"/>
  <c r="I1707" i="12" s="1"/>
  <c r="J1709" i="12"/>
  <c r="J1708" i="12" s="1"/>
  <c r="J1707" i="12" s="1"/>
  <c r="K1709" i="12"/>
  <c r="K1708" i="12" s="1"/>
  <c r="K1707" i="12" s="1"/>
  <c r="I1713" i="12"/>
  <c r="I1712" i="12" s="1"/>
  <c r="I1711" i="12" s="1"/>
  <c r="J1713" i="12"/>
  <c r="J1712" i="12" s="1"/>
  <c r="J1711" i="12" s="1"/>
  <c r="K1713" i="12"/>
  <c r="K1712" i="12" s="1"/>
  <c r="K1711" i="12" s="1"/>
  <c r="I1717" i="12"/>
  <c r="I1716" i="12" s="1"/>
  <c r="I1715" i="12" s="1"/>
  <c r="J1717" i="12"/>
  <c r="J1716" i="12" s="1"/>
  <c r="J1715" i="12" s="1"/>
  <c r="K1717" i="12"/>
  <c r="K1716" i="12" s="1"/>
  <c r="K1715" i="12" s="1"/>
  <c r="I1722" i="12"/>
  <c r="J1722" i="12"/>
  <c r="J1721" i="12" s="1"/>
  <c r="K1722" i="12"/>
  <c r="K1721" i="12" s="1"/>
  <c r="I1725" i="12"/>
  <c r="I1724" i="12" s="1"/>
  <c r="J1725" i="12"/>
  <c r="J1724" i="12" s="1"/>
  <c r="K1725" i="12"/>
  <c r="K1724" i="12" s="1"/>
  <c r="I1729" i="12"/>
  <c r="I1728" i="12" s="1"/>
  <c r="I1727" i="12" s="1"/>
  <c r="J1729" i="12"/>
  <c r="J1728" i="12" s="1"/>
  <c r="J1727" i="12" s="1"/>
  <c r="K1729" i="12"/>
  <c r="K1728" i="12" s="1"/>
  <c r="K1727" i="12" s="1"/>
  <c r="I1733" i="12"/>
  <c r="I1732" i="12" s="1"/>
  <c r="I1731" i="12" s="1"/>
  <c r="J1733" i="12"/>
  <c r="J1732" i="12" s="1"/>
  <c r="J1731" i="12" s="1"/>
  <c r="K1733" i="12"/>
  <c r="K1732" i="12" s="1"/>
  <c r="K1731" i="12" s="1"/>
  <c r="I1737" i="12"/>
  <c r="I1736" i="12" s="1"/>
  <c r="I1735" i="12" s="1"/>
  <c r="J1737" i="12"/>
  <c r="J1736" i="12" s="1"/>
  <c r="J1735" i="12" s="1"/>
  <c r="K1737" i="12"/>
  <c r="K1736" i="12" s="1"/>
  <c r="K1735" i="12" s="1"/>
  <c r="I1744" i="12"/>
  <c r="I1743" i="12" s="1"/>
  <c r="I1742" i="12" s="1"/>
  <c r="J1744" i="12"/>
  <c r="J1743" i="12" s="1"/>
  <c r="J1742" i="12" s="1"/>
  <c r="K1744" i="12"/>
  <c r="K1743" i="12" s="1"/>
  <c r="K1742" i="12" s="1"/>
  <c r="I1748" i="12"/>
  <c r="I1747" i="12" s="1"/>
  <c r="J1748" i="12"/>
  <c r="J1747" i="12" s="1"/>
  <c r="K1748" i="12"/>
  <c r="K1747" i="12" s="1"/>
  <c r="I1751" i="12"/>
  <c r="J1751" i="12"/>
  <c r="K1751" i="12"/>
  <c r="I1753" i="12"/>
  <c r="J1753" i="12"/>
  <c r="K1753" i="12"/>
  <c r="I1759" i="12"/>
  <c r="I1758" i="12" s="1"/>
  <c r="J1759" i="12"/>
  <c r="J1758" i="12" s="1"/>
  <c r="K1759" i="12"/>
  <c r="K1758" i="12" s="1"/>
  <c r="I1762" i="12"/>
  <c r="I1761" i="12" s="1"/>
  <c r="J1762" i="12"/>
  <c r="J1761" i="12" s="1"/>
  <c r="K1762" i="12"/>
  <c r="K1761" i="12" s="1"/>
  <c r="I1765" i="12"/>
  <c r="I1764" i="12" s="1"/>
  <c r="J1765" i="12"/>
  <c r="J1764" i="12" s="1"/>
  <c r="K1765" i="12"/>
  <c r="K1764" i="12" s="1"/>
  <c r="I1769" i="12"/>
  <c r="I1768" i="12" s="1"/>
  <c r="I1767" i="12" s="1"/>
  <c r="J1769" i="12"/>
  <c r="J1768" i="12" s="1"/>
  <c r="J1767" i="12" s="1"/>
  <c r="K1769" i="12"/>
  <c r="K1768" i="12" s="1"/>
  <c r="K1767" i="12" s="1"/>
  <c r="I1780" i="12"/>
  <c r="I1779" i="12" s="1"/>
  <c r="I1778" i="12" s="1"/>
  <c r="J1780" i="12"/>
  <c r="J1779" i="12" s="1"/>
  <c r="J1778" i="12" s="1"/>
  <c r="K1780" i="12"/>
  <c r="K1779" i="12" s="1"/>
  <c r="K1778" i="12" s="1"/>
  <c r="I1784" i="12"/>
  <c r="I1783" i="12" s="1"/>
  <c r="I1782" i="12" s="1"/>
  <c r="J1784" i="12"/>
  <c r="J1783" i="12" s="1"/>
  <c r="J1782" i="12" s="1"/>
  <c r="K1784" i="12"/>
  <c r="K1783" i="12" s="1"/>
  <c r="K1782" i="12" s="1"/>
  <c r="I1788" i="12"/>
  <c r="I1787" i="12" s="1"/>
  <c r="I1786" i="12" s="1"/>
  <c r="J1788" i="12"/>
  <c r="J1787" i="12" s="1"/>
  <c r="J1786" i="12" s="1"/>
  <c r="K1788" i="12"/>
  <c r="K1787" i="12" s="1"/>
  <c r="K1786" i="12" s="1"/>
  <c r="I1792" i="12"/>
  <c r="I1791" i="12" s="1"/>
  <c r="I1790" i="12" s="1"/>
  <c r="J1792" i="12"/>
  <c r="J1791" i="12" s="1"/>
  <c r="J1790" i="12" s="1"/>
  <c r="K1792" i="12"/>
  <c r="K1791" i="12" s="1"/>
  <c r="K1790" i="12" s="1"/>
  <c r="I1796" i="12"/>
  <c r="I1795" i="12" s="1"/>
  <c r="I1794" i="12" s="1"/>
  <c r="J1796" i="12"/>
  <c r="J1795" i="12" s="1"/>
  <c r="J1794" i="12" s="1"/>
  <c r="K1796" i="12"/>
  <c r="K1795" i="12" s="1"/>
  <c r="K1794" i="12" s="1"/>
  <c r="I1800" i="12"/>
  <c r="I1799" i="12" s="1"/>
  <c r="I1798" i="12" s="1"/>
  <c r="J1800" i="12"/>
  <c r="J1799" i="12" s="1"/>
  <c r="J1798" i="12" s="1"/>
  <c r="K1800" i="12"/>
  <c r="K1799" i="12" s="1"/>
  <c r="K1798" i="12" s="1"/>
  <c r="I1804" i="12"/>
  <c r="I1803" i="12" s="1"/>
  <c r="I1802" i="12" s="1"/>
  <c r="J1804" i="12"/>
  <c r="J1803" i="12" s="1"/>
  <c r="J1802" i="12" s="1"/>
  <c r="K1804" i="12"/>
  <c r="K1803" i="12" s="1"/>
  <c r="K1802" i="12" s="1"/>
  <c r="I1808" i="12"/>
  <c r="I1807" i="12" s="1"/>
  <c r="I1806" i="12" s="1"/>
  <c r="J1808" i="12"/>
  <c r="J1807" i="12" s="1"/>
  <c r="J1806" i="12" s="1"/>
  <c r="K1808" i="12"/>
  <c r="K1807" i="12" s="1"/>
  <c r="K1806" i="12" s="1"/>
  <c r="I1812" i="12"/>
  <c r="I1811" i="12" s="1"/>
  <c r="I1810" i="12" s="1"/>
  <c r="J1812" i="12"/>
  <c r="J1811" i="12" s="1"/>
  <c r="J1810" i="12" s="1"/>
  <c r="K1812" i="12"/>
  <c r="K1811" i="12" s="1"/>
  <c r="K1810" i="12" s="1"/>
  <c r="I1816" i="12"/>
  <c r="I1815" i="12" s="1"/>
  <c r="I1814" i="12" s="1"/>
  <c r="J1816" i="12"/>
  <c r="J1815" i="12" s="1"/>
  <c r="J1814" i="12" s="1"/>
  <c r="K1816" i="12"/>
  <c r="K1815" i="12" s="1"/>
  <c r="K1814" i="12" s="1"/>
  <c r="I1820" i="12"/>
  <c r="I1819" i="12" s="1"/>
  <c r="I1818" i="12" s="1"/>
  <c r="J1820" i="12"/>
  <c r="J1819" i="12" s="1"/>
  <c r="J1818" i="12" s="1"/>
  <c r="K1820" i="12"/>
  <c r="K1819" i="12" s="1"/>
  <c r="K1818" i="12" s="1"/>
  <c r="I1824" i="12"/>
  <c r="I1823" i="12" s="1"/>
  <c r="I1822" i="12" s="1"/>
  <c r="J1824" i="12"/>
  <c r="J1823" i="12" s="1"/>
  <c r="J1822" i="12" s="1"/>
  <c r="K1824" i="12"/>
  <c r="K1823" i="12" s="1"/>
  <c r="K1822" i="12" s="1"/>
  <c r="I1829" i="12"/>
  <c r="I1828" i="12" s="1"/>
  <c r="I1827" i="12" s="1"/>
  <c r="I1826" i="12" s="1"/>
  <c r="J1829" i="12"/>
  <c r="J1828" i="12" s="1"/>
  <c r="J1827" i="12" s="1"/>
  <c r="J1826" i="12" s="1"/>
  <c r="K1829" i="12"/>
  <c r="K1828" i="12" s="1"/>
  <c r="K1827" i="12" s="1"/>
  <c r="K1826" i="12" s="1"/>
  <c r="I1834" i="12"/>
  <c r="I1833" i="12" s="1"/>
  <c r="I1832" i="12" s="1"/>
  <c r="J1834" i="12"/>
  <c r="J1833" i="12" s="1"/>
  <c r="J1832" i="12" s="1"/>
  <c r="K1834" i="12"/>
  <c r="K1833" i="12" s="1"/>
  <c r="K1832" i="12" s="1"/>
  <c r="I1838" i="12"/>
  <c r="I1837" i="12" s="1"/>
  <c r="I1836" i="12" s="1"/>
  <c r="J1838" i="12"/>
  <c r="J1837" i="12" s="1"/>
  <c r="J1836" i="12" s="1"/>
  <c r="K1838" i="12"/>
  <c r="K1837" i="12" s="1"/>
  <c r="K1836" i="12" s="1"/>
  <c r="I1843" i="12"/>
  <c r="I1842" i="12" s="1"/>
  <c r="I1841" i="12" s="1"/>
  <c r="J1843" i="12"/>
  <c r="J1842" i="12" s="1"/>
  <c r="J1841" i="12" s="1"/>
  <c r="K1843" i="12"/>
  <c r="K1842" i="12" s="1"/>
  <c r="K1841" i="12" s="1"/>
  <c r="I1847" i="12"/>
  <c r="I1846" i="12" s="1"/>
  <c r="I1845" i="12" s="1"/>
  <c r="J1847" i="12"/>
  <c r="J1846" i="12" s="1"/>
  <c r="J1845" i="12" s="1"/>
  <c r="K1847" i="12"/>
  <c r="K1846" i="12" s="1"/>
  <c r="K1845" i="12" s="1"/>
  <c r="I1853" i="12"/>
  <c r="I1852" i="12" s="1"/>
  <c r="I1851" i="12" s="1"/>
  <c r="I1850" i="12" s="1"/>
  <c r="J1853" i="12"/>
  <c r="J1852" i="12" s="1"/>
  <c r="J1851" i="12" s="1"/>
  <c r="J1850" i="12" s="1"/>
  <c r="K1853" i="12"/>
  <c r="K1852" i="12" s="1"/>
  <c r="K1851" i="12" s="1"/>
  <c r="K1850" i="12" s="1"/>
  <c r="I1858" i="12"/>
  <c r="I1857" i="12" s="1"/>
  <c r="I1856" i="12" s="1"/>
  <c r="I1855" i="12" s="1"/>
  <c r="J1858" i="12"/>
  <c r="J1857" i="12" s="1"/>
  <c r="J1856" i="12" s="1"/>
  <c r="J1855" i="12" s="1"/>
  <c r="K1858" i="12"/>
  <c r="K1857" i="12" s="1"/>
  <c r="K1856" i="12" s="1"/>
  <c r="K1855" i="12" s="1"/>
  <c r="I1864" i="12"/>
  <c r="I1863" i="12" s="1"/>
  <c r="I1862" i="12" s="1"/>
  <c r="J1864" i="12"/>
  <c r="J1863" i="12" s="1"/>
  <c r="J1862" i="12" s="1"/>
  <c r="K1864" i="12"/>
  <c r="K1863" i="12" s="1"/>
  <c r="K1862" i="12" s="1"/>
  <c r="I1868" i="12"/>
  <c r="I1867" i="12" s="1"/>
  <c r="I1866" i="12" s="1"/>
  <c r="J1868" i="12"/>
  <c r="J1867" i="12" s="1"/>
  <c r="J1866" i="12" s="1"/>
  <c r="K1868" i="12"/>
  <c r="K1867" i="12" s="1"/>
  <c r="K1866" i="12" s="1"/>
  <c r="I1873" i="12"/>
  <c r="I1872" i="12" s="1"/>
  <c r="I1871" i="12" s="1"/>
  <c r="I1870" i="12" s="1"/>
  <c r="J1873" i="12"/>
  <c r="J1872" i="12" s="1"/>
  <c r="J1871" i="12" s="1"/>
  <c r="J1870" i="12" s="1"/>
  <c r="K1873" i="12"/>
  <c r="K1872" i="12" s="1"/>
  <c r="K1871" i="12" s="1"/>
  <c r="K1870" i="12" s="1"/>
  <c r="I1878" i="12"/>
  <c r="I1877" i="12" s="1"/>
  <c r="I1876" i="12" s="1"/>
  <c r="I1875" i="12" s="1"/>
  <c r="J1878" i="12"/>
  <c r="J1877" i="12" s="1"/>
  <c r="J1876" i="12" s="1"/>
  <c r="J1875" i="12" s="1"/>
  <c r="K1878" i="12"/>
  <c r="K1877" i="12" s="1"/>
  <c r="K1876" i="12" s="1"/>
  <c r="K1875" i="12" s="1"/>
  <c r="I1883" i="12"/>
  <c r="I1882" i="12" s="1"/>
  <c r="I1881" i="12" s="1"/>
  <c r="I1880" i="12" s="1"/>
  <c r="J1883" i="12"/>
  <c r="J1882" i="12" s="1"/>
  <c r="J1881" i="12" s="1"/>
  <c r="J1880" i="12" s="1"/>
  <c r="K1883" i="12"/>
  <c r="K1882" i="12" s="1"/>
  <c r="K1881" i="12" s="1"/>
  <c r="K1880" i="12" s="1"/>
  <c r="I1889" i="12"/>
  <c r="I1888" i="12" s="1"/>
  <c r="J1889" i="12"/>
  <c r="J1888" i="12" s="1"/>
  <c r="K1889" i="12"/>
  <c r="K1888" i="12" s="1"/>
  <c r="I1892" i="12"/>
  <c r="I1891" i="12" s="1"/>
  <c r="J1892" i="12"/>
  <c r="J1891" i="12" s="1"/>
  <c r="K1892" i="12"/>
  <c r="K1891" i="12" s="1"/>
  <c r="I1895" i="12"/>
  <c r="I1894" i="12" s="1"/>
  <c r="J1895" i="12"/>
  <c r="J1894" i="12" s="1"/>
  <c r="K1895" i="12"/>
  <c r="K1894" i="12" s="1"/>
  <c r="I1899" i="12"/>
  <c r="I1898" i="12" s="1"/>
  <c r="I1897" i="12" s="1"/>
  <c r="J1899" i="12"/>
  <c r="J1898" i="12" s="1"/>
  <c r="J1897" i="12" s="1"/>
  <c r="K1899" i="12"/>
  <c r="K1898" i="12" s="1"/>
  <c r="K1897" i="12" s="1"/>
  <c r="I1909" i="12"/>
  <c r="I1908" i="12" s="1"/>
  <c r="I1907" i="12" s="1"/>
  <c r="I1906" i="12" s="1"/>
  <c r="J1909" i="12"/>
  <c r="J1908" i="12" s="1"/>
  <c r="J1907" i="12" s="1"/>
  <c r="J1906" i="12" s="1"/>
  <c r="K1909" i="12"/>
  <c r="K1908" i="12" s="1"/>
  <c r="K1907" i="12" s="1"/>
  <c r="K1906" i="12" s="1"/>
  <c r="I1914" i="12"/>
  <c r="I1913" i="12" s="1"/>
  <c r="I1912" i="12" s="1"/>
  <c r="J1914" i="12"/>
  <c r="J1913" i="12" s="1"/>
  <c r="J1912" i="12" s="1"/>
  <c r="K1914" i="12"/>
  <c r="K1913" i="12" s="1"/>
  <c r="K1912" i="12" s="1"/>
  <c r="I1921" i="12"/>
  <c r="I1920" i="12" s="1"/>
  <c r="I1916" i="12" s="1"/>
  <c r="J1921" i="12"/>
  <c r="J1920" i="12" s="1"/>
  <c r="J1916" i="12" s="1"/>
  <c r="K1921" i="12"/>
  <c r="K1920" i="12" s="1"/>
  <c r="K1916" i="12" s="1"/>
  <c r="I1927" i="12"/>
  <c r="I1926" i="12" s="1"/>
  <c r="I1925" i="12" s="1"/>
  <c r="I1924" i="12" s="1"/>
  <c r="J1927" i="12"/>
  <c r="J1926" i="12" s="1"/>
  <c r="J1925" i="12" s="1"/>
  <c r="J1924" i="12" s="1"/>
  <c r="K1927" i="12"/>
  <c r="K1926" i="12" s="1"/>
  <c r="K1925" i="12" s="1"/>
  <c r="K1924" i="12" s="1"/>
  <c r="I1932" i="12"/>
  <c r="I1931" i="12" s="1"/>
  <c r="I1930" i="12" s="1"/>
  <c r="I1929" i="12" s="1"/>
  <c r="J1932" i="12"/>
  <c r="J1931" i="12" s="1"/>
  <c r="J1930" i="12" s="1"/>
  <c r="J1929" i="12" s="1"/>
  <c r="K1932" i="12"/>
  <c r="K1931" i="12" s="1"/>
  <c r="K1930" i="12" s="1"/>
  <c r="K1929" i="12" s="1"/>
  <c r="I1937" i="12"/>
  <c r="I1936" i="12" s="1"/>
  <c r="I1935" i="12" s="1"/>
  <c r="J1937" i="12"/>
  <c r="J1936" i="12" s="1"/>
  <c r="J1935" i="12" s="1"/>
  <c r="K1937" i="12"/>
  <c r="K1936" i="12" s="1"/>
  <c r="K1935" i="12" s="1"/>
  <c r="I1941" i="12"/>
  <c r="I1940" i="12" s="1"/>
  <c r="I1939" i="12" s="1"/>
  <c r="J1941" i="12"/>
  <c r="J1940" i="12" s="1"/>
  <c r="J1939" i="12" s="1"/>
  <c r="K1941" i="12"/>
  <c r="K1940" i="12" s="1"/>
  <c r="K1939" i="12" s="1"/>
  <c r="I1948" i="12"/>
  <c r="I1947" i="12" s="1"/>
  <c r="J1948" i="12"/>
  <c r="J1947" i="12" s="1"/>
  <c r="K1948" i="12"/>
  <c r="K1947" i="12" s="1"/>
  <c r="I1951" i="12"/>
  <c r="I1950" i="12" s="1"/>
  <c r="J1951" i="12"/>
  <c r="J1950" i="12" s="1"/>
  <c r="K1951" i="12"/>
  <c r="K1950" i="12" s="1"/>
  <c r="I1954" i="12"/>
  <c r="I1953" i="12" s="1"/>
  <c r="J1954" i="12"/>
  <c r="J1953" i="12" s="1"/>
  <c r="K1954" i="12"/>
  <c r="K1953" i="12" s="1"/>
  <c r="I1963" i="12"/>
  <c r="I1962" i="12" s="1"/>
  <c r="I1961" i="12" s="1"/>
  <c r="I1960" i="12" s="1"/>
  <c r="J1963" i="12"/>
  <c r="J1962" i="12" s="1"/>
  <c r="J1961" i="12" s="1"/>
  <c r="J1960" i="12" s="1"/>
  <c r="K1963" i="12"/>
  <c r="K1962" i="12" s="1"/>
  <c r="K1961" i="12" s="1"/>
  <c r="K1960" i="12" s="1"/>
  <c r="I1968" i="12"/>
  <c r="I1967" i="12" s="1"/>
  <c r="I1966" i="12" s="1"/>
  <c r="J1968" i="12"/>
  <c r="J1967" i="12" s="1"/>
  <c r="J1966" i="12" s="1"/>
  <c r="K1968" i="12"/>
  <c r="K1967" i="12" s="1"/>
  <c r="K1966" i="12" s="1"/>
  <c r="I1972" i="12"/>
  <c r="I1971" i="12" s="1"/>
  <c r="J1972" i="12"/>
  <c r="J1971" i="12" s="1"/>
  <c r="K1972" i="12"/>
  <c r="K1971" i="12" s="1"/>
  <c r="I1975" i="12"/>
  <c r="I1974" i="12" s="1"/>
  <c r="J1975" i="12"/>
  <c r="J1974" i="12" s="1"/>
  <c r="K1975" i="12"/>
  <c r="K1974" i="12" s="1"/>
  <c r="I1980" i="12"/>
  <c r="I1979" i="12" s="1"/>
  <c r="I1978" i="12" s="1"/>
  <c r="J1980" i="12"/>
  <c r="J1979" i="12" s="1"/>
  <c r="J1978" i="12" s="1"/>
  <c r="K1980" i="12"/>
  <c r="K1979" i="12" s="1"/>
  <c r="K1978" i="12" s="1"/>
  <c r="I1984" i="12"/>
  <c r="I1983" i="12" s="1"/>
  <c r="J1984" i="12"/>
  <c r="J1983" i="12" s="1"/>
  <c r="K1984" i="12"/>
  <c r="K1983" i="12" s="1"/>
  <c r="I1987" i="12"/>
  <c r="J1987" i="12"/>
  <c r="J1986" i="12" s="1"/>
  <c r="K1987" i="12"/>
  <c r="K1986" i="12" s="1"/>
  <c r="I1992" i="12"/>
  <c r="I1991" i="12" s="1"/>
  <c r="I1990" i="12" s="1"/>
  <c r="I1989" i="12" s="1"/>
  <c r="J1992" i="12"/>
  <c r="J1991" i="12" s="1"/>
  <c r="J1990" i="12" s="1"/>
  <c r="J1989" i="12" s="1"/>
  <c r="K1992" i="12"/>
  <c r="K1991" i="12" s="1"/>
  <c r="K1990" i="12" s="1"/>
  <c r="K1989" i="12" s="1"/>
  <c r="I1998" i="12"/>
  <c r="I1997" i="12" s="1"/>
  <c r="I1996" i="12" s="1"/>
  <c r="J1998" i="12"/>
  <c r="J1997" i="12" s="1"/>
  <c r="J1996" i="12" s="1"/>
  <c r="K1998" i="12"/>
  <c r="K1997" i="12" s="1"/>
  <c r="K1996" i="12" s="1"/>
  <c r="I2002" i="12"/>
  <c r="I2001" i="12" s="1"/>
  <c r="I2000" i="12" s="1"/>
  <c r="J2002" i="12"/>
  <c r="J2001" i="12" s="1"/>
  <c r="J2000" i="12" s="1"/>
  <c r="K2002" i="12"/>
  <c r="K2001" i="12" s="1"/>
  <c r="K2000" i="12" s="1"/>
  <c r="I2009" i="12"/>
  <c r="I2008" i="12" s="1"/>
  <c r="J2009" i="12"/>
  <c r="J2008" i="12" s="1"/>
  <c r="K2009" i="12"/>
  <c r="K2008" i="12" s="1"/>
  <c r="I2012" i="12"/>
  <c r="I2011" i="12" s="1"/>
  <c r="J2012" i="12"/>
  <c r="J2011" i="12" s="1"/>
  <c r="K2012" i="12"/>
  <c r="K2011" i="12" s="1"/>
  <c r="I2016" i="12"/>
  <c r="I2015" i="12" s="1"/>
  <c r="I2014" i="12" s="1"/>
  <c r="J2016" i="12"/>
  <c r="J2015" i="12" s="1"/>
  <c r="J2014" i="12" s="1"/>
  <c r="K2016" i="12"/>
  <c r="K2015" i="12" s="1"/>
  <c r="K2014" i="12" s="1"/>
  <c r="I2020" i="12"/>
  <c r="I2019" i="12" s="1"/>
  <c r="I2018" i="12" s="1"/>
  <c r="J2020" i="12"/>
  <c r="J2019" i="12" s="1"/>
  <c r="J2018" i="12" s="1"/>
  <c r="K2020" i="12"/>
  <c r="K2019" i="12" s="1"/>
  <c r="K2018" i="12" s="1"/>
  <c r="I2026" i="12"/>
  <c r="I2025" i="12" s="1"/>
  <c r="I2024" i="12" s="1"/>
  <c r="J2026" i="12"/>
  <c r="J2025" i="12" s="1"/>
  <c r="J2024" i="12" s="1"/>
  <c r="K2026" i="12"/>
  <c r="K2025" i="12" s="1"/>
  <c r="K2024" i="12" s="1"/>
  <c r="I2030" i="12"/>
  <c r="I2029" i="12" s="1"/>
  <c r="I2028" i="12" s="1"/>
  <c r="J2030" i="12"/>
  <c r="J2029" i="12" s="1"/>
  <c r="J2028" i="12" s="1"/>
  <c r="K2030" i="12"/>
  <c r="K2029" i="12" s="1"/>
  <c r="K2028" i="12" s="1"/>
  <c r="I2036" i="12"/>
  <c r="I2035" i="12" s="1"/>
  <c r="J2036" i="12"/>
  <c r="J2035" i="12" s="1"/>
  <c r="K2036" i="12"/>
  <c r="K2035" i="12" s="1"/>
  <c r="I2042" i="12"/>
  <c r="I2041" i="12" s="1"/>
  <c r="J2042" i="12"/>
  <c r="J2041" i="12" s="1"/>
  <c r="K2042" i="12"/>
  <c r="K2041" i="12" s="1"/>
  <c r="I2049" i="12"/>
  <c r="I2048" i="12" s="1"/>
  <c r="J2049" i="12"/>
  <c r="J2048" i="12" s="1"/>
  <c r="K2049" i="12"/>
  <c r="K2048" i="12" s="1"/>
  <c r="I2052" i="12"/>
  <c r="I2051" i="12" s="1"/>
  <c r="J2052" i="12"/>
  <c r="J2051" i="12" s="1"/>
  <c r="K2052" i="12"/>
  <c r="K2051" i="12" s="1"/>
  <c r="I2057" i="12"/>
  <c r="I2056" i="12" s="1"/>
  <c r="J2057" i="12"/>
  <c r="J2056" i="12" s="1"/>
  <c r="K2057" i="12"/>
  <c r="K2056" i="12" s="1"/>
  <c r="I2060" i="12"/>
  <c r="I2059" i="12" s="1"/>
  <c r="J2060" i="12"/>
  <c r="J2059" i="12" s="1"/>
  <c r="K2060" i="12"/>
  <c r="K2059" i="12" s="1"/>
  <c r="I2063" i="12"/>
  <c r="J2063" i="12"/>
  <c r="J2062" i="12" s="1"/>
  <c r="K2063" i="12"/>
  <c r="K2062" i="12" s="1"/>
  <c r="I2068" i="12"/>
  <c r="I2067" i="12" s="1"/>
  <c r="J2068" i="12"/>
  <c r="J2067" i="12" s="1"/>
  <c r="K2068" i="12"/>
  <c r="K2067" i="12" s="1"/>
  <c r="I2071" i="12"/>
  <c r="I2070" i="12" s="1"/>
  <c r="J2071" i="12"/>
  <c r="J2070" i="12" s="1"/>
  <c r="K2071" i="12"/>
  <c r="K2070" i="12" s="1"/>
  <c r="I2074" i="12"/>
  <c r="I2073" i="12" s="1"/>
  <c r="J2074" i="12"/>
  <c r="J2073" i="12" s="1"/>
  <c r="K2074" i="12"/>
  <c r="K2073" i="12" s="1"/>
  <c r="I2078" i="12"/>
  <c r="I2077" i="12" s="1"/>
  <c r="J2078" i="12"/>
  <c r="J2077" i="12" s="1"/>
  <c r="K2078" i="12"/>
  <c r="K2077" i="12" s="1"/>
  <c r="I2081" i="12"/>
  <c r="I2080" i="12" s="1"/>
  <c r="J2081" i="12"/>
  <c r="J2080" i="12" s="1"/>
  <c r="K2081" i="12"/>
  <c r="K2080" i="12" s="1"/>
  <c r="I2085" i="12"/>
  <c r="I2084" i="12" s="1"/>
  <c r="I2083" i="12" s="1"/>
  <c r="J2085" i="12"/>
  <c r="J2084" i="12" s="1"/>
  <c r="J2083" i="12" s="1"/>
  <c r="K2085" i="12"/>
  <c r="K2084" i="12" s="1"/>
  <c r="K2083" i="12" s="1"/>
  <c r="I2090" i="12"/>
  <c r="I2089" i="12" s="1"/>
  <c r="I2088" i="12" s="1"/>
  <c r="J2090" i="12"/>
  <c r="J2089" i="12" s="1"/>
  <c r="J2088" i="12" s="1"/>
  <c r="K2090" i="12"/>
  <c r="K2089" i="12" s="1"/>
  <c r="K2088" i="12" s="1"/>
  <c r="I2094" i="12"/>
  <c r="I2093" i="12" s="1"/>
  <c r="I2092" i="12" s="1"/>
  <c r="J2094" i="12"/>
  <c r="J2093" i="12" s="1"/>
  <c r="J2092" i="12" s="1"/>
  <c r="K2094" i="12"/>
  <c r="K2093" i="12" s="1"/>
  <c r="K2092" i="12" s="1"/>
  <c r="I2099" i="12"/>
  <c r="I2098" i="12" s="1"/>
  <c r="J2099" i="12"/>
  <c r="J2098" i="12" s="1"/>
  <c r="K2099" i="12"/>
  <c r="K2098" i="12" s="1"/>
  <c r="I2102" i="12"/>
  <c r="I2101" i="12" s="1"/>
  <c r="J2102" i="12"/>
  <c r="J2101" i="12" s="1"/>
  <c r="K2102" i="12"/>
  <c r="K2101" i="12" s="1"/>
  <c r="I2105" i="12"/>
  <c r="I2104" i="12" s="1"/>
  <c r="J2105" i="12"/>
  <c r="J2104" i="12" s="1"/>
  <c r="K2105" i="12"/>
  <c r="K2104" i="12" s="1"/>
  <c r="I2113" i="12"/>
  <c r="I2112" i="12" s="1"/>
  <c r="I2111" i="12" s="1"/>
  <c r="J2113" i="12"/>
  <c r="J2112" i="12" s="1"/>
  <c r="J2111" i="12" s="1"/>
  <c r="K2113" i="12"/>
  <c r="K2112" i="12" s="1"/>
  <c r="K2111" i="12" s="1"/>
  <c r="I2117" i="12"/>
  <c r="I2116" i="12" s="1"/>
  <c r="J2117" i="12"/>
  <c r="J2116" i="12" s="1"/>
  <c r="K2117" i="12"/>
  <c r="K2116" i="12" s="1"/>
  <c r="I2120" i="12"/>
  <c r="J2120" i="12"/>
  <c r="J2119" i="12" s="1"/>
  <c r="K2120" i="12"/>
  <c r="K2119" i="12" s="1"/>
  <c r="I2124" i="12"/>
  <c r="I2123" i="12" s="1"/>
  <c r="I2122" i="12" s="1"/>
  <c r="J2124" i="12"/>
  <c r="J2123" i="12" s="1"/>
  <c r="J2122" i="12" s="1"/>
  <c r="K2124" i="12"/>
  <c r="K2123" i="12" s="1"/>
  <c r="K2122" i="12" s="1"/>
  <c r="I2136" i="12"/>
  <c r="I2135" i="12" s="1"/>
  <c r="I2134" i="12" s="1"/>
  <c r="J2136" i="12"/>
  <c r="J2135" i="12" s="1"/>
  <c r="J2134" i="12" s="1"/>
  <c r="K2136" i="12"/>
  <c r="K2135" i="12" s="1"/>
  <c r="K2134" i="12" s="1"/>
  <c r="I2144" i="12"/>
  <c r="I2143" i="12" s="1"/>
  <c r="I2142" i="12" s="1"/>
  <c r="J2144" i="12"/>
  <c r="J2143" i="12" s="1"/>
  <c r="J2142" i="12" s="1"/>
  <c r="K2144" i="12"/>
  <c r="K2143" i="12" s="1"/>
  <c r="K2142" i="12" s="1"/>
  <c r="I2148" i="12"/>
  <c r="I2147" i="12" s="1"/>
  <c r="I2146" i="12" s="1"/>
  <c r="J2148" i="12"/>
  <c r="J2147" i="12" s="1"/>
  <c r="J2146" i="12" s="1"/>
  <c r="K2148" i="12"/>
  <c r="K2147" i="12" s="1"/>
  <c r="K2146" i="12" s="1"/>
  <c r="I2152" i="12"/>
  <c r="J2152" i="12"/>
  <c r="J2151" i="12" s="1"/>
  <c r="J2150" i="12" s="1"/>
  <c r="K2152" i="12"/>
  <c r="K2151" i="12" s="1"/>
  <c r="K2150" i="12" s="1"/>
  <c r="I2156" i="12"/>
  <c r="I2155" i="12" s="1"/>
  <c r="I2154" i="12" s="1"/>
  <c r="J2156" i="12"/>
  <c r="J2155" i="12" s="1"/>
  <c r="J2154" i="12" s="1"/>
  <c r="K2156" i="12"/>
  <c r="K2155" i="12" s="1"/>
  <c r="K2154" i="12" s="1"/>
  <c r="I2160" i="12"/>
  <c r="I2159" i="12" s="1"/>
  <c r="J2160" i="12"/>
  <c r="J2159" i="12" s="1"/>
  <c r="K2160" i="12"/>
  <c r="K2159" i="12" s="1"/>
  <c r="I2163" i="12"/>
  <c r="I2162" i="12" s="1"/>
  <c r="J2163" i="12"/>
  <c r="J2162" i="12" s="1"/>
  <c r="K2163" i="12"/>
  <c r="K2162" i="12" s="1"/>
  <c r="I2167" i="12"/>
  <c r="I2166" i="12" s="1"/>
  <c r="J2167" i="12"/>
  <c r="J2166" i="12" s="1"/>
  <c r="K2167" i="12"/>
  <c r="K2166" i="12" s="1"/>
  <c r="I2170" i="12"/>
  <c r="I2169" i="12" s="1"/>
  <c r="J2170" i="12"/>
  <c r="J2169" i="12" s="1"/>
  <c r="K2170" i="12"/>
  <c r="K2169" i="12" s="1"/>
  <c r="I2173" i="12"/>
  <c r="I2172" i="12" s="1"/>
  <c r="J2173" i="12"/>
  <c r="J2172" i="12" s="1"/>
  <c r="K2173" i="12"/>
  <c r="K2172" i="12" s="1"/>
  <c r="I2177" i="12"/>
  <c r="I2176" i="12" s="1"/>
  <c r="I2175" i="12" s="1"/>
  <c r="J2177" i="12"/>
  <c r="J2176" i="12" s="1"/>
  <c r="J2175" i="12" s="1"/>
  <c r="K2177" i="12"/>
  <c r="K2176" i="12" s="1"/>
  <c r="K2175" i="12" s="1"/>
  <c r="I2181" i="12"/>
  <c r="I2180" i="12" s="1"/>
  <c r="I2179" i="12" s="1"/>
  <c r="J2181" i="12"/>
  <c r="J2180" i="12" s="1"/>
  <c r="J2179" i="12" s="1"/>
  <c r="K2181" i="12"/>
  <c r="K2180" i="12" s="1"/>
  <c r="K2179" i="12" s="1"/>
  <c r="I2185" i="12"/>
  <c r="J2185" i="12"/>
  <c r="K2185" i="12"/>
  <c r="I2187" i="12"/>
  <c r="J2187" i="12"/>
  <c r="K2187" i="12"/>
  <c r="I2191" i="12"/>
  <c r="I2190" i="12" s="1"/>
  <c r="I2189" i="12" s="1"/>
  <c r="J2191" i="12"/>
  <c r="J2190" i="12" s="1"/>
  <c r="J2189" i="12" s="1"/>
  <c r="K2191" i="12"/>
  <c r="K2190" i="12" s="1"/>
  <c r="K2189" i="12" s="1"/>
  <c r="I2195" i="12"/>
  <c r="I2194" i="12" s="1"/>
  <c r="I2193" i="12" s="1"/>
  <c r="J2195" i="12"/>
  <c r="J2194" i="12" s="1"/>
  <c r="J2193" i="12" s="1"/>
  <c r="K2195" i="12"/>
  <c r="K2194" i="12" s="1"/>
  <c r="K2193" i="12" s="1"/>
  <c r="I2199" i="12"/>
  <c r="I2198" i="12" s="1"/>
  <c r="I2197" i="12" s="1"/>
  <c r="J2199" i="12"/>
  <c r="J2198" i="12" s="1"/>
  <c r="J2197" i="12" s="1"/>
  <c r="K2199" i="12"/>
  <c r="K2198" i="12" s="1"/>
  <c r="K2197" i="12" s="1"/>
  <c r="I2203" i="12"/>
  <c r="I2202" i="12" s="1"/>
  <c r="I2201" i="12" s="1"/>
  <c r="J2203" i="12"/>
  <c r="J2202" i="12" s="1"/>
  <c r="J2201" i="12" s="1"/>
  <c r="K2203" i="12"/>
  <c r="K2202" i="12" s="1"/>
  <c r="K2201" i="12" s="1"/>
  <c r="I2207" i="12"/>
  <c r="I2206" i="12" s="1"/>
  <c r="I2205" i="12" s="1"/>
  <c r="J2207" i="12"/>
  <c r="J2206" i="12" s="1"/>
  <c r="J2205" i="12" s="1"/>
  <c r="K2207" i="12"/>
  <c r="K2206" i="12" s="1"/>
  <c r="K2205" i="12" s="1"/>
  <c r="I2211" i="12"/>
  <c r="I2210" i="12" s="1"/>
  <c r="J2211" i="12"/>
  <c r="J2210" i="12" s="1"/>
  <c r="K2211" i="12"/>
  <c r="K2210" i="12" s="1"/>
  <c r="I2214" i="12"/>
  <c r="I2213" i="12" s="1"/>
  <c r="J2214" i="12"/>
  <c r="J2213" i="12" s="1"/>
  <c r="K2214" i="12"/>
  <c r="K2213" i="12" s="1"/>
  <c r="I2218" i="12"/>
  <c r="I2217" i="12" s="1"/>
  <c r="I2216" i="12" s="1"/>
  <c r="J2218" i="12"/>
  <c r="J2217" i="12" s="1"/>
  <c r="J2216" i="12" s="1"/>
  <c r="K2218" i="12"/>
  <c r="K2217" i="12" s="1"/>
  <c r="K2216" i="12" s="1"/>
  <c r="I2222" i="12"/>
  <c r="I2221" i="12" s="1"/>
  <c r="I2220" i="12" s="1"/>
  <c r="J2222" i="12"/>
  <c r="J2221" i="12" s="1"/>
  <c r="J2220" i="12" s="1"/>
  <c r="K2222" i="12"/>
  <c r="K2221" i="12" s="1"/>
  <c r="K2220" i="12" s="1"/>
  <c r="I2226" i="12"/>
  <c r="I2225" i="12" s="1"/>
  <c r="J2226" i="12"/>
  <c r="J2225" i="12" s="1"/>
  <c r="K2226" i="12"/>
  <c r="K2225" i="12" s="1"/>
  <c r="I2229" i="12"/>
  <c r="I2228" i="12" s="1"/>
  <c r="J2229" i="12"/>
  <c r="J2228" i="12" s="1"/>
  <c r="K2229" i="12"/>
  <c r="K2228" i="12" s="1"/>
  <c r="I2233" i="12"/>
  <c r="I2232" i="12" s="1"/>
  <c r="I2231" i="12" s="1"/>
  <c r="J2233" i="12"/>
  <c r="J2232" i="12" s="1"/>
  <c r="J2231" i="12" s="1"/>
  <c r="K2233" i="12"/>
  <c r="K2232" i="12" s="1"/>
  <c r="K2231" i="12" s="1"/>
  <c r="I2237" i="12"/>
  <c r="I2236" i="12" s="1"/>
  <c r="I2235" i="12" s="1"/>
  <c r="J2237" i="12"/>
  <c r="J2236" i="12" s="1"/>
  <c r="J2235" i="12" s="1"/>
  <c r="K2237" i="12"/>
  <c r="K2236" i="12" s="1"/>
  <c r="K2235" i="12" s="1"/>
  <c r="I2241" i="12"/>
  <c r="I2240" i="12" s="1"/>
  <c r="J2241" i="12"/>
  <c r="J2240" i="12" s="1"/>
  <c r="K2241" i="12"/>
  <c r="K2240" i="12" s="1"/>
  <c r="I2244" i="12"/>
  <c r="I2243" i="12" s="1"/>
  <c r="J2244" i="12"/>
  <c r="J2243" i="12" s="1"/>
  <c r="K2244" i="12"/>
  <c r="K2243" i="12" s="1"/>
  <c r="I2247" i="12"/>
  <c r="I2246" i="12" s="1"/>
  <c r="J2247" i="12"/>
  <c r="J2246" i="12" s="1"/>
  <c r="K2247" i="12"/>
  <c r="K2246" i="12" s="1"/>
  <c r="I2251" i="12"/>
  <c r="I2250" i="12" s="1"/>
  <c r="I2249" i="12" s="1"/>
  <c r="J2251" i="12"/>
  <c r="J2250" i="12" s="1"/>
  <c r="J2249" i="12" s="1"/>
  <c r="K2251" i="12"/>
  <c r="K2250" i="12" s="1"/>
  <c r="K2249" i="12" s="1"/>
  <c r="I2255" i="12"/>
  <c r="I2254" i="12" s="1"/>
  <c r="I2253" i="12" s="1"/>
  <c r="J2255" i="12"/>
  <c r="J2254" i="12" s="1"/>
  <c r="J2253" i="12" s="1"/>
  <c r="K2255" i="12"/>
  <c r="K2254" i="12" s="1"/>
  <c r="K2253" i="12" s="1"/>
  <c r="I2259" i="12"/>
  <c r="I2258" i="12" s="1"/>
  <c r="I2257" i="12" s="1"/>
  <c r="J2259" i="12"/>
  <c r="J2258" i="12" s="1"/>
  <c r="J2257" i="12" s="1"/>
  <c r="K2259" i="12"/>
  <c r="K2258" i="12" s="1"/>
  <c r="K2257" i="12" s="1"/>
  <c r="I2263" i="12"/>
  <c r="I2262" i="12" s="1"/>
  <c r="I2261" i="12" s="1"/>
  <c r="J2263" i="12"/>
  <c r="J2262" i="12" s="1"/>
  <c r="J2261" i="12" s="1"/>
  <c r="K2263" i="12"/>
  <c r="K2262" i="12" s="1"/>
  <c r="K2261" i="12" s="1"/>
  <c r="I2267" i="12"/>
  <c r="I2266" i="12" s="1"/>
  <c r="J2267" i="12"/>
  <c r="J2266" i="12" s="1"/>
  <c r="K2267" i="12"/>
  <c r="K2266" i="12" s="1"/>
  <c r="I2270" i="12"/>
  <c r="I2269" i="12" s="1"/>
  <c r="J2270" i="12"/>
  <c r="J2269" i="12" s="1"/>
  <c r="K2270" i="12"/>
  <c r="K2269" i="12" s="1"/>
  <c r="I2276" i="12"/>
  <c r="I2275" i="12" s="1"/>
  <c r="I2274" i="12" s="1"/>
  <c r="J2276" i="12"/>
  <c r="J2275" i="12" s="1"/>
  <c r="J2274" i="12" s="1"/>
  <c r="K2276" i="12"/>
  <c r="K2275" i="12" s="1"/>
  <c r="K2274" i="12" s="1"/>
  <c r="I2280" i="12"/>
  <c r="I2279" i="12" s="1"/>
  <c r="I2278" i="12" s="1"/>
  <c r="J2280" i="12"/>
  <c r="J2279" i="12" s="1"/>
  <c r="J2278" i="12" s="1"/>
  <c r="K2280" i="12"/>
  <c r="K2279" i="12" s="1"/>
  <c r="K2278" i="12" s="1"/>
  <c r="I2285" i="12"/>
  <c r="I2284" i="12" s="1"/>
  <c r="I2283" i="12" s="1"/>
  <c r="J2285" i="12"/>
  <c r="J2284" i="12" s="1"/>
  <c r="J2283" i="12" s="1"/>
  <c r="K2285" i="12"/>
  <c r="K2284" i="12" s="1"/>
  <c r="K2283" i="12" s="1"/>
  <c r="I2289" i="12"/>
  <c r="I2288" i="12" s="1"/>
  <c r="J2289" i="12"/>
  <c r="J2288" i="12" s="1"/>
  <c r="K2289" i="12"/>
  <c r="K2288" i="12" s="1"/>
  <c r="I2292" i="12"/>
  <c r="I2291" i="12" s="1"/>
  <c r="J2292" i="12"/>
  <c r="J2291" i="12" s="1"/>
  <c r="K2292" i="12"/>
  <c r="K2291" i="12" s="1"/>
  <c r="I2298" i="12"/>
  <c r="I2297" i="12" s="1"/>
  <c r="I2296" i="12" s="1"/>
  <c r="I2295" i="12" s="1"/>
  <c r="J2298" i="12"/>
  <c r="J2297" i="12" s="1"/>
  <c r="J2296" i="12" s="1"/>
  <c r="J2295" i="12" s="1"/>
  <c r="K2298" i="12"/>
  <c r="K2297" i="12" s="1"/>
  <c r="K2296" i="12" s="1"/>
  <c r="K2295" i="12" s="1"/>
  <c r="I2303" i="12"/>
  <c r="I2302" i="12" s="1"/>
  <c r="I2301" i="12" s="1"/>
  <c r="J2303" i="12"/>
  <c r="J2302" i="12" s="1"/>
  <c r="J2301" i="12" s="1"/>
  <c r="K2303" i="12"/>
  <c r="K2302" i="12" s="1"/>
  <c r="K2301" i="12" s="1"/>
  <c r="I2307" i="12"/>
  <c r="I2306" i="12" s="1"/>
  <c r="J2307" i="12"/>
  <c r="J2306" i="12" s="1"/>
  <c r="K2307" i="12"/>
  <c r="K2306" i="12" s="1"/>
  <c r="I2310" i="12"/>
  <c r="I2309" i="12" s="1"/>
  <c r="J2310" i="12"/>
  <c r="J2309" i="12" s="1"/>
  <c r="K2310" i="12"/>
  <c r="K2309" i="12" s="1"/>
  <c r="I2313" i="12"/>
  <c r="I2312" i="12" s="1"/>
  <c r="J2313" i="12"/>
  <c r="J2312" i="12" s="1"/>
  <c r="K2313" i="12"/>
  <c r="K2312" i="12" s="1"/>
  <c r="I2319" i="12"/>
  <c r="I2318" i="12" s="1"/>
  <c r="I2317" i="12" s="1"/>
  <c r="I2316" i="12" s="1"/>
  <c r="J2319" i="12"/>
  <c r="J2318" i="12" s="1"/>
  <c r="J2317" i="12" s="1"/>
  <c r="J2316" i="12" s="1"/>
  <c r="K2319" i="12"/>
  <c r="K2318" i="12" s="1"/>
  <c r="K2317" i="12" s="1"/>
  <c r="K2316" i="12" s="1"/>
  <c r="I2324" i="12"/>
  <c r="I2323" i="12" s="1"/>
  <c r="I2322" i="12" s="1"/>
  <c r="J2324" i="12"/>
  <c r="J2323" i="12" s="1"/>
  <c r="J2322" i="12" s="1"/>
  <c r="K2324" i="12"/>
  <c r="K2323" i="12" s="1"/>
  <c r="K2322" i="12" s="1"/>
  <c r="I2328" i="12"/>
  <c r="I2327" i="12" s="1"/>
  <c r="J2328" i="12"/>
  <c r="J2327" i="12" s="1"/>
  <c r="K2328" i="12"/>
  <c r="K2327" i="12" s="1"/>
  <c r="I2331" i="12"/>
  <c r="I2330" i="12" s="1"/>
  <c r="J2331" i="12"/>
  <c r="J2330" i="12" s="1"/>
  <c r="K2331" i="12"/>
  <c r="K2330" i="12" s="1"/>
  <c r="I2337" i="12"/>
  <c r="I2336" i="12" s="1"/>
  <c r="I2335" i="12" s="1"/>
  <c r="I2334" i="12" s="1"/>
  <c r="J2337" i="12"/>
  <c r="J2336" i="12" s="1"/>
  <c r="J2335" i="12" s="1"/>
  <c r="J2334" i="12" s="1"/>
  <c r="K2337" i="12"/>
  <c r="K2336" i="12" s="1"/>
  <c r="K2335" i="12" s="1"/>
  <c r="K2334" i="12" s="1"/>
  <c r="I2342" i="12"/>
  <c r="I2341" i="12" s="1"/>
  <c r="I2340" i="12" s="1"/>
  <c r="J2342" i="12"/>
  <c r="J2341" i="12" s="1"/>
  <c r="J2340" i="12" s="1"/>
  <c r="K2342" i="12"/>
  <c r="K2341" i="12" s="1"/>
  <c r="K2340" i="12" s="1"/>
  <c r="I2346" i="12"/>
  <c r="I2345" i="12" s="1"/>
  <c r="J2346" i="12"/>
  <c r="J2345" i="12" s="1"/>
  <c r="K2346" i="12"/>
  <c r="K2345" i="12" s="1"/>
  <c r="I2349" i="12"/>
  <c r="I2348" i="12" s="1"/>
  <c r="J2349" i="12"/>
  <c r="J2348" i="12" s="1"/>
  <c r="K2349" i="12"/>
  <c r="K2348" i="12" s="1"/>
  <c r="I2352" i="12"/>
  <c r="I2351" i="12" s="1"/>
  <c r="J2352" i="12"/>
  <c r="J2351" i="12" s="1"/>
  <c r="K2352" i="12"/>
  <c r="K2351" i="12" s="1"/>
  <c r="I2357" i="12"/>
  <c r="I2356" i="12" s="1"/>
  <c r="I2355" i="12" s="1"/>
  <c r="J2357" i="12"/>
  <c r="J2356" i="12" s="1"/>
  <c r="J2355" i="12" s="1"/>
  <c r="K2357" i="12"/>
  <c r="K2356" i="12" s="1"/>
  <c r="K2355" i="12" s="1"/>
  <c r="I2370" i="12"/>
  <c r="I2369" i="12" s="1"/>
  <c r="J2370" i="12"/>
  <c r="J2369" i="12" s="1"/>
  <c r="K2370" i="12"/>
  <c r="K2369" i="12" s="1"/>
  <c r="I2381" i="12"/>
  <c r="I2380" i="12" s="1"/>
  <c r="J2381" i="12"/>
  <c r="J2380" i="12" s="1"/>
  <c r="K2381" i="12"/>
  <c r="K2380" i="12" s="1"/>
  <c r="I2393" i="12"/>
  <c r="I2392" i="12" s="1"/>
  <c r="J2393" i="12"/>
  <c r="J2392" i="12" s="1"/>
  <c r="K2393" i="12"/>
  <c r="K2392" i="12" s="1"/>
  <c r="I2399" i="12"/>
  <c r="I2398" i="12" s="1"/>
  <c r="I2397" i="12" s="1"/>
  <c r="J2399" i="12"/>
  <c r="J2398" i="12" s="1"/>
  <c r="J2397" i="12" s="1"/>
  <c r="K2399" i="12"/>
  <c r="K2398" i="12" s="1"/>
  <c r="K2397" i="12" s="1"/>
  <c r="I2403" i="12"/>
  <c r="I2402" i="12" s="1"/>
  <c r="J2403" i="12"/>
  <c r="J2402" i="12" s="1"/>
  <c r="K2403" i="12"/>
  <c r="K2402" i="12" s="1"/>
  <c r="I2406" i="12"/>
  <c r="I2405" i="12" s="1"/>
  <c r="J2406" i="12"/>
  <c r="J2405" i="12" s="1"/>
  <c r="K2406" i="12"/>
  <c r="K2405" i="12" s="1"/>
  <c r="I2409" i="12"/>
  <c r="I2408" i="12" s="1"/>
  <c r="J2409" i="12"/>
  <c r="J2408" i="12" s="1"/>
  <c r="K2409" i="12"/>
  <c r="K2408" i="12" s="1"/>
  <c r="I2415" i="12"/>
  <c r="I2414" i="12" s="1"/>
  <c r="I2413" i="12" s="1"/>
  <c r="I2412" i="12" s="1"/>
  <c r="J2415" i="12"/>
  <c r="J2414" i="12" s="1"/>
  <c r="J2413" i="12" s="1"/>
  <c r="J2412" i="12" s="1"/>
  <c r="K2415" i="12"/>
  <c r="K2414" i="12" s="1"/>
  <c r="K2413" i="12" s="1"/>
  <c r="K2412" i="12" s="1"/>
  <c r="I2420" i="12"/>
  <c r="I2419" i="12" s="1"/>
  <c r="I2418" i="12" s="1"/>
  <c r="I2417" i="12" s="1"/>
  <c r="J2420" i="12"/>
  <c r="J2419" i="12" s="1"/>
  <c r="J2418" i="12" s="1"/>
  <c r="J2417" i="12" s="1"/>
  <c r="K2420" i="12"/>
  <c r="K2419" i="12" s="1"/>
  <c r="K2418" i="12" s="1"/>
  <c r="K2417" i="12" s="1"/>
  <c r="I2425" i="12"/>
  <c r="I2424" i="12" s="1"/>
  <c r="I2423" i="12" s="1"/>
  <c r="I2422" i="12" s="1"/>
  <c r="J2425" i="12"/>
  <c r="J2424" i="12" s="1"/>
  <c r="J2423" i="12" s="1"/>
  <c r="J2422" i="12" s="1"/>
  <c r="K2425" i="12"/>
  <c r="K2424" i="12" s="1"/>
  <c r="K2423" i="12" s="1"/>
  <c r="K2422" i="12" s="1"/>
  <c r="I2431" i="12"/>
  <c r="I2430" i="12" s="1"/>
  <c r="J2431" i="12"/>
  <c r="J2430" i="12" s="1"/>
  <c r="K2431" i="12"/>
  <c r="K2430" i="12" s="1"/>
  <c r="I2434" i="12"/>
  <c r="I2433" i="12" s="1"/>
  <c r="J2434" i="12"/>
  <c r="J2433" i="12" s="1"/>
  <c r="K2434" i="12"/>
  <c r="K2433" i="12" s="1"/>
  <c r="I2437" i="12"/>
  <c r="I2436" i="12" s="1"/>
  <c r="J2437" i="12"/>
  <c r="J2436" i="12" s="1"/>
  <c r="K2437" i="12"/>
  <c r="K2436" i="12" s="1"/>
  <c r="K1486" i="12" l="1"/>
  <c r="J1486" i="12"/>
  <c r="K1995" i="12"/>
  <c r="K1994" i="12" s="1"/>
  <c r="I2287" i="12"/>
  <c r="I2282" i="12" s="1"/>
  <c r="K2158" i="12"/>
  <c r="K640" i="12"/>
  <c r="K639" i="12" s="1"/>
  <c r="J133" i="12"/>
  <c r="I2273" i="12"/>
  <c r="K2224" i="12"/>
  <c r="J1970" i="12"/>
  <c r="J1965" i="12" s="1"/>
  <c r="K1750" i="12"/>
  <c r="K1746" i="12" s="1"/>
  <c r="K1741" i="12" s="1"/>
  <c r="K1740" i="12" s="1"/>
  <c r="K2305" i="12"/>
  <c r="K2300" i="12" s="1"/>
  <c r="K2294" i="12" s="1"/>
  <c r="K2287" i="12"/>
  <c r="K2282" i="12" s="1"/>
  <c r="K1534" i="12"/>
  <c r="K710" i="12"/>
  <c r="K706" i="12" s="1"/>
  <c r="J690" i="12"/>
  <c r="J689" i="12" s="1"/>
  <c r="K358" i="12"/>
  <c r="K357" i="12" s="1"/>
  <c r="K2368" i="12"/>
  <c r="K2354" i="12" s="1"/>
  <c r="J237" i="12"/>
  <c r="J236" i="12" s="1"/>
  <c r="I214" i="12"/>
  <c r="I213" i="12" s="1"/>
  <c r="K672" i="12"/>
  <c r="K671" i="12" s="1"/>
  <c r="J2097" i="12"/>
  <c r="K1655" i="12"/>
  <c r="J1105" i="12"/>
  <c r="I884" i="12"/>
  <c r="I755" i="12"/>
  <c r="I237" i="12"/>
  <c r="I236" i="12" s="1"/>
  <c r="K2184" i="12"/>
  <c r="K2183" i="12" s="1"/>
  <c r="J1655" i="12"/>
  <c r="K1642" i="12"/>
  <c r="K1574" i="12"/>
  <c r="K1564" i="12" s="1"/>
  <c r="K1552" i="12" s="1"/>
  <c r="J1359" i="12"/>
  <c r="J1358" i="12" s="1"/>
  <c r="J1357" i="12" s="1"/>
  <c r="J782" i="12"/>
  <c r="J781" i="12" s="1"/>
  <c r="I640" i="12"/>
  <c r="I639" i="12" s="1"/>
  <c r="K456" i="12"/>
  <c r="K455" i="12" s="1"/>
  <c r="K214" i="12"/>
  <c r="K213" i="12" s="1"/>
  <c r="J153" i="12"/>
  <c r="J77" i="12"/>
  <c r="J72" i="12" s="1"/>
  <c r="I2265" i="12"/>
  <c r="J2184" i="12"/>
  <c r="J2183" i="12" s="1"/>
  <c r="I727" i="12"/>
  <c r="I726" i="12" s="1"/>
  <c r="K690" i="12"/>
  <c r="K689" i="12" s="1"/>
  <c r="J561" i="12"/>
  <c r="J560" i="12" s="1"/>
  <c r="K422" i="12"/>
  <c r="K421" i="12" s="1"/>
  <c r="I410" i="12"/>
  <c r="I409" i="12" s="1"/>
  <c r="K404" i="12"/>
  <c r="K403" i="12" s="1"/>
  <c r="K237" i="12"/>
  <c r="K236" i="12" s="1"/>
  <c r="J67" i="12"/>
  <c r="J63" i="12" s="1"/>
  <c r="K54" i="12"/>
  <c r="K53" i="12" s="1"/>
  <c r="J2344" i="12"/>
  <c r="J2339" i="12" s="1"/>
  <c r="I2184" i="12"/>
  <c r="I2183" i="12" s="1"/>
  <c r="K2066" i="12"/>
  <c r="J1062" i="12"/>
  <c r="J1061" i="12" s="1"/>
  <c r="I963" i="12"/>
  <c r="I962" i="12" s="1"/>
  <c r="I772" i="12"/>
  <c r="I765" i="12" s="1"/>
  <c r="K656" i="12"/>
  <c r="K646" i="12" s="1"/>
  <c r="K645" i="12" s="1"/>
  <c r="K601" i="12"/>
  <c r="K600" i="12" s="1"/>
  <c r="J545" i="12"/>
  <c r="J544" i="12" s="1"/>
  <c r="J543" i="12" s="1"/>
  <c r="J542" i="12" s="1"/>
  <c r="I545" i="12"/>
  <c r="I544" i="12" s="1"/>
  <c r="I543" i="12" s="1"/>
  <c r="I542" i="12" s="1"/>
  <c r="J404" i="12"/>
  <c r="J403" i="12" s="1"/>
  <c r="K285" i="12"/>
  <c r="K284" i="12" s="1"/>
  <c r="J278" i="12"/>
  <c r="J277" i="12" s="1"/>
  <c r="J262" i="12"/>
  <c r="J261" i="12" s="1"/>
  <c r="J256" i="12" s="1"/>
  <c r="I104" i="12"/>
  <c r="I103" i="12" s="1"/>
  <c r="I102" i="12" s="1"/>
  <c r="I91" i="12" s="1"/>
  <c r="J2326" i="12"/>
  <c r="J2321" i="12" s="1"/>
  <c r="J2315" i="12" s="1"/>
  <c r="J2239" i="12"/>
  <c r="K2076" i="12"/>
  <c r="J2023" i="12"/>
  <c r="J2022" i="12" s="1"/>
  <c r="J1995" i="12"/>
  <c r="J1994" i="12" s="1"/>
  <c r="K782" i="12"/>
  <c r="K781" i="12" s="1"/>
  <c r="J727" i="12"/>
  <c r="J726" i="12" s="1"/>
  <c r="K465" i="12"/>
  <c r="K461" i="12" s="1"/>
  <c r="K191" i="12"/>
  <c r="K1946" i="12"/>
  <c r="K1945" i="12" s="1"/>
  <c r="K1861" i="12"/>
  <c r="K1860" i="12" s="1"/>
  <c r="K2115" i="12"/>
  <c r="I1911" i="12"/>
  <c r="I1905" i="12" s="1"/>
  <c r="J734" i="12"/>
  <c r="K2165" i="12"/>
  <c r="I2076" i="12"/>
  <c r="I2047" i="12"/>
  <c r="I1840" i="12"/>
  <c r="I1621" i="12"/>
  <c r="I1620" i="12" s="1"/>
  <c r="I1614" i="12" s="1"/>
  <c r="J1150" i="12"/>
  <c r="I1095" i="12"/>
  <c r="J772" i="12"/>
  <c r="J765" i="12" s="1"/>
  <c r="J583" i="12"/>
  <c r="J582" i="12" s="1"/>
  <c r="J456" i="12"/>
  <c r="J455" i="12" s="1"/>
  <c r="K428" i="12"/>
  <c r="K427" i="12" s="1"/>
  <c r="K410" i="12"/>
  <c r="K409" i="12" s="1"/>
  <c r="I404" i="12"/>
  <c r="I403" i="12" s="1"/>
  <c r="K262" i="12"/>
  <c r="K261" i="12" s="1"/>
  <c r="K256" i="12" s="1"/>
  <c r="J251" i="12"/>
  <c r="J250" i="12" s="1"/>
  <c r="I494" i="12"/>
  <c r="K143" i="12"/>
  <c r="I2158" i="12"/>
  <c r="J2076" i="12"/>
  <c r="K1934" i="12"/>
  <c r="K1923" i="12" s="1"/>
  <c r="I1887" i="12"/>
  <c r="I1886" i="12" s="1"/>
  <c r="I1885" i="12" s="1"/>
  <c r="I1849" i="12"/>
  <c r="J1750" i="12"/>
  <c r="J1746" i="12" s="1"/>
  <c r="J1741" i="12" s="1"/>
  <c r="J1740" i="12" s="1"/>
  <c r="I1574" i="12"/>
  <c r="I1564" i="12" s="1"/>
  <c r="I1552" i="12" s="1"/>
  <c r="K810" i="12"/>
  <c r="K809" i="12" s="1"/>
  <c r="K808" i="12" s="1"/>
  <c r="K755" i="12"/>
  <c r="I583" i="12"/>
  <c r="I582" i="12" s="1"/>
  <c r="K574" i="12"/>
  <c r="K573" i="12" s="1"/>
  <c r="I456" i="12"/>
  <c r="I455" i="12" s="1"/>
  <c r="J410" i="12"/>
  <c r="J409" i="12" s="1"/>
  <c r="J305" i="12"/>
  <c r="J296" i="12" s="1"/>
  <c r="J295" i="12" s="1"/>
  <c r="K208" i="12"/>
  <c r="K207" i="12" s="1"/>
  <c r="K122" i="12"/>
  <c r="K77" i="12"/>
  <c r="K72" i="12" s="1"/>
  <c r="I1359" i="12"/>
  <c r="I1358" i="12" s="1"/>
  <c r="J1095" i="12"/>
  <c r="I1062" i="12"/>
  <c r="I1061" i="12" s="1"/>
  <c r="J884" i="12"/>
  <c r="J863" i="12" s="1"/>
  <c r="J862" i="12" s="1"/>
  <c r="K798" i="12"/>
  <c r="K793" i="12"/>
  <c r="K792" i="12" s="1"/>
  <c r="K727" i="12"/>
  <c r="K726" i="12" s="1"/>
  <c r="J656" i="12"/>
  <c r="J646" i="12" s="1"/>
  <c r="J645" i="12" s="1"/>
  <c r="I646" i="12"/>
  <c r="I645" i="12" s="1"/>
  <c r="K618" i="12"/>
  <c r="K617" i="12" s="1"/>
  <c r="K583" i="12"/>
  <c r="K582" i="12" s="1"/>
  <c r="I561" i="12"/>
  <c r="I560" i="12" s="1"/>
  <c r="K521" i="12"/>
  <c r="K520" i="12" s="1"/>
  <c r="K494" i="12"/>
  <c r="J285" i="12"/>
  <c r="J284" i="12" s="1"/>
  <c r="K278" i="12"/>
  <c r="K277" i="12" s="1"/>
  <c r="I262" i="12"/>
  <c r="I261" i="12" s="1"/>
  <c r="I256" i="12" s="1"/>
  <c r="K251" i="12"/>
  <c r="K250" i="12" s="1"/>
  <c r="J104" i="12"/>
  <c r="J103" i="12" s="1"/>
  <c r="J102" i="12" s="1"/>
  <c r="J91" i="12" s="1"/>
  <c r="I67" i="12"/>
  <c r="I63" i="12" s="1"/>
  <c r="K2239" i="12"/>
  <c r="J2224" i="12"/>
  <c r="J2087" i="12"/>
  <c r="I1970" i="12"/>
  <c r="I1965" i="12" s="1"/>
  <c r="I1946" i="12"/>
  <c r="I1945" i="12" s="1"/>
  <c r="J2429" i="12"/>
  <c r="J2428" i="12" s="1"/>
  <c r="J2427" i="12" s="1"/>
  <c r="K2401" i="12"/>
  <c r="K2396" i="12" s="1"/>
  <c r="K2344" i="12"/>
  <c r="K2339" i="12" s="1"/>
  <c r="J2209" i="12"/>
  <c r="K2087" i="12"/>
  <c r="K2055" i="12"/>
  <c r="K2054" i="12" s="1"/>
  <c r="K2023" i="12"/>
  <c r="K2022" i="12" s="1"/>
  <c r="K1970" i="12"/>
  <c r="K1965" i="12" s="1"/>
  <c r="J1946" i="12"/>
  <c r="J1945" i="12" s="1"/>
  <c r="K1887" i="12"/>
  <c r="K1886" i="12" s="1"/>
  <c r="K1885" i="12" s="1"/>
  <c r="K1757" i="12"/>
  <c r="K1756" i="12" s="1"/>
  <c r="K1755" i="12" s="1"/>
  <c r="J1691" i="12"/>
  <c r="K1475" i="12"/>
  <c r="J1187" i="12"/>
  <c r="K2411" i="12"/>
  <c r="I1681" i="12"/>
  <c r="K2034" i="12"/>
  <c r="K2007" i="12"/>
  <c r="K2006" i="12" s="1"/>
  <c r="K2005" i="12" s="1"/>
  <c r="I1861" i="12"/>
  <c r="I1860" i="12" s="1"/>
  <c r="I1831" i="12"/>
  <c r="I1757" i="12"/>
  <c r="I1756" i="12" s="1"/>
  <c r="I1755" i="12" s="1"/>
  <c r="K1458" i="12"/>
  <c r="K1086" i="12"/>
  <c r="K1085" i="12" s="1"/>
  <c r="K1079" i="12" s="1"/>
  <c r="K827" i="12"/>
  <c r="K826" i="12" s="1"/>
  <c r="J818" i="12"/>
  <c r="J817" i="12" s="1"/>
  <c r="K719" i="12"/>
  <c r="K133" i="12"/>
  <c r="J2066" i="12"/>
  <c r="K1831" i="12"/>
  <c r="K1681" i="12"/>
  <c r="J1672" i="12"/>
  <c r="J1574" i="12"/>
  <c r="J1564" i="12" s="1"/>
  <c r="J1552" i="12" s="1"/>
  <c r="K1524" i="12"/>
  <c r="K1523" i="12" s="1"/>
  <c r="J1524" i="12"/>
  <c r="J1523" i="12" s="1"/>
  <c r="K1095" i="12"/>
  <c r="J338" i="12"/>
  <c r="J333" i="12" s="1"/>
  <c r="J332" i="12" s="1"/>
  <c r="J2401" i="12"/>
  <c r="J2396" i="12" s="1"/>
  <c r="I2368" i="12"/>
  <c r="I2354" i="12" s="1"/>
  <c r="K2326" i="12"/>
  <c r="K2321" i="12" s="1"/>
  <c r="K2315" i="12" s="1"/>
  <c r="I2305" i="12"/>
  <c r="I2300" i="12" s="1"/>
  <c r="I2294" i="12" s="1"/>
  <c r="K2209" i="12"/>
  <c r="J2158" i="12"/>
  <c r="K2097" i="12"/>
  <c r="K2096" i="12" s="1"/>
  <c r="J2055" i="12"/>
  <c r="J2054" i="12" s="1"/>
  <c r="J2007" i="12"/>
  <c r="J2006" i="12" s="1"/>
  <c r="J2005" i="12" s="1"/>
  <c r="I1995" i="12"/>
  <c r="I1994" i="12" s="1"/>
  <c r="J1982" i="12"/>
  <c r="J1977" i="12" s="1"/>
  <c r="I1934" i="12"/>
  <c r="I1923" i="12" s="1"/>
  <c r="J1934" i="12"/>
  <c r="J1923" i="12" s="1"/>
  <c r="J1757" i="12"/>
  <c r="J1756" i="12" s="1"/>
  <c r="J1755" i="12" s="1"/>
  <c r="K1691" i="12"/>
  <c r="I1672" i="12"/>
  <c r="K1585" i="12"/>
  <c r="K1584" i="12" s="1"/>
  <c r="K1397" i="12"/>
  <c r="I1141" i="12"/>
  <c r="I1136" i="12" s="1"/>
  <c r="I1054" i="12"/>
  <c r="I1050" i="12" s="1"/>
  <c r="J963" i="12"/>
  <c r="J962" i="12" s="1"/>
  <c r="J917" i="12" s="1"/>
  <c r="I818" i="12"/>
  <c r="I817" i="12" s="1"/>
  <c r="I782" i="12"/>
  <c r="I781" i="12" s="1"/>
  <c r="K734" i="12"/>
  <c r="I672" i="12"/>
  <c r="I671" i="12" s="1"/>
  <c r="I574" i="12"/>
  <c r="I573" i="12" s="1"/>
  <c r="K527" i="12"/>
  <c r="K526" i="12" s="1"/>
  <c r="K501" i="12"/>
  <c r="I338" i="12"/>
  <c r="I333" i="12" s="1"/>
  <c r="I332" i="12" s="1"/>
  <c r="K305" i="12"/>
  <c r="K296" i="12" s="1"/>
  <c r="K295" i="12" s="1"/>
  <c r="I208" i="12"/>
  <c r="I207" i="12" s="1"/>
  <c r="J143" i="12"/>
  <c r="K112" i="12"/>
  <c r="K104" i="12"/>
  <c r="K103" i="12" s="1"/>
  <c r="K102" i="12" s="1"/>
  <c r="K91" i="12" s="1"/>
  <c r="K67" i="12"/>
  <c r="K63" i="12" s="1"/>
  <c r="I54" i="12"/>
  <c r="I53" i="12" s="1"/>
  <c r="I21" i="12"/>
  <c r="I20" i="12" s="1"/>
  <c r="I827" i="12"/>
  <c r="I826" i="12" s="1"/>
  <c r="I719" i="12"/>
  <c r="J501" i="12"/>
  <c r="J358" i="12"/>
  <c r="J357" i="12" s="1"/>
  <c r="K338" i="12"/>
  <c r="K333" i="12" s="1"/>
  <c r="K332" i="12" s="1"/>
  <c r="K219" i="12"/>
  <c r="J219" i="12"/>
  <c r="K182" i="12"/>
  <c r="J175" i="12"/>
  <c r="J170" i="12" s="1"/>
  <c r="K153" i="12"/>
  <c r="I122" i="12"/>
  <c r="K2429" i="12"/>
  <c r="K2428" i="12" s="1"/>
  <c r="K2427" i="12" s="1"/>
  <c r="J2411" i="12"/>
  <c r="K2273" i="12"/>
  <c r="I2224" i="12"/>
  <c r="I2209" i="12"/>
  <c r="J2165" i="12"/>
  <c r="J2034" i="12"/>
  <c r="I2023" i="12"/>
  <c r="I2022" i="12" s="1"/>
  <c r="K1911" i="12"/>
  <c r="K1905" i="12" s="1"/>
  <c r="J1681" i="12"/>
  <c r="K1621" i="12"/>
  <c r="K1620" i="12" s="1"/>
  <c r="K1614" i="12" s="1"/>
  <c r="J1475" i="12"/>
  <c r="J1458" i="12"/>
  <c r="I1397" i="12"/>
  <c r="I1197" i="12"/>
  <c r="I1196" i="12" s="1"/>
  <c r="I1187" i="12" s="1"/>
  <c r="K1150" i="12"/>
  <c r="I1114" i="12"/>
  <c r="I1113" i="12" s="1"/>
  <c r="K1054" i="12"/>
  <c r="K1050" i="12" s="1"/>
  <c r="K847" i="12"/>
  <c r="K846" i="12" s="1"/>
  <c r="J827" i="12"/>
  <c r="J826" i="12" s="1"/>
  <c r="J793" i="12"/>
  <c r="J792" i="12" s="1"/>
  <c r="I793" i="12"/>
  <c r="I792" i="12" s="1"/>
  <c r="J719" i="12"/>
  <c r="J700" i="12"/>
  <c r="J699" i="12" s="1"/>
  <c r="I690" i="12"/>
  <c r="I689" i="12" s="1"/>
  <c r="K634" i="12"/>
  <c r="K633" i="12" s="1"/>
  <c r="J634" i="12"/>
  <c r="J633" i="12" s="1"/>
  <c r="J601" i="12"/>
  <c r="J600" i="12" s="1"/>
  <c r="I601" i="12"/>
  <c r="I600" i="12" s="1"/>
  <c r="J521" i="12"/>
  <c r="J520" i="12" s="1"/>
  <c r="J465" i="12"/>
  <c r="J461" i="12" s="1"/>
  <c r="J428" i="12"/>
  <c r="J427" i="12" s="1"/>
  <c r="I428" i="12"/>
  <c r="I427" i="12" s="1"/>
  <c r="J422" i="12"/>
  <c r="J421" i="12" s="1"/>
  <c r="I422" i="12"/>
  <c r="I421" i="12" s="1"/>
  <c r="I251" i="12"/>
  <c r="I250" i="12" s="1"/>
  <c r="I219" i="12"/>
  <c r="I175" i="12"/>
  <c r="I170" i="12" s="1"/>
  <c r="I133" i="12"/>
  <c r="I2429" i="12"/>
  <c r="I2428" i="12" s="1"/>
  <c r="I2427" i="12" s="1"/>
  <c r="I2344" i="12"/>
  <c r="I2339" i="12" s="1"/>
  <c r="I2326" i="12"/>
  <c r="I2321" i="12" s="1"/>
  <c r="I2315" i="12" s="1"/>
  <c r="J2305" i="12"/>
  <c r="J2300" i="12" s="1"/>
  <c r="J2294" i="12" s="1"/>
  <c r="J2265" i="12"/>
  <c r="I2165" i="12"/>
  <c r="J2115" i="12"/>
  <c r="I2087" i="12"/>
  <c r="K2047" i="12"/>
  <c r="I2034" i="12"/>
  <c r="J1911" i="12"/>
  <c r="J1905" i="12" s="1"/>
  <c r="J1887" i="12"/>
  <c r="J1886" i="12" s="1"/>
  <c r="J1885" i="12" s="1"/>
  <c r="K1849" i="12"/>
  <c r="K1840" i="12"/>
  <c r="I1691" i="12"/>
  <c r="K1672" i="12"/>
  <c r="J1621" i="12"/>
  <c r="J1620" i="12" s="1"/>
  <c r="J1614" i="12" s="1"/>
  <c r="I1585" i="12"/>
  <c r="I1584" i="12" s="1"/>
  <c r="I1475" i="12"/>
  <c r="I1458" i="12"/>
  <c r="K1062" i="12"/>
  <c r="K1061" i="12" s="1"/>
  <c r="J1054" i="12"/>
  <c r="J1050" i="12" s="1"/>
  <c r="K963" i="12"/>
  <c r="K962" i="12" s="1"/>
  <c r="K917" i="12" s="1"/>
  <c r="K884" i="12"/>
  <c r="K863" i="12" s="1"/>
  <c r="K862" i="12" s="1"/>
  <c r="K818" i="12"/>
  <c r="K817" i="12" s="1"/>
  <c r="K772" i="12"/>
  <c r="K765" i="12" s="1"/>
  <c r="J755" i="12"/>
  <c r="I734" i="12"/>
  <c r="I710" i="12"/>
  <c r="I706" i="12" s="1"/>
  <c r="I700" i="12"/>
  <c r="I699" i="12" s="1"/>
  <c r="J672" i="12"/>
  <c r="J671" i="12" s="1"/>
  <c r="J640" i="12"/>
  <c r="J639" i="12" s="1"/>
  <c r="I634" i="12"/>
  <c r="I633" i="12" s="1"/>
  <c r="J574" i="12"/>
  <c r="J573" i="12" s="1"/>
  <c r="K561" i="12"/>
  <c r="K560" i="12" s="1"/>
  <c r="K545" i="12"/>
  <c r="K544" i="12" s="1"/>
  <c r="K543" i="12" s="1"/>
  <c r="K542" i="12" s="1"/>
  <c r="I527" i="12"/>
  <c r="I526" i="12" s="1"/>
  <c r="I501" i="12"/>
  <c r="J494" i="12"/>
  <c r="I305" i="12"/>
  <c r="I296" i="12" s="1"/>
  <c r="I295" i="12" s="1"/>
  <c r="I285" i="12"/>
  <c r="I284" i="12" s="1"/>
  <c r="I278" i="12"/>
  <c r="I277" i="12" s="1"/>
  <c r="J208" i="12"/>
  <c r="J207" i="12" s="1"/>
  <c r="K175" i="12"/>
  <c r="K170" i="12" s="1"/>
  <c r="I153" i="12"/>
  <c r="J122" i="12"/>
  <c r="I112" i="12"/>
  <c r="I77" i="12"/>
  <c r="I72" i="12" s="1"/>
  <c r="J54" i="12"/>
  <c r="J53" i="12" s="1"/>
  <c r="J798" i="12"/>
  <c r="I1392" i="12"/>
  <c r="I1380" i="12"/>
  <c r="I1262" i="12"/>
  <c r="J1112" i="12"/>
  <c r="I896" i="12"/>
  <c r="I881" i="12"/>
  <c r="I805" i="12"/>
  <c r="J1543" i="12"/>
  <c r="I1383" i="12"/>
  <c r="I1206" i="12"/>
  <c r="I1172" i="12"/>
  <c r="J1141" i="12"/>
  <c r="J1136" i="12" s="1"/>
  <c r="J1125" i="12" s="1"/>
  <c r="I1034" i="12"/>
  <c r="I977" i="12"/>
  <c r="I848" i="12"/>
  <c r="J439" i="12"/>
  <c r="J438" i="12" s="1"/>
  <c r="J437" i="12" s="1"/>
  <c r="I1503" i="12"/>
  <c r="I1486" i="12" s="1"/>
  <c r="I1442" i="12"/>
  <c r="K1378" i="12"/>
  <c r="I2151" i="12"/>
  <c r="I2119" i="12"/>
  <c r="I2115" i="12" s="1"/>
  <c r="I1986" i="12"/>
  <c r="I1982" i="12" s="1"/>
  <c r="I1977" i="12" s="1"/>
  <c r="K1982" i="12"/>
  <c r="K1977" i="12" s="1"/>
  <c r="I1721" i="12"/>
  <c r="I1549" i="12"/>
  <c r="I1389" i="12"/>
  <c r="I1375" i="12"/>
  <c r="I1339" i="12"/>
  <c r="I1222" i="12"/>
  <c r="J1167" i="12"/>
  <c r="K1167" i="12"/>
  <c r="I998" i="12"/>
  <c r="I985" i="12"/>
  <c r="I981" i="12"/>
  <c r="I904" i="12"/>
  <c r="I851" i="12"/>
  <c r="I611" i="12"/>
  <c r="I465" i="12"/>
  <c r="K439" i="12"/>
  <c r="K438" i="12" s="1"/>
  <c r="K437" i="12" s="1"/>
  <c r="I1750" i="12"/>
  <c r="I1746" i="12" s="1"/>
  <c r="I1741" i="12" s="1"/>
  <c r="I2062" i="12"/>
  <c r="I2055" i="12" s="1"/>
  <c r="K1720" i="12"/>
  <c r="K1719" i="12" s="1"/>
  <c r="J1388" i="12"/>
  <c r="J1387" i="12" s="1"/>
  <c r="K1200" i="12"/>
  <c r="I1202" i="12"/>
  <c r="I1181" i="12"/>
  <c r="I1122" i="12"/>
  <c r="I1118" i="12"/>
  <c r="I1106" i="12"/>
  <c r="I1010" i="12"/>
  <c r="I1006" i="12"/>
  <c r="J810" i="12"/>
  <c r="J809" i="12" s="1"/>
  <c r="J808" i="12" s="1"/>
  <c r="I810" i="12"/>
  <c r="I802" i="12"/>
  <c r="J610" i="12"/>
  <c r="I387" i="12"/>
  <c r="K369" i="12"/>
  <c r="I2411" i="12"/>
  <c r="J2368" i="12"/>
  <c r="J2354" i="12" s="1"/>
  <c r="J2273" i="12"/>
  <c r="I2239" i="12"/>
  <c r="I2066" i="12"/>
  <c r="J2287" i="12"/>
  <c r="J2282" i="12" s="1"/>
  <c r="I2007" i="12"/>
  <c r="I2006" i="12" s="1"/>
  <c r="I2005" i="12" s="1"/>
  <c r="I2401" i="12"/>
  <c r="I2396" i="12" s="1"/>
  <c r="I2097" i="12"/>
  <c r="K2265" i="12"/>
  <c r="K1777" i="12"/>
  <c r="J1861" i="12"/>
  <c r="J1860" i="12" s="1"/>
  <c r="J1849" i="12"/>
  <c r="J1831" i="12"/>
  <c r="I1777" i="12"/>
  <c r="I1706" i="12"/>
  <c r="K1706" i="12"/>
  <c r="I1655" i="12"/>
  <c r="I1534" i="12"/>
  <c r="J1534" i="12"/>
  <c r="I1524" i="12"/>
  <c r="I1523" i="12" s="1"/>
  <c r="J1378" i="12"/>
  <c r="J1840" i="12"/>
  <c r="K1543" i="12"/>
  <c r="K1416" i="12"/>
  <c r="J2047" i="12"/>
  <c r="J1777" i="12"/>
  <c r="J1720" i="12"/>
  <c r="J1719" i="12" s="1"/>
  <c r="J1585" i="12"/>
  <c r="J1584" i="12" s="1"/>
  <c r="J1706" i="12"/>
  <c r="I1642" i="12"/>
  <c r="J1416" i="12"/>
  <c r="K1187" i="12"/>
  <c r="K988" i="12"/>
  <c r="J1642" i="12"/>
  <c r="J1333" i="12"/>
  <c r="J988" i="12"/>
  <c r="J1397" i="12"/>
  <c r="K1359" i="12"/>
  <c r="K1358" i="12" s="1"/>
  <c r="K1357" i="12" s="1"/>
  <c r="J1220" i="12"/>
  <c r="K1220" i="12"/>
  <c r="J1200" i="12"/>
  <c r="K1112" i="12"/>
  <c r="K1388" i="12"/>
  <c r="K1387" i="12" s="1"/>
  <c r="K1333" i="12"/>
  <c r="I1150" i="12"/>
  <c r="J1086" i="12"/>
  <c r="J1085" i="12" s="1"/>
  <c r="J1079" i="12" s="1"/>
  <c r="J847" i="12"/>
  <c r="J846" i="12" s="1"/>
  <c r="K1105" i="12"/>
  <c r="J618" i="12"/>
  <c r="J617" i="12" s="1"/>
  <c r="K1141" i="12"/>
  <c r="K1136" i="12" s="1"/>
  <c r="K1125" i="12" s="1"/>
  <c r="I1086" i="12"/>
  <c r="I1085" i="12" s="1"/>
  <c r="I1079" i="12" s="1"/>
  <c r="K700" i="12"/>
  <c r="K699" i="12" s="1"/>
  <c r="J527" i="12"/>
  <c r="J526" i="12" s="1"/>
  <c r="I521" i="12"/>
  <c r="I520" i="12" s="1"/>
  <c r="I439" i="12"/>
  <c r="J369" i="12"/>
  <c r="I618" i="12"/>
  <c r="I617" i="12" s="1"/>
  <c r="I358" i="12"/>
  <c r="I357" i="12" s="1"/>
  <c r="J710" i="12"/>
  <c r="J706" i="12" s="1"/>
  <c r="K610" i="12"/>
  <c r="I182" i="12"/>
  <c r="I143" i="12"/>
  <c r="J112" i="12"/>
  <c r="J40" i="12"/>
  <c r="K40" i="12"/>
  <c r="J21" i="12"/>
  <c r="J20" i="12" s="1"/>
  <c r="I191" i="12"/>
  <c r="J182" i="12"/>
  <c r="I40" i="12"/>
  <c r="J214" i="12"/>
  <c r="J213" i="12" s="1"/>
  <c r="J191" i="12"/>
  <c r="K21" i="12"/>
  <c r="K20" i="12" s="1"/>
  <c r="G303" i="12"/>
  <c r="M303" i="12" s="1"/>
  <c r="U303" i="12" s="1"/>
  <c r="H303" i="12"/>
  <c r="N303" i="12" s="1"/>
  <c r="V303" i="12" s="1"/>
  <c r="W303" i="12"/>
  <c r="F303" i="12"/>
  <c r="L303" i="12" s="1"/>
  <c r="R303" i="12" s="1"/>
  <c r="T303" i="12" s="1"/>
  <c r="G687" i="12"/>
  <c r="M687" i="12" s="1"/>
  <c r="U687" i="12" s="1"/>
  <c r="H687" i="12"/>
  <c r="N687" i="12" s="1"/>
  <c r="V687" i="12" s="1"/>
  <c r="W687" i="12"/>
  <c r="F687" i="12"/>
  <c r="L687" i="12" s="1"/>
  <c r="R687" i="12" s="1"/>
  <c r="T687" i="12" s="1"/>
  <c r="G697" i="12"/>
  <c r="M697" i="12" s="1"/>
  <c r="U697" i="12" s="1"/>
  <c r="H697" i="12"/>
  <c r="N697" i="12" s="1"/>
  <c r="V697" i="12" s="1"/>
  <c r="W697" i="12"/>
  <c r="F697" i="12"/>
  <c r="L697" i="12" s="1"/>
  <c r="R697" i="12" s="1"/>
  <c r="T697" i="12" s="1"/>
  <c r="G742" i="12"/>
  <c r="M742" i="12" s="1"/>
  <c r="U742" i="12" s="1"/>
  <c r="H742" i="12"/>
  <c r="N742" i="12" s="1"/>
  <c r="V742" i="12" s="1"/>
  <c r="W742" i="12"/>
  <c r="F742" i="12"/>
  <c r="L742" i="12" s="1"/>
  <c r="R742" i="12" s="1"/>
  <c r="T742" i="12" s="1"/>
  <c r="G1076" i="12"/>
  <c r="M1076" i="12" s="1"/>
  <c r="U1076" i="12" s="1"/>
  <c r="H1076" i="12"/>
  <c r="N1076" i="12" s="1"/>
  <c r="V1076" i="12" s="1"/>
  <c r="W1076" i="12"/>
  <c r="F1076" i="12"/>
  <c r="L1076" i="12" s="1"/>
  <c r="R1076" i="12" s="1"/>
  <c r="T1076" i="12" s="1"/>
  <c r="G1612" i="12"/>
  <c r="M1612" i="12" s="1"/>
  <c r="U1612" i="12" s="1"/>
  <c r="H1612" i="12"/>
  <c r="N1612" i="12" s="1"/>
  <c r="V1612" i="12" s="1"/>
  <c r="W1612" i="12"/>
  <c r="F1612" i="12"/>
  <c r="L1612" i="12" s="1"/>
  <c r="R1612" i="12" s="1"/>
  <c r="T1612" i="12" s="1"/>
  <c r="W1878" i="12"/>
  <c r="G1878" i="12"/>
  <c r="M1878" i="12" s="1"/>
  <c r="U1878" i="12" s="1"/>
  <c r="H1878" i="12"/>
  <c r="N1878" i="12" s="1"/>
  <c r="V1878" i="12" s="1"/>
  <c r="F1878" i="12"/>
  <c r="L1878" i="12" s="1"/>
  <c r="R1878" i="12" s="1"/>
  <c r="T1878" i="12" s="1"/>
  <c r="G2102" i="12"/>
  <c r="M2102" i="12" s="1"/>
  <c r="U2102" i="12" s="1"/>
  <c r="H2102" i="12"/>
  <c r="N2102" i="12" s="1"/>
  <c r="V2102" i="12" s="1"/>
  <c r="W2102" i="12"/>
  <c r="F2102" i="12"/>
  <c r="L2102" i="12" s="1"/>
  <c r="R2102" i="12" s="1"/>
  <c r="T2102" i="12" s="1"/>
  <c r="G2124" i="12"/>
  <c r="M2124" i="12" s="1"/>
  <c r="U2124" i="12" s="1"/>
  <c r="H2124" i="12"/>
  <c r="N2124" i="12" s="1"/>
  <c r="V2124" i="12" s="1"/>
  <c r="F2124" i="12"/>
  <c r="L2124" i="12" s="1"/>
  <c r="R2124" i="12" s="1"/>
  <c r="T2124" i="12" s="1"/>
  <c r="G2370" i="12"/>
  <c r="M2370" i="12" s="1"/>
  <c r="U2370" i="12" s="1"/>
  <c r="H2370" i="12"/>
  <c r="N2370" i="12" s="1"/>
  <c r="V2370" i="12" s="1"/>
  <c r="W2370" i="12"/>
  <c r="F2370" i="12"/>
  <c r="L2370" i="12" s="1"/>
  <c r="R2370" i="12" s="1"/>
  <c r="T2370" i="12" s="1"/>
  <c r="G2393" i="12"/>
  <c r="M2393" i="12" s="1"/>
  <c r="U2393" i="12" s="1"/>
  <c r="H2393" i="12"/>
  <c r="N2393" i="12" s="1"/>
  <c r="V2393" i="12" s="1"/>
  <c r="W2393" i="12"/>
  <c r="F2393" i="12"/>
  <c r="L2393" i="12" s="1"/>
  <c r="R2393" i="12" s="1"/>
  <c r="T2393" i="12" s="1"/>
  <c r="J670" i="12" l="1"/>
  <c r="I2096" i="12"/>
  <c r="J2096" i="12"/>
  <c r="I670" i="12"/>
  <c r="K670" i="12"/>
  <c r="K235" i="12"/>
  <c r="K234" i="12" s="1"/>
  <c r="I235" i="12"/>
  <c r="I234" i="12" s="1"/>
  <c r="J235" i="12"/>
  <c r="J234" i="12" s="1"/>
  <c r="I2272" i="12"/>
  <c r="K450" i="12"/>
  <c r="K444" i="12" s="1"/>
  <c r="I2033" i="12"/>
  <c r="K764" i="12"/>
  <c r="K1944" i="12"/>
  <c r="K1943" i="12" s="1"/>
  <c r="K559" i="12"/>
  <c r="I733" i="12"/>
  <c r="I732" i="12" s="1"/>
  <c r="J559" i="12"/>
  <c r="I632" i="12"/>
  <c r="I631" i="12" s="1"/>
  <c r="J1094" i="12"/>
  <c r="J1093" i="12" s="1"/>
  <c r="J1078" i="12" s="1"/>
  <c r="I559" i="12"/>
  <c r="J2004" i="12"/>
  <c r="I847" i="12"/>
  <c r="I846" i="12" s="1"/>
  <c r="I825" i="12" s="1"/>
  <c r="J420" i="12"/>
  <c r="K272" i="12"/>
  <c r="K271" i="12" s="1"/>
  <c r="I1388" i="12"/>
  <c r="I1387" i="12" s="1"/>
  <c r="K1094" i="12"/>
  <c r="K1093" i="12" s="1"/>
  <c r="K1078" i="12" s="1"/>
  <c r="K2272" i="12"/>
  <c r="J450" i="12"/>
  <c r="J444" i="12" s="1"/>
  <c r="K599" i="12"/>
  <c r="K581" i="12" s="1"/>
  <c r="K1372" i="12"/>
  <c r="K632" i="12"/>
  <c r="K631" i="12" s="1"/>
  <c r="J142" i="12"/>
  <c r="J2333" i="12"/>
  <c r="K331" i="12"/>
  <c r="J2065" i="12"/>
  <c r="I489" i="12"/>
  <c r="I488" i="12" s="1"/>
  <c r="J272" i="12"/>
  <c r="J271" i="12" s="1"/>
  <c r="K2065" i="12"/>
  <c r="I272" i="12"/>
  <c r="I271" i="12" s="1"/>
  <c r="J787" i="12"/>
  <c r="J2133" i="12"/>
  <c r="K2004" i="12"/>
  <c r="I1049" i="12"/>
  <c r="I1043" i="12" s="1"/>
  <c r="J62" i="12"/>
  <c r="J61" i="12" s="1"/>
  <c r="K420" i="12"/>
  <c r="K705" i="12"/>
  <c r="I764" i="12"/>
  <c r="J825" i="12"/>
  <c r="K206" i="12"/>
  <c r="K205" i="12" s="1"/>
  <c r="K1680" i="12"/>
  <c r="K1679" i="12" s="1"/>
  <c r="K787" i="12"/>
  <c r="J599" i="12"/>
  <c r="J581" i="12" s="1"/>
  <c r="I1457" i="12"/>
  <c r="J111" i="12"/>
  <c r="J1372" i="12"/>
  <c r="K2333" i="12"/>
  <c r="J1680" i="12"/>
  <c r="J1679" i="12" s="1"/>
  <c r="K111" i="12"/>
  <c r="J402" i="12"/>
  <c r="I402" i="12"/>
  <c r="K1641" i="12"/>
  <c r="J632" i="12"/>
  <c r="J631" i="12" s="1"/>
  <c r="K142" i="12"/>
  <c r="K402" i="12"/>
  <c r="J764" i="12"/>
  <c r="J1739" i="12"/>
  <c r="J705" i="12"/>
  <c r="J1149" i="12"/>
  <c r="K1149" i="12"/>
  <c r="I2065" i="12"/>
  <c r="I62" i="12"/>
  <c r="I61" i="12" s="1"/>
  <c r="J1049" i="12"/>
  <c r="J1043" i="12" s="1"/>
  <c r="K1457" i="12"/>
  <c r="K169" i="12"/>
  <c r="K1776" i="12"/>
  <c r="K1775" i="12" s="1"/>
  <c r="K62" i="12"/>
  <c r="K61" i="12" s="1"/>
  <c r="K733" i="12"/>
  <c r="K732" i="12" s="1"/>
  <c r="K1739" i="12"/>
  <c r="J733" i="12"/>
  <c r="J732" i="12" s="1"/>
  <c r="J331" i="12"/>
  <c r="J1219" i="12"/>
  <c r="J1485" i="12"/>
  <c r="J1484" i="12" s="1"/>
  <c r="K1485" i="12"/>
  <c r="K1484" i="12" s="1"/>
  <c r="K1396" i="12"/>
  <c r="I420" i="12"/>
  <c r="K1049" i="12"/>
  <c r="K1043" i="12" s="1"/>
  <c r="I206" i="12"/>
  <c r="I205" i="12" s="1"/>
  <c r="K489" i="12"/>
  <c r="K488" i="12" s="1"/>
  <c r="K2033" i="12"/>
  <c r="J19" i="12"/>
  <c r="K1698" i="12"/>
  <c r="J1457" i="12"/>
  <c r="J206" i="12"/>
  <c r="J205" i="12" s="1"/>
  <c r="I142" i="12"/>
  <c r="J1641" i="12"/>
  <c r="I2004" i="12"/>
  <c r="I169" i="12"/>
  <c r="J489" i="12"/>
  <c r="J488" i="12" s="1"/>
  <c r="J2033" i="12"/>
  <c r="K825" i="12"/>
  <c r="J916" i="12"/>
  <c r="K2133" i="12"/>
  <c r="I1776" i="12"/>
  <c r="I1775" i="12" s="1"/>
  <c r="I1944" i="12"/>
  <c r="I1943" i="12" s="1"/>
  <c r="I111" i="12"/>
  <c r="I705" i="12"/>
  <c r="I1680" i="12"/>
  <c r="I1679" i="12" s="1"/>
  <c r="J1944" i="12"/>
  <c r="J1943" i="12" s="1"/>
  <c r="J169" i="12"/>
  <c r="K916" i="12"/>
  <c r="I1125" i="12"/>
  <c r="I1583" i="12"/>
  <c r="J1396" i="12"/>
  <c r="I1005" i="12"/>
  <c r="I1117" i="12"/>
  <c r="I798" i="12"/>
  <c r="I980" i="12"/>
  <c r="I1338" i="12"/>
  <c r="I976" i="12"/>
  <c r="I438" i="12"/>
  <c r="I809" i="12"/>
  <c r="I1009" i="12"/>
  <c r="I1121" i="12"/>
  <c r="I1201" i="12"/>
  <c r="I984" i="12"/>
  <c r="I1548" i="12"/>
  <c r="I1441" i="12"/>
  <c r="I1033" i="12"/>
  <c r="I610" i="12"/>
  <c r="I880" i="12"/>
  <c r="I1357" i="12"/>
  <c r="I1740" i="12"/>
  <c r="I386" i="12"/>
  <c r="I903" i="12"/>
  <c r="I1374" i="12"/>
  <c r="I2150" i="12"/>
  <c r="I1720" i="12"/>
  <c r="I1105" i="12"/>
  <c r="I1261" i="12"/>
  <c r="J1698" i="12"/>
  <c r="I2054" i="12"/>
  <c r="I1180" i="12"/>
  <c r="I997" i="12"/>
  <c r="I1221" i="12"/>
  <c r="I1205" i="12"/>
  <c r="I461" i="12"/>
  <c r="I895" i="12"/>
  <c r="I1379" i="12"/>
  <c r="I2333" i="12"/>
  <c r="I331" i="12"/>
  <c r="K1583" i="12"/>
  <c r="I1641" i="12"/>
  <c r="K19" i="12"/>
  <c r="J2272" i="12"/>
  <c r="I19" i="12"/>
  <c r="K1219" i="12"/>
  <c r="J1583" i="12"/>
  <c r="J1776" i="12"/>
  <c r="J1775" i="12" s="1"/>
  <c r="H2079" i="12"/>
  <c r="N2079" i="12" s="1"/>
  <c r="V2079" i="12" s="1"/>
  <c r="G2079" i="12"/>
  <c r="M2079" i="12" s="1"/>
  <c r="U2079" i="12" s="1"/>
  <c r="F2079" i="12"/>
  <c r="L2079" i="12" s="1"/>
  <c r="R2079" i="12" s="1"/>
  <c r="T2079" i="12" s="1"/>
  <c r="H2407" i="12"/>
  <c r="N2407" i="12" s="1"/>
  <c r="V2407" i="12" s="1"/>
  <c r="G2407" i="12"/>
  <c r="M2407" i="12" s="1"/>
  <c r="U2407" i="12" s="1"/>
  <c r="F2407" i="12"/>
  <c r="L2407" i="12" s="1"/>
  <c r="R2407" i="12" s="1"/>
  <c r="T2407" i="12" s="1"/>
  <c r="J763" i="12" l="1"/>
  <c r="K763" i="12"/>
  <c r="K669" i="12"/>
  <c r="J110" i="12"/>
  <c r="J90" i="12" s="1"/>
  <c r="J18" i="12"/>
  <c r="J368" i="12"/>
  <c r="J367" i="12" s="1"/>
  <c r="K368" i="12"/>
  <c r="K367" i="12" s="1"/>
  <c r="J1395" i="12"/>
  <c r="J861" i="12"/>
  <c r="K487" i="12"/>
  <c r="J1640" i="12"/>
  <c r="J2032" i="12"/>
  <c r="I204" i="12"/>
  <c r="K861" i="12"/>
  <c r="I110" i="12"/>
  <c r="I90" i="12" s="1"/>
  <c r="I18" i="12"/>
  <c r="K1640" i="12"/>
  <c r="K18" i="12"/>
  <c r="I669" i="12"/>
  <c r="K204" i="12"/>
  <c r="K2032" i="12"/>
  <c r="J1148" i="12"/>
  <c r="K110" i="12"/>
  <c r="K90" i="12" s="1"/>
  <c r="J669" i="12"/>
  <c r="K1395" i="12"/>
  <c r="K1148" i="12"/>
  <c r="J487" i="12"/>
  <c r="J204" i="12"/>
  <c r="I988" i="12"/>
  <c r="I1719" i="12"/>
  <c r="I1373" i="12"/>
  <c r="I1739" i="12"/>
  <c r="I1543" i="12"/>
  <c r="I1200" i="12"/>
  <c r="I917" i="12"/>
  <c r="I1220" i="12"/>
  <c r="I2133" i="12"/>
  <c r="I863" i="12"/>
  <c r="I787" i="12"/>
  <c r="I1378" i="12"/>
  <c r="I450" i="12"/>
  <c r="I1167" i="12"/>
  <c r="I599" i="12"/>
  <c r="I1416" i="12"/>
  <c r="I808" i="12"/>
  <c r="I437" i="12"/>
  <c r="I1333" i="12"/>
  <c r="I1094" i="12"/>
  <c r="I369" i="12"/>
  <c r="I1112" i="12"/>
  <c r="H2053" i="12"/>
  <c r="N2053" i="12" s="1"/>
  <c r="V2053" i="12" s="1"/>
  <c r="H1037" i="12"/>
  <c r="N1037" i="12" s="1"/>
  <c r="V1037" i="12" s="1"/>
  <c r="J630" i="12" l="1"/>
  <c r="J2440" i="12" s="1"/>
  <c r="J15" i="12" s="1"/>
  <c r="K630" i="12"/>
  <c r="K2440" i="12" s="1"/>
  <c r="K15" i="12" s="1"/>
  <c r="I368" i="12"/>
  <c r="I1093" i="12"/>
  <c r="I1396" i="12"/>
  <c r="I1149" i="12"/>
  <c r="I862" i="12"/>
  <c r="I1219" i="12"/>
  <c r="I1485" i="12"/>
  <c r="I1372" i="12"/>
  <c r="I581" i="12"/>
  <c r="I444" i="12"/>
  <c r="I763" i="12"/>
  <c r="I2032" i="12"/>
  <c r="I916" i="12"/>
  <c r="I1698" i="12"/>
  <c r="G667" i="12"/>
  <c r="M667" i="12" s="1"/>
  <c r="U667" i="12" s="1"/>
  <c r="H667" i="12"/>
  <c r="N667" i="12" s="1"/>
  <c r="V667" i="12" s="1"/>
  <c r="W667" i="12"/>
  <c r="F668" i="12"/>
  <c r="F667" i="12" l="1"/>
  <c r="L667" i="12" s="1"/>
  <c r="R667" i="12" s="1"/>
  <c r="T667" i="12" s="1"/>
  <c r="L668" i="12"/>
  <c r="R668" i="12" s="1"/>
  <c r="T668" i="12" s="1"/>
  <c r="I487" i="12"/>
  <c r="I1148" i="12"/>
  <c r="I1078" i="12"/>
  <c r="I1484" i="12"/>
  <c r="I1395" i="12"/>
  <c r="I367" i="12"/>
  <c r="I1640" i="12"/>
  <c r="I630" i="12"/>
  <c r="I861" i="12"/>
  <c r="W463" i="12"/>
  <c r="W466" i="12"/>
  <c r="F470" i="12"/>
  <c r="L470" i="12" s="1"/>
  <c r="R470" i="12" s="1"/>
  <c r="T470" i="12" s="1"/>
  <c r="F469" i="12"/>
  <c r="L469" i="12" s="1"/>
  <c r="R469" i="12" s="1"/>
  <c r="T469" i="12" s="1"/>
  <c r="H467" i="12"/>
  <c r="G467" i="12"/>
  <c r="F467" i="12"/>
  <c r="H464" i="12"/>
  <c r="G464" i="12"/>
  <c r="F464" i="12"/>
  <c r="G463" i="12" l="1"/>
  <c r="M463" i="12" s="1"/>
  <c r="U463" i="12" s="1"/>
  <c r="M464" i="12"/>
  <c r="U464" i="12" s="1"/>
  <c r="H466" i="12"/>
  <c r="N466" i="12" s="1"/>
  <c r="V466" i="12" s="1"/>
  <c r="N467" i="12"/>
  <c r="V467" i="12" s="1"/>
  <c r="H463" i="12"/>
  <c r="N463" i="12" s="1"/>
  <c r="V463" i="12" s="1"/>
  <c r="N464" i="12"/>
  <c r="V464" i="12" s="1"/>
  <c r="F466" i="12"/>
  <c r="L466" i="12" s="1"/>
  <c r="R466" i="12" s="1"/>
  <c r="T466" i="12" s="1"/>
  <c r="L467" i="12"/>
  <c r="R467" i="12" s="1"/>
  <c r="T467" i="12" s="1"/>
  <c r="F463" i="12"/>
  <c r="L463" i="12" s="1"/>
  <c r="R463" i="12" s="1"/>
  <c r="T463" i="12" s="1"/>
  <c r="L464" i="12"/>
  <c r="R464" i="12" s="1"/>
  <c r="T464" i="12" s="1"/>
  <c r="G466" i="12"/>
  <c r="M466" i="12" s="1"/>
  <c r="U466" i="12" s="1"/>
  <c r="M467" i="12"/>
  <c r="U467" i="12" s="1"/>
  <c r="I2440" i="12"/>
  <c r="I15" i="12" s="1"/>
  <c r="G2152" i="12" l="1"/>
  <c r="M2152" i="12" s="1"/>
  <c r="U2152" i="12" s="1"/>
  <c r="H2152" i="12"/>
  <c r="N2152" i="12" s="1"/>
  <c r="V2152" i="12" s="1"/>
  <c r="W2152" i="12"/>
  <c r="W2151" i="12" s="1"/>
  <c r="W2150" i="12" s="1"/>
  <c r="F2152" i="12"/>
  <c r="L2152" i="12" s="1"/>
  <c r="R2152" i="12" s="1"/>
  <c r="T2152" i="12" s="1"/>
  <c r="F2151" i="12" l="1"/>
  <c r="L2151" i="12" s="1"/>
  <c r="R2151" i="12" s="1"/>
  <c r="T2151" i="12" s="1"/>
  <c r="H2151" i="12"/>
  <c r="N2151" i="12" s="1"/>
  <c r="V2151" i="12" s="1"/>
  <c r="G2151" i="12"/>
  <c r="M2151" i="12" s="1"/>
  <c r="U2151" i="12" s="1"/>
  <c r="G2120" i="12"/>
  <c r="M2120" i="12" s="1"/>
  <c r="U2120" i="12" s="1"/>
  <c r="H2120" i="12"/>
  <c r="N2120" i="12" s="1"/>
  <c r="V2120" i="12" s="1"/>
  <c r="W2120" i="12"/>
  <c r="W2119" i="12" s="1"/>
  <c r="F2120" i="12"/>
  <c r="L2120" i="12" s="1"/>
  <c r="R2120" i="12" s="1"/>
  <c r="T2120" i="12" s="1"/>
  <c r="G2063" i="12"/>
  <c r="M2063" i="12" s="1"/>
  <c r="U2063" i="12" s="1"/>
  <c r="H2063" i="12"/>
  <c r="N2063" i="12" s="1"/>
  <c r="V2063" i="12" s="1"/>
  <c r="W2063" i="12"/>
  <c r="W2062" i="12" s="1"/>
  <c r="F2063" i="12"/>
  <c r="L2063" i="12" s="1"/>
  <c r="R2063" i="12" s="1"/>
  <c r="T2063" i="12" s="1"/>
  <c r="G1987" i="12"/>
  <c r="M1987" i="12" s="1"/>
  <c r="U1987" i="12" s="1"/>
  <c r="H1987" i="12"/>
  <c r="N1987" i="12" s="1"/>
  <c r="V1987" i="12" s="1"/>
  <c r="W1987" i="12"/>
  <c r="W1986" i="12" s="1"/>
  <c r="F1987" i="12"/>
  <c r="L1987" i="12" s="1"/>
  <c r="R1987" i="12" s="1"/>
  <c r="T1987" i="12" s="1"/>
  <c r="F1986" i="12" l="1"/>
  <c r="L1986" i="12" s="1"/>
  <c r="R1986" i="12" s="1"/>
  <c r="T1986" i="12" s="1"/>
  <c r="F2062" i="12"/>
  <c r="L2062" i="12" s="1"/>
  <c r="R2062" i="12" s="1"/>
  <c r="T2062" i="12" s="1"/>
  <c r="F2119" i="12"/>
  <c r="L2119" i="12" s="1"/>
  <c r="R2119" i="12" s="1"/>
  <c r="T2119" i="12" s="1"/>
  <c r="F2150" i="12"/>
  <c r="L2150" i="12" s="1"/>
  <c r="R2150" i="12" s="1"/>
  <c r="T2150" i="12" s="1"/>
  <c r="G2150" i="12"/>
  <c r="M2150" i="12" s="1"/>
  <c r="U2150" i="12" s="1"/>
  <c r="H2062" i="12"/>
  <c r="N2062" i="12" s="1"/>
  <c r="V2062" i="12" s="1"/>
  <c r="H1986" i="12"/>
  <c r="N1986" i="12" s="1"/>
  <c r="V1986" i="12" s="1"/>
  <c r="H2119" i="12"/>
  <c r="N2119" i="12" s="1"/>
  <c r="V2119" i="12" s="1"/>
  <c r="G1986" i="12"/>
  <c r="M1986" i="12" s="1"/>
  <c r="U1986" i="12" s="1"/>
  <c r="G2062" i="12"/>
  <c r="M2062" i="12" s="1"/>
  <c r="U2062" i="12" s="1"/>
  <c r="G2119" i="12"/>
  <c r="M2119" i="12" s="1"/>
  <c r="U2119" i="12" s="1"/>
  <c r="H2150" i="12"/>
  <c r="N2150" i="12" s="1"/>
  <c r="V2150" i="12" s="1"/>
  <c r="G1753" i="12"/>
  <c r="M1753" i="12" s="1"/>
  <c r="U1753" i="12" s="1"/>
  <c r="H1753" i="12"/>
  <c r="N1753" i="12" s="1"/>
  <c r="V1753" i="12" s="1"/>
  <c r="W1753" i="12"/>
  <c r="F1753" i="12"/>
  <c r="L1753" i="12" s="1"/>
  <c r="R1753" i="12" s="1"/>
  <c r="T1753" i="12" s="1"/>
  <c r="G1722" i="12"/>
  <c r="M1722" i="12" s="1"/>
  <c r="U1722" i="12" s="1"/>
  <c r="H1722" i="12"/>
  <c r="N1722" i="12" s="1"/>
  <c r="V1722" i="12" s="1"/>
  <c r="W1722" i="12"/>
  <c r="W1721" i="12" s="1"/>
  <c r="F1722" i="12"/>
  <c r="L1722" i="12" s="1"/>
  <c r="R1722" i="12" s="1"/>
  <c r="T1722" i="12" s="1"/>
  <c r="G1550" i="12"/>
  <c r="M1550" i="12" s="1"/>
  <c r="U1550" i="12" s="1"/>
  <c r="H1550" i="12"/>
  <c r="N1550" i="12" s="1"/>
  <c r="V1550" i="12" s="1"/>
  <c r="W1550" i="12"/>
  <c r="W1549" i="12" s="1"/>
  <c r="W1548" i="12" s="1"/>
  <c r="F1550" i="12"/>
  <c r="L1550" i="12" s="1"/>
  <c r="R1550" i="12" s="1"/>
  <c r="T1550" i="12" s="1"/>
  <c r="G1505" i="12"/>
  <c r="M1505" i="12" s="1"/>
  <c r="U1505" i="12" s="1"/>
  <c r="H1505" i="12"/>
  <c r="N1505" i="12" s="1"/>
  <c r="V1505" i="12" s="1"/>
  <c r="W1505" i="12"/>
  <c r="W1504" i="12" s="1"/>
  <c r="W1503" i="12" s="1"/>
  <c r="F1505" i="12"/>
  <c r="L1505" i="12" s="1"/>
  <c r="R1505" i="12" s="1"/>
  <c r="T1505" i="12" s="1"/>
  <c r="G1443" i="12"/>
  <c r="M1443" i="12" s="1"/>
  <c r="U1443" i="12" s="1"/>
  <c r="H1443" i="12"/>
  <c r="N1443" i="12" s="1"/>
  <c r="V1443" i="12" s="1"/>
  <c r="W1443" i="12"/>
  <c r="W1442" i="12" s="1"/>
  <c r="W1441" i="12" s="1"/>
  <c r="F1443" i="12"/>
  <c r="L1443" i="12" s="1"/>
  <c r="R1443" i="12" s="1"/>
  <c r="T1443" i="12" s="1"/>
  <c r="G1376" i="12"/>
  <c r="M1376" i="12" s="1"/>
  <c r="U1376" i="12" s="1"/>
  <c r="H1376" i="12"/>
  <c r="N1376" i="12" s="1"/>
  <c r="V1376" i="12" s="1"/>
  <c r="W1376" i="12"/>
  <c r="W1375" i="12" s="1"/>
  <c r="W1374" i="12" s="1"/>
  <c r="W1373" i="12" s="1"/>
  <c r="G1381" i="12"/>
  <c r="M1381" i="12" s="1"/>
  <c r="U1381" i="12" s="1"/>
  <c r="H1381" i="12"/>
  <c r="N1381" i="12" s="1"/>
  <c r="V1381" i="12" s="1"/>
  <c r="W1381" i="12"/>
  <c r="W1380" i="12" s="1"/>
  <c r="W1379" i="12" s="1"/>
  <c r="G1385" i="12"/>
  <c r="M1385" i="12" s="1"/>
  <c r="U1385" i="12" s="1"/>
  <c r="H1385" i="12"/>
  <c r="N1385" i="12" s="1"/>
  <c r="V1385" i="12" s="1"/>
  <c r="W1385" i="12"/>
  <c r="W1384" i="12" s="1"/>
  <c r="W1383" i="12" s="1"/>
  <c r="G1390" i="12"/>
  <c r="M1390" i="12" s="1"/>
  <c r="U1390" i="12" s="1"/>
  <c r="H1390" i="12"/>
  <c r="N1390" i="12" s="1"/>
  <c r="V1390" i="12" s="1"/>
  <c r="W1390" i="12"/>
  <c r="W1389" i="12" s="1"/>
  <c r="G1393" i="12"/>
  <c r="M1393" i="12" s="1"/>
  <c r="U1393" i="12" s="1"/>
  <c r="H1393" i="12"/>
  <c r="N1393" i="12" s="1"/>
  <c r="V1393" i="12" s="1"/>
  <c r="W1393" i="12"/>
  <c r="W1392" i="12" s="1"/>
  <c r="F1393" i="12"/>
  <c r="L1393" i="12" s="1"/>
  <c r="R1393" i="12" s="1"/>
  <c r="T1393" i="12" s="1"/>
  <c r="F1390" i="12"/>
  <c r="L1390" i="12" s="1"/>
  <c r="R1390" i="12" s="1"/>
  <c r="T1390" i="12" s="1"/>
  <c r="F1385" i="12"/>
  <c r="L1385" i="12" s="1"/>
  <c r="R1385" i="12" s="1"/>
  <c r="T1385" i="12" s="1"/>
  <c r="F1381" i="12"/>
  <c r="L1381" i="12" s="1"/>
  <c r="R1381" i="12" s="1"/>
  <c r="T1381" i="12" s="1"/>
  <c r="F1376" i="12"/>
  <c r="L1376" i="12" s="1"/>
  <c r="R1376" i="12" s="1"/>
  <c r="T1376" i="12" s="1"/>
  <c r="F1380" i="12" l="1"/>
  <c r="L1380" i="12" s="1"/>
  <c r="R1380" i="12" s="1"/>
  <c r="T1380" i="12" s="1"/>
  <c r="F1375" i="12"/>
  <c r="L1375" i="12" s="1"/>
  <c r="R1375" i="12" s="1"/>
  <c r="T1375" i="12" s="1"/>
  <c r="F1392" i="12"/>
  <c r="L1392" i="12" s="1"/>
  <c r="R1392" i="12" s="1"/>
  <c r="T1392" i="12" s="1"/>
  <c r="F1442" i="12"/>
  <c r="L1442" i="12" s="1"/>
  <c r="R1442" i="12" s="1"/>
  <c r="T1442" i="12" s="1"/>
  <c r="F1504" i="12"/>
  <c r="L1504" i="12" s="1"/>
  <c r="R1504" i="12" s="1"/>
  <c r="T1504" i="12" s="1"/>
  <c r="F1549" i="12"/>
  <c r="L1549" i="12" s="1"/>
  <c r="R1549" i="12" s="1"/>
  <c r="T1549" i="12" s="1"/>
  <c r="F1721" i="12"/>
  <c r="L1721" i="12" s="1"/>
  <c r="R1721" i="12" s="1"/>
  <c r="T1721" i="12" s="1"/>
  <c r="F1384" i="12"/>
  <c r="L1384" i="12" s="1"/>
  <c r="R1384" i="12" s="1"/>
  <c r="T1384" i="12" s="1"/>
  <c r="F1389" i="12"/>
  <c r="L1389" i="12" s="1"/>
  <c r="R1389" i="12" s="1"/>
  <c r="T1389" i="12" s="1"/>
  <c r="G1384" i="12"/>
  <c r="M1384" i="12" s="1"/>
  <c r="U1384" i="12" s="1"/>
  <c r="G1389" i="12"/>
  <c r="M1389" i="12" s="1"/>
  <c r="U1389" i="12" s="1"/>
  <c r="H1375" i="12"/>
  <c r="N1375" i="12" s="1"/>
  <c r="V1375" i="12" s="1"/>
  <c r="H1380" i="12"/>
  <c r="N1380" i="12" s="1"/>
  <c r="V1380" i="12" s="1"/>
  <c r="G1442" i="12"/>
  <c r="M1442" i="12" s="1"/>
  <c r="U1442" i="12" s="1"/>
  <c r="H1384" i="12"/>
  <c r="N1384" i="12" s="1"/>
  <c r="V1384" i="12" s="1"/>
  <c r="G1380" i="12"/>
  <c r="M1380" i="12" s="1"/>
  <c r="U1380" i="12" s="1"/>
  <c r="H1389" i="12"/>
  <c r="N1389" i="12" s="1"/>
  <c r="V1389" i="12" s="1"/>
  <c r="H1442" i="12"/>
  <c r="N1442" i="12" s="1"/>
  <c r="V1442" i="12" s="1"/>
  <c r="H1504" i="12"/>
  <c r="N1504" i="12" s="1"/>
  <c r="V1504" i="12" s="1"/>
  <c r="H1549" i="12"/>
  <c r="N1549" i="12" s="1"/>
  <c r="V1549" i="12" s="1"/>
  <c r="H1721" i="12"/>
  <c r="N1721" i="12" s="1"/>
  <c r="V1721" i="12" s="1"/>
  <c r="H1392" i="12"/>
  <c r="N1392" i="12" s="1"/>
  <c r="V1392" i="12" s="1"/>
  <c r="G1392" i="12"/>
  <c r="M1392" i="12" s="1"/>
  <c r="U1392" i="12" s="1"/>
  <c r="G1375" i="12"/>
  <c r="M1375" i="12" s="1"/>
  <c r="U1375" i="12" s="1"/>
  <c r="G1504" i="12"/>
  <c r="M1504" i="12" s="1"/>
  <c r="U1504" i="12" s="1"/>
  <c r="G1549" i="12"/>
  <c r="M1549" i="12" s="1"/>
  <c r="U1549" i="12" s="1"/>
  <c r="G1721" i="12"/>
  <c r="M1721" i="12" s="1"/>
  <c r="U1721" i="12" s="1"/>
  <c r="W1388" i="12"/>
  <c r="W1387" i="12" s="1"/>
  <c r="W1378" i="12"/>
  <c r="F1388" i="12" l="1"/>
  <c r="L1388" i="12" s="1"/>
  <c r="R1388" i="12" s="1"/>
  <c r="T1388" i="12" s="1"/>
  <c r="F1548" i="12"/>
  <c r="L1548" i="12" s="1"/>
  <c r="R1548" i="12" s="1"/>
  <c r="T1548" i="12" s="1"/>
  <c r="F1374" i="12"/>
  <c r="L1374" i="12" s="1"/>
  <c r="R1374" i="12" s="1"/>
  <c r="T1374" i="12" s="1"/>
  <c r="H1388" i="12"/>
  <c r="N1388" i="12" s="1"/>
  <c r="V1388" i="12" s="1"/>
  <c r="F1383" i="12"/>
  <c r="L1383" i="12" s="1"/>
  <c r="R1383" i="12" s="1"/>
  <c r="T1383" i="12" s="1"/>
  <c r="F1441" i="12"/>
  <c r="L1441" i="12" s="1"/>
  <c r="R1441" i="12" s="1"/>
  <c r="T1441" i="12" s="1"/>
  <c r="F1503" i="12"/>
  <c r="L1503" i="12" s="1"/>
  <c r="R1503" i="12" s="1"/>
  <c r="T1503" i="12" s="1"/>
  <c r="F1379" i="12"/>
  <c r="L1379" i="12" s="1"/>
  <c r="R1379" i="12" s="1"/>
  <c r="T1379" i="12" s="1"/>
  <c r="G1388" i="12"/>
  <c r="M1388" i="12" s="1"/>
  <c r="U1388" i="12" s="1"/>
  <c r="H1503" i="12"/>
  <c r="N1503" i="12" s="1"/>
  <c r="V1503" i="12" s="1"/>
  <c r="H1383" i="12"/>
  <c r="N1383" i="12" s="1"/>
  <c r="V1383" i="12" s="1"/>
  <c r="H1379" i="12"/>
  <c r="N1379" i="12" s="1"/>
  <c r="V1379" i="12" s="1"/>
  <c r="G1503" i="12"/>
  <c r="M1503" i="12" s="1"/>
  <c r="U1503" i="12" s="1"/>
  <c r="G1548" i="12"/>
  <c r="M1548" i="12" s="1"/>
  <c r="U1548" i="12" s="1"/>
  <c r="G1374" i="12"/>
  <c r="M1374" i="12" s="1"/>
  <c r="U1374" i="12" s="1"/>
  <c r="H1548" i="12"/>
  <c r="N1548" i="12" s="1"/>
  <c r="V1548" i="12" s="1"/>
  <c r="H1441" i="12"/>
  <c r="N1441" i="12" s="1"/>
  <c r="V1441" i="12" s="1"/>
  <c r="G1379" i="12"/>
  <c r="M1379" i="12" s="1"/>
  <c r="U1379" i="12" s="1"/>
  <c r="G1441" i="12"/>
  <c r="M1441" i="12" s="1"/>
  <c r="U1441" i="12" s="1"/>
  <c r="H1374" i="12"/>
  <c r="N1374" i="12" s="1"/>
  <c r="V1374" i="12" s="1"/>
  <c r="G1383" i="12"/>
  <c r="M1383" i="12" s="1"/>
  <c r="U1383" i="12" s="1"/>
  <c r="W1372" i="12"/>
  <c r="F1387" i="12" l="1"/>
  <c r="L1387" i="12" s="1"/>
  <c r="R1387" i="12" s="1"/>
  <c r="T1387" i="12" s="1"/>
  <c r="H1387" i="12"/>
  <c r="N1387" i="12" s="1"/>
  <c r="V1387" i="12" s="1"/>
  <c r="F1378" i="12"/>
  <c r="L1378" i="12" s="1"/>
  <c r="R1378" i="12" s="1"/>
  <c r="T1378" i="12" s="1"/>
  <c r="F1373" i="12"/>
  <c r="L1373" i="12" s="1"/>
  <c r="R1373" i="12" s="1"/>
  <c r="T1373" i="12" s="1"/>
  <c r="H1373" i="12"/>
  <c r="N1373" i="12" s="1"/>
  <c r="V1373" i="12" s="1"/>
  <c r="G1378" i="12"/>
  <c r="M1378" i="12" s="1"/>
  <c r="U1378" i="12" s="1"/>
  <c r="G1373" i="12"/>
  <c r="M1373" i="12" s="1"/>
  <c r="U1373" i="12" s="1"/>
  <c r="H1378" i="12"/>
  <c r="N1378" i="12" s="1"/>
  <c r="V1378" i="12" s="1"/>
  <c r="G1387" i="12"/>
  <c r="M1387" i="12" s="1"/>
  <c r="U1387" i="12" s="1"/>
  <c r="G1369" i="12"/>
  <c r="M1369" i="12" s="1"/>
  <c r="U1369" i="12" s="1"/>
  <c r="H1369" i="12"/>
  <c r="N1369" i="12" s="1"/>
  <c r="V1369" i="12" s="1"/>
  <c r="W1369" i="12"/>
  <c r="W1368" i="12" s="1"/>
  <c r="F1369" i="12"/>
  <c r="L1369" i="12" s="1"/>
  <c r="R1369" i="12" s="1"/>
  <c r="T1369" i="12" s="1"/>
  <c r="G1365" i="12"/>
  <c r="M1365" i="12" s="1"/>
  <c r="U1365" i="12" s="1"/>
  <c r="H1365" i="12"/>
  <c r="N1365" i="12" s="1"/>
  <c r="V1365" i="12" s="1"/>
  <c r="W1365" i="12"/>
  <c r="F1365" i="12"/>
  <c r="L1365" i="12" s="1"/>
  <c r="R1365" i="12" s="1"/>
  <c r="T1365" i="12" s="1"/>
  <c r="G1361" i="12"/>
  <c r="M1361" i="12" s="1"/>
  <c r="U1361" i="12" s="1"/>
  <c r="H1361" i="12"/>
  <c r="N1361" i="12" s="1"/>
  <c r="V1361" i="12" s="1"/>
  <c r="W1361" i="12"/>
  <c r="F1361" i="12"/>
  <c r="L1361" i="12" s="1"/>
  <c r="R1361" i="12" s="1"/>
  <c r="T1361" i="12" s="1"/>
  <c r="G1340" i="12"/>
  <c r="M1340" i="12" s="1"/>
  <c r="U1340" i="12" s="1"/>
  <c r="H1340" i="12"/>
  <c r="N1340" i="12" s="1"/>
  <c r="V1340" i="12" s="1"/>
  <c r="W1340" i="12"/>
  <c r="W1339" i="12" s="1"/>
  <c r="W1338" i="12" s="1"/>
  <c r="F1340" i="12"/>
  <c r="L1340" i="12" s="1"/>
  <c r="R1340" i="12" s="1"/>
  <c r="T1340" i="12" s="1"/>
  <c r="G1336" i="12"/>
  <c r="M1336" i="12" s="1"/>
  <c r="U1336" i="12" s="1"/>
  <c r="H1336" i="12"/>
  <c r="N1336" i="12" s="1"/>
  <c r="V1336" i="12" s="1"/>
  <c r="W1336" i="12"/>
  <c r="W1335" i="12" s="1"/>
  <c r="W1334" i="12" s="1"/>
  <c r="F1336" i="12"/>
  <c r="L1336" i="12" s="1"/>
  <c r="R1336" i="12" s="1"/>
  <c r="T1336" i="12" s="1"/>
  <c r="H1335" i="12" l="1"/>
  <c r="N1335" i="12" s="1"/>
  <c r="V1335" i="12" s="1"/>
  <c r="G1335" i="12"/>
  <c r="M1335" i="12" s="1"/>
  <c r="U1335" i="12" s="1"/>
  <c r="F1368" i="12"/>
  <c r="L1368" i="12" s="1"/>
  <c r="R1368" i="12" s="1"/>
  <c r="T1368" i="12" s="1"/>
  <c r="F1372" i="12"/>
  <c r="L1372" i="12" s="1"/>
  <c r="R1372" i="12" s="1"/>
  <c r="T1372" i="12" s="1"/>
  <c r="F1335" i="12"/>
  <c r="L1335" i="12" s="1"/>
  <c r="R1335" i="12" s="1"/>
  <c r="T1335" i="12" s="1"/>
  <c r="F1339" i="12"/>
  <c r="L1339" i="12" s="1"/>
  <c r="R1339" i="12" s="1"/>
  <c r="T1339" i="12" s="1"/>
  <c r="H1368" i="12"/>
  <c r="N1368" i="12" s="1"/>
  <c r="V1368" i="12" s="1"/>
  <c r="H1339" i="12"/>
  <c r="N1339" i="12" s="1"/>
  <c r="V1339" i="12" s="1"/>
  <c r="G1339" i="12"/>
  <c r="M1339" i="12" s="1"/>
  <c r="U1339" i="12" s="1"/>
  <c r="G1368" i="12"/>
  <c r="M1368" i="12" s="1"/>
  <c r="U1368" i="12" s="1"/>
  <c r="G1372" i="12"/>
  <c r="M1372" i="12" s="1"/>
  <c r="U1372" i="12" s="1"/>
  <c r="H1372" i="12"/>
  <c r="N1372" i="12" s="1"/>
  <c r="V1372" i="12" s="1"/>
  <c r="W1333" i="12"/>
  <c r="F1338" i="12" l="1"/>
  <c r="L1338" i="12" s="1"/>
  <c r="R1338" i="12" s="1"/>
  <c r="T1338" i="12" s="1"/>
  <c r="G1334" i="12"/>
  <c r="M1334" i="12" s="1"/>
  <c r="U1334" i="12" s="1"/>
  <c r="F1334" i="12"/>
  <c r="L1334" i="12" s="1"/>
  <c r="R1334" i="12" s="1"/>
  <c r="T1334" i="12" s="1"/>
  <c r="H1334" i="12"/>
  <c r="N1334" i="12" s="1"/>
  <c r="V1334" i="12" s="1"/>
  <c r="H1338" i="12"/>
  <c r="N1338" i="12" s="1"/>
  <c r="V1338" i="12" s="1"/>
  <c r="G1338" i="12"/>
  <c r="M1338" i="12" s="1"/>
  <c r="U1338" i="12" s="1"/>
  <c r="G1263" i="12"/>
  <c r="M1263" i="12" s="1"/>
  <c r="U1263" i="12" s="1"/>
  <c r="H1263" i="12"/>
  <c r="N1263" i="12" s="1"/>
  <c r="V1263" i="12" s="1"/>
  <c r="W1263" i="12"/>
  <c r="W1262" i="12" s="1"/>
  <c r="W1261" i="12" s="1"/>
  <c r="F1263" i="12"/>
  <c r="L1263" i="12" s="1"/>
  <c r="R1263" i="12" s="1"/>
  <c r="T1263" i="12" s="1"/>
  <c r="F1262" i="12" l="1"/>
  <c r="L1262" i="12" s="1"/>
  <c r="R1262" i="12" s="1"/>
  <c r="T1262" i="12" s="1"/>
  <c r="F1333" i="12"/>
  <c r="L1333" i="12" s="1"/>
  <c r="R1333" i="12" s="1"/>
  <c r="T1333" i="12" s="1"/>
  <c r="G1333" i="12"/>
  <c r="M1333" i="12" s="1"/>
  <c r="U1333" i="12" s="1"/>
  <c r="H1262" i="12"/>
  <c r="N1262" i="12" s="1"/>
  <c r="V1262" i="12" s="1"/>
  <c r="G1262" i="12"/>
  <c r="M1262" i="12" s="1"/>
  <c r="U1262" i="12" s="1"/>
  <c r="H1333" i="12"/>
  <c r="N1333" i="12" s="1"/>
  <c r="V1333" i="12" s="1"/>
  <c r="G1223" i="12"/>
  <c r="M1223" i="12" s="1"/>
  <c r="U1223" i="12" s="1"/>
  <c r="H1223" i="12"/>
  <c r="N1223" i="12" s="1"/>
  <c r="V1223" i="12" s="1"/>
  <c r="W1223" i="12"/>
  <c r="W1222" i="12" s="1"/>
  <c r="W1221" i="12" s="1"/>
  <c r="F1223" i="12"/>
  <c r="L1223" i="12" s="1"/>
  <c r="R1223" i="12" s="1"/>
  <c r="T1223" i="12" s="1"/>
  <c r="F1222" i="12" l="1"/>
  <c r="L1222" i="12" s="1"/>
  <c r="R1222" i="12" s="1"/>
  <c r="T1222" i="12" s="1"/>
  <c r="F1261" i="12"/>
  <c r="L1261" i="12" s="1"/>
  <c r="R1261" i="12" s="1"/>
  <c r="T1261" i="12" s="1"/>
  <c r="H1261" i="12"/>
  <c r="N1261" i="12" s="1"/>
  <c r="V1261" i="12" s="1"/>
  <c r="H1222" i="12"/>
  <c r="N1222" i="12" s="1"/>
  <c r="V1222" i="12" s="1"/>
  <c r="G1222" i="12"/>
  <c r="M1222" i="12" s="1"/>
  <c r="U1222" i="12" s="1"/>
  <c r="G1261" i="12"/>
  <c r="M1261" i="12" s="1"/>
  <c r="U1261" i="12" s="1"/>
  <c r="G1207" i="12"/>
  <c r="M1207" i="12" s="1"/>
  <c r="U1207" i="12" s="1"/>
  <c r="H1207" i="12"/>
  <c r="N1207" i="12" s="1"/>
  <c r="V1207" i="12" s="1"/>
  <c r="W1207" i="12"/>
  <c r="W1206" i="12" s="1"/>
  <c r="W1205" i="12" s="1"/>
  <c r="F1207" i="12"/>
  <c r="L1207" i="12" s="1"/>
  <c r="R1207" i="12" s="1"/>
  <c r="T1207" i="12" s="1"/>
  <c r="G1203" i="12"/>
  <c r="M1203" i="12" s="1"/>
  <c r="U1203" i="12" s="1"/>
  <c r="H1203" i="12"/>
  <c r="N1203" i="12" s="1"/>
  <c r="V1203" i="12" s="1"/>
  <c r="W1203" i="12"/>
  <c r="W1202" i="12" s="1"/>
  <c r="W1201" i="12" s="1"/>
  <c r="F1203" i="12"/>
  <c r="L1203" i="12" s="1"/>
  <c r="R1203" i="12" s="1"/>
  <c r="T1203" i="12" s="1"/>
  <c r="F1206" i="12" l="1"/>
  <c r="L1206" i="12" s="1"/>
  <c r="R1206" i="12" s="1"/>
  <c r="T1206" i="12" s="1"/>
  <c r="F1202" i="12"/>
  <c r="L1202" i="12" s="1"/>
  <c r="R1202" i="12" s="1"/>
  <c r="T1202" i="12" s="1"/>
  <c r="F1221" i="12"/>
  <c r="L1221" i="12" s="1"/>
  <c r="R1221" i="12" s="1"/>
  <c r="T1221" i="12" s="1"/>
  <c r="H1221" i="12"/>
  <c r="N1221" i="12" s="1"/>
  <c r="V1221" i="12" s="1"/>
  <c r="H1202" i="12"/>
  <c r="N1202" i="12" s="1"/>
  <c r="V1202" i="12" s="1"/>
  <c r="H1206" i="12"/>
  <c r="N1206" i="12" s="1"/>
  <c r="V1206" i="12" s="1"/>
  <c r="G1202" i="12"/>
  <c r="M1202" i="12" s="1"/>
  <c r="U1202" i="12" s="1"/>
  <c r="G1206" i="12"/>
  <c r="M1206" i="12" s="1"/>
  <c r="U1206" i="12" s="1"/>
  <c r="G1221" i="12"/>
  <c r="M1221" i="12" s="1"/>
  <c r="U1221" i="12" s="1"/>
  <c r="W1200" i="12"/>
  <c r="F1201" i="12" l="1"/>
  <c r="L1201" i="12" s="1"/>
  <c r="R1201" i="12" s="1"/>
  <c r="T1201" i="12" s="1"/>
  <c r="F1205" i="12"/>
  <c r="L1205" i="12" s="1"/>
  <c r="R1205" i="12" s="1"/>
  <c r="T1205" i="12" s="1"/>
  <c r="H1201" i="12"/>
  <c r="N1201" i="12" s="1"/>
  <c r="V1201" i="12" s="1"/>
  <c r="G1201" i="12"/>
  <c r="M1201" i="12" s="1"/>
  <c r="U1201" i="12" s="1"/>
  <c r="G1205" i="12"/>
  <c r="M1205" i="12" s="1"/>
  <c r="U1205" i="12" s="1"/>
  <c r="H1205" i="12"/>
  <c r="N1205" i="12" s="1"/>
  <c r="V1205" i="12" s="1"/>
  <c r="F740" i="12"/>
  <c r="L740" i="12" s="1"/>
  <c r="R740" i="12" s="1"/>
  <c r="T740" i="12" s="1"/>
  <c r="F971" i="12"/>
  <c r="L971" i="12" s="1"/>
  <c r="R971" i="12" s="1"/>
  <c r="T971" i="12" s="1"/>
  <c r="F1200" i="12" l="1"/>
  <c r="L1200" i="12" s="1"/>
  <c r="R1200" i="12" s="1"/>
  <c r="T1200" i="12" s="1"/>
  <c r="G1200" i="12"/>
  <c r="M1200" i="12" s="1"/>
  <c r="U1200" i="12" s="1"/>
  <c r="H1200" i="12"/>
  <c r="N1200" i="12" s="1"/>
  <c r="V1200" i="12" s="1"/>
  <c r="G1198" i="12"/>
  <c r="M1198" i="12" s="1"/>
  <c r="U1198" i="12" s="1"/>
  <c r="H1198" i="12"/>
  <c r="N1198" i="12" s="1"/>
  <c r="V1198" i="12" s="1"/>
  <c r="W1198" i="12"/>
  <c r="W1197" i="12" s="1"/>
  <c r="W1196" i="12" s="1"/>
  <c r="F1198" i="12"/>
  <c r="L1198" i="12" s="1"/>
  <c r="R1198" i="12" s="1"/>
  <c r="T1198" i="12" s="1"/>
  <c r="G1182" i="12"/>
  <c r="M1182" i="12" s="1"/>
  <c r="U1182" i="12" s="1"/>
  <c r="H1182" i="12"/>
  <c r="N1182" i="12" s="1"/>
  <c r="V1182" i="12" s="1"/>
  <c r="W1182" i="12"/>
  <c r="W1181" i="12" s="1"/>
  <c r="W1180" i="12" s="1"/>
  <c r="F1182" i="12"/>
  <c r="L1182" i="12" s="1"/>
  <c r="R1182" i="12" s="1"/>
  <c r="T1182" i="12" s="1"/>
  <c r="G1174" i="12"/>
  <c r="M1174" i="12" s="1"/>
  <c r="U1174" i="12" s="1"/>
  <c r="H1174" i="12"/>
  <c r="N1174" i="12" s="1"/>
  <c r="V1174" i="12" s="1"/>
  <c r="W1174" i="12"/>
  <c r="W1173" i="12" s="1"/>
  <c r="W1172" i="12" s="1"/>
  <c r="F1174" i="12"/>
  <c r="L1174" i="12" s="1"/>
  <c r="R1174" i="12" s="1"/>
  <c r="T1174" i="12" s="1"/>
  <c r="F1173" i="12" l="1"/>
  <c r="L1173" i="12" s="1"/>
  <c r="R1173" i="12" s="1"/>
  <c r="T1173" i="12" s="1"/>
  <c r="F1197" i="12"/>
  <c r="L1197" i="12" s="1"/>
  <c r="R1197" i="12" s="1"/>
  <c r="T1197" i="12" s="1"/>
  <c r="F1181" i="12"/>
  <c r="L1181" i="12" s="1"/>
  <c r="R1181" i="12" s="1"/>
  <c r="T1181" i="12" s="1"/>
  <c r="H1181" i="12"/>
  <c r="N1181" i="12" s="1"/>
  <c r="V1181" i="12" s="1"/>
  <c r="H1197" i="12"/>
  <c r="N1197" i="12" s="1"/>
  <c r="V1197" i="12" s="1"/>
  <c r="H1173" i="12"/>
  <c r="N1173" i="12" s="1"/>
  <c r="V1173" i="12" s="1"/>
  <c r="G1173" i="12"/>
  <c r="M1173" i="12" s="1"/>
  <c r="U1173" i="12" s="1"/>
  <c r="G1181" i="12"/>
  <c r="M1181" i="12" s="1"/>
  <c r="U1181" i="12" s="1"/>
  <c r="G1197" i="12"/>
  <c r="M1197" i="12" s="1"/>
  <c r="U1197" i="12" s="1"/>
  <c r="G1143" i="12"/>
  <c r="M1143" i="12" s="1"/>
  <c r="U1143" i="12" s="1"/>
  <c r="H1143" i="12"/>
  <c r="N1143" i="12" s="1"/>
  <c r="V1143" i="12" s="1"/>
  <c r="W1143" i="12"/>
  <c r="W1142" i="12" s="1"/>
  <c r="F1143" i="12"/>
  <c r="L1143" i="12" s="1"/>
  <c r="R1143" i="12" s="1"/>
  <c r="T1143" i="12" s="1"/>
  <c r="G1123" i="12"/>
  <c r="M1123" i="12" s="1"/>
  <c r="U1123" i="12" s="1"/>
  <c r="H1123" i="12"/>
  <c r="N1123" i="12" s="1"/>
  <c r="V1123" i="12" s="1"/>
  <c r="W1123" i="12"/>
  <c r="W1122" i="12" s="1"/>
  <c r="W1121" i="12" s="1"/>
  <c r="F1123" i="12"/>
  <c r="L1123" i="12" s="1"/>
  <c r="R1123" i="12" s="1"/>
  <c r="T1123" i="12" s="1"/>
  <c r="G1119" i="12"/>
  <c r="M1119" i="12" s="1"/>
  <c r="U1119" i="12" s="1"/>
  <c r="H1119" i="12"/>
  <c r="N1119" i="12" s="1"/>
  <c r="V1119" i="12" s="1"/>
  <c r="W1119" i="12"/>
  <c r="W1118" i="12" s="1"/>
  <c r="W1117" i="12" s="1"/>
  <c r="F1119" i="12"/>
  <c r="L1119" i="12" s="1"/>
  <c r="R1119" i="12" s="1"/>
  <c r="T1119" i="12" s="1"/>
  <c r="G1115" i="12"/>
  <c r="M1115" i="12" s="1"/>
  <c r="U1115" i="12" s="1"/>
  <c r="H1115" i="12"/>
  <c r="N1115" i="12" s="1"/>
  <c r="V1115" i="12" s="1"/>
  <c r="W1115" i="12"/>
  <c r="W1114" i="12" s="1"/>
  <c r="W1113" i="12" s="1"/>
  <c r="F1115" i="12"/>
  <c r="L1115" i="12" s="1"/>
  <c r="R1115" i="12" s="1"/>
  <c r="T1115" i="12" s="1"/>
  <c r="G1107" i="12"/>
  <c r="M1107" i="12" s="1"/>
  <c r="U1107" i="12" s="1"/>
  <c r="H1107" i="12"/>
  <c r="N1107" i="12" s="1"/>
  <c r="V1107" i="12" s="1"/>
  <c r="W1107" i="12"/>
  <c r="W1106" i="12" s="1"/>
  <c r="F1107" i="12"/>
  <c r="L1107" i="12" s="1"/>
  <c r="R1107" i="12" s="1"/>
  <c r="T1107" i="12" s="1"/>
  <c r="G1036" i="12"/>
  <c r="M1036" i="12" s="1"/>
  <c r="U1036" i="12" s="1"/>
  <c r="H1036" i="12"/>
  <c r="N1036" i="12" s="1"/>
  <c r="V1036" i="12" s="1"/>
  <c r="W1036" i="12"/>
  <c r="W1035" i="12" s="1"/>
  <c r="W1034" i="12" s="1"/>
  <c r="W1033" i="12" s="1"/>
  <c r="F1036" i="12"/>
  <c r="L1036" i="12" s="1"/>
  <c r="R1036" i="12" s="1"/>
  <c r="T1036" i="12" s="1"/>
  <c r="G1011" i="12"/>
  <c r="M1011" i="12" s="1"/>
  <c r="U1011" i="12" s="1"/>
  <c r="H1011" i="12"/>
  <c r="N1011" i="12" s="1"/>
  <c r="V1011" i="12" s="1"/>
  <c r="W1011" i="12"/>
  <c r="W1010" i="12" s="1"/>
  <c r="W1009" i="12" s="1"/>
  <c r="F1011" i="12"/>
  <c r="L1011" i="12" s="1"/>
  <c r="R1011" i="12" s="1"/>
  <c r="T1011" i="12" s="1"/>
  <c r="G1007" i="12"/>
  <c r="M1007" i="12" s="1"/>
  <c r="U1007" i="12" s="1"/>
  <c r="H1007" i="12"/>
  <c r="N1007" i="12" s="1"/>
  <c r="V1007" i="12" s="1"/>
  <c r="W1007" i="12"/>
  <c r="W1006" i="12" s="1"/>
  <c r="W1005" i="12" s="1"/>
  <c r="F1007" i="12"/>
  <c r="L1007" i="12" s="1"/>
  <c r="R1007" i="12" s="1"/>
  <c r="T1007" i="12" s="1"/>
  <c r="G1003" i="12"/>
  <c r="M1003" i="12" s="1"/>
  <c r="U1003" i="12" s="1"/>
  <c r="H1003" i="12"/>
  <c r="N1003" i="12" s="1"/>
  <c r="V1003" i="12" s="1"/>
  <c r="F1003" i="12"/>
  <c r="L1003" i="12" s="1"/>
  <c r="R1003" i="12" s="1"/>
  <c r="T1003" i="12" s="1"/>
  <c r="G999" i="12"/>
  <c r="M999" i="12" s="1"/>
  <c r="U999" i="12" s="1"/>
  <c r="H999" i="12"/>
  <c r="N999" i="12" s="1"/>
  <c r="V999" i="12" s="1"/>
  <c r="W999" i="12"/>
  <c r="W998" i="12" s="1"/>
  <c r="W997" i="12" s="1"/>
  <c r="F999" i="12"/>
  <c r="L999" i="12" s="1"/>
  <c r="R999" i="12" s="1"/>
  <c r="T999" i="12" s="1"/>
  <c r="H1002" i="12" l="1"/>
  <c r="N1002" i="12" s="1"/>
  <c r="V1002" i="12" s="1"/>
  <c r="F1196" i="12"/>
  <c r="L1196" i="12" s="1"/>
  <c r="R1196" i="12" s="1"/>
  <c r="T1196" i="12" s="1"/>
  <c r="F1006" i="12"/>
  <c r="L1006" i="12" s="1"/>
  <c r="R1006" i="12" s="1"/>
  <c r="T1006" i="12" s="1"/>
  <c r="F1010" i="12"/>
  <c r="L1010" i="12" s="1"/>
  <c r="R1010" i="12" s="1"/>
  <c r="T1010" i="12" s="1"/>
  <c r="F1035" i="12"/>
  <c r="L1035" i="12" s="1"/>
  <c r="R1035" i="12" s="1"/>
  <c r="T1035" i="12" s="1"/>
  <c r="F1106" i="12"/>
  <c r="L1106" i="12" s="1"/>
  <c r="R1106" i="12" s="1"/>
  <c r="T1106" i="12" s="1"/>
  <c r="F1114" i="12"/>
  <c r="L1114" i="12" s="1"/>
  <c r="R1114" i="12" s="1"/>
  <c r="T1114" i="12" s="1"/>
  <c r="F1118" i="12"/>
  <c r="L1118" i="12" s="1"/>
  <c r="R1118" i="12" s="1"/>
  <c r="T1118" i="12" s="1"/>
  <c r="F1122" i="12"/>
  <c r="L1122" i="12" s="1"/>
  <c r="R1122" i="12" s="1"/>
  <c r="T1122" i="12" s="1"/>
  <c r="F1142" i="12"/>
  <c r="L1142" i="12" s="1"/>
  <c r="R1142" i="12" s="1"/>
  <c r="T1142" i="12" s="1"/>
  <c r="G1002" i="12"/>
  <c r="M1002" i="12" s="1"/>
  <c r="U1002" i="12" s="1"/>
  <c r="F998" i="12"/>
  <c r="L998" i="12" s="1"/>
  <c r="R998" i="12" s="1"/>
  <c r="T998" i="12" s="1"/>
  <c r="F1002" i="12"/>
  <c r="L1002" i="12" s="1"/>
  <c r="R1002" i="12" s="1"/>
  <c r="T1002" i="12" s="1"/>
  <c r="F1180" i="12"/>
  <c r="L1180" i="12" s="1"/>
  <c r="R1180" i="12" s="1"/>
  <c r="T1180" i="12" s="1"/>
  <c r="F1172" i="12"/>
  <c r="L1172" i="12" s="1"/>
  <c r="R1172" i="12" s="1"/>
  <c r="T1172" i="12" s="1"/>
  <c r="H1010" i="12"/>
  <c r="N1010" i="12" s="1"/>
  <c r="V1010" i="12" s="1"/>
  <c r="G998" i="12"/>
  <c r="M998" i="12" s="1"/>
  <c r="U998" i="12" s="1"/>
  <c r="G1196" i="12"/>
  <c r="M1196" i="12" s="1"/>
  <c r="U1196" i="12" s="1"/>
  <c r="G1172" i="12"/>
  <c r="M1172" i="12" s="1"/>
  <c r="U1172" i="12" s="1"/>
  <c r="H1196" i="12"/>
  <c r="N1196" i="12" s="1"/>
  <c r="V1196" i="12" s="1"/>
  <c r="H1106" i="12"/>
  <c r="N1106" i="12" s="1"/>
  <c r="V1106" i="12" s="1"/>
  <c r="H1118" i="12"/>
  <c r="N1118" i="12" s="1"/>
  <c r="V1118" i="12" s="1"/>
  <c r="H1122" i="12"/>
  <c r="N1122" i="12" s="1"/>
  <c r="V1122" i="12" s="1"/>
  <c r="H1142" i="12"/>
  <c r="N1142" i="12" s="1"/>
  <c r="V1142" i="12" s="1"/>
  <c r="H1006" i="12"/>
  <c r="N1006" i="12" s="1"/>
  <c r="V1006" i="12" s="1"/>
  <c r="H1035" i="12"/>
  <c r="N1035" i="12" s="1"/>
  <c r="V1035" i="12" s="1"/>
  <c r="H1114" i="12"/>
  <c r="N1114" i="12" s="1"/>
  <c r="V1114" i="12" s="1"/>
  <c r="H998" i="12"/>
  <c r="N998" i="12" s="1"/>
  <c r="V998" i="12" s="1"/>
  <c r="G1006" i="12"/>
  <c r="M1006" i="12" s="1"/>
  <c r="U1006" i="12" s="1"/>
  <c r="G1010" i="12"/>
  <c r="M1010" i="12" s="1"/>
  <c r="U1010" i="12" s="1"/>
  <c r="G1035" i="12"/>
  <c r="M1035" i="12" s="1"/>
  <c r="U1035" i="12" s="1"/>
  <c r="G1106" i="12"/>
  <c r="M1106" i="12" s="1"/>
  <c r="U1106" i="12" s="1"/>
  <c r="G1114" i="12"/>
  <c r="M1114" i="12" s="1"/>
  <c r="U1114" i="12" s="1"/>
  <c r="G1118" i="12"/>
  <c r="M1118" i="12" s="1"/>
  <c r="U1118" i="12" s="1"/>
  <c r="G1122" i="12"/>
  <c r="M1122" i="12" s="1"/>
  <c r="U1122" i="12" s="1"/>
  <c r="G1142" i="12"/>
  <c r="M1142" i="12" s="1"/>
  <c r="U1142" i="12" s="1"/>
  <c r="G1180" i="12"/>
  <c r="M1180" i="12" s="1"/>
  <c r="U1180" i="12" s="1"/>
  <c r="H1172" i="12"/>
  <c r="N1172" i="12" s="1"/>
  <c r="V1172" i="12" s="1"/>
  <c r="H1180" i="12"/>
  <c r="N1180" i="12" s="1"/>
  <c r="V1180" i="12" s="1"/>
  <c r="W1112" i="12"/>
  <c r="G986" i="12"/>
  <c r="M986" i="12" s="1"/>
  <c r="U986" i="12" s="1"/>
  <c r="H986" i="12"/>
  <c r="N986" i="12" s="1"/>
  <c r="V986" i="12" s="1"/>
  <c r="W986" i="12"/>
  <c r="W985" i="12" s="1"/>
  <c r="W984" i="12" s="1"/>
  <c r="F986" i="12"/>
  <c r="L986" i="12" s="1"/>
  <c r="R986" i="12" s="1"/>
  <c r="T986" i="12" s="1"/>
  <c r="G982" i="12"/>
  <c r="M982" i="12" s="1"/>
  <c r="U982" i="12" s="1"/>
  <c r="H982" i="12"/>
  <c r="N982" i="12" s="1"/>
  <c r="V982" i="12" s="1"/>
  <c r="W982" i="12"/>
  <c r="W981" i="12" s="1"/>
  <c r="W980" i="12" s="1"/>
  <c r="F982" i="12"/>
  <c r="L982" i="12" s="1"/>
  <c r="R982" i="12" s="1"/>
  <c r="T982" i="12" s="1"/>
  <c r="G978" i="12"/>
  <c r="M978" i="12" s="1"/>
  <c r="U978" i="12" s="1"/>
  <c r="H978" i="12"/>
  <c r="N978" i="12" s="1"/>
  <c r="V978" i="12" s="1"/>
  <c r="W978" i="12"/>
  <c r="W977" i="12" s="1"/>
  <c r="W976" i="12" s="1"/>
  <c r="F978" i="12"/>
  <c r="L978" i="12" s="1"/>
  <c r="R978" i="12" s="1"/>
  <c r="T978" i="12" s="1"/>
  <c r="F997" i="12" l="1"/>
  <c r="L997" i="12" s="1"/>
  <c r="R997" i="12" s="1"/>
  <c r="T997" i="12" s="1"/>
  <c r="F977" i="12"/>
  <c r="L977" i="12" s="1"/>
  <c r="R977" i="12" s="1"/>
  <c r="T977" i="12" s="1"/>
  <c r="F981" i="12"/>
  <c r="L981" i="12" s="1"/>
  <c r="R981" i="12" s="1"/>
  <c r="T981" i="12" s="1"/>
  <c r="F985" i="12"/>
  <c r="L985" i="12" s="1"/>
  <c r="R985" i="12" s="1"/>
  <c r="T985" i="12" s="1"/>
  <c r="F1117" i="12"/>
  <c r="L1117" i="12" s="1"/>
  <c r="R1117" i="12" s="1"/>
  <c r="T1117" i="12" s="1"/>
  <c r="F1009" i="12"/>
  <c r="L1009" i="12" s="1"/>
  <c r="R1009" i="12" s="1"/>
  <c r="T1009" i="12" s="1"/>
  <c r="F1001" i="12"/>
  <c r="L1001" i="12" s="1"/>
  <c r="R1001" i="12" s="1"/>
  <c r="T1001" i="12" s="1"/>
  <c r="G1001" i="12"/>
  <c r="M1001" i="12" s="1"/>
  <c r="U1001" i="12" s="1"/>
  <c r="F1121" i="12"/>
  <c r="L1121" i="12" s="1"/>
  <c r="R1121" i="12" s="1"/>
  <c r="T1121" i="12" s="1"/>
  <c r="F1113" i="12"/>
  <c r="L1113" i="12" s="1"/>
  <c r="R1113" i="12" s="1"/>
  <c r="T1113" i="12" s="1"/>
  <c r="F1034" i="12"/>
  <c r="L1034" i="12" s="1"/>
  <c r="R1034" i="12" s="1"/>
  <c r="T1034" i="12" s="1"/>
  <c r="F1005" i="12"/>
  <c r="L1005" i="12" s="1"/>
  <c r="R1005" i="12" s="1"/>
  <c r="T1005" i="12" s="1"/>
  <c r="H1001" i="12"/>
  <c r="N1001" i="12" s="1"/>
  <c r="V1001" i="12" s="1"/>
  <c r="H977" i="12"/>
  <c r="N977" i="12" s="1"/>
  <c r="V977" i="12" s="1"/>
  <c r="G981" i="12"/>
  <c r="M981" i="12" s="1"/>
  <c r="U981" i="12" s="1"/>
  <c r="G985" i="12"/>
  <c r="M985" i="12" s="1"/>
  <c r="U985" i="12" s="1"/>
  <c r="G1121" i="12"/>
  <c r="M1121" i="12" s="1"/>
  <c r="U1121" i="12" s="1"/>
  <c r="G1113" i="12"/>
  <c r="M1113" i="12" s="1"/>
  <c r="U1113" i="12" s="1"/>
  <c r="G1034" i="12"/>
  <c r="M1034" i="12" s="1"/>
  <c r="U1034" i="12" s="1"/>
  <c r="G1005" i="12"/>
  <c r="M1005" i="12" s="1"/>
  <c r="U1005" i="12" s="1"/>
  <c r="H1113" i="12"/>
  <c r="N1113" i="12" s="1"/>
  <c r="V1113" i="12" s="1"/>
  <c r="H1005" i="12"/>
  <c r="N1005" i="12" s="1"/>
  <c r="V1005" i="12" s="1"/>
  <c r="H1121" i="12"/>
  <c r="N1121" i="12" s="1"/>
  <c r="V1121" i="12" s="1"/>
  <c r="G997" i="12"/>
  <c r="M997" i="12" s="1"/>
  <c r="U997" i="12" s="1"/>
  <c r="H981" i="12"/>
  <c r="N981" i="12" s="1"/>
  <c r="V981" i="12" s="1"/>
  <c r="H985" i="12"/>
  <c r="N985" i="12" s="1"/>
  <c r="V985" i="12" s="1"/>
  <c r="G977" i="12"/>
  <c r="M977" i="12" s="1"/>
  <c r="U977" i="12" s="1"/>
  <c r="G1117" i="12"/>
  <c r="M1117" i="12" s="1"/>
  <c r="U1117" i="12" s="1"/>
  <c r="G1009" i="12"/>
  <c r="M1009" i="12" s="1"/>
  <c r="U1009" i="12" s="1"/>
  <c r="H997" i="12"/>
  <c r="N997" i="12" s="1"/>
  <c r="V997" i="12" s="1"/>
  <c r="H1034" i="12"/>
  <c r="N1034" i="12" s="1"/>
  <c r="V1034" i="12" s="1"/>
  <c r="H1117" i="12"/>
  <c r="N1117" i="12" s="1"/>
  <c r="V1117" i="12" s="1"/>
  <c r="H1009" i="12"/>
  <c r="N1009" i="12" s="1"/>
  <c r="V1009" i="12" s="1"/>
  <c r="G897" i="12"/>
  <c r="M897" i="12" s="1"/>
  <c r="U897" i="12" s="1"/>
  <c r="H897" i="12"/>
  <c r="N897" i="12" s="1"/>
  <c r="V897" i="12" s="1"/>
  <c r="W897" i="12"/>
  <c r="W896" i="12" s="1"/>
  <c r="W895" i="12" s="1"/>
  <c r="G901" i="12"/>
  <c r="M901" i="12" s="1"/>
  <c r="U901" i="12" s="1"/>
  <c r="H901" i="12"/>
  <c r="N901" i="12" s="1"/>
  <c r="V901" i="12" s="1"/>
  <c r="W901" i="12"/>
  <c r="W900" i="12" s="1"/>
  <c r="W899" i="12" s="1"/>
  <c r="G905" i="12"/>
  <c r="M905" i="12" s="1"/>
  <c r="U905" i="12" s="1"/>
  <c r="H905" i="12"/>
  <c r="N905" i="12" s="1"/>
  <c r="V905" i="12" s="1"/>
  <c r="W905" i="12"/>
  <c r="W904" i="12" s="1"/>
  <c r="W903" i="12" s="1"/>
  <c r="F905" i="12"/>
  <c r="L905" i="12" s="1"/>
  <c r="R905" i="12" s="1"/>
  <c r="T905" i="12" s="1"/>
  <c r="F901" i="12"/>
  <c r="L901" i="12" s="1"/>
  <c r="R901" i="12" s="1"/>
  <c r="T901" i="12" s="1"/>
  <c r="F897" i="12"/>
  <c r="L897" i="12" s="1"/>
  <c r="R897" i="12" s="1"/>
  <c r="T897" i="12" s="1"/>
  <c r="F976" i="12" l="1"/>
  <c r="L976" i="12" s="1"/>
  <c r="R976" i="12" s="1"/>
  <c r="T976" i="12" s="1"/>
  <c r="F904" i="12"/>
  <c r="L904" i="12" s="1"/>
  <c r="R904" i="12" s="1"/>
  <c r="T904" i="12" s="1"/>
  <c r="F896" i="12"/>
  <c r="L896" i="12" s="1"/>
  <c r="R896" i="12" s="1"/>
  <c r="T896" i="12" s="1"/>
  <c r="F1112" i="12"/>
  <c r="L1112" i="12" s="1"/>
  <c r="R1112" i="12" s="1"/>
  <c r="T1112" i="12" s="1"/>
  <c r="F984" i="12"/>
  <c r="L984" i="12" s="1"/>
  <c r="R984" i="12" s="1"/>
  <c r="T984" i="12" s="1"/>
  <c r="F900" i="12"/>
  <c r="L900" i="12" s="1"/>
  <c r="R900" i="12" s="1"/>
  <c r="T900" i="12" s="1"/>
  <c r="F1033" i="12"/>
  <c r="L1033" i="12" s="1"/>
  <c r="R1033" i="12" s="1"/>
  <c r="T1033" i="12" s="1"/>
  <c r="F980" i="12"/>
  <c r="L980" i="12" s="1"/>
  <c r="R980" i="12" s="1"/>
  <c r="T980" i="12" s="1"/>
  <c r="H1033" i="12"/>
  <c r="N1033" i="12" s="1"/>
  <c r="V1033" i="12" s="1"/>
  <c r="H896" i="12"/>
  <c r="N896" i="12" s="1"/>
  <c r="V896" i="12" s="1"/>
  <c r="H904" i="12"/>
  <c r="N904" i="12" s="1"/>
  <c r="V904" i="12" s="1"/>
  <c r="G900" i="12"/>
  <c r="M900" i="12" s="1"/>
  <c r="U900" i="12" s="1"/>
  <c r="G904" i="12"/>
  <c r="M904" i="12" s="1"/>
  <c r="U904" i="12" s="1"/>
  <c r="G976" i="12"/>
  <c r="M976" i="12" s="1"/>
  <c r="U976" i="12" s="1"/>
  <c r="H980" i="12"/>
  <c r="N980" i="12" s="1"/>
  <c r="V980" i="12" s="1"/>
  <c r="H1112" i="12"/>
  <c r="N1112" i="12" s="1"/>
  <c r="V1112" i="12" s="1"/>
  <c r="G1033" i="12"/>
  <c r="M1033" i="12" s="1"/>
  <c r="U1033" i="12" s="1"/>
  <c r="G980" i="12"/>
  <c r="M980" i="12" s="1"/>
  <c r="U980" i="12" s="1"/>
  <c r="H900" i="12"/>
  <c r="N900" i="12" s="1"/>
  <c r="V900" i="12" s="1"/>
  <c r="G896" i="12"/>
  <c r="M896" i="12" s="1"/>
  <c r="U896" i="12" s="1"/>
  <c r="H984" i="12"/>
  <c r="N984" i="12" s="1"/>
  <c r="V984" i="12" s="1"/>
  <c r="G1112" i="12"/>
  <c r="M1112" i="12" s="1"/>
  <c r="U1112" i="12" s="1"/>
  <c r="G984" i="12"/>
  <c r="M984" i="12" s="1"/>
  <c r="U984" i="12" s="1"/>
  <c r="H976" i="12"/>
  <c r="N976" i="12" s="1"/>
  <c r="V976" i="12" s="1"/>
  <c r="G882" i="12"/>
  <c r="M882" i="12" s="1"/>
  <c r="U882" i="12" s="1"/>
  <c r="H882" i="12"/>
  <c r="N882" i="12" s="1"/>
  <c r="V882" i="12" s="1"/>
  <c r="W882" i="12"/>
  <c r="W881" i="12" s="1"/>
  <c r="W880" i="12" s="1"/>
  <c r="F882" i="12"/>
  <c r="L882" i="12" s="1"/>
  <c r="R882" i="12" s="1"/>
  <c r="T882" i="12" s="1"/>
  <c r="F881" i="12" l="1"/>
  <c r="L881" i="12" s="1"/>
  <c r="R881" i="12" s="1"/>
  <c r="T881" i="12" s="1"/>
  <c r="F899" i="12"/>
  <c r="L899" i="12" s="1"/>
  <c r="R899" i="12" s="1"/>
  <c r="T899" i="12" s="1"/>
  <c r="F903" i="12"/>
  <c r="L903" i="12" s="1"/>
  <c r="R903" i="12" s="1"/>
  <c r="T903" i="12" s="1"/>
  <c r="F895" i="12"/>
  <c r="L895" i="12" s="1"/>
  <c r="R895" i="12" s="1"/>
  <c r="T895" i="12" s="1"/>
  <c r="G899" i="12"/>
  <c r="M899" i="12" s="1"/>
  <c r="U899" i="12" s="1"/>
  <c r="H895" i="12"/>
  <c r="N895" i="12" s="1"/>
  <c r="V895" i="12" s="1"/>
  <c r="H881" i="12"/>
  <c r="N881" i="12" s="1"/>
  <c r="V881" i="12" s="1"/>
  <c r="G895" i="12"/>
  <c r="M895" i="12" s="1"/>
  <c r="U895" i="12" s="1"/>
  <c r="G881" i="12"/>
  <c r="M881" i="12" s="1"/>
  <c r="U881" i="12" s="1"/>
  <c r="H899" i="12"/>
  <c r="N899" i="12" s="1"/>
  <c r="V899" i="12" s="1"/>
  <c r="G903" i="12"/>
  <c r="M903" i="12" s="1"/>
  <c r="U903" i="12" s="1"/>
  <c r="H903" i="12"/>
  <c r="N903" i="12" s="1"/>
  <c r="V903" i="12" s="1"/>
  <c r="G849" i="12"/>
  <c r="M849" i="12" s="1"/>
  <c r="U849" i="12" s="1"/>
  <c r="H849" i="12"/>
  <c r="N849" i="12" s="1"/>
  <c r="V849" i="12" s="1"/>
  <c r="W849" i="12"/>
  <c r="W848" i="12" s="1"/>
  <c r="G852" i="12"/>
  <c r="M852" i="12" s="1"/>
  <c r="U852" i="12" s="1"/>
  <c r="H852" i="12"/>
  <c r="N852" i="12" s="1"/>
  <c r="V852" i="12" s="1"/>
  <c r="W852" i="12"/>
  <c r="W851" i="12" s="1"/>
  <c r="G855" i="12"/>
  <c r="M855" i="12" s="1"/>
  <c r="U855" i="12" s="1"/>
  <c r="H855" i="12"/>
  <c r="N855" i="12" s="1"/>
  <c r="V855" i="12" s="1"/>
  <c r="W855" i="12"/>
  <c r="W854" i="12" s="1"/>
  <c r="G859" i="12"/>
  <c r="M859" i="12" s="1"/>
  <c r="U859" i="12" s="1"/>
  <c r="H859" i="12"/>
  <c r="N859" i="12" s="1"/>
  <c r="V859" i="12" s="1"/>
  <c r="W859" i="12"/>
  <c r="W858" i="12" s="1"/>
  <c r="F859" i="12"/>
  <c r="L859" i="12" s="1"/>
  <c r="R859" i="12" s="1"/>
  <c r="T859" i="12" s="1"/>
  <c r="F855" i="12"/>
  <c r="L855" i="12" s="1"/>
  <c r="R855" i="12" s="1"/>
  <c r="T855" i="12" s="1"/>
  <c r="F852" i="12"/>
  <c r="L852" i="12" s="1"/>
  <c r="R852" i="12" s="1"/>
  <c r="T852" i="12" s="1"/>
  <c r="F849" i="12"/>
  <c r="L849" i="12" s="1"/>
  <c r="R849" i="12" s="1"/>
  <c r="T849" i="12" s="1"/>
  <c r="F851" i="12" l="1"/>
  <c r="L851" i="12" s="1"/>
  <c r="R851" i="12" s="1"/>
  <c r="T851" i="12" s="1"/>
  <c r="F848" i="12"/>
  <c r="L848" i="12" s="1"/>
  <c r="R848" i="12" s="1"/>
  <c r="T848" i="12" s="1"/>
  <c r="F854" i="12"/>
  <c r="L854" i="12" s="1"/>
  <c r="R854" i="12" s="1"/>
  <c r="T854" i="12" s="1"/>
  <c r="F858" i="12"/>
  <c r="L858" i="12" s="1"/>
  <c r="R858" i="12" s="1"/>
  <c r="T858" i="12" s="1"/>
  <c r="F880" i="12"/>
  <c r="L880" i="12" s="1"/>
  <c r="R880" i="12" s="1"/>
  <c r="T880" i="12" s="1"/>
  <c r="G854" i="12"/>
  <c r="M854" i="12" s="1"/>
  <c r="U854" i="12" s="1"/>
  <c r="H854" i="12"/>
  <c r="N854" i="12" s="1"/>
  <c r="V854" i="12" s="1"/>
  <c r="G851" i="12"/>
  <c r="M851" i="12" s="1"/>
  <c r="U851" i="12" s="1"/>
  <c r="H858" i="12"/>
  <c r="N858" i="12" s="1"/>
  <c r="V858" i="12" s="1"/>
  <c r="H848" i="12"/>
  <c r="N848" i="12" s="1"/>
  <c r="V848" i="12" s="1"/>
  <c r="G858" i="12"/>
  <c r="M858" i="12" s="1"/>
  <c r="U858" i="12" s="1"/>
  <c r="H851" i="12"/>
  <c r="N851" i="12" s="1"/>
  <c r="V851" i="12" s="1"/>
  <c r="G848" i="12"/>
  <c r="M848" i="12" s="1"/>
  <c r="U848" i="12" s="1"/>
  <c r="G880" i="12"/>
  <c r="M880" i="12" s="1"/>
  <c r="U880" i="12" s="1"/>
  <c r="H880" i="12"/>
  <c r="N880" i="12" s="1"/>
  <c r="V880" i="12" s="1"/>
  <c r="W847" i="12"/>
  <c r="W846" i="12" s="1"/>
  <c r="G815" i="12"/>
  <c r="M815" i="12" s="1"/>
  <c r="U815" i="12" s="1"/>
  <c r="H815" i="12"/>
  <c r="N815" i="12" s="1"/>
  <c r="V815" i="12" s="1"/>
  <c r="W815" i="12"/>
  <c r="F815" i="12"/>
  <c r="L815" i="12" s="1"/>
  <c r="R815" i="12" s="1"/>
  <c r="T815" i="12" s="1"/>
  <c r="G803" i="12"/>
  <c r="M803" i="12" s="1"/>
  <c r="U803" i="12" s="1"/>
  <c r="H803" i="12"/>
  <c r="N803" i="12" s="1"/>
  <c r="V803" i="12" s="1"/>
  <c r="W803" i="12"/>
  <c r="W802" i="12" s="1"/>
  <c r="G806" i="12"/>
  <c r="M806" i="12" s="1"/>
  <c r="U806" i="12" s="1"/>
  <c r="H806" i="12"/>
  <c r="N806" i="12" s="1"/>
  <c r="V806" i="12" s="1"/>
  <c r="W806" i="12"/>
  <c r="W805" i="12" s="1"/>
  <c r="F806" i="12"/>
  <c r="L806" i="12" s="1"/>
  <c r="R806" i="12" s="1"/>
  <c r="T806" i="12" s="1"/>
  <c r="F803" i="12"/>
  <c r="L803" i="12" s="1"/>
  <c r="R803" i="12" s="1"/>
  <c r="T803" i="12" s="1"/>
  <c r="F805" i="12" l="1"/>
  <c r="L805" i="12" s="1"/>
  <c r="R805" i="12" s="1"/>
  <c r="T805" i="12" s="1"/>
  <c r="H847" i="12"/>
  <c r="F802" i="12"/>
  <c r="L802" i="12" s="1"/>
  <c r="R802" i="12" s="1"/>
  <c r="T802" i="12" s="1"/>
  <c r="F847" i="12"/>
  <c r="L847" i="12" s="1"/>
  <c r="R847" i="12" s="1"/>
  <c r="T847" i="12" s="1"/>
  <c r="H802" i="12"/>
  <c r="N802" i="12" s="1"/>
  <c r="V802" i="12" s="1"/>
  <c r="G802" i="12"/>
  <c r="M802" i="12" s="1"/>
  <c r="U802" i="12" s="1"/>
  <c r="G805" i="12"/>
  <c r="M805" i="12" s="1"/>
  <c r="U805" i="12" s="1"/>
  <c r="G847" i="12"/>
  <c r="M847" i="12" s="1"/>
  <c r="U847" i="12" s="1"/>
  <c r="H805" i="12"/>
  <c r="N805" i="12" s="1"/>
  <c r="V805" i="12" s="1"/>
  <c r="G657" i="12"/>
  <c r="M657" i="12" s="1"/>
  <c r="U657" i="12" s="1"/>
  <c r="H657" i="12"/>
  <c r="N657" i="12" s="1"/>
  <c r="V657" i="12" s="1"/>
  <c r="F657" i="12"/>
  <c r="L657" i="12" s="1"/>
  <c r="R657" i="12" s="1"/>
  <c r="T657" i="12" s="1"/>
  <c r="G612" i="12"/>
  <c r="M612" i="12" s="1"/>
  <c r="U612" i="12" s="1"/>
  <c r="H612" i="12"/>
  <c r="N612" i="12" s="1"/>
  <c r="V612" i="12" s="1"/>
  <c r="W612" i="12"/>
  <c r="W611" i="12" s="1"/>
  <c r="F612" i="12"/>
  <c r="L612" i="12" s="1"/>
  <c r="R612" i="12" s="1"/>
  <c r="T612" i="12" s="1"/>
  <c r="H846" i="12" l="1"/>
  <c r="N846" i="12" s="1"/>
  <c r="V846" i="12" s="1"/>
  <c r="N847" i="12"/>
  <c r="V847" i="12" s="1"/>
  <c r="F846" i="12"/>
  <c r="L846" i="12" s="1"/>
  <c r="R846" i="12" s="1"/>
  <c r="T846" i="12" s="1"/>
  <c r="F611" i="12"/>
  <c r="L611" i="12" s="1"/>
  <c r="R611" i="12" s="1"/>
  <c r="T611" i="12" s="1"/>
  <c r="G611" i="12"/>
  <c r="M611" i="12" s="1"/>
  <c r="U611" i="12" s="1"/>
  <c r="H611" i="12"/>
  <c r="N611" i="12" s="1"/>
  <c r="V611" i="12" s="1"/>
  <c r="G846" i="12"/>
  <c r="M846" i="12" s="1"/>
  <c r="U846" i="12" s="1"/>
  <c r="G440" i="12"/>
  <c r="M440" i="12" s="1"/>
  <c r="U440" i="12" s="1"/>
  <c r="H440" i="12"/>
  <c r="N440" i="12" s="1"/>
  <c r="V440" i="12" s="1"/>
  <c r="W440" i="12"/>
  <c r="F440" i="12"/>
  <c r="L440" i="12" s="1"/>
  <c r="R440" i="12" s="1"/>
  <c r="T440" i="12" s="1"/>
  <c r="G413" i="12"/>
  <c r="M413" i="12" s="1"/>
  <c r="U413" i="12" s="1"/>
  <c r="H413" i="12"/>
  <c r="N413" i="12" s="1"/>
  <c r="V413" i="12" s="1"/>
  <c r="W413" i="12"/>
  <c r="F413" i="12"/>
  <c r="L413" i="12" s="1"/>
  <c r="R413" i="12" s="1"/>
  <c r="T413" i="12" s="1"/>
  <c r="G392" i="12"/>
  <c r="M392" i="12" s="1"/>
  <c r="U392" i="12" s="1"/>
  <c r="H392" i="12"/>
  <c r="N392" i="12" s="1"/>
  <c r="V392" i="12" s="1"/>
  <c r="W392" i="12"/>
  <c r="W391" i="12" s="1"/>
  <c r="W390" i="12" s="1"/>
  <c r="F392" i="12"/>
  <c r="L392" i="12" s="1"/>
  <c r="R392" i="12" s="1"/>
  <c r="T392" i="12" s="1"/>
  <c r="G388" i="12"/>
  <c r="M388" i="12" s="1"/>
  <c r="U388" i="12" s="1"/>
  <c r="H388" i="12"/>
  <c r="N388" i="12" s="1"/>
  <c r="V388" i="12" s="1"/>
  <c r="W388" i="12"/>
  <c r="W387" i="12" s="1"/>
  <c r="W386" i="12" s="1"/>
  <c r="F388" i="12"/>
  <c r="L388" i="12" s="1"/>
  <c r="R388" i="12" s="1"/>
  <c r="T388" i="12" s="1"/>
  <c r="F387" i="12" l="1"/>
  <c r="L387" i="12" s="1"/>
  <c r="R387" i="12" s="1"/>
  <c r="T387" i="12" s="1"/>
  <c r="F391" i="12"/>
  <c r="L391" i="12" s="1"/>
  <c r="R391" i="12" s="1"/>
  <c r="T391" i="12" s="1"/>
  <c r="H391" i="12"/>
  <c r="N391" i="12" s="1"/>
  <c r="V391" i="12" s="1"/>
  <c r="G387" i="12"/>
  <c r="M387" i="12" s="1"/>
  <c r="U387" i="12" s="1"/>
  <c r="H387" i="12"/>
  <c r="N387" i="12" s="1"/>
  <c r="V387" i="12" s="1"/>
  <c r="G391" i="12"/>
  <c r="M391" i="12" s="1"/>
  <c r="U391" i="12" s="1"/>
  <c r="G228" i="12"/>
  <c r="M228" i="12" s="1"/>
  <c r="U228" i="12" s="1"/>
  <c r="H228" i="12"/>
  <c r="N228" i="12" s="1"/>
  <c r="V228" i="12" s="1"/>
  <c r="W228" i="12"/>
  <c r="W227" i="12" s="1"/>
  <c r="W226" i="12" s="1"/>
  <c r="F228" i="12"/>
  <c r="L228" i="12" s="1"/>
  <c r="R228" i="12" s="1"/>
  <c r="T228" i="12" s="1"/>
  <c r="F227" i="12" l="1"/>
  <c r="L227" i="12" s="1"/>
  <c r="R227" i="12" s="1"/>
  <c r="T227" i="12" s="1"/>
  <c r="F390" i="12"/>
  <c r="L390" i="12" s="1"/>
  <c r="R390" i="12" s="1"/>
  <c r="T390" i="12" s="1"/>
  <c r="F386" i="12"/>
  <c r="L386" i="12" s="1"/>
  <c r="R386" i="12" s="1"/>
  <c r="T386" i="12" s="1"/>
  <c r="G386" i="12"/>
  <c r="M386" i="12" s="1"/>
  <c r="U386" i="12" s="1"/>
  <c r="H227" i="12"/>
  <c r="N227" i="12" s="1"/>
  <c r="V227" i="12" s="1"/>
  <c r="G390" i="12"/>
  <c r="M390" i="12" s="1"/>
  <c r="U390" i="12" s="1"/>
  <c r="G227" i="12"/>
  <c r="M227" i="12" s="1"/>
  <c r="U227" i="12" s="1"/>
  <c r="H386" i="12"/>
  <c r="N386" i="12" s="1"/>
  <c r="V386" i="12" s="1"/>
  <c r="H390" i="12"/>
  <c r="N390" i="12" s="1"/>
  <c r="V390" i="12" s="1"/>
  <c r="F23" i="12"/>
  <c r="L23" i="12" s="1"/>
  <c r="R23" i="12" s="1"/>
  <c r="T23" i="12" s="1"/>
  <c r="G23" i="12"/>
  <c r="M23" i="12" s="1"/>
  <c r="U23" i="12" s="1"/>
  <c r="H23" i="12"/>
  <c r="N23" i="12" s="1"/>
  <c r="V23" i="12" s="1"/>
  <c r="F26" i="12"/>
  <c r="L26" i="12" s="1"/>
  <c r="R26" i="12" s="1"/>
  <c r="T26" i="12" s="1"/>
  <c r="G26" i="12"/>
  <c r="M26" i="12" s="1"/>
  <c r="U26" i="12" s="1"/>
  <c r="H26" i="12"/>
  <c r="N26" i="12" s="1"/>
  <c r="V26" i="12" s="1"/>
  <c r="F30" i="12"/>
  <c r="L30" i="12" s="1"/>
  <c r="R30" i="12" s="1"/>
  <c r="T30" i="12" s="1"/>
  <c r="G30" i="12"/>
  <c r="M30" i="12" s="1"/>
  <c r="U30" i="12" s="1"/>
  <c r="H30" i="12"/>
  <c r="N30" i="12" s="1"/>
  <c r="V30" i="12" s="1"/>
  <c r="F34" i="12"/>
  <c r="L34" i="12" s="1"/>
  <c r="R34" i="12" s="1"/>
  <c r="T34" i="12" s="1"/>
  <c r="G34" i="12"/>
  <c r="M34" i="12" s="1"/>
  <c r="U34" i="12" s="1"/>
  <c r="H34" i="12"/>
  <c r="N34" i="12" s="1"/>
  <c r="V34" i="12" s="1"/>
  <c r="F38" i="12"/>
  <c r="L38" i="12" s="1"/>
  <c r="R38" i="12" s="1"/>
  <c r="T38" i="12" s="1"/>
  <c r="G38" i="12"/>
  <c r="M38" i="12" s="1"/>
  <c r="U38" i="12" s="1"/>
  <c r="H38" i="12"/>
  <c r="N38" i="12" s="1"/>
  <c r="V38" i="12" s="1"/>
  <c r="F43" i="12"/>
  <c r="L43" i="12" s="1"/>
  <c r="R43" i="12" s="1"/>
  <c r="T43" i="12" s="1"/>
  <c r="G43" i="12"/>
  <c r="M43" i="12" s="1"/>
  <c r="U43" i="12" s="1"/>
  <c r="H43" i="12"/>
  <c r="N43" i="12" s="1"/>
  <c r="V43" i="12" s="1"/>
  <c r="F47" i="12"/>
  <c r="L47" i="12" s="1"/>
  <c r="R47" i="12" s="1"/>
  <c r="T47" i="12" s="1"/>
  <c r="G47" i="12"/>
  <c r="M47" i="12" s="1"/>
  <c r="U47" i="12" s="1"/>
  <c r="H47" i="12"/>
  <c r="N47" i="12" s="1"/>
  <c r="V47" i="12" s="1"/>
  <c r="F51" i="12"/>
  <c r="L51" i="12" s="1"/>
  <c r="R51" i="12" s="1"/>
  <c r="T51" i="12" s="1"/>
  <c r="G51" i="12"/>
  <c r="M51" i="12" s="1"/>
  <c r="U51" i="12" s="1"/>
  <c r="H51" i="12"/>
  <c r="N51" i="12" s="1"/>
  <c r="V51" i="12" s="1"/>
  <c r="F56" i="12"/>
  <c r="L56" i="12" s="1"/>
  <c r="R56" i="12" s="1"/>
  <c r="T56" i="12" s="1"/>
  <c r="G56" i="12"/>
  <c r="M56" i="12" s="1"/>
  <c r="U56" i="12" s="1"/>
  <c r="H56" i="12"/>
  <c r="N56" i="12" s="1"/>
  <c r="V56" i="12" s="1"/>
  <c r="F59" i="12"/>
  <c r="L59" i="12" s="1"/>
  <c r="R59" i="12" s="1"/>
  <c r="T59" i="12" s="1"/>
  <c r="G59" i="12"/>
  <c r="M59" i="12" s="1"/>
  <c r="U59" i="12" s="1"/>
  <c r="H59" i="12"/>
  <c r="N59" i="12" s="1"/>
  <c r="V59" i="12" s="1"/>
  <c r="F65" i="12"/>
  <c r="L65" i="12" s="1"/>
  <c r="R65" i="12" s="1"/>
  <c r="T65" i="12" s="1"/>
  <c r="G65" i="12"/>
  <c r="M65" i="12" s="1"/>
  <c r="U65" i="12" s="1"/>
  <c r="H65" i="12"/>
  <c r="N65" i="12" s="1"/>
  <c r="V65" i="12" s="1"/>
  <c r="F68" i="12"/>
  <c r="L68" i="12" s="1"/>
  <c r="R68" i="12" s="1"/>
  <c r="T68" i="12" s="1"/>
  <c r="G68" i="12"/>
  <c r="M68" i="12" s="1"/>
  <c r="U68" i="12" s="1"/>
  <c r="H68" i="12"/>
  <c r="N68" i="12" s="1"/>
  <c r="V68" i="12" s="1"/>
  <c r="F70" i="12"/>
  <c r="L70" i="12" s="1"/>
  <c r="R70" i="12" s="1"/>
  <c r="T70" i="12" s="1"/>
  <c r="G70" i="12"/>
  <c r="M70" i="12" s="1"/>
  <c r="U70" i="12" s="1"/>
  <c r="H70" i="12"/>
  <c r="N70" i="12" s="1"/>
  <c r="V70" i="12" s="1"/>
  <c r="F74" i="12"/>
  <c r="L74" i="12" s="1"/>
  <c r="R74" i="12" s="1"/>
  <c r="T74" i="12" s="1"/>
  <c r="G74" i="12"/>
  <c r="M74" i="12" s="1"/>
  <c r="U74" i="12" s="1"/>
  <c r="H74" i="12"/>
  <c r="N74" i="12" s="1"/>
  <c r="V74" i="12" s="1"/>
  <c r="F78" i="12"/>
  <c r="L78" i="12" s="1"/>
  <c r="R78" i="12" s="1"/>
  <c r="T78" i="12" s="1"/>
  <c r="G78" i="12"/>
  <c r="M78" i="12" s="1"/>
  <c r="U78" i="12" s="1"/>
  <c r="H78" i="12"/>
  <c r="N78" i="12" s="1"/>
  <c r="V78" i="12" s="1"/>
  <c r="F81" i="12"/>
  <c r="L81" i="12" s="1"/>
  <c r="R81" i="12" s="1"/>
  <c r="T81" i="12" s="1"/>
  <c r="G81" i="12"/>
  <c r="M81" i="12" s="1"/>
  <c r="U81" i="12" s="1"/>
  <c r="H81" i="12"/>
  <c r="N81" i="12" s="1"/>
  <c r="V81" i="12" s="1"/>
  <c r="F84" i="12"/>
  <c r="L84" i="12" s="1"/>
  <c r="R84" i="12" s="1"/>
  <c r="T84" i="12" s="1"/>
  <c r="G84" i="12"/>
  <c r="M84" i="12" s="1"/>
  <c r="U84" i="12" s="1"/>
  <c r="H84" i="12"/>
  <c r="N84" i="12" s="1"/>
  <c r="V84" i="12" s="1"/>
  <c r="F88" i="12"/>
  <c r="L88" i="12" s="1"/>
  <c r="R88" i="12" s="1"/>
  <c r="T88" i="12" s="1"/>
  <c r="G88" i="12"/>
  <c r="M88" i="12" s="1"/>
  <c r="U88" i="12" s="1"/>
  <c r="H88" i="12"/>
  <c r="N88" i="12" s="1"/>
  <c r="V88" i="12" s="1"/>
  <c r="F95" i="12"/>
  <c r="L95" i="12" s="1"/>
  <c r="R95" i="12" s="1"/>
  <c r="T95" i="12" s="1"/>
  <c r="G95" i="12"/>
  <c r="M95" i="12" s="1"/>
  <c r="U95" i="12" s="1"/>
  <c r="H95" i="12"/>
  <c r="N95" i="12" s="1"/>
  <c r="V95" i="12" s="1"/>
  <c r="F100" i="12"/>
  <c r="L100" i="12" s="1"/>
  <c r="R100" i="12" s="1"/>
  <c r="T100" i="12" s="1"/>
  <c r="G100" i="12"/>
  <c r="M100" i="12" s="1"/>
  <c r="U100" i="12" s="1"/>
  <c r="H100" i="12"/>
  <c r="N100" i="12" s="1"/>
  <c r="V100" i="12" s="1"/>
  <c r="F105" i="12"/>
  <c r="L105" i="12" s="1"/>
  <c r="R105" i="12" s="1"/>
  <c r="T105" i="12" s="1"/>
  <c r="G105" i="12"/>
  <c r="M105" i="12" s="1"/>
  <c r="U105" i="12" s="1"/>
  <c r="H105" i="12"/>
  <c r="N105" i="12" s="1"/>
  <c r="V105" i="12" s="1"/>
  <c r="F107" i="12"/>
  <c r="L107" i="12" s="1"/>
  <c r="R107" i="12" s="1"/>
  <c r="T107" i="12" s="1"/>
  <c r="G107" i="12"/>
  <c r="M107" i="12" s="1"/>
  <c r="U107" i="12" s="1"/>
  <c r="H107" i="12"/>
  <c r="N107" i="12" s="1"/>
  <c r="V107" i="12" s="1"/>
  <c r="F114" i="12"/>
  <c r="L114" i="12" s="1"/>
  <c r="R114" i="12" s="1"/>
  <c r="T114" i="12" s="1"/>
  <c r="G114" i="12"/>
  <c r="M114" i="12" s="1"/>
  <c r="U114" i="12" s="1"/>
  <c r="H114" i="12"/>
  <c r="N114" i="12" s="1"/>
  <c r="V114" i="12" s="1"/>
  <c r="F117" i="12"/>
  <c r="L117" i="12" s="1"/>
  <c r="R117" i="12" s="1"/>
  <c r="T117" i="12" s="1"/>
  <c r="G117" i="12"/>
  <c r="M117" i="12" s="1"/>
  <c r="U117" i="12" s="1"/>
  <c r="H117" i="12"/>
  <c r="N117" i="12" s="1"/>
  <c r="V117" i="12" s="1"/>
  <c r="F120" i="12"/>
  <c r="L120" i="12" s="1"/>
  <c r="R120" i="12" s="1"/>
  <c r="T120" i="12" s="1"/>
  <c r="G120" i="12"/>
  <c r="M120" i="12" s="1"/>
  <c r="U120" i="12" s="1"/>
  <c r="H120" i="12"/>
  <c r="N120" i="12" s="1"/>
  <c r="V120" i="12" s="1"/>
  <c r="F124" i="12"/>
  <c r="L124" i="12" s="1"/>
  <c r="R124" i="12" s="1"/>
  <c r="T124" i="12" s="1"/>
  <c r="G124" i="12"/>
  <c r="M124" i="12" s="1"/>
  <c r="U124" i="12" s="1"/>
  <c r="H124" i="12"/>
  <c r="N124" i="12" s="1"/>
  <c r="V124" i="12" s="1"/>
  <c r="F127" i="12"/>
  <c r="L127" i="12" s="1"/>
  <c r="R127" i="12" s="1"/>
  <c r="T127" i="12" s="1"/>
  <c r="G127" i="12"/>
  <c r="M127" i="12" s="1"/>
  <c r="U127" i="12" s="1"/>
  <c r="H127" i="12"/>
  <c r="N127" i="12" s="1"/>
  <c r="V127" i="12" s="1"/>
  <c r="F131" i="12"/>
  <c r="L131" i="12" s="1"/>
  <c r="R131" i="12" s="1"/>
  <c r="T131" i="12" s="1"/>
  <c r="G131" i="12"/>
  <c r="M131" i="12" s="1"/>
  <c r="U131" i="12" s="1"/>
  <c r="H131" i="12"/>
  <c r="N131" i="12" s="1"/>
  <c r="V131" i="12" s="1"/>
  <c r="F136" i="12"/>
  <c r="L136" i="12" s="1"/>
  <c r="R136" i="12" s="1"/>
  <c r="T136" i="12" s="1"/>
  <c r="G136" i="12"/>
  <c r="M136" i="12" s="1"/>
  <c r="U136" i="12" s="1"/>
  <c r="H136" i="12"/>
  <c r="N136" i="12" s="1"/>
  <c r="V136" i="12" s="1"/>
  <c r="F140" i="12"/>
  <c r="L140" i="12" s="1"/>
  <c r="R140" i="12" s="1"/>
  <c r="T140" i="12" s="1"/>
  <c r="G140" i="12"/>
  <c r="M140" i="12" s="1"/>
  <c r="U140" i="12" s="1"/>
  <c r="H140" i="12"/>
  <c r="N140" i="12" s="1"/>
  <c r="V140" i="12" s="1"/>
  <c r="F145" i="12"/>
  <c r="L145" i="12" s="1"/>
  <c r="R145" i="12" s="1"/>
  <c r="T145" i="12" s="1"/>
  <c r="G145" i="12"/>
  <c r="M145" i="12" s="1"/>
  <c r="U145" i="12" s="1"/>
  <c r="H145" i="12"/>
  <c r="N145" i="12" s="1"/>
  <c r="V145" i="12" s="1"/>
  <c r="F148" i="12"/>
  <c r="L148" i="12" s="1"/>
  <c r="R148" i="12" s="1"/>
  <c r="T148" i="12" s="1"/>
  <c r="G148" i="12"/>
  <c r="M148" i="12" s="1"/>
  <c r="U148" i="12" s="1"/>
  <c r="H148" i="12"/>
  <c r="N148" i="12" s="1"/>
  <c r="V148" i="12" s="1"/>
  <c r="F151" i="12"/>
  <c r="L151" i="12" s="1"/>
  <c r="R151" i="12" s="1"/>
  <c r="T151" i="12" s="1"/>
  <c r="G151" i="12"/>
  <c r="M151" i="12" s="1"/>
  <c r="U151" i="12" s="1"/>
  <c r="H151" i="12"/>
  <c r="N151" i="12" s="1"/>
  <c r="V151" i="12" s="1"/>
  <c r="F155" i="12"/>
  <c r="L155" i="12" s="1"/>
  <c r="R155" i="12" s="1"/>
  <c r="T155" i="12" s="1"/>
  <c r="G155" i="12"/>
  <c r="M155" i="12" s="1"/>
  <c r="U155" i="12" s="1"/>
  <c r="H155" i="12"/>
  <c r="N155" i="12" s="1"/>
  <c r="V155" i="12" s="1"/>
  <c r="F158" i="12"/>
  <c r="L158" i="12" s="1"/>
  <c r="R158" i="12" s="1"/>
  <c r="T158" i="12" s="1"/>
  <c r="G158" i="12"/>
  <c r="M158" i="12" s="1"/>
  <c r="U158" i="12" s="1"/>
  <c r="H158" i="12"/>
  <c r="N158" i="12" s="1"/>
  <c r="V158" i="12" s="1"/>
  <c r="F163" i="12"/>
  <c r="L163" i="12" s="1"/>
  <c r="R163" i="12" s="1"/>
  <c r="T163" i="12" s="1"/>
  <c r="G163" i="12"/>
  <c r="M163" i="12" s="1"/>
  <c r="U163" i="12" s="1"/>
  <c r="H163" i="12"/>
  <c r="N163" i="12" s="1"/>
  <c r="V163" i="12" s="1"/>
  <c r="F173" i="12"/>
  <c r="L173" i="12" s="1"/>
  <c r="R173" i="12" s="1"/>
  <c r="T173" i="12" s="1"/>
  <c r="G173" i="12"/>
  <c r="M173" i="12" s="1"/>
  <c r="U173" i="12" s="1"/>
  <c r="H173" i="12"/>
  <c r="N173" i="12" s="1"/>
  <c r="V173" i="12" s="1"/>
  <c r="F177" i="12"/>
  <c r="L177" i="12" s="1"/>
  <c r="R177" i="12" s="1"/>
  <c r="T177" i="12" s="1"/>
  <c r="G177" i="12"/>
  <c r="M177" i="12" s="1"/>
  <c r="U177" i="12" s="1"/>
  <c r="H177" i="12"/>
  <c r="N177" i="12" s="1"/>
  <c r="V177" i="12" s="1"/>
  <c r="F180" i="12"/>
  <c r="L180" i="12" s="1"/>
  <c r="R180" i="12" s="1"/>
  <c r="T180" i="12" s="1"/>
  <c r="G180" i="12"/>
  <c r="M180" i="12" s="1"/>
  <c r="U180" i="12" s="1"/>
  <c r="H180" i="12"/>
  <c r="N180" i="12" s="1"/>
  <c r="V180" i="12" s="1"/>
  <c r="F185" i="12"/>
  <c r="L185" i="12" s="1"/>
  <c r="R185" i="12" s="1"/>
  <c r="T185" i="12" s="1"/>
  <c r="G185" i="12"/>
  <c r="M185" i="12" s="1"/>
  <c r="U185" i="12" s="1"/>
  <c r="H185" i="12"/>
  <c r="N185" i="12" s="1"/>
  <c r="V185" i="12" s="1"/>
  <c r="F189" i="12"/>
  <c r="L189" i="12" s="1"/>
  <c r="R189" i="12" s="1"/>
  <c r="T189" i="12" s="1"/>
  <c r="G189" i="12"/>
  <c r="M189" i="12" s="1"/>
  <c r="U189" i="12" s="1"/>
  <c r="H189" i="12"/>
  <c r="N189" i="12" s="1"/>
  <c r="V189" i="12" s="1"/>
  <c r="F194" i="12"/>
  <c r="L194" i="12" s="1"/>
  <c r="R194" i="12" s="1"/>
  <c r="T194" i="12" s="1"/>
  <c r="G194" i="12"/>
  <c r="M194" i="12" s="1"/>
  <c r="U194" i="12" s="1"/>
  <c r="H194" i="12"/>
  <c r="N194" i="12" s="1"/>
  <c r="V194" i="12" s="1"/>
  <c r="F198" i="12"/>
  <c r="L198" i="12" s="1"/>
  <c r="R198" i="12" s="1"/>
  <c r="T198" i="12" s="1"/>
  <c r="G198" i="12"/>
  <c r="M198" i="12" s="1"/>
  <c r="U198" i="12" s="1"/>
  <c r="H198" i="12"/>
  <c r="N198" i="12" s="1"/>
  <c r="V198" i="12" s="1"/>
  <c r="F202" i="12"/>
  <c r="L202" i="12" s="1"/>
  <c r="R202" i="12" s="1"/>
  <c r="T202" i="12" s="1"/>
  <c r="G202" i="12"/>
  <c r="M202" i="12" s="1"/>
  <c r="U202" i="12" s="1"/>
  <c r="H202" i="12"/>
  <c r="N202" i="12" s="1"/>
  <c r="V202" i="12" s="1"/>
  <c r="F209" i="12"/>
  <c r="L209" i="12" s="1"/>
  <c r="R209" i="12" s="1"/>
  <c r="T209" i="12" s="1"/>
  <c r="G209" i="12"/>
  <c r="M209" i="12" s="1"/>
  <c r="U209" i="12" s="1"/>
  <c r="H209" i="12"/>
  <c r="N209" i="12" s="1"/>
  <c r="V209" i="12" s="1"/>
  <c r="F211" i="12"/>
  <c r="L211" i="12" s="1"/>
  <c r="R211" i="12" s="1"/>
  <c r="T211" i="12" s="1"/>
  <c r="G211" i="12"/>
  <c r="M211" i="12" s="1"/>
  <c r="U211" i="12" s="1"/>
  <c r="H211" i="12"/>
  <c r="N211" i="12" s="1"/>
  <c r="V211" i="12" s="1"/>
  <c r="F215" i="12"/>
  <c r="L215" i="12" s="1"/>
  <c r="R215" i="12" s="1"/>
  <c r="T215" i="12" s="1"/>
  <c r="G215" i="12"/>
  <c r="M215" i="12" s="1"/>
  <c r="U215" i="12" s="1"/>
  <c r="H215" i="12"/>
  <c r="N215" i="12" s="1"/>
  <c r="V215" i="12" s="1"/>
  <c r="F217" i="12"/>
  <c r="L217" i="12" s="1"/>
  <c r="R217" i="12" s="1"/>
  <c r="T217" i="12" s="1"/>
  <c r="G217" i="12"/>
  <c r="M217" i="12" s="1"/>
  <c r="U217" i="12" s="1"/>
  <c r="H217" i="12"/>
  <c r="N217" i="12" s="1"/>
  <c r="V217" i="12" s="1"/>
  <c r="F221" i="12"/>
  <c r="L221" i="12" s="1"/>
  <c r="R221" i="12" s="1"/>
  <c r="T221" i="12" s="1"/>
  <c r="G221" i="12"/>
  <c r="M221" i="12" s="1"/>
  <c r="U221" i="12" s="1"/>
  <c r="H221" i="12"/>
  <c r="N221" i="12" s="1"/>
  <c r="V221" i="12" s="1"/>
  <c r="F224" i="12"/>
  <c r="L224" i="12" s="1"/>
  <c r="R224" i="12" s="1"/>
  <c r="T224" i="12" s="1"/>
  <c r="G224" i="12"/>
  <c r="M224" i="12" s="1"/>
  <c r="U224" i="12" s="1"/>
  <c r="H224" i="12"/>
  <c r="N224" i="12" s="1"/>
  <c r="V224" i="12" s="1"/>
  <c r="F238" i="12"/>
  <c r="L238" i="12" s="1"/>
  <c r="R238" i="12" s="1"/>
  <c r="T238" i="12" s="1"/>
  <c r="G238" i="12"/>
  <c r="M238" i="12" s="1"/>
  <c r="U238" i="12" s="1"/>
  <c r="H238" i="12"/>
  <c r="N238" i="12" s="1"/>
  <c r="V238" i="12" s="1"/>
  <c r="F240" i="12"/>
  <c r="L240" i="12" s="1"/>
  <c r="R240" i="12" s="1"/>
  <c r="T240" i="12" s="1"/>
  <c r="G240" i="12"/>
  <c r="M240" i="12" s="1"/>
  <c r="U240" i="12" s="1"/>
  <c r="H240" i="12"/>
  <c r="N240" i="12" s="1"/>
  <c r="V240" i="12" s="1"/>
  <c r="F252" i="12"/>
  <c r="L252" i="12" s="1"/>
  <c r="R252" i="12" s="1"/>
  <c r="T252" i="12" s="1"/>
  <c r="G252" i="12"/>
  <c r="M252" i="12" s="1"/>
  <c r="U252" i="12" s="1"/>
  <c r="H252" i="12"/>
  <c r="N252" i="12" s="1"/>
  <c r="V252" i="12" s="1"/>
  <c r="F254" i="12"/>
  <c r="L254" i="12" s="1"/>
  <c r="R254" i="12" s="1"/>
  <c r="T254" i="12" s="1"/>
  <c r="G254" i="12"/>
  <c r="M254" i="12" s="1"/>
  <c r="U254" i="12" s="1"/>
  <c r="H254" i="12"/>
  <c r="N254" i="12" s="1"/>
  <c r="V254" i="12" s="1"/>
  <c r="F259" i="12"/>
  <c r="L259" i="12" s="1"/>
  <c r="R259" i="12" s="1"/>
  <c r="T259" i="12" s="1"/>
  <c r="G259" i="12"/>
  <c r="M259" i="12" s="1"/>
  <c r="U259" i="12" s="1"/>
  <c r="H259" i="12"/>
  <c r="N259" i="12" s="1"/>
  <c r="V259" i="12" s="1"/>
  <c r="F263" i="12"/>
  <c r="L263" i="12" s="1"/>
  <c r="R263" i="12" s="1"/>
  <c r="T263" i="12" s="1"/>
  <c r="G263" i="12"/>
  <c r="M263" i="12" s="1"/>
  <c r="U263" i="12" s="1"/>
  <c r="H263" i="12"/>
  <c r="N263" i="12" s="1"/>
  <c r="V263" i="12" s="1"/>
  <c r="F265" i="12"/>
  <c r="L265" i="12" s="1"/>
  <c r="R265" i="12" s="1"/>
  <c r="T265" i="12" s="1"/>
  <c r="G265" i="12"/>
  <c r="M265" i="12" s="1"/>
  <c r="U265" i="12" s="1"/>
  <c r="H265" i="12"/>
  <c r="N265" i="12" s="1"/>
  <c r="V265" i="12" s="1"/>
  <c r="F269" i="12"/>
  <c r="L269" i="12" s="1"/>
  <c r="R269" i="12" s="1"/>
  <c r="T269" i="12" s="1"/>
  <c r="G269" i="12"/>
  <c r="M269" i="12" s="1"/>
  <c r="U269" i="12" s="1"/>
  <c r="H269" i="12"/>
  <c r="N269" i="12" s="1"/>
  <c r="V269" i="12" s="1"/>
  <c r="F275" i="12"/>
  <c r="L275" i="12" s="1"/>
  <c r="R275" i="12" s="1"/>
  <c r="T275" i="12" s="1"/>
  <c r="G275" i="12"/>
  <c r="M275" i="12" s="1"/>
  <c r="U275" i="12" s="1"/>
  <c r="H275" i="12"/>
  <c r="N275" i="12" s="1"/>
  <c r="V275" i="12" s="1"/>
  <c r="F279" i="12"/>
  <c r="L279" i="12" s="1"/>
  <c r="R279" i="12" s="1"/>
  <c r="T279" i="12" s="1"/>
  <c r="G279" i="12"/>
  <c r="M279" i="12" s="1"/>
  <c r="U279" i="12" s="1"/>
  <c r="H279" i="12"/>
  <c r="N279" i="12" s="1"/>
  <c r="V279" i="12" s="1"/>
  <c r="F281" i="12"/>
  <c r="L281" i="12" s="1"/>
  <c r="R281" i="12" s="1"/>
  <c r="T281" i="12" s="1"/>
  <c r="G281" i="12"/>
  <c r="M281" i="12" s="1"/>
  <c r="U281" i="12" s="1"/>
  <c r="H281" i="12"/>
  <c r="N281" i="12" s="1"/>
  <c r="V281" i="12" s="1"/>
  <c r="F286" i="12"/>
  <c r="L286" i="12" s="1"/>
  <c r="R286" i="12" s="1"/>
  <c r="T286" i="12" s="1"/>
  <c r="G286" i="12"/>
  <c r="M286" i="12" s="1"/>
  <c r="U286" i="12" s="1"/>
  <c r="H286" i="12"/>
  <c r="N286" i="12" s="1"/>
  <c r="V286" i="12" s="1"/>
  <c r="F288" i="12"/>
  <c r="L288" i="12" s="1"/>
  <c r="R288" i="12" s="1"/>
  <c r="T288" i="12" s="1"/>
  <c r="G288" i="12"/>
  <c r="M288" i="12" s="1"/>
  <c r="U288" i="12" s="1"/>
  <c r="H288" i="12"/>
  <c r="N288" i="12" s="1"/>
  <c r="V288" i="12" s="1"/>
  <c r="F299" i="12"/>
  <c r="L299" i="12" s="1"/>
  <c r="R299" i="12" s="1"/>
  <c r="T299" i="12" s="1"/>
  <c r="G299" i="12"/>
  <c r="M299" i="12" s="1"/>
  <c r="U299" i="12" s="1"/>
  <c r="H299" i="12"/>
  <c r="N299" i="12" s="1"/>
  <c r="V299" i="12" s="1"/>
  <c r="F302" i="12"/>
  <c r="L302" i="12" s="1"/>
  <c r="R302" i="12" s="1"/>
  <c r="T302" i="12" s="1"/>
  <c r="G302" i="12"/>
  <c r="M302" i="12" s="1"/>
  <c r="U302" i="12" s="1"/>
  <c r="H302" i="12"/>
  <c r="N302" i="12" s="1"/>
  <c r="V302" i="12" s="1"/>
  <c r="F307" i="12"/>
  <c r="L307" i="12" s="1"/>
  <c r="R307" i="12" s="1"/>
  <c r="T307" i="12" s="1"/>
  <c r="G307" i="12"/>
  <c r="M307" i="12" s="1"/>
  <c r="U307" i="12" s="1"/>
  <c r="H307" i="12"/>
  <c r="N307" i="12" s="1"/>
  <c r="V307" i="12" s="1"/>
  <c r="F310" i="12"/>
  <c r="L310" i="12" s="1"/>
  <c r="R310" i="12" s="1"/>
  <c r="T310" i="12" s="1"/>
  <c r="G310" i="12"/>
  <c r="M310" i="12" s="1"/>
  <c r="U310" i="12" s="1"/>
  <c r="H310" i="12"/>
  <c r="N310" i="12" s="1"/>
  <c r="V310" i="12" s="1"/>
  <c r="F314" i="12"/>
  <c r="L314" i="12" s="1"/>
  <c r="R314" i="12" s="1"/>
  <c r="T314" i="12" s="1"/>
  <c r="G314" i="12"/>
  <c r="M314" i="12" s="1"/>
  <c r="U314" i="12" s="1"/>
  <c r="H314" i="12"/>
  <c r="N314" i="12" s="1"/>
  <c r="V314" i="12" s="1"/>
  <c r="F318" i="12"/>
  <c r="L318" i="12" s="1"/>
  <c r="R318" i="12" s="1"/>
  <c r="T318" i="12" s="1"/>
  <c r="G318" i="12"/>
  <c r="M318" i="12" s="1"/>
  <c r="U318" i="12" s="1"/>
  <c r="H318" i="12"/>
  <c r="N318" i="12" s="1"/>
  <c r="V318" i="12" s="1"/>
  <c r="F323" i="12"/>
  <c r="L323" i="12" s="1"/>
  <c r="R323" i="12" s="1"/>
  <c r="T323" i="12" s="1"/>
  <c r="G323" i="12"/>
  <c r="M323" i="12" s="1"/>
  <c r="U323" i="12" s="1"/>
  <c r="H323" i="12"/>
  <c r="N323" i="12" s="1"/>
  <c r="V323" i="12" s="1"/>
  <c r="F329" i="12"/>
  <c r="L329" i="12" s="1"/>
  <c r="R329" i="12" s="1"/>
  <c r="T329" i="12" s="1"/>
  <c r="G329" i="12"/>
  <c r="M329" i="12" s="1"/>
  <c r="U329" i="12" s="1"/>
  <c r="H329" i="12"/>
  <c r="N329" i="12" s="1"/>
  <c r="V329" i="12" s="1"/>
  <c r="F336" i="12"/>
  <c r="L336" i="12" s="1"/>
  <c r="R336" i="12" s="1"/>
  <c r="T336" i="12" s="1"/>
  <c r="G336" i="12"/>
  <c r="M336" i="12" s="1"/>
  <c r="U336" i="12" s="1"/>
  <c r="H336" i="12"/>
  <c r="N336" i="12" s="1"/>
  <c r="V336" i="12" s="1"/>
  <c r="F340" i="12"/>
  <c r="L340" i="12" s="1"/>
  <c r="R340" i="12" s="1"/>
  <c r="T340" i="12" s="1"/>
  <c r="G340" i="12"/>
  <c r="M340" i="12" s="1"/>
  <c r="U340" i="12" s="1"/>
  <c r="H340" i="12"/>
  <c r="N340" i="12" s="1"/>
  <c r="V340" i="12" s="1"/>
  <c r="F343" i="12"/>
  <c r="L343" i="12" s="1"/>
  <c r="R343" i="12" s="1"/>
  <c r="T343" i="12" s="1"/>
  <c r="G343" i="12"/>
  <c r="M343" i="12" s="1"/>
  <c r="U343" i="12" s="1"/>
  <c r="H343" i="12"/>
  <c r="N343" i="12" s="1"/>
  <c r="V343" i="12" s="1"/>
  <c r="F346" i="12"/>
  <c r="L346" i="12" s="1"/>
  <c r="R346" i="12" s="1"/>
  <c r="T346" i="12" s="1"/>
  <c r="G346" i="12"/>
  <c r="M346" i="12" s="1"/>
  <c r="U346" i="12" s="1"/>
  <c r="H346" i="12"/>
  <c r="N346" i="12" s="1"/>
  <c r="V346" i="12" s="1"/>
  <c r="F350" i="12"/>
  <c r="L350" i="12" s="1"/>
  <c r="R350" i="12" s="1"/>
  <c r="T350" i="12" s="1"/>
  <c r="G350" i="12"/>
  <c r="M350" i="12" s="1"/>
  <c r="U350" i="12" s="1"/>
  <c r="H350" i="12"/>
  <c r="N350" i="12" s="1"/>
  <c r="V350" i="12" s="1"/>
  <c r="F355" i="12"/>
  <c r="L355" i="12" s="1"/>
  <c r="R355" i="12" s="1"/>
  <c r="T355" i="12" s="1"/>
  <c r="G355" i="12"/>
  <c r="M355" i="12" s="1"/>
  <c r="U355" i="12" s="1"/>
  <c r="H355" i="12"/>
  <c r="N355" i="12" s="1"/>
  <c r="V355" i="12" s="1"/>
  <c r="F361" i="12"/>
  <c r="L361" i="12" s="1"/>
  <c r="R361" i="12" s="1"/>
  <c r="T361" i="12" s="1"/>
  <c r="G361" i="12"/>
  <c r="M361" i="12" s="1"/>
  <c r="U361" i="12" s="1"/>
  <c r="H361" i="12"/>
  <c r="N361" i="12" s="1"/>
  <c r="V361" i="12" s="1"/>
  <c r="F365" i="12"/>
  <c r="L365" i="12" s="1"/>
  <c r="R365" i="12" s="1"/>
  <c r="T365" i="12" s="1"/>
  <c r="G365" i="12"/>
  <c r="M365" i="12" s="1"/>
  <c r="U365" i="12" s="1"/>
  <c r="H365" i="12"/>
  <c r="N365" i="12" s="1"/>
  <c r="V365" i="12" s="1"/>
  <c r="F372" i="12"/>
  <c r="L372" i="12" s="1"/>
  <c r="R372" i="12" s="1"/>
  <c r="T372" i="12" s="1"/>
  <c r="G372" i="12"/>
  <c r="M372" i="12" s="1"/>
  <c r="U372" i="12" s="1"/>
  <c r="H372" i="12"/>
  <c r="N372" i="12" s="1"/>
  <c r="V372" i="12" s="1"/>
  <c r="F380" i="12"/>
  <c r="L380" i="12" s="1"/>
  <c r="R380" i="12" s="1"/>
  <c r="T380" i="12" s="1"/>
  <c r="G380" i="12"/>
  <c r="M380" i="12" s="1"/>
  <c r="U380" i="12" s="1"/>
  <c r="H380" i="12"/>
  <c r="N380" i="12" s="1"/>
  <c r="V380" i="12" s="1"/>
  <c r="F384" i="12"/>
  <c r="L384" i="12" s="1"/>
  <c r="R384" i="12" s="1"/>
  <c r="T384" i="12" s="1"/>
  <c r="G384" i="12"/>
  <c r="M384" i="12" s="1"/>
  <c r="U384" i="12" s="1"/>
  <c r="H384" i="12"/>
  <c r="N384" i="12" s="1"/>
  <c r="V384" i="12" s="1"/>
  <c r="F396" i="12"/>
  <c r="L396" i="12" s="1"/>
  <c r="R396" i="12" s="1"/>
  <c r="T396" i="12" s="1"/>
  <c r="G396" i="12"/>
  <c r="M396" i="12" s="1"/>
  <c r="U396" i="12" s="1"/>
  <c r="H396" i="12"/>
  <c r="N396" i="12" s="1"/>
  <c r="V396" i="12" s="1"/>
  <c r="F400" i="12"/>
  <c r="L400" i="12" s="1"/>
  <c r="R400" i="12" s="1"/>
  <c r="T400" i="12" s="1"/>
  <c r="G400" i="12"/>
  <c r="M400" i="12" s="1"/>
  <c r="U400" i="12" s="1"/>
  <c r="H400" i="12"/>
  <c r="N400" i="12" s="1"/>
  <c r="V400" i="12" s="1"/>
  <c r="F405" i="12"/>
  <c r="L405" i="12" s="1"/>
  <c r="R405" i="12" s="1"/>
  <c r="T405" i="12" s="1"/>
  <c r="G405" i="12"/>
  <c r="M405" i="12" s="1"/>
  <c r="U405" i="12" s="1"/>
  <c r="H405" i="12"/>
  <c r="N405" i="12" s="1"/>
  <c r="V405" i="12" s="1"/>
  <c r="F407" i="12"/>
  <c r="L407" i="12" s="1"/>
  <c r="R407" i="12" s="1"/>
  <c r="T407" i="12" s="1"/>
  <c r="G407" i="12"/>
  <c r="M407" i="12" s="1"/>
  <c r="U407" i="12" s="1"/>
  <c r="H407" i="12"/>
  <c r="N407" i="12" s="1"/>
  <c r="V407" i="12" s="1"/>
  <c r="F411" i="12"/>
  <c r="L411" i="12" s="1"/>
  <c r="R411" i="12" s="1"/>
  <c r="T411" i="12" s="1"/>
  <c r="G411" i="12"/>
  <c r="M411" i="12" s="1"/>
  <c r="U411" i="12" s="1"/>
  <c r="H411" i="12"/>
  <c r="N411" i="12" s="1"/>
  <c r="V411" i="12" s="1"/>
  <c r="F418" i="12"/>
  <c r="L418" i="12" s="1"/>
  <c r="R418" i="12" s="1"/>
  <c r="T418" i="12" s="1"/>
  <c r="G418" i="12"/>
  <c r="M418" i="12" s="1"/>
  <c r="U418" i="12" s="1"/>
  <c r="H418" i="12"/>
  <c r="N418" i="12" s="1"/>
  <c r="V418" i="12" s="1"/>
  <c r="F423" i="12"/>
  <c r="L423" i="12" s="1"/>
  <c r="R423" i="12" s="1"/>
  <c r="T423" i="12" s="1"/>
  <c r="G423" i="12"/>
  <c r="M423" i="12" s="1"/>
  <c r="U423" i="12" s="1"/>
  <c r="H423" i="12"/>
  <c r="N423" i="12" s="1"/>
  <c r="V423" i="12" s="1"/>
  <c r="F425" i="12"/>
  <c r="L425" i="12" s="1"/>
  <c r="R425" i="12" s="1"/>
  <c r="T425" i="12" s="1"/>
  <c r="G425" i="12"/>
  <c r="M425" i="12" s="1"/>
  <c r="U425" i="12" s="1"/>
  <c r="H425" i="12"/>
  <c r="N425" i="12" s="1"/>
  <c r="V425" i="12" s="1"/>
  <c r="F429" i="12"/>
  <c r="L429" i="12" s="1"/>
  <c r="R429" i="12" s="1"/>
  <c r="T429" i="12" s="1"/>
  <c r="G429" i="12"/>
  <c r="M429" i="12" s="1"/>
  <c r="U429" i="12" s="1"/>
  <c r="H429" i="12"/>
  <c r="N429" i="12" s="1"/>
  <c r="V429" i="12" s="1"/>
  <c r="F431" i="12"/>
  <c r="L431" i="12" s="1"/>
  <c r="R431" i="12" s="1"/>
  <c r="T431" i="12" s="1"/>
  <c r="G431" i="12"/>
  <c r="M431" i="12" s="1"/>
  <c r="U431" i="12" s="1"/>
  <c r="H431" i="12"/>
  <c r="N431" i="12" s="1"/>
  <c r="V431" i="12" s="1"/>
  <c r="F435" i="12"/>
  <c r="L435" i="12" s="1"/>
  <c r="R435" i="12" s="1"/>
  <c r="T435" i="12" s="1"/>
  <c r="G435" i="12"/>
  <c r="M435" i="12" s="1"/>
  <c r="U435" i="12" s="1"/>
  <c r="H435" i="12"/>
  <c r="N435" i="12" s="1"/>
  <c r="V435" i="12" s="1"/>
  <c r="F442" i="12"/>
  <c r="L442" i="12" s="1"/>
  <c r="R442" i="12" s="1"/>
  <c r="T442" i="12" s="1"/>
  <c r="G442" i="12"/>
  <c r="M442" i="12" s="1"/>
  <c r="U442" i="12" s="1"/>
  <c r="H442" i="12"/>
  <c r="N442" i="12" s="1"/>
  <c r="V442" i="12" s="1"/>
  <c r="F448" i="12"/>
  <c r="L448" i="12" s="1"/>
  <c r="R448" i="12" s="1"/>
  <c r="T448" i="12" s="1"/>
  <c r="G448" i="12"/>
  <c r="M448" i="12" s="1"/>
  <c r="U448" i="12" s="1"/>
  <c r="H448" i="12"/>
  <c r="N448" i="12" s="1"/>
  <c r="V448" i="12" s="1"/>
  <c r="F453" i="12"/>
  <c r="L453" i="12" s="1"/>
  <c r="R453" i="12" s="1"/>
  <c r="T453" i="12" s="1"/>
  <c r="G453" i="12"/>
  <c r="M453" i="12" s="1"/>
  <c r="U453" i="12" s="1"/>
  <c r="H453" i="12"/>
  <c r="N453" i="12" s="1"/>
  <c r="V453" i="12" s="1"/>
  <c r="F457" i="12"/>
  <c r="L457" i="12" s="1"/>
  <c r="R457" i="12" s="1"/>
  <c r="T457" i="12" s="1"/>
  <c r="G457" i="12"/>
  <c r="M457" i="12" s="1"/>
  <c r="U457" i="12" s="1"/>
  <c r="H457" i="12"/>
  <c r="N457" i="12" s="1"/>
  <c r="V457" i="12" s="1"/>
  <c r="F459" i="12"/>
  <c r="L459" i="12" s="1"/>
  <c r="R459" i="12" s="1"/>
  <c r="T459" i="12" s="1"/>
  <c r="G459" i="12"/>
  <c r="M459" i="12" s="1"/>
  <c r="U459" i="12" s="1"/>
  <c r="H459" i="12"/>
  <c r="N459" i="12" s="1"/>
  <c r="V459" i="12" s="1"/>
  <c r="F462" i="12"/>
  <c r="L462" i="12" s="1"/>
  <c r="R462" i="12" s="1"/>
  <c r="T462" i="12" s="1"/>
  <c r="G462" i="12"/>
  <c r="M462" i="12" s="1"/>
  <c r="U462" i="12" s="1"/>
  <c r="H462" i="12"/>
  <c r="N462" i="12" s="1"/>
  <c r="V462" i="12" s="1"/>
  <c r="F468" i="12"/>
  <c r="L468" i="12" s="1"/>
  <c r="R468" i="12" s="1"/>
  <c r="T468" i="12" s="1"/>
  <c r="G468" i="12"/>
  <c r="M468" i="12" s="1"/>
  <c r="U468" i="12" s="1"/>
  <c r="H468" i="12"/>
  <c r="N468" i="12" s="1"/>
  <c r="V468" i="12" s="1"/>
  <c r="F473" i="12"/>
  <c r="L473" i="12" s="1"/>
  <c r="R473" i="12" s="1"/>
  <c r="T473" i="12" s="1"/>
  <c r="G473" i="12"/>
  <c r="M473" i="12" s="1"/>
  <c r="U473" i="12" s="1"/>
  <c r="H473" i="12"/>
  <c r="N473" i="12" s="1"/>
  <c r="V473" i="12" s="1"/>
  <c r="F477" i="12"/>
  <c r="L477" i="12" s="1"/>
  <c r="R477" i="12" s="1"/>
  <c r="T477" i="12" s="1"/>
  <c r="G477" i="12"/>
  <c r="M477" i="12" s="1"/>
  <c r="U477" i="12" s="1"/>
  <c r="H477" i="12"/>
  <c r="N477" i="12" s="1"/>
  <c r="V477" i="12" s="1"/>
  <c r="F481" i="12"/>
  <c r="L481" i="12" s="1"/>
  <c r="R481" i="12" s="1"/>
  <c r="T481" i="12" s="1"/>
  <c r="G481" i="12"/>
  <c r="M481" i="12" s="1"/>
  <c r="U481" i="12" s="1"/>
  <c r="H481" i="12"/>
  <c r="N481" i="12" s="1"/>
  <c r="V481" i="12" s="1"/>
  <c r="F485" i="12"/>
  <c r="L485" i="12" s="1"/>
  <c r="R485" i="12" s="1"/>
  <c r="T485" i="12" s="1"/>
  <c r="G485" i="12"/>
  <c r="M485" i="12" s="1"/>
  <c r="U485" i="12" s="1"/>
  <c r="H485" i="12"/>
  <c r="N485" i="12" s="1"/>
  <c r="V485" i="12" s="1"/>
  <c r="F492" i="12"/>
  <c r="L492" i="12" s="1"/>
  <c r="R492" i="12" s="1"/>
  <c r="T492" i="12" s="1"/>
  <c r="G492" i="12"/>
  <c r="M492" i="12" s="1"/>
  <c r="U492" i="12" s="1"/>
  <c r="H492" i="12"/>
  <c r="N492" i="12" s="1"/>
  <c r="V492" i="12" s="1"/>
  <c r="F496" i="12"/>
  <c r="L496" i="12" s="1"/>
  <c r="R496" i="12" s="1"/>
  <c r="T496" i="12" s="1"/>
  <c r="G496" i="12"/>
  <c r="M496" i="12" s="1"/>
  <c r="U496" i="12" s="1"/>
  <c r="H496" i="12"/>
  <c r="N496" i="12" s="1"/>
  <c r="V496" i="12" s="1"/>
  <c r="F499" i="12"/>
  <c r="L499" i="12" s="1"/>
  <c r="R499" i="12" s="1"/>
  <c r="T499" i="12" s="1"/>
  <c r="G499" i="12"/>
  <c r="M499" i="12" s="1"/>
  <c r="U499" i="12" s="1"/>
  <c r="H499" i="12"/>
  <c r="N499" i="12" s="1"/>
  <c r="V499" i="12" s="1"/>
  <c r="F503" i="12"/>
  <c r="L503" i="12" s="1"/>
  <c r="R503" i="12" s="1"/>
  <c r="T503" i="12" s="1"/>
  <c r="G503" i="12"/>
  <c r="M503" i="12" s="1"/>
  <c r="U503" i="12" s="1"/>
  <c r="H503" i="12"/>
  <c r="N503" i="12" s="1"/>
  <c r="V503" i="12" s="1"/>
  <c r="F506" i="12"/>
  <c r="L506" i="12" s="1"/>
  <c r="R506" i="12" s="1"/>
  <c r="T506" i="12" s="1"/>
  <c r="G506" i="12"/>
  <c r="M506" i="12" s="1"/>
  <c r="U506" i="12" s="1"/>
  <c r="H506" i="12"/>
  <c r="N506" i="12" s="1"/>
  <c r="V506" i="12" s="1"/>
  <c r="F510" i="12"/>
  <c r="L510" i="12" s="1"/>
  <c r="R510" i="12" s="1"/>
  <c r="T510" i="12" s="1"/>
  <c r="G510" i="12"/>
  <c r="M510" i="12" s="1"/>
  <c r="U510" i="12" s="1"/>
  <c r="H510" i="12"/>
  <c r="N510" i="12" s="1"/>
  <c r="V510" i="12" s="1"/>
  <c r="F514" i="12"/>
  <c r="L514" i="12" s="1"/>
  <c r="R514" i="12" s="1"/>
  <c r="T514" i="12" s="1"/>
  <c r="G514" i="12"/>
  <c r="M514" i="12" s="1"/>
  <c r="U514" i="12" s="1"/>
  <c r="H514" i="12"/>
  <c r="N514" i="12" s="1"/>
  <c r="V514" i="12" s="1"/>
  <c r="F518" i="12"/>
  <c r="L518" i="12" s="1"/>
  <c r="R518" i="12" s="1"/>
  <c r="T518" i="12" s="1"/>
  <c r="G518" i="12"/>
  <c r="M518" i="12" s="1"/>
  <c r="U518" i="12" s="1"/>
  <c r="H518" i="12"/>
  <c r="N518" i="12" s="1"/>
  <c r="V518" i="12" s="1"/>
  <c r="F522" i="12"/>
  <c r="L522" i="12" s="1"/>
  <c r="R522" i="12" s="1"/>
  <c r="T522" i="12" s="1"/>
  <c r="G522" i="12"/>
  <c r="M522" i="12" s="1"/>
  <c r="U522" i="12" s="1"/>
  <c r="H522" i="12"/>
  <c r="N522" i="12" s="1"/>
  <c r="V522" i="12" s="1"/>
  <c r="F524" i="12"/>
  <c r="L524" i="12" s="1"/>
  <c r="R524" i="12" s="1"/>
  <c r="T524" i="12" s="1"/>
  <c r="G524" i="12"/>
  <c r="M524" i="12" s="1"/>
  <c r="U524" i="12" s="1"/>
  <c r="H524" i="12"/>
  <c r="N524" i="12" s="1"/>
  <c r="V524" i="12" s="1"/>
  <c r="F529" i="12"/>
  <c r="L529" i="12" s="1"/>
  <c r="R529" i="12" s="1"/>
  <c r="T529" i="12" s="1"/>
  <c r="G529" i="12"/>
  <c r="M529" i="12" s="1"/>
  <c r="U529" i="12" s="1"/>
  <c r="H529" i="12"/>
  <c r="N529" i="12" s="1"/>
  <c r="V529" i="12" s="1"/>
  <c r="F532" i="12"/>
  <c r="L532" i="12" s="1"/>
  <c r="R532" i="12" s="1"/>
  <c r="T532" i="12" s="1"/>
  <c r="G532" i="12"/>
  <c r="M532" i="12" s="1"/>
  <c r="U532" i="12" s="1"/>
  <c r="H532" i="12"/>
  <c r="N532" i="12" s="1"/>
  <c r="V532" i="12" s="1"/>
  <c r="F536" i="12"/>
  <c r="L536" i="12" s="1"/>
  <c r="R536" i="12" s="1"/>
  <c r="T536" i="12" s="1"/>
  <c r="G536" i="12"/>
  <c r="M536" i="12" s="1"/>
  <c r="U536" i="12" s="1"/>
  <c r="H536" i="12"/>
  <c r="N536" i="12" s="1"/>
  <c r="V536" i="12" s="1"/>
  <c r="F540" i="12"/>
  <c r="L540" i="12" s="1"/>
  <c r="R540" i="12" s="1"/>
  <c r="T540" i="12" s="1"/>
  <c r="G540" i="12"/>
  <c r="M540" i="12" s="1"/>
  <c r="U540" i="12" s="1"/>
  <c r="H540" i="12"/>
  <c r="N540" i="12" s="1"/>
  <c r="V540" i="12" s="1"/>
  <c r="F546" i="12"/>
  <c r="L546" i="12" s="1"/>
  <c r="R546" i="12" s="1"/>
  <c r="T546" i="12" s="1"/>
  <c r="G546" i="12"/>
  <c r="M546" i="12" s="1"/>
  <c r="U546" i="12" s="1"/>
  <c r="H546" i="12"/>
  <c r="N546" i="12" s="1"/>
  <c r="V546" i="12" s="1"/>
  <c r="F550" i="12"/>
  <c r="L550" i="12" s="1"/>
  <c r="R550" i="12" s="1"/>
  <c r="T550" i="12" s="1"/>
  <c r="G550" i="12"/>
  <c r="M550" i="12" s="1"/>
  <c r="U550" i="12" s="1"/>
  <c r="H550" i="12"/>
  <c r="N550" i="12" s="1"/>
  <c r="V550" i="12" s="1"/>
  <c r="F557" i="12"/>
  <c r="L557" i="12" s="1"/>
  <c r="R557" i="12" s="1"/>
  <c r="T557" i="12" s="1"/>
  <c r="G557" i="12"/>
  <c r="M557" i="12" s="1"/>
  <c r="U557" i="12" s="1"/>
  <c r="H557" i="12"/>
  <c r="N557" i="12" s="1"/>
  <c r="V557" i="12" s="1"/>
  <c r="F563" i="12"/>
  <c r="L563" i="12" s="1"/>
  <c r="R563" i="12" s="1"/>
  <c r="T563" i="12" s="1"/>
  <c r="G563" i="12"/>
  <c r="M563" i="12" s="1"/>
  <c r="U563" i="12" s="1"/>
  <c r="H563" i="12"/>
  <c r="N563" i="12" s="1"/>
  <c r="V563" i="12" s="1"/>
  <c r="F566" i="12"/>
  <c r="L566" i="12" s="1"/>
  <c r="R566" i="12" s="1"/>
  <c r="T566" i="12" s="1"/>
  <c r="G566" i="12"/>
  <c r="M566" i="12" s="1"/>
  <c r="U566" i="12" s="1"/>
  <c r="H566" i="12"/>
  <c r="N566" i="12" s="1"/>
  <c r="V566" i="12" s="1"/>
  <c r="F571" i="12"/>
  <c r="L571" i="12" s="1"/>
  <c r="R571" i="12" s="1"/>
  <c r="T571" i="12" s="1"/>
  <c r="G571" i="12"/>
  <c r="M571" i="12" s="1"/>
  <c r="U571" i="12" s="1"/>
  <c r="H571" i="12"/>
  <c r="N571" i="12" s="1"/>
  <c r="V571" i="12" s="1"/>
  <c r="F576" i="12"/>
  <c r="L576" i="12" s="1"/>
  <c r="R576" i="12" s="1"/>
  <c r="T576" i="12" s="1"/>
  <c r="G576" i="12"/>
  <c r="M576" i="12" s="1"/>
  <c r="U576" i="12" s="1"/>
  <c r="H576" i="12"/>
  <c r="N576" i="12" s="1"/>
  <c r="V576" i="12" s="1"/>
  <c r="F579" i="12"/>
  <c r="L579" i="12" s="1"/>
  <c r="R579" i="12" s="1"/>
  <c r="T579" i="12" s="1"/>
  <c r="G579" i="12"/>
  <c r="M579" i="12" s="1"/>
  <c r="U579" i="12" s="1"/>
  <c r="H579" i="12"/>
  <c r="N579" i="12" s="1"/>
  <c r="V579" i="12" s="1"/>
  <c r="F585" i="12"/>
  <c r="L585" i="12" s="1"/>
  <c r="R585" i="12" s="1"/>
  <c r="T585" i="12" s="1"/>
  <c r="G585" i="12"/>
  <c r="M585" i="12" s="1"/>
  <c r="U585" i="12" s="1"/>
  <c r="H585" i="12"/>
  <c r="N585" i="12" s="1"/>
  <c r="V585" i="12" s="1"/>
  <c r="F588" i="12"/>
  <c r="L588" i="12" s="1"/>
  <c r="R588" i="12" s="1"/>
  <c r="T588" i="12" s="1"/>
  <c r="G588" i="12"/>
  <c r="M588" i="12" s="1"/>
  <c r="U588" i="12" s="1"/>
  <c r="H588" i="12"/>
  <c r="N588" i="12" s="1"/>
  <c r="V588" i="12" s="1"/>
  <c r="F591" i="12"/>
  <c r="L591" i="12" s="1"/>
  <c r="R591" i="12" s="1"/>
  <c r="T591" i="12" s="1"/>
  <c r="G591" i="12"/>
  <c r="M591" i="12" s="1"/>
  <c r="U591" i="12" s="1"/>
  <c r="H591" i="12"/>
  <c r="N591" i="12" s="1"/>
  <c r="V591" i="12" s="1"/>
  <c r="F594" i="12"/>
  <c r="L594" i="12" s="1"/>
  <c r="R594" i="12" s="1"/>
  <c r="T594" i="12" s="1"/>
  <c r="G594" i="12"/>
  <c r="M594" i="12" s="1"/>
  <c r="U594" i="12" s="1"/>
  <c r="H594" i="12"/>
  <c r="N594" i="12" s="1"/>
  <c r="V594" i="12" s="1"/>
  <c r="F597" i="12"/>
  <c r="L597" i="12" s="1"/>
  <c r="R597" i="12" s="1"/>
  <c r="T597" i="12" s="1"/>
  <c r="G597" i="12"/>
  <c r="M597" i="12" s="1"/>
  <c r="U597" i="12" s="1"/>
  <c r="H597" i="12"/>
  <c r="N597" i="12" s="1"/>
  <c r="V597" i="12" s="1"/>
  <c r="F602" i="12"/>
  <c r="L602" i="12" s="1"/>
  <c r="R602" i="12" s="1"/>
  <c r="T602" i="12" s="1"/>
  <c r="G602" i="12"/>
  <c r="M602" i="12" s="1"/>
  <c r="U602" i="12" s="1"/>
  <c r="H602" i="12"/>
  <c r="N602" i="12" s="1"/>
  <c r="V602" i="12" s="1"/>
  <c r="F604" i="12"/>
  <c r="L604" i="12" s="1"/>
  <c r="R604" i="12" s="1"/>
  <c r="T604" i="12" s="1"/>
  <c r="G604" i="12"/>
  <c r="M604" i="12" s="1"/>
  <c r="U604" i="12" s="1"/>
  <c r="H604" i="12"/>
  <c r="N604" i="12" s="1"/>
  <c r="V604" i="12" s="1"/>
  <c r="F608" i="12"/>
  <c r="L608" i="12" s="1"/>
  <c r="R608" i="12" s="1"/>
  <c r="T608" i="12" s="1"/>
  <c r="G608" i="12"/>
  <c r="M608" i="12" s="1"/>
  <c r="U608" i="12" s="1"/>
  <c r="H608" i="12"/>
  <c r="N608" i="12" s="1"/>
  <c r="V608" i="12" s="1"/>
  <c r="F615" i="12"/>
  <c r="L615" i="12" s="1"/>
  <c r="R615" i="12" s="1"/>
  <c r="T615" i="12" s="1"/>
  <c r="G615" i="12"/>
  <c r="M615" i="12" s="1"/>
  <c r="U615" i="12" s="1"/>
  <c r="H615" i="12"/>
  <c r="N615" i="12" s="1"/>
  <c r="V615" i="12" s="1"/>
  <c r="F620" i="12"/>
  <c r="L620" i="12" s="1"/>
  <c r="R620" i="12" s="1"/>
  <c r="T620" i="12" s="1"/>
  <c r="G620" i="12"/>
  <c r="M620" i="12" s="1"/>
  <c r="U620" i="12" s="1"/>
  <c r="H620" i="12"/>
  <c r="N620" i="12" s="1"/>
  <c r="V620" i="12" s="1"/>
  <c r="F623" i="12"/>
  <c r="L623" i="12" s="1"/>
  <c r="R623" i="12" s="1"/>
  <c r="T623" i="12" s="1"/>
  <c r="G623" i="12"/>
  <c r="M623" i="12" s="1"/>
  <c r="U623" i="12" s="1"/>
  <c r="H623" i="12"/>
  <c r="N623" i="12" s="1"/>
  <c r="V623" i="12" s="1"/>
  <c r="F628" i="12"/>
  <c r="L628" i="12" s="1"/>
  <c r="R628" i="12" s="1"/>
  <c r="T628" i="12" s="1"/>
  <c r="G628" i="12"/>
  <c r="M628" i="12" s="1"/>
  <c r="U628" i="12" s="1"/>
  <c r="H628" i="12"/>
  <c r="N628" i="12" s="1"/>
  <c r="V628" i="12" s="1"/>
  <c r="F635" i="12"/>
  <c r="L635" i="12" s="1"/>
  <c r="R635" i="12" s="1"/>
  <c r="T635" i="12" s="1"/>
  <c r="G635" i="12"/>
  <c r="M635" i="12" s="1"/>
  <c r="U635" i="12" s="1"/>
  <c r="H635" i="12"/>
  <c r="N635" i="12" s="1"/>
  <c r="V635" i="12" s="1"/>
  <c r="F637" i="12"/>
  <c r="L637" i="12" s="1"/>
  <c r="R637" i="12" s="1"/>
  <c r="T637" i="12" s="1"/>
  <c r="G637" i="12"/>
  <c r="M637" i="12" s="1"/>
  <c r="U637" i="12" s="1"/>
  <c r="H637" i="12"/>
  <c r="N637" i="12" s="1"/>
  <c r="V637" i="12" s="1"/>
  <c r="F641" i="12"/>
  <c r="L641" i="12" s="1"/>
  <c r="R641" i="12" s="1"/>
  <c r="T641" i="12" s="1"/>
  <c r="G641" i="12"/>
  <c r="M641" i="12" s="1"/>
  <c r="U641" i="12" s="1"/>
  <c r="H641" i="12"/>
  <c r="N641" i="12" s="1"/>
  <c r="V641" i="12" s="1"/>
  <c r="F643" i="12"/>
  <c r="L643" i="12" s="1"/>
  <c r="R643" i="12" s="1"/>
  <c r="T643" i="12" s="1"/>
  <c r="G643" i="12"/>
  <c r="M643" i="12" s="1"/>
  <c r="U643" i="12" s="1"/>
  <c r="H643" i="12"/>
  <c r="N643" i="12" s="1"/>
  <c r="V643" i="12" s="1"/>
  <c r="F648" i="12"/>
  <c r="L648" i="12" s="1"/>
  <c r="R648" i="12" s="1"/>
  <c r="T648" i="12" s="1"/>
  <c r="G648" i="12"/>
  <c r="M648" i="12" s="1"/>
  <c r="U648" i="12" s="1"/>
  <c r="H648" i="12"/>
  <c r="N648" i="12" s="1"/>
  <c r="V648" i="12" s="1"/>
  <c r="F651" i="12"/>
  <c r="L651" i="12" s="1"/>
  <c r="R651" i="12" s="1"/>
  <c r="T651" i="12" s="1"/>
  <c r="G651" i="12"/>
  <c r="M651" i="12" s="1"/>
  <c r="U651" i="12" s="1"/>
  <c r="H651" i="12"/>
  <c r="N651" i="12" s="1"/>
  <c r="V651" i="12" s="1"/>
  <c r="F654" i="12"/>
  <c r="L654" i="12" s="1"/>
  <c r="R654" i="12" s="1"/>
  <c r="T654" i="12" s="1"/>
  <c r="G654" i="12"/>
  <c r="M654" i="12" s="1"/>
  <c r="U654" i="12" s="1"/>
  <c r="H654" i="12"/>
  <c r="N654" i="12" s="1"/>
  <c r="V654" i="12" s="1"/>
  <c r="F661" i="12"/>
  <c r="L661" i="12" s="1"/>
  <c r="R661" i="12" s="1"/>
  <c r="T661" i="12" s="1"/>
  <c r="G661" i="12"/>
  <c r="M661" i="12" s="1"/>
  <c r="U661" i="12" s="1"/>
  <c r="H661" i="12"/>
  <c r="N661" i="12" s="1"/>
  <c r="V661" i="12" s="1"/>
  <c r="F666" i="12"/>
  <c r="L666" i="12" s="1"/>
  <c r="R666" i="12" s="1"/>
  <c r="T666" i="12" s="1"/>
  <c r="G666" i="12"/>
  <c r="M666" i="12" s="1"/>
  <c r="U666" i="12" s="1"/>
  <c r="H666" i="12"/>
  <c r="N666" i="12" s="1"/>
  <c r="V666" i="12" s="1"/>
  <c r="F673" i="12"/>
  <c r="L673" i="12" s="1"/>
  <c r="R673" i="12" s="1"/>
  <c r="T673" i="12" s="1"/>
  <c r="G673" i="12"/>
  <c r="M673" i="12" s="1"/>
  <c r="U673" i="12" s="1"/>
  <c r="H673" i="12"/>
  <c r="N673" i="12" s="1"/>
  <c r="V673" i="12" s="1"/>
  <c r="F675" i="12"/>
  <c r="L675" i="12" s="1"/>
  <c r="R675" i="12" s="1"/>
  <c r="T675" i="12" s="1"/>
  <c r="G675" i="12"/>
  <c r="M675" i="12" s="1"/>
  <c r="U675" i="12" s="1"/>
  <c r="H675" i="12"/>
  <c r="N675" i="12" s="1"/>
  <c r="V675" i="12" s="1"/>
  <c r="F683" i="12"/>
  <c r="L683" i="12" s="1"/>
  <c r="R683" i="12" s="1"/>
  <c r="T683" i="12" s="1"/>
  <c r="G683" i="12"/>
  <c r="M683" i="12" s="1"/>
  <c r="U683" i="12" s="1"/>
  <c r="H683" i="12"/>
  <c r="N683" i="12" s="1"/>
  <c r="V683" i="12" s="1"/>
  <c r="F686" i="12"/>
  <c r="L686" i="12" s="1"/>
  <c r="R686" i="12" s="1"/>
  <c r="T686" i="12" s="1"/>
  <c r="G686" i="12"/>
  <c r="M686" i="12" s="1"/>
  <c r="U686" i="12" s="1"/>
  <c r="H686" i="12"/>
  <c r="N686" i="12" s="1"/>
  <c r="V686" i="12" s="1"/>
  <c r="F691" i="12"/>
  <c r="L691" i="12" s="1"/>
  <c r="R691" i="12" s="1"/>
  <c r="T691" i="12" s="1"/>
  <c r="G691" i="12"/>
  <c r="M691" i="12" s="1"/>
  <c r="U691" i="12" s="1"/>
  <c r="H691" i="12"/>
  <c r="N691" i="12" s="1"/>
  <c r="V691" i="12" s="1"/>
  <c r="F693" i="12"/>
  <c r="L693" i="12" s="1"/>
  <c r="R693" i="12" s="1"/>
  <c r="T693" i="12" s="1"/>
  <c r="G693" i="12"/>
  <c r="M693" i="12" s="1"/>
  <c r="U693" i="12" s="1"/>
  <c r="H693" i="12"/>
  <c r="N693" i="12" s="1"/>
  <c r="V693" i="12" s="1"/>
  <c r="F696" i="12"/>
  <c r="L696" i="12" s="1"/>
  <c r="R696" i="12" s="1"/>
  <c r="T696" i="12" s="1"/>
  <c r="G696" i="12"/>
  <c r="M696" i="12" s="1"/>
  <c r="U696" i="12" s="1"/>
  <c r="H696" i="12"/>
  <c r="N696" i="12" s="1"/>
  <c r="V696" i="12" s="1"/>
  <c r="F701" i="12"/>
  <c r="L701" i="12" s="1"/>
  <c r="R701" i="12" s="1"/>
  <c r="T701" i="12" s="1"/>
  <c r="G701" i="12"/>
  <c r="M701" i="12" s="1"/>
  <c r="U701" i="12" s="1"/>
  <c r="H701" i="12"/>
  <c r="N701" i="12" s="1"/>
  <c r="V701" i="12" s="1"/>
  <c r="F703" i="12"/>
  <c r="L703" i="12" s="1"/>
  <c r="R703" i="12" s="1"/>
  <c r="T703" i="12" s="1"/>
  <c r="G703" i="12"/>
  <c r="M703" i="12" s="1"/>
  <c r="U703" i="12" s="1"/>
  <c r="H703" i="12"/>
  <c r="N703" i="12" s="1"/>
  <c r="V703" i="12" s="1"/>
  <c r="F708" i="12"/>
  <c r="L708" i="12" s="1"/>
  <c r="R708" i="12" s="1"/>
  <c r="T708" i="12" s="1"/>
  <c r="G708" i="12"/>
  <c r="M708" i="12" s="1"/>
  <c r="U708" i="12" s="1"/>
  <c r="H708" i="12"/>
  <c r="N708" i="12" s="1"/>
  <c r="V708" i="12" s="1"/>
  <c r="F711" i="12"/>
  <c r="L711" i="12" s="1"/>
  <c r="R711" i="12" s="1"/>
  <c r="T711" i="12" s="1"/>
  <c r="G711" i="12"/>
  <c r="M711" i="12" s="1"/>
  <c r="U711" i="12" s="1"/>
  <c r="H711" i="12"/>
  <c r="N711" i="12" s="1"/>
  <c r="V711" i="12" s="1"/>
  <c r="F714" i="12"/>
  <c r="L714" i="12" s="1"/>
  <c r="R714" i="12" s="1"/>
  <c r="T714" i="12" s="1"/>
  <c r="G714" i="12"/>
  <c r="M714" i="12" s="1"/>
  <c r="U714" i="12" s="1"/>
  <c r="H714" i="12"/>
  <c r="N714" i="12" s="1"/>
  <c r="V714" i="12" s="1"/>
  <c r="F717" i="12"/>
  <c r="L717" i="12" s="1"/>
  <c r="R717" i="12" s="1"/>
  <c r="T717" i="12" s="1"/>
  <c r="G717" i="12"/>
  <c r="M717" i="12" s="1"/>
  <c r="U717" i="12" s="1"/>
  <c r="H717" i="12"/>
  <c r="N717" i="12" s="1"/>
  <c r="V717" i="12" s="1"/>
  <c r="F721" i="12"/>
  <c r="L721" i="12" s="1"/>
  <c r="R721" i="12" s="1"/>
  <c r="T721" i="12" s="1"/>
  <c r="G721" i="12"/>
  <c r="M721" i="12" s="1"/>
  <c r="U721" i="12" s="1"/>
  <c r="H721" i="12"/>
  <c r="N721" i="12" s="1"/>
  <c r="V721" i="12" s="1"/>
  <c r="F724" i="12"/>
  <c r="L724" i="12" s="1"/>
  <c r="R724" i="12" s="1"/>
  <c r="T724" i="12" s="1"/>
  <c r="G724" i="12"/>
  <c r="M724" i="12" s="1"/>
  <c r="U724" i="12" s="1"/>
  <c r="H724" i="12"/>
  <c r="N724" i="12" s="1"/>
  <c r="V724" i="12" s="1"/>
  <c r="F728" i="12"/>
  <c r="L728" i="12" s="1"/>
  <c r="R728" i="12" s="1"/>
  <c r="T728" i="12" s="1"/>
  <c r="G728" i="12"/>
  <c r="M728" i="12" s="1"/>
  <c r="U728" i="12" s="1"/>
  <c r="H728" i="12"/>
  <c r="N728" i="12" s="1"/>
  <c r="V728" i="12" s="1"/>
  <c r="F730" i="12"/>
  <c r="L730" i="12" s="1"/>
  <c r="R730" i="12" s="1"/>
  <c r="T730" i="12" s="1"/>
  <c r="G730" i="12"/>
  <c r="M730" i="12" s="1"/>
  <c r="U730" i="12" s="1"/>
  <c r="H730" i="12"/>
  <c r="N730" i="12" s="1"/>
  <c r="V730" i="12" s="1"/>
  <c r="F736" i="12"/>
  <c r="L736" i="12" s="1"/>
  <c r="R736" i="12" s="1"/>
  <c r="T736" i="12" s="1"/>
  <c r="G736" i="12"/>
  <c r="M736" i="12" s="1"/>
  <c r="U736" i="12" s="1"/>
  <c r="H736" i="12"/>
  <c r="N736" i="12" s="1"/>
  <c r="V736" i="12" s="1"/>
  <c r="F739" i="12"/>
  <c r="L739" i="12" s="1"/>
  <c r="R739" i="12" s="1"/>
  <c r="T739" i="12" s="1"/>
  <c r="G739" i="12"/>
  <c r="M739" i="12" s="1"/>
  <c r="U739" i="12" s="1"/>
  <c r="H739" i="12"/>
  <c r="N739" i="12" s="1"/>
  <c r="V739" i="12" s="1"/>
  <c r="F741" i="12"/>
  <c r="L741" i="12" s="1"/>
  <c r="R741" i="12" s="1"/>
  <c r="T741" i="12" s="1"/>
  <c r="G741" i="12"/>
  <c r="M741" i="12" s="1"/>
  <c r="U741" i="12" s="1"/>
  <c r="H741" i="12"/>
  <c r="N741" i="12" s="1"/>
  <c r="V741" i="12" s="1"/>
  <c r="F745" i="12"/>
  <c r="L745" i="12" s="1"/>
  <c r="R745" i="12" s="1"/>
  <c r="T745" i="12" s="1"/>
  <c r="G745" i="12"/>
  <c r="M745" i="12" s="1"/>
  <c r="U745" i="12" s="1"/>
  <c r="H745" i="12"/>
  <c r="N745" i="12" s="1"/>
  <c r="V745" i="12" s="1"/>
  <c r="F749" i="12"/>
  <c r="L749" i="12" s="1"/>
  <c r="R749" i="12" s="1"/>
  <c r="T749" i="12" s="1"/>
  <c r="G749" i="12"/>
  <c r="M749" i="12" s="1"/>
  <c r="U749" i="12" s="1"/>
  <c r="H749" i="12"/>
  <c r="N749" i="12" s="1"/>
  <c r="V749" i="12" s="1"/>
  <c r="F753" i="12"/>
  <c r="L753" i="12" s="1"/>
  <c r="R753" i="12" s="1"/>
  <c r="T753" i="12" s="1"/>
  <c r="G753" i="12"/>
  <c r="M753" i="12" s="1"/>
  <c r="U753" i="12" s="1"/>
  <c r="H753" i="12"/>
  <c r="N753" i="12" s="1"/>
  <c r="V753" i="12" s="1"/>
  <c r="F757" i="12"/>
  <c r="L757" i="12" s="1"/>
  <c r="R757" i="12" s="1"/>
  <c r="T757" i="12" s="1"/>
  <c r="G757" i="12"/>
  <c r="M757" i="12" s="1"/>
  <c r="U757" i="12" s="1"/>
  <c r="H757" i="12"/>
  <c r="N757" i="12" s="1"/>
  <c r="V757" i="12" s="1"/>
  <c r="F760" i="12"/>
  <c r="L760" i="12" s="1"/>
  <c r="R760" i="12" s="1"/>
  <c r="T760" i="12" s="1"/>
  <c r="G760" i="12"/>
  <c r="M760" i="12" s="1"/>
  <c r="U760" i="12" s="1"/>
  <c r="H760" i="12"/>
  <c r="N760" i="12" s="1"/>
  <c r="V760" i="12" s="1"/>
  <c r="F767" i="12"/>
  <c r="L767" i="12" s="1"/>
  <c r="R767" i="12" s="1"/>
  <c r="T767" i="12" s="1"/>
  <c r="G767" i="12"/>
  <c r="M767" i="12" s="1"/>
  <c r="U767" i="12" s="1"/>
  <c r="H767" i="12"/>
  <c r="N767" i="12" s="1"/>
  <c r="V767" i="12" s="1"/>
  <c r="F770" i="12"/>
  <c r="L770" i="12" s="1"/>
  <c r="R770" i="12" s="1"/>
  <c r="T770" i="12" s="1"/>
  <c r="G770" i="12"/>
  <c r="M770" i="12" s="1"/>
  <c r="U770" i="12" s="1"/>
  <c r="H770" i="12"/>
  <c r="N770" i="12" s="1"/>
  <c r="V770" i="12" s="1"/>
  <c r="F773" i="12"/>
  <c r="L773" i="12" s="1"/>
  <c r="R773" i="12" s="1"/>
  <c r="T773" i="12" s="1"/>
  <c r="G773" i="12"/>
  <c r="M773" i="12" s="1"/>
  <c r="U773" i="12" s="1"/>
  <c r="H773" i="12"/>
  <c r="N773" i="12" s="1"/>
  <c r="V773" i="12" s="1"/>
  <c r="F775" i="12"/>
  <c r="L775" i="12" s="1"/>
  <c r="R775" i="12" s="1"/>
  <c r="T775" i="12" s="1"/>
  <c r="G775" i="12"/>
  <c r="M775" i="12" s="1"/>
  <c r="U775" i="12" s="1"/>
  <c r="H775" i="12"/>
  <c r="N775" i="12" s="1"/>
  <c r="V775" i="12" s="1"/>
  <c r="F779" i="12"/>
  <c r="L779" i="12" s="1"/>
  <c r="R779" i="12" s="1"/>
  <c r="T779" i="12" s="1"/>
  <c r="G779" i="12"/>
  <c r="M779" i="12" s="1"/>
  <c r="U779" i="12" s="1"/>
  <c r="H779" i="12"/>
  <c r="N779" i="12" s="1"/>
  <c r="V779" i="12" s="1"/>
  <c r="F783" i="12"/>
  <c r="L783" i="12" s="1"/>
  <c r="R783" i="12" s="1"/>
  <c r="T783" i="12" s="1"/>
  <c r="G783" i="12"/>
  <c r="M783" i="12" s="1"/>
  <c r="U783" i="12" s="1"/>
  <c r="H783" i="12"/>
  <c r="N783" i="12" s="1"/>
  <c r="V783" i="12" s="1"/>
  <c r="F785" i="12"/>
  <c r="L785" i="12" s="1"/>
  <c r="R785" i="12" s="1"/>
  <c r="T785" i="12" s="1"/>
  <c r="G785" i="12"/>
  <c r="M785" i="12" s="1"/>
  <c r="U785" i="12" s="1"/>
  <c r="H785" i="12"/>
  <c r="N785" i="12" s="1"/>
  <c r="V785" i="12" s="1"/>
  <c r="F790" i="12"/>
  <c r="L790" i="12" s="1"/>
  <c r="R790" i="12" s="1"/>
  <c r="T790" i="12" s="1"/>
  <c r="G790" i="12"/>
  <c r="M790" i="12" s="1"/>
  <c r="U790" i="12" s="1"/>
  <c r="H790" i="12"/>
  <c r="N790" i="12" s="1"/>
  <c r="V790" i="12" s="1"/>
  <c r="F794" i="12"/>
  <c r="L794" i="12" s="1"/>
  <c r="R794" i="12" s="1"/>
  <c r="T794" i="12" s="1"/>
  <c r="G794" i="12"/>
  <c r="M794" i="12" s="1"/>
  <c r="U794" i="12" s="1"/>
  <c r="H794" i="12"/>
  <c r="N794" i="12" s="1"/>
  <c r="V794" i="12" s="1"/>
  <c r="F796" i="12"/>
  <c r="L796" i="12" s="1"/>
  <c r="R796" i="12" s="1"/>
  <c r="T796" i="12" s="1"/>
  <c r="G796" i="12"/>
  <c r="M796" i="12" s="1"/>
  <c r="U796" i="12" s="1"/>
  <c r="H796" i="12"/>
  <c r="N796" i="12" s="1"/>
  <c r="V796" i="12" s="1"/>
  <c r="F800" i="12"/>
  <c r="L800" i="12" s="1"/>
  <c r="R800" i="12" s="1"/>
  <c r="T800" i="12" s="1"/>
  <c r="G800" i="12"/>
  <c r="M800" i="12" s="1"/>
  <c r="U800" i="12" s="1"/>
  <c r="H800" i="12"/>
  <c r="N800" i="12" s="1"/>
  <c r="V800" i="12" s="1"/>
  <c r="F811" i="12"/>
  <c r="L811" i="12" s="1"/>
  <c r="R811" i="12" s="1"/>
  <c r="T811" i="12" s="1"/>
  <c r="G811" i="12"/>
  <c r="M811" i="12" s="1"/>
  <c r="U811" i="12" s="1"/>
  <c r="H811" i="12"/>
  <c r="N811" i="12" s="1"/>
  <c r="V811" i="12" s="1"/>
  <c r="F813" i="12"/>
  <c r="L813" i="12" s="1"/>
  <c r="R813" i="12" s="1"/>
  <c r="T813" i="12" s="1"/>
  <c r="G813" i="12"/>
  <c r="M813" i="12" s="1"/>
  <c r="U813" i="12" s="1"/>
  <c r="H813" i="12"/>
  <c r="N813" i="12" s="1"/>
  <c r="V813" i="12" s="1"/>
  <c r="F820" i="12"/>
  <c r="L820" i="12" s="1"/>
  <c r="R820" i="12" s="1"/>
  <c r="T820" i="12" s="1"/>
  <c r="G820" i="12"/>
  <c r="M820" i="12" s="1"/>
  <c r="U820" i="12" s="1"/>
  <c r="H820" i="12"/>
  <c r="N820" i="12" s="1"/>
  <c r="V820" i="12" s="1"/>
  <c r="F823" i="12"/>
  <c r="L823" i="12" s="1"/>
  <c r="R823" i="12" s="1"/>
  <c r="T823" i="12" s="1"/>
  <c r="G823" i="12"/>
  <c r="M823" i="12" s="1"/>
  <c r="U823" i="12" s="1"/>
  <c r="H823" i="12"/>
  <c r="N823" i="12" s="1"/>
  <c r="V823" i="12" s="1"/>
  <c r="F829" i="12"/>
  <c r="L829" i="12" s="1"/>
  <c r="R829" i="12" s="1"/>
  <c r="T829" i="12" s="1"/>
  <c r="G829" i="12"/>
  <c r="M829" i="12" s="1"/>
  <c r="U829" i="12" s="1"/>
  <c r="H829" i="12"/>
  <c r="N829" i="12" s="1"/>
  <c r="V829" i="12" s="1"/>
  <c r="F832" i="12"/>
  <c r="L832" i="12" s="1"/>
  <c r="R832" i="12" s="1"/>
  <c r="T832" i="12" s="1"/>
  <c r="G832" i="12"/>
  <c r="M832" i="12" s="1"/>
  <c r="U832" i="12" s="1"/>
  <c r="H832" i="12"/>
  <c r="N832" i="12" s="1"/>
  <c r="V832" i="12" s="1"/>
  <c r="F836" i="12"/>
  <c r="L836" i="12" s="1"/>
  <c r="R836" i="12" s="1"/>
  <c r="T836" i="12" s="1"/>
  <c r="G836" i="12"/>
  <c r="M836" i="12" s="1"/>
  <c r="U836" i="12" s="1"/>
  <c r="H836" i="12"/>
  <c r="N836" i="12" s="1"/>
  <c r="V836" i="12" s="1"/>
  <c r="F840" i="12"/>
  <c r="L840" i="12" s="1"/>
  <c r="R840" i="12" s="1"/>
  <c r="T840" i="12" s="1"/>
  <c r="G840" i="12"/>
  <c r="M840" i="12" s="1"/>
  <c r="U840" i="12" s="1"/>
  <c r="H840" i="12"/>
  <c r="N840" i="12" s="1"/>
  <c r="V840" i="12" s="1"/>
  <c r="F844" i="12"/>
  <c r="L844" i="12" s="1"/>
  <c r="R844" i="12" s="1"/>
  <c r="T844" i="12" s="1"/>
  <c r="G844" i="12"/>
  <c r="M844" i="12" s="1"/>
  <c r="U844" i="12" s="1"/>
  <c r="H844" i="12"/>
  <c r="N844" i="12" s="1"/>
  <c r="V844" i="12" s="1"/>
  <c r="F866" i="12"/>
  <c r="L866" i="12" s="1"/>
  <c r="R866" i="12" s="1"/>
  <c r="T866" i="12" s="1"/>
  <c r="G866" i="12"/>
  <c r="M866" i="12" s="1"/>
  <c r="U866" i="12" s="1"/>
  <c r="H866" i="12"/>
  <c r="N866" i="12" s="1"/>
  <c r="V866" i="12" s="1"/>
  <c r="F870" i="12"/>
  <c r="L870" i="12" s="1"/>
  <c r="R870" i="12" s="1"/>
  <c r="T870" i="12" s="1"/>
  <c r="G870" i="12"/>
  <c r="M870" i="12" s="1"/>
  <c r="U870" i="12" s="1"/>
  <c r="H870" i="12"/>
  <c r="N870" i="12" s="1"/>
  <c r="V870" i="12" s="1"/>
  <c r="F874" i="12"/>
  <c r="L874" i="12" s="1"/>
  <c r="R874" i="12" s="1"/>
  <c r="T874" i="12" s="1"/>
  <c r="G874" i="12"/>
  <c r="M874" i="12" s="1"/>
  <c r="U874" i="12" s="1"/>
  <c r="H874" i="12"/>
  <c r="N874" i="12" s="1"/>
  <c r="V874" i="12" s="1"/>
  <c r="F878" i="12"/>
  <c r="L878" i="12" s="1"/>
  <c r="R878" i="12" s="1"/>
  <c r="T878" i="12" s="1"/>
  <c r="G878" i="12"/>
  <c r="M878" i="12" s="1"/>
  <c r="U878" i="12" s="1"/>
  <c r="H878" i="12"/>
  <c r="N878" i="12" s="1"/>
  <c r="V878" i="12" s="1"/>
  <c r="F886" i="12"/>
  <c r="L886" i="12" s="1"/>
  <c r="R886" i="12" s="1"/>
  <c r="T886" i="12" s="1"/>
  <c r="G886" i="12"/>
  <c r="M886" i="12" s="1"/>
  <c r="U886" i="12" s="1"/>
  <c r="H886" i="12"/>
  <c r="N886" i="12" s="1"/>
  <c r="V886" i="12" s="1"/>
  <c r="F889" i="12"/>
  <c r="L889" i="12" s="1"/>
  <c r="R889" i="12" s="1"/>
  <c r="T889" i="12" s="1"/>
  <c r="G889" i="12"/>
  <c r="M889" i="12" s="1"/>
  <c r="U889" i="12" s="1"/>
  <c r="H889" i="12"/>
  <c r="N889" i="12" s="1"/>
  <c r="V889" i="12" s="1"/>
  <c r="F910" i="12"/>
  <c r="L910" i="12" s="1"/>
  <c r="R910" i="12" s="1"/>
  <c r="T910" i="12" s="1"/>
  <c r="G910" i="12"/>
  <c r="M910" i="12" s="1"/>
  <c r="U910" i="12" s="1"/>
  <c r="H910" i="12"/>
  <c r="N910" i="12" s="1"/>
  <c r="V910" i="12" s="1"/>
  <c r="F920" i="12"/>
  <c r="L920" i="12" s="1"/>
  <c r="R920" i="12" s="1"/>
  <c r="T920" i="12" s="1"/>
  <c r="G920" i="12"/>
  <c r="M920" i="12" s="1"/>
  <c r="U920" i="12" s="1"/>
  <c r="H920" i="12"/>
  <c r="N920" i="12" s="1"/>
  <c r="V920" i="12" s="1"/>
  <c r="F928" i="12"/>
  <c r="L928" i="12" s="1"/>
  <c r="R928" i="12" s="1"/>
  <c r="T928" i="12" s="1"/>
  <c r="G928" i="12"/>
  <c r="M928" i="12" s="1"/>
  <c r="U928" i="12" s="1"/>
  <c r="H928" i="12"/>
  <c r="N928" i="12" s="1"/>
  <c r="V928" i="12" s="1"/>
  <c r="F936" i="12"/>
  <c r="L936" i="12" s="1"/>
  <c r="R936" i="12" s="1"/>
  <c r="T936" i="12" s="1"/>
  <c r="G936" i="12"/>
  <c r="M936" i="12" s="1"/>
  <c r="U936" i="12" s="1"/>
  <c r="H936" i="12"/>
  <c r="N936" i="12" s="1"/>
  <c r="V936" i="12" s="1"/>
  <c r="F944" i="12"/>
  <c r="L944" i="12" s="1"/>
  <c r="R944" i="12" s="1"/>
  <c r="T944" i="12" s="1"/>
  <c r="G944" i="12"/>
  <c r="M944" i="12" s="1"/>
  <c r="U944" i="12" s="1"/>
  <c r="H944" i="12"/>
  <c r="N944" i="12" s="1"/>
  <c r="V944" i="12" s="1"/>
  <c r="F948" i="12"/>
  <c r="L948" i="12" s="1"/>
  <c r="R948" i="12" s="1"/>
  <c r="T948" i="12" s="1"/>
  <c r="G948" i="12"/>
  <c r="M948" i="12" s="1"/>
  <c r="U948" i="12" s="1"/>
  <c r="H948" i="12"/>
  <c r="N948" i="12" s="1"/>
  <c r="V948" i="12" s="1"/>
  <c r="F952" i="12"/>
  <c r="L952" i="12" s="1"/>
  <c r="R952" i="12" s="1"/>
  <c r="T952" i="12" s="1"/>
  <c r="G952" i="12"/>
  <c r="M952" i="12" s="1"/>
  <c r="U952" i="12" s="1"/>
  <c r="H952" i="12"/>
  <c r="N952" i="12" s="1"/>
  <c r="V952" i="12" s="1"/>
  <c r="F956" i="12"/>
  <c r="L956" i="12" s="1"/>
  <c r="R956" i="12" s="1"/>
  <c r="T956" i="12" s="1"/>
  <c r="G956" i="12"/>
  <c r="M956" i="12" s="1"/>
  <c r="U956" i="12" s="1"/>
  <c r="H956" i="12"/>
  <c r="N956" i="12" s="1"/>
  <c r="V956" i="12" s="1"/>
  <c r="F960" i="12"/>
  <c r="L960" i="12" s="1"/>
  <c r="R960" i="12" s="1"/>
  <c r="T960" i="12" s="1"/>
  <c r="G960" i="12"/>
  <c r="M960" i="12" s="1"/>
  <c r="U960" i="12" s="1"/>
  <c r="H960" i="12"/>
  <c r="N960" i="12" s="1"/>
  <c r="V960" i="12" s="1"/>
  <c r="F964" i="12"/>
  <c r="L964" i="12" s="1"/>
  <c r="R964" i="12" s="1"/>
  <c r="T964" i="12" s="1"/>
  <c r="G964" i="12"/>
  <c r="M964" i="12" s="1"/>
  <c r="U964" i="12" s="1"/>
  <c r="H964" i="12"/>
  <c r="N964" i="12" s="1"/>
  <c r="V964" i="12" s="1"/>
  <c r="F966" i="12"/>
  <c r="L966" i="12" s="1"/>
  <c r="R966" i="12" s="1"/>
  <c r="T966" i="12" s="1"/>
  <c r="G966" i="12"/>
  <c r="M966" i="12" s="1"/>
  <c r="U966" i="12" s="1"/>
  <c r="H966" i="12"/>
  <c r="N966" i="12" s="1"/>
  <c r="V966" i="12" s="1"/>
  <c r="F970" i="12"/>
  <c r="L970" i="12" s="1"/>
  <c r="R970" i="12" s="1"/>
  <c r="T970" i="12" s="1"/>
  <c r="G970" i="12"/>
  <c r="M970" i="12" s="1"/>
  <c r="U970" i="12" s="1"/>
  <c r="H970" i="12"/>
  <c r="N970" i="12" s="1"/>
  <c r="V970" i="12" s="1"/>
  <c r="F974" i="12"/>
  <c r="L974" i="12" s="1"/>
  <c r="R974" i="12" s="1"/>
  <c r="T974" i="12" s="1"/>
  <c r="G974" i="12"/>
  <c r="M974" i="12" s="1"/>
  <c r="U974" i="12" s="1"/>
  <c r="H974" i="12"/>
  <c r="N974" i="12" s="1"/>
  <c r="V974" i="12" s="1"/>
  <c r="F991" i="12"/>
  <c r="L991" i="12" s="1"/>
  <c r="R991" i="12" s="1"/>
  <c r="T991" i="12" s="1"/>
  <c r="G991" i="12"/>
  <c r="M991" i="12" s="1"/>
  <c r="U991" i="12" s="1"/>
  <c r="H991" i="12"/>
  <c r="N991" i="12" s="1"/>
  <c r="V991" i="12" s="1"/>
  <c r="F995" i="12"/>
  <c r="L995" i="12" s="1"/>
  <c r="R995" i="12" s="1"/>
  <c r="T995" i="12" s="1"/>
  <c r="G995" i="12"/>
  <c r="M995" i="12" s="1"/>
  <c r="U995" i="12" s="1"/>
  <c r="H995" i="12"/>
  <c r="N995" i="12" s="1"/>
  <c r="V995" i="12" s="1"/>
  <c r="F1015" i="12"/>
  <c r="L1015" i="12" s="1"/>
  <c r="R1015" i="12" s="1"/>
  <c r="T1015" i="12" s="1"/>
  <c r="G1015" i="12"/>
  <c r="M1015" i="12" s="1"/>
  <c r="U1015" i="12" s="1"/>
  <c r="H1015" i="12"/>
  <c r="N1015" i="12" s="1"/>
  <c r="V1015" i="12" s="1"/>
  <c r="F1019" i="12"/>
  <c r="L1019" i="12" s="1"/>
  <c r="R1019" i="12" s="1"/>
  <c r="T1019" i="12" s="1"/>
  <c r="G1019" i="12"/>
  <c r="M1019" i="12" s="1"/>
  <c r="U1019" i="12" s="1"/>
  <c r="H1019" i="12"/>
  <c r="N1019" i="12" s="1"/>
  <c r="V1019" i="12" s="1"/>
  <c r="F1027" i="12"/>
  <c r="L1027" i="12" s="1"/>
  <c r="R1027" i="12" s="1"/>
  <c r="T1027" i="12" s="1"/>
  <c r="G1027" i="12"/>
  <c r="M1027" i="12" s="1"/>
  <c r="U1027" i="12" s="1"/>
  <c r="H1027" i="12"/>
  <c r="N1027" i="12" s="1"/>
  <c r="V1027" i="12" s="1"/>
  <c r="F1031" i="12"/>
  <c r="L1031" i="12" s="1"/>
  <c r="R1031" i="12" s="1"/>
  <c r="T1031" i="12" s="1"/>
  <c r="G1031" i="12"/>
  <c r="M1031" i="12" s="1"/>
  <c r="U1031" i="12" s="1"/>
  <c r="H1031" i="12"/>
  <c r="N1031" i="12" s="1"/>
  <c r="V1031" i="12" s="1"/>
  <c r="F1047" i="12"/>
  <c r="L1047" i="12" s="1"/>
  <c r="R1047" i="12" s="1"/>
  <c r="T1047" i="12" s="1"/>
  <c r="G1047" i="12"/>
  <c r="M1047" i="12" s="1"/>
  <c r="U1047" i="12" s="1"/>
  <c r="H1047" i="12"/>
  <c r="N1047" i="12" s="1"/>
  <c r="V1047" i="12" s="1"/>
  <c r="F1052" i="12"/>
  <c r="L1052" i="12" s="1"/>
  <c r="R1052" i="12" s="1"/>
  <c r="T1052" i="12" s="1"/>
  <c r="G1052" i="12"/>
  <c r="M1052" i="12" s="1"/>
  <c r="U1052" i="12" s="1"/>
  <c r="H1052" i="12"/>
  <c r="N1052" i="12" s="1"/>
  <c r="V1052" i="12" s="1"/>
  <c r="F1055" i="12"/>
  <c r="L1055" i="12" s="1"/>
  <c r="R1055" i="12" s="1"/>
  <c r="T1055" i="12" s="1"/>
  <c r="G1055" i="12"/>
  <c r="M1055" i="12" s="1"/>
  <c r="U1055" i="12" s="1"/>
  <c r="H1055" i="12"/>
  <c r="N1055" i="12" s="1"/>
  <c r="V1055" i="12" s="1"/>
  <c r="F1057" i="12"/>
  <c r="L1057" i="12" s="1"/>
  <c r="R1057" i="12" s="1"/>
  <c r="T1057" i="12" s="1"/>
  <c r="G1057" i="12"/>
  <c r="M1057" i="12" s="1"/>
  <c r="U1057" i="12" s="1"/>
  <c r="H1057" i="12"/>
  <c r="N1057" i="12" s="1"/>
  <c r="V1057" i="12" s="1"/>
  <c r="F1063" i="12"/>
  <c r="L1063" i="12" s="1"/>
  <c r="R1063" i="12" s="1"/>
  <c r="T1063" i="12" s="1"/>
  <c r="G1063" i="12"/>
  <c r="M1063" i="12" s="1"/>
  <c r="U1063" i="12" s="1"/>
  <c r="H1063" i="12"/>
  <c r="N1063" i="12" s="1"/>
  <c r="V1063" i="12" s="1"/>
  <c r="F1065" i="12"/>
  <c r="L1065" i="12" s="1"/>
  <c r="R1065" i="12" s="1"/>
  <c r="T1065" i="12" s="1"/>
  <c r="G1065" i="12"/>
  <c r="M1065" i="12" s="1"/>
  <c r="U1065" i="12" s="1"/>
  <c r="H1065" i="12"/>
  <c r="N1065" i="12" s="1"/>
  <c r="V1065" i="12" s="1"/>
  <c r="F1075" i="12"/>
  <c r="L1075" i="12" s="1"/>
  <c r="R1075" i="12" s="1"/>
  <c r="T1075" i="12" s="1"/>
  <c r="G1075" i="12"/>
  <c r="M1075" i="12" s="1"/>
  <c r="U1075" i="12" s="1"/>
  <c r="H1075" i="12"/>
  <c r="N1075" i="12" s="1"/>
  <c r="V1075" i="12" s="1"/>
  <c r="F1083" i="12"/>
  <c r="L1083" i="12" s="1"/>
  <c r="R1083" i="12" s="1"/>
  <c r="T1083" i="12" s="1"/>
  <c r="G1083" i="12"/>
  <c r="M1083" i="12" s="1"/>
  <c r="U1083" i="12" s="1"/>
  <c r="H1083" i="12"/>
  <c r="N1083" i="12" s="1"/>
  <c r="V1083" i="12" s="1"/>
  <c r="F1088" i="12"/>
  <c r="L1088" i="12" s="1"/>
  <c r="R1088" i="12" s="1"/>
  <c r="T1088" i="12" s="1"/>
  <c r="G1088" i="12"/>
  <c r="M1088" i="12" s="1"/>
  <c r="U1088" i="12" s="1"/>
  <c r="H1088" i="12"/>
  <c r="N1088" i="12" s="1"/>
  <c r="V1088" i="12" s="1"/>
  <c r="F1091" i="12"/>
  <c r="L1091" i="12" s="1"/>
  <c r="R1091" i="12" s="1"/>
  <c r="T1091" i="12" s="1"/>
  <c r="G1091" i="12"/>
  <c r="M1091" i="12" s="1"/>
  <c r="U1091" i="12" s="1"/>
  <c r="H1091" i="12"/>
  <c r="N1091" i="12" s="1"/>
  <c r="V1091" i="12" s="1"/>
  <c r="F1097" i="12"/>
  <c r="L1097" i="12" s="1"/>
  <c r="R1097" i="12" s="1"/>
  <c r="T1097" i="12" s="1"/>
  <c r="G1097" i="12"/>
  <c r="M1097" i="12" s="1"/>
  <c r="U1097" i="12" s="1"/>
  <c r="H1097" i="12"/>
  <c r="N1097" i="12" s="1"/>
  <c r="V1097" i="12" s="1"/>
  <c r="F1100" i="12"/>
  <c r="L1100" i="12" s="1"/>
  <c r="R1100" i="12" s="1"/>
  <c r="T1100" i="12" s="1"/>
  <c r="G1100" i="12"/>
  <c r="M1100" i="12" s="1"/>
  <c r="U1100" i="12" s="1"/>
  <c r="H1100" i="12"/>
  <c r="N1100" i="12" s="1"/>
  <c r="V1100" i="12" s="1"/>
  <c r="F1103" i="12"/>
  <c r="L1103" i="12" s="1"/>
  <c r="R1103" i="12" s="1"/>
  <c r="T1103" i="12" s="1"/>
  <c r="G1103" i="12"/>
  <c r="M1103" i="12" s="1"/>
  <c r="U1103" i="12" s="1"/>
  <c r="H1103" i="12"/>
  <c r="N1103" i="12" s="1"/>
  <c r="V1103" i="12" s="1"/>
  <c r="F1110" i="12"/>
  <c r="L1110" i="12" s="1"/>
  <c r="R1110" i="12" s="1"/>
  <c r="T1110" i="12" s="1"/>
  <c r="G1110" i="12"/>
  <c r="M1110" i="12" s="1"/>
  <c r="U1110" i="12" s="1"/>
  <c r="H1110" i="12"/>
  <c r="N1110" i="12" s="1"/>
  <c r="V1110" i="12" s="1"/>
  <c r="F1129" i="12"/>
  <c r="L1129" i="12" s="1"/>
  <c r="R1129" i="12" s="1"/>
  <c r="T1129" i="12" s="1"/>
  <c r="G1129" i="12"/>
  <c r="M1129" i="12" s="1"/>
  <c r="U1129" i="12" s="1"/>
  <c r="H1129" i="12"/>
  <c r="N1129" i="12" s="1"/>
  <c r="V1129" i="12" s="1"/>
  <c r="F1134" i="12"/>
  <c r="L1134" i="12" s="1"/>
  <c r="R1134" i="12" s="1"/>
  <c r="T1134" i="12" s="1"/>
  <c r="G1134" i="12"/>
  <c r="M1134" i="12" s="1"/>
  <c r="U1134" i="12" s="1"/>
  <c r="H1134" i="12"/>
  <c r="N1134" i="12" s="1"/>
  <c r="V1134" i="12" s="1"/>
  <c r="F1139" i="12"/>
  <c r="L1139" i="12" s="1"/>
  <c r="R1139" i="12" s="1"/>
  <c r="T1139" i="12" s="1"/>
  <c r="G1139" i="12"/>
  <c r="M1139" i="12" s="1"/>
  <c r="U1139" i="12" s="1"/>
  <c r="H1139" i="12"/>
  <c r="N1139" i="12" s="1"/>
  <c r="V1139" i="12" s="1"/>
  <c r="F1146" i="12"/>
  <c r="L1146" i="12" s="1"/>
  <c r="R1146" i="12" s="1"/>
  <c r="T1146" i="12" s="1"/>
  <c r="G1146" i="12"/>
  <c r="M1146" i="12" s="1"/>
  <c r="U1146" i="12" s="1"/>
  <c r="H1146" i="12"/>
  <c r="N1146" i="12" s="1"/>
  <c r="V1146" i="12" s="1"/>
  <c r="F1153" i="12"/>
  <c r="L1153" i="12" s="1"/>
  <c r="R1153" i="12" s="1"/>
  <c r="T1153" i="12" s="1"/>
  <c r="G1153" i="12"/>
  <c r="M1153" i="12" s="1"/>
  <c r="U1153" i="12" s="1"/>
  <c r="H1153" i="12"/>
  <c r="N1153" i="12" s="1"/>
  <c r="V1153" i="12" s="1"/>
  <c r="F1157" i="12"/>
  <c r="L1157" i="12" s="1"/>
  <c r="R1157" i="12" s="1"/>
  <c r="T1157" i="12" s="1"/>
  <c r="G1157" i="12"/>
  <c r="M1157" i="12" s="1"/>
  <c r="U1157" i="12" s="1"/>
  <c r="H1157" i="12"/>
  <c r="N1157" i="12" s="1"/>
  <c r="V1157" i="12" s="1"/>
  <c r="F1161" i="12"/>
  <c r="L1161" i="12" s="1"/>
  <c r="R1161" i="12" s="1"/>
  <c r="T1161" i="12" s="1"/>
  <c r="G1161" i="12"/>
  <c r="M1161" i="12" s="1"/>
  <c r="U1161" i="12" s="1"/>
  <c r="H1161" i="12"/>
  <c r="N1161" i="12" s="1"/>
  <c r="V1161" i="12" s="1"/>
  <c r="F1165" i="12"/>
  <c r="L1165" i="12" s="1"/>
  <c r="R1165" i="12" s="1"/>
  <c r="T1165" i="12" s="1"/>
  <c r="G1165" i="12"/>
  <c r="M1165" i="12" s="1"/>
  <c r="U1165" i="12" s="1"/>
  <c r="H1165" i="12"/>
  <c r="N1165" i="12" s="1"/>
  <c r="V1165" i="12" s="1"/>
  <c r="F1170" i="12"/>
  <c r="L1170" i="12" s="1"/>
  <c r="R1170" i="12" s="1"/>
  <c r="T1170" i="12" s="1"/>
  <c r="G1170" i="12"/>
  <c r="M1170" i="12" s="1"/>
  <c r="U1170" i="12" s="1"/>
  <c r="H1170" i="12"/>
  <c r="N1170" i="12" s="1"/>
  <c r="V1170" i="12" s="1"/>
  <c r="F1178" i="12"/>
  <c r="L1178" i="12" s="1"/>
  <c r="R1178" i="12" s="1"/>
  <c r="T1178" i="12" s="1"/>
  <c r="G1178" i="12"/>
  <c r="M1178" i="12" s="1"/>
  <c r="U1178" i="12" s="1"/>
  <c r="H1178" i="12"/>
  <c r="N1178" i="12" s="1"/>
  <c r="V1178" i="12" s="1"/>
  <c r="F1190" i="12"/>
  <c r="L1190" i="12" s="1"/>
  <c r="R1190" i="12" s="1"/>
  <c r="T1190" i="12" s="1"/>
  <c r="G1190" i="12"/>
  <c r="M1190" i="12" s="1"/>
  <c r="U1190" i="12" s="1"/>
  <c r="H1190" i="12"/>
  <c r="N1190" i="12" s="1"/>
  <c r="V1190" i="12" s="1"/>
  <c r="F1194" i="12"/>
  <c r="L1194" i="12" s="1"/>
  <c r="R1194" i="12" s="1"/>
  <c r="T1194" i="12" s="1"/>
  <c r="G1194" i="12"/>
  <c r="M1194" i="12" s="1"/>
  <c r="U1194" i="12" s="1"/>
  <c r="H1194" i="12"/>
  <c r="N1194" i="12" s="1"/>
  <c r="V1194" i="12" s="1"/>
  <c r="F1212" i="12"/>
  <c r="L1212" i="12" s="1"/>
  <c r="R1212" i="12" s="1"/>
  <c r="T1212" i="12" s="1"/>
  <c r="G1212" i="12"/>
  <c r="M1212" i="12" s="1"/>
  <c r="U1212" i="12" s="1"/>
  <c r="H1212" i="12"/>
  <c r="N1212" i="12" s="1"/>
  <c r="V1212" i="12" s="1"/>
  <c r="F1217" i="12"/>
  <c r="L1217" i="12" s="1"/>
  <c r="R1217" i="12" s="1"/>
  <c r="T1217" i="12" s="1"/>
  <c r="G1217" i="12"/>
  <c r="M1217" i="12" s="1"/>
  <c r="U1217" i="12" s="1"/>
  <c r="H1217" i="12"/>
  <c r="N1217" i="12" s="1"/>
  <c r="V1217" i="12" s="1"/>
  <c r="F1231" i="12"/>
  <c r="L1231" i="12" s="1"/>
  <c r="R1231" i="12" s="1"/>
  <c r="T1231" i="12" s="1"/>
  <c r="G1231" i="12"/>
  <c r="M1231" i="12" s="1"/>
  <c r="U1231" i="12" s="1"/>
  <c r="H1231" i="12"/>
  <c r="N1231" i="12" s="1"/>
  <c r="V1231" i="12" s="1"/>
  <c r="F1235" i="12"/>
  <c r="L1235" i="12" s="1"/>
  <c r="R1235" i="12" s="1"/>
  <c r="T1235" i="12" s="1"/>
  <c r="G1235" i="12"/>
  <c r="M1235" i="12" s="1"/>
  <c r="U1235" i="12" s="1"/>
  <c r="H1235" i="12"/>
  <c r="N1235" i="12" s="1"/>
  <c r="V1235" i="12" s="1"/>
  <c r="F1239" i="12"/>
  <c r="L1239" i="12" s="1"/>
  <c r="R1239" i="12" s="1"/>
  <c r="T1239" i="12" s="1"/>
  <c r="G1239" i="12"/>
  <c r="M1239" i="12" s="1"/>
  <c r="U1239" i="12" s="1"/>
  <c r="H1239" i="12"/>
  <c r="N1239" i="12" s="1"/>
  <c r="V1239" i="12" s="1"/>
  <c r="F1243" i="12"/>
  <c r="L1243" i="12" s="1"/>
  <c r="R1243" i="12" s="1"/>
  <c r="T1243" i="12" s="1"/>
  <c r="G1243" i="12"/>
  <c r="M1243" i="12" s="1"/>
  <c r="U1243" i="12" s="1"/>
  <c r="H1243" i="12"/>
  <c r="N1243" i="12" s="1"/>
  <c r="V1243" i="12" s="1"/>
  <c r="F1247" i="12"/>
  <c r="L1247" i="12" s="1"/>
  <c r="R1247" i="12" s="1"/>
  <c r="T1247" i="12" s="1"/>
  <c r="G1247" i="12"/>
  <c r="M1247" i="12" s="1"/>
  <c r="U1247" i="12" s="1"/>
  <c r="H1247" i="12"/>
  <c r="N1247" i="12" s="1"/>
  <c r="V1247" i="12" s="1"/>
  <c r="F1251" i="12"/>
  <c r="L1251" i="12" s="1"/>
  <c r="R1251" i="12" s="1"/>
  <c r="T1251" i="12" s="1"/>
  <c r="G1251" i="12"/>
  <c r="M1251" i="12" s="1"/>
  <c r="U1251" i="12" s="1"/>
  <c r="H1251" i="12"/>
  <c r="N1251" i="12" s="1"/>
  <c r="V1251" i="12" s="1"/>
  <c r="F1255" i="12"/>
  <c r="L1255" i="12" s="1"/>
  <c r="R1255" i="12" s="1"/>
  <c r="G1255" i="12"/>
  <c r="M1255" i="12" s="1"/>
  <c r="U1255" i="12" s="1"/>
  <c r="H1255" i="12"/>
  <c r="N1255" i="12" s="1"/>
  <c r="V1255" i="12" s="1"/>
  <c r="F1259" i="12"/>
  <c r="L1259" i="12" s="1"/>
  <c r="R1259" i="12" s="1"/>
  <c r="T1259" i="12" s="1"/>
  <c r="G1259" i="12"/>
  <c r="M1259" i="12" s="1"/>
  <c r="U1259" i="12" s="1"/>
  <c r="H1259" i="12"/>
  <c r="N1259" i="12" s="1"/>
  <c r="V1259" i="12" s="1"/>
  <c r="F1267" i="12"/>
  <c r="L1267" i="12" s="1"/>
  <c r="R1267" i="12" s="1"/>
  <c r="T1267" i="12" s="1"/>
  <c r="G1267" i="12"/>
  <c r="M1267" i="12" s="1"/>
  <c r="U1267" i="12" s="1"/>
  <c r="H1267" i="12"/>
  <c r="N1267" i="12" s="1"/>
  <c r="V1267" i="12" s="1"/>
  <c r="F1271" i="12"/>
  <c r="L1271" i="12" s="1"/>
  <c r="R1271" i="12" s="1"/>
  <c r="T1271" i="12" s="1"/>
  <c r="G1271" i="12"/>
  <c r="M1271" i="12" s="1"/>
  <c r="U1271" i="12" s="1"/>
  <c r="H1271" i="12"/>
  <c r="N1271" i="12" s="1"/>
  <c r="V1271" i="12" s="1"/>
  <c r="F1275" i="12"/>
  <c r="L1275" i="12" s="1"/>
  <c r="R1275" i="12" s="1"/>
  <c r="T1275" i="12" s="1"/>
  <c r="G1275" i="12"/>
  <c r="M1275" i="12" s="1"/>
  <c r="U1275" i="12" s="1"/>
  <c r="H1275" i="12"/>
  <c r="N1275" i="12" s="1"/>
  <c r="V1275" i="12" s="1"/>
  <c r="F1279" i="12"/>
  <c r="L1279" i="12" s="1"/>
  <c r="R1279" i="12" s="1"/>
  <c r="T1279" i="12" s="1"/>
  <c r="G1279" i="12"/>
  <c r="M1279" i="12" s="1"/>
  <c r="U1279" i="12" s="1"/>
  <c r="H1279" i="12"/>
  <c r="N1279" i="12" s="1"/>
  <c r="V1279" i="12" s="1"/>
  <c r="F1283" i="12"/>
  <c r="L1283" i="12" s="1"/>
  <c r="R1283" i="12" s="1"/>
  <c r="T1283" i="12" s="1"/>
  <c r="G1283" i="12"/>
  <c r="M1283" i="12" s="1"/>
  <c r="U1283" i="12" s="1"/>
  <c r="H1283" i="12"/>
  <c r="N1283" i="12" s="1"/>
  <c r="V1283" i="12" s="1"/>
  <c r="F1287" i="12"/>
  <c r="L1287" i="12" s="1"/>
  <c r="R1287" i="12" s="1"/>
  <c r="T1287" i="12" s="1"/>
  <c r="G1287" i="12"/>
  <c r="M1287" i="12" s="1"/>
  <c r="U1287" i="12" s="1"/>
  <c r="H1287" i="12"/>
  <c r="N1287" i="12" s="1"/>
  <c r="V1287" i="12" s="1"/>
  <c r="F1291" i="12"/>
  <c r="L1291" i="12" s="1"/>
  <c r="R1291" i="12" s="1"/>
  <c r="T1291" i="12" s="1"/>
  <c r="G1291" i="12"/>
  <c r="M1291" i="12" s="1"/>
  <c r="U1291" i="12" s="1"/>
  <c r="H1291" i="12"/>
  <c r="N1291" i="12" s="1"/>
  <c r="V1291" i="12" s="1"/>
  <c r="F1295" i="12"/>
  <c r="L1295" i="12" s="1"/>
  <c r="R1295" i="12" s="1"/>
  <c r="T1295" i="12" s="1"/>
  <c r="G1295" i="12"/>
  <c r="M1295" i="12" s="1"/>
  <c r="U1295" i="12" s="1"/>
  <c r="H1295" i="12"/>
  <c r="N1295" i="12" s="1"/>
  <c r="V1295" i="12" s="1"/>
  <c r="F1299" i="12"/>
  <c r="L1299" i="12" s="1"/>
  <c r="R1299" i="12" s="1"/>
  <c r="T1299" i="12" s="1"/>
  <c r="G1299" i="12"/>
  <c r="M1299" i="12" s="1"/>
  <c r="U1299" i="12" s="1"/>
  <c r="H1299" i="12"/>
  <c r="N1299" i="12" s="1"/>
  <c r="V1299" i="12" s="1"/>
  <c r="F1303" i="12"/>
  <c r="L1303" i="12" s="1"/>
  <c r="R1303" i="12" s="1"/>
  <c r="T1303" i="12" s="1"/>
  <c r="G1303" i="12"/>
  <c r="M1303" i="12" s="1"/>
  <c r="U1303" i="12" s="1"/>
  <c r="H1303" i="12"/>
  <c r="N1303" i="12" s="1"/>
  <c r="V1303" i="12" s="1"/>
  <c r="F1307" i="12"/>
  <c r="L1307" i="12" s="1"/>
  <c r="R1307" i="12" s="1"/>
  <c r="T1307" i="12" s="1"/>
  <c r="G1307" i="12"/>
  <c r="M1307" i="12" s="1"/>
  <c r="U1307" i="12" s="1"/>
  <c r="H1307" i="12"/>
  <c r="N1307" i="12" s="1"/>
  <c r="V1307" i="12" s="1"/>
  <c r="F1311" i="12"/>
  <c r="L1311" i="12" s="1"/>
  <c r="R1311" i="12" s="1"/>
  <c r="T1311" i="12" s="1"/>
  <c r="G1311" i="12"/>
  <c r="M1311" i="12" s="1"/>
  <c r="U1311" i="12" s="1"/>
  <c r="H1311" i="12"/>
  <c r="N1311" i="12" s="1"/>
  <c r="V1311" i="12" s="1"/>
  <c r="F1315" i="12"/>
  <c r="L1315" i="12" s="1"/>
  <c r="R1315" i="12" s="1"/>
  <c r="T1315" i="12" s="1"/>
  <c r="G1315" i="12"/>
  <c r="M1315" i="12" s="1"/>
  <c r="U1315" i="12" s="1"/>
  <c r="H1315" i="12"/>
  <c r="N1315" i="12" s="1"/>
  <c r="V1315" i="12" s="1"/>
  <c r="F1319" i="12"/>
  <c r="L1319" i="12" s="1"/>
  <c r="R1319" i="12" s="1"/>
  <c r="T1319" i="12" s="1"/>
  <c r="G1319" i="12"/>
  <c r="M1319" i="12" s="1"/>
  <c r="U1319" i="12" s="1"/>
  <c r="H1319" i="12"/>
  <c r="N1319" i="12" s="1"/>
  <c r="V1319" i="12" s="1"/>
  <c r="F1327" i="12"/>
  <c r="L1327" i="12" s="1"/>
  <c r="R1327" i="12" s="1"/>
  <c r="T1327" i="12" s="1"/>
  <c r="G1327" i="12"/>
  <c r="M1327" i="12" s="1"/>
  <c r="U1327" i="12" s="1"/>
  <c r="H1327" i="12"/>
  <c r="N1327" i="12" s="1"/>
  <c r="V1327" i="12" s="1"/>
  <c r="F1345" i="12"/>
  <c r="L1345" i="12" s="1"/>
  <c r="R1345" i="12" s="1"/>
  <c r="T1345" i="12" s="1"/>
  <c r="G1345" i="12"/>
  <c r="M1345" i="12" s="1"/>
  <c r="U1345" i="12" s="1"/>
  <c r="H1345" i="12"/>
  <c r="N1345" i="12" s="1"/>
  <c r="V1345" i="12" s="1"/>
  <c r="F1350" i="12"/>
  <c r="L1350" i="12" s="1"/>
  <c r="R1350" i="12" s="1"/>
  <c r="T1350" i="12" s="1"/>
  <c r="G1350" i="12"/>
  <c r="M1350" i="12" s="1"/>
  <c r="U1350" i="12" s="1"/>
  <c r="H1350" i="12"/>
  <c r="N1350" i="12" s="1"/>
  <c r="V1350" i="12" s="1"/>
  <c r="F1360" i="12"/>
  <c r="L1360" i="12" s="1"/>
  <c r="R1360" i="12" s="1"/>
  <c r="T1360" i="12" s="1"/>
  <c r="G1360" i="12"/>
  <c r="M1360" i="12" s="1"/>
  <c r="U1360" i="12" s="1"/>
  <c r="H1360" i="12"/>
  <c r="N1360" i="12" s="1"/>
  <c r="V1360" i="12" s="1"/>
  <c r="F1364" i="12"/>
  <c r="L1364" i="12" s="1"/>
  <c r="R1364" i="12" s="1"/>
  <c r="T1364" i="12" s="1"/>
  <c r="G1364" i="12"/>
  <c r="M1364" i="12" s="1"/>
  <c r="U1364" i="12" s="1"/>
  <c r="H1364" i="12"/>
  <c r="N1364" i="12" s="1"/>
  <c r="V1364" i="12" s="1"/>
  <c r="F1399" i="12"/>
  <c r="L1399" i="12" s="1"/>
  <c r="R1399" i="12" s="1"/>
  <c r="T1399" i="12" s="1"/>
  <c r="G1399" i="12"/>
  <c r="M1399" i="12" s="1"/>
  <c r="U1399" i="12" s="1"/>
  <c r="H1399" i="12"/>
  <c r="N1399" i="12" s="1"/>
  <c r="V1399" i="12" s="1"/>
  <c r="F1402" i="12"/>
  <c r="L1402" i="12" s="1"/>
  <c r="R1402" i="12" s="1"/>
  <c r="T1402" i="12" s="1"/>
  <c r="G1402" i="12"/>
  <c r="M1402" i="12" s="1"/>
  <c r="U1402" i="12" s="1"/>
  <c r="H1402" i="12"/>
  <c r="N1402" i="12" s="1"/>
  <c r="V1402" i="12" s="1"/>
  <c r="F1406" i="12"/>
  <c r="L1406" i="12" s="1"/>
  <c r="R1406" i="12" s="1"/>
  <c r="T1406" i="12" s="1"/>
  <c r="G1406" i="12"/>
  <c r="M1406" i="12" s="1"/>
  <c r="U1406" i="12" s="1"/>
  <c r="H1406" i="12"/>
  <c r="N1406" i="12" s="1"/>
  <c r="V1406" i="12" s="1"/>
  <c r="F1410" i="12"/>
  <c r="L1410" i="12" s="1"/>
  <c r="R1410" i="12" s="1"/>
  <c r="T1410" i="12" s="1"/>
  <c r="G1410" i="12"/>
  <c r="M1410" i="12" s="1"/>
  <c r="U1410" i="12" s="1"/>
  <c r="H1410" i="12"/>
  <c r="N1410" i="12" s="1"/>
  <c r="V1410" i="12" s="1"/>
  <c r="F1414" i="12"/>
  <c r="L1414" i="12" s="1"/>
  <c r="R1414" i="12" s="1"/>
  <c r="T1414" i="12" s="1"/>
  <c r="G1414" i="12"/>
  <c r="M1414" i="12" s="1"/>
  <c r="U1414" i="12" s="1"/>
  <c r="H1414" i="12"/>
  <c r="N1414" i="12" s="1"/>
  <c r="V1414" i="12" s="1"/>
  <c r="F1419" i="12"/>
  <c r="L1419" i="12" s="1"/>
  <c r="R1419" i="12" s="1"/>
  <c r="T1419" i="12" s="1"/>
  <c r="G1419" i="12"/>
  <c r="M1419" i="12" s="1"/>
  <c r="U1419" i="12" s="1"/>
  <c r="H1419" i="12"/>
  <c r="N1419" i="12" s="1"/>
  <c r="V1419" i="12" s="1"/>
  <c r="F1435" i="12"/>
  <c r="L1435" i="12" s="1"/>
  <c r="R1435" i="12" s="1"/>
  <c r="T1435" i="12" s="1"/>
  <c r="G1435" i="12"/>
  <c r="M1435" i="12" s="1"/>
  <c r="U1435" i="12" s="1"/>
  <c r="H1435" i="12"/>
  <c r="N1435" i="12" s="1"/>
  <c r="V1435" i="12" s="1"/>
  <c r="F1439" i="12"/>
  <c r="L1439" i="12" s="1"/>
  <c r="R1439" i="12" s="1"/>
  <c r="T1439" i="12" s="1"/>
  <c r="G1439" i="12"/>
  <c r="M1439" i="12" s="1"/>
  <c r="U1439" i="12" s="1"/>
  <c r="H1439" i="12"/>
  <c r="N1439" i="12" s="1"/>
  <c r="V1439" i="12" s="1"/>
  <c r="F1447" i="12"/>
  <c r="L1447" i="12" s="1"/>
  <c r="R1447" i="12" s="1"/>
  <c r="T1447" i="12" s="1"/>
  <c r="G1447" i="12"/>
  <c r="M1447" i="12" s="1"/>
  <c r="U1447" i="12" s="1"/>
  <c r="H1447" i="12"/>
  <c r="N1447" i="12" s="1"/>
  <c r="V1447" i="12" s="1"/>
  <c r="F1451" i="12"/>
  <c r="L1451" i="12" s="1"/>
  <c r="R1451" i="12" s="1"/>
  <c r="T1451" i="12" s="1"/>
  <c r="G1451" i="12"/>
  <c r="M1451" i="12" s="1"/>
  <c r="U1451" i="12" s="1"/>
  <c r="H1451" i="12"/>
  <c r="N1451" i="12" s="1"/>
  <c r="V1451" i="12" s="1"/>
  <c r="F1461" i="12"/>
  <c r="L1461" i="12" s="1"/>
  <c r="R1461" i="12" s="1"/>
  <c r="T1461" i="12" s="1"/>
  <c r="G1461" i="12"/>
  <c r="M1461" i="12" s="1"/>
  <c r="U1461" i="12" s="1"/>
  <c r="H1461" i="12"/>
  <c r="N1461" i="12" s="1"/>
  <c r="V1461" i="12" s="1"/>
  <c r="F1465" i="12"/>
  <c r="L1465" i="12" s="1"/>
  <c r="R1465" i="12" s="1"/>
  <c r="T1465" i="12" s="1"/>
  <c r="G1465" i="12"/>
  <c r="M1465" i="12" s="1"/>
  <c r="U1465" i="12" s="1"/>
  <c r="H1465" i="12"/>
  <c r="N1465" i="12" s="1"/>
  <c r="V1465" i="12" s="1"/>
  <c r="F1469" i="12"/>
  <c r="L1469" i="12" s="1"/>
  <c r="R1469" i="12" s="1"/>
  <c r="T1469" i="12" s="1"/>
  <c r="G1469" i="12"/>
  <c r="M1469" i="12" s="1"/>
  <c r="U1469" i="12" s="1"/>
  <c r="H1469" i="12"/>
  <c r="N1469" i="12" s="1"/>
  <c r="V1469" i="12" s="1"/>
  <c r="F1473" i="12"/>
  <c r="L1473" i="12" s="1"/>
  <c r="R1473" i="12" s="1"/>
  <c r="T1473" i="12" s="1"/>
  <c r="G1473" i="12"/>
  <c r="M1473" i="12" s="1"/>
  <c r="U1473" i="12" s="1"/>
  <c r="H1473" i="12"/>
  <c r="N1473" i="12" s="1"/>
  <c r="V1473" i="12" s="1"/>
  <c r="F1478" i="12"/>
  <c r="L1478" i="12" s="1"/>
  <c r="R1478" i="12" s="1"/>
  <c r="T1478" i="12" s="1"/>
  <c r="G1478" i="12"/>
  <c r="M1478" i="12" s="1"/>
  <c r="U1478" i="12" s="1"/>
  <c r="H1478" i="12"/>
  <c r="N1478" i="12" s="1"/>
  <c r="V1478" i="12" s="1"/>
  <c r="F1482" i="12"/>
  <c r="L1482" i="12" s="1"/>
  <c r="R1482" i="12" s="1"/>
  <c r="T1482" i="12" s="1"/>
  <c r="G1482" i="12"/>
  <c r="M1482" i="12" s="1"/>
  <c r="U1482" i="12" s="1"/>
  <c r="H1482" i="12"/>
  <c r="N1482" i="12" s="1"/>
  <c r="V1482" i="12" s="1"/>
  <c r="F1489" i="12"/>
  <c r="L1489" i="12" s="1"/>
  <c r="R1489" i="12" s="1"/>
  <c r="T1489" i="12" s="1"/>
  <c r="G1489" i="12"/>
  <c r="M1489" i="12" s="1"/>
  <c r="U1489" i="12" s="1"/>
  <c r="H1489" i="12"/>
  <c r="N1489" i="12" s="1"/>
  <c r="V1489" i="12" s="1"/>
  <c r="F1493" i="12"/>
  <c r="L1493" i="12" s="1"/>
  <c r="R1493" i="12" s="1"/>
  <c r="T1493" i="12" s="1"/>
  <c r="G1493" i="12"/>
  <c r="M1493" i="12" s="1"/>
  <c r="U1493" i="12" s="1"/>
  <c r="H1493" i="12"/>
  <c r="N1493" i="12" s="1"/>
  <c r="V1493" i="12" s="1"/>
  <c r="F1497" i="12"/>
  <c r="L1497" i="12" s="1"/>
  <c r="R1497" i="12" s="1"/>
  <c r="T1497" i="12" s="1"/>
  <c r="G1497" i="12"/>
  <c r="M1497" i="12" s="1"/>
  <c r="U1497" i="12" s="1"/>
  <c r="H1497" i="12"/>
  <c r="N1497" i="12" s="1"/>
  <c r="V1497" i="12" s="1"/>
  <c r="F1501" i="12"/>
  <c r="L1501" i="12" s="1"/>
  <c r="R1501" i="12" s="1"/>
  <c r="T1501" i="12" s="1"/>
  <c r="G1501" i="12"/>
  <c r="M1501" i="12" s="1"/>
  <c r="U1501" i="12" s="1"/>
  <c r="H1501" i="12"/>
  <c r="N1501" i="12" s="1"/>
  <c r="V1501" i="12" s="1"/>
  <c r="F1509" i="12"/>
  <c r="L1509" i="12" s="1"/>
  <c r="R1509" i="12" s="1"/>
  <c r="T1509" i="12" s="1"/>
  <c r="G1509" i="12"/>
  <c r="M1509" i="12" s="1"/>
  <c r="U1509" i="12" s="1"/>
  <c r="H1509" i="12"/>
  <c r="N1509" i="12" s="1"/>
  <c r="V1509" i="12" s="1"/>
  <c r="F1513" i="12"/>
  <c r="L1513" i="12" s="1"/>
  <c r="R1513" i="12" s="1"/>
  <c r="T1513" i="12" s="1"/>
  <c r="G1513" i="12"/>
  <c r="M1513" i="12" s="1"/>
  <c r="U1513" i="12" s="1"/>
  <c r="H1513" i="12"/>
  <c r="N1513" i="12" s="1"/>
  <c r="V1513" i="12" s="1"/>
  <c r="F1521" i="12"/>
  <c r="L1521" i="12" s="1"/>
  <c r="R1521" i="12" s="1"/>
  <c r="T1521" i="12" s="1"/>
  <c r="G1521" i="12"/>
  <c r="M1521" i="12" s="1"/>
  <c r="U1521" i="12" s="1"/>
  <c r="H1521" i="12"/>
  <c r="N1521" i="12" s="1"/>
  <c r="V1521" i="12" s="1"/>
  <c r="F1526" i="12"/>
  <c r="L1526" i="12" s="1"/>
  <c r="R1526" i="12" s="1"/>
  <c r="T1526" i="12" s="1"/>
  <c r="G1526" i="12"/>
  <c r="M1526" i="12" s="1"/>
  <c r="U1526" i="12" s="1"/>
  <c r="H1526" i="12"/>
  <c r="N1526" i="12" s="1"/>
  <c r="V1526" i="12" s="1"/>
  <c r="F1529" i="12"/>
  <c r="L1529" i="12" s="1"/>
  <c r="R1529" i="12" s="1"/>
  <c r="T1529" i="12" s="1"/>
  <c r="G1529" i="12"/>
  <c r="M1529" i="12" s="1"/>
  <c r="U1529" i="12" s="1"/>
  <c r="H1529" i="12"/>
  <c r="N1529" i="12" s="1"/>
  <c r="V1529" i="12" s="1"/>
  <c r="F1532" i="12"/>
  <c r="L1532" i="12" s="1"/>
  <c r="R1532" i="12" s="1"/>
  <c r="T1532" i="12" s="1"/>
  <c r="G1532" i="12"/>
  <c r="M1532" i="12" s="1"/>
  <c r="U1532" i="12" s="1"/>
  <c r="H1532" i="12"/>
  <c r="N1532" i="12" s="1"/>
  <c r="V1532" i="12" s="1"/>
  <c r="F1537" i="12"/>
  <c r="L1537" i="12" s="1"/>
  <c r="R1537" i="12" s="1"/>
  <c r="T1537" i="12" s="1"/>
  <c r="G1537" i="12"/>
  <c r="M1537" i="12" s="1"/>
  <c r="U1537" i="12" s="1"/>
  <c r="H1537" i="12"/>
  <c r="N1537" i="12" s="1"/>
  <c r="V1537" i="12" s="1"/>
  <c r="F1541" i="12"/>
  <c r="L1541" i="12" s="1"/>
  <c r="R1541" i="12" s="1"/>
  <c r="T1541" i="12" s="1"/>
  <c r="G1541" i="12"/>
  <c r="M1541" i="12" s="1"/>
  <c r="U1541" i="12" s="1"/>
  <c r="H1541" i="12"/>
  <c r="N1541" i="12" s="1"/>
  <c r="V1541" i="12" s="1"/>
  <c r="F1546" i="12"/>
  <c r="L1546" i="12" s="1"/>
  <c r="R1546" i="12" s="1"/>
  <c r="G1546" i="12"/>
  <c r="M1546" i="12" s="1"/>
  <c r="U1546" i="12" s="1"/>
  <c r="H1546" i="12"/>
  <c r="N1546" i="12" s="1"/>
  <c r="V1546" i="12" s="1"/>
  <c r="F1562" i="12"/>
  <c r="L1562" i="12" s="1"/>
  <c r="R1562" i="12" s="1"/>
  <c r="T1562" i="12" s="1"/>
  <c r="G1562" i="12"/>
  <c r="M1562" i="12" s="1"/>
  <c r="U1562" i="12" s="1"/>
  <c r="H1562" i="12"/>
  <c r="N1562" i="12" s="1"/>
  <c r="V1562" i="12" s="1"/>
  <c r="F1568" i="12"/>
  <c r="L1568" i="12" s="1"/>
  <c r="R1568" i="12" s="1"/>
  <c r="T1568" i="12" s="1"/>
  <c r="G1568" i="12"/>
  <c r="M1568" i="12" s="1"/>
  <c r="U1568" i="12" s="1"/>
  <c r="H1568" i="12"/>
  <c r="N1568" i="12" s="1"/>
  <c r="V1568" i="12" s="1"/>
  <c r="F1577" i="12"/>
  <c r="L1577" i="12" s="1"/>
  <c r="R1577" i="12" s="1"/>
  <c r="T1577" i="12" s="1"/>
  <c r="G1577" i="12"/>
  <c r="M1577" i="12" s="1"/>
  <c r="U1577" i="12" s="1"/>
  <c r="H1577" i="12"/>
  <c r="N1577" i="12" s="1"/>
  <c r="V1577" i="12" s="1"/>
  <c r="F1581" i="12"/>
  <c r="L1581" i="12" s="1"/>
  <c r="R1581" i="12" s="1"/>
  <c r="T1581" i="12" s="1"/>
  <c r="G1581" i="12"/>
  <c r="M1581" i="12" s="1"/>
  <c r="U1581" i="12" s="1"/>
  <c r="H1581" i="12"/>
  <c r="N1581" i="12" s="1"/>
  <c r="V1581" i="12" s="1"/>
  <c r="F1588" i="12"/>
  <c r="L1588" i="12" s="1"/>
  <c r="R1588" i="12" s="1"/>
  <c r="T1588" i="12" s="1"/>
  <c r="G1588" i="12"/>
  <c r="M1588" i="12" s="1"/>
  <c r="U1588" i="12" s="1"/>
  <c r="H1588" i="12"/>
  <c r="N1588" i="12" s="1"/>
  <c r="V1588" i="12" s="1"/>
  <c r="F1592" i="12"/>
  <c r="L1592" i="12" s="1"/>
  <c r="R1592" i="12" s="1"/>
  <c r="T1592" i="12" s="1"/>
  <c r="G1592" i="12"/>
  <c r="M1592" i="12" s="1"/>
  <c r="U1592" i="12" s="1"/>
  <c r="H1592" i="12"/>
  <c r="N1592" i="12" s="1"/>
  <c r="V1592" i="12" s="1"/>
  <c r="F1597" i="12"/>
  <c r="L1597" i="12" s="1"/>
  <c r="R1597" i="12" s="1"/>
  <c r="T1597" i="12" s="1"/>
  <c r="G1597" i="12"/>
  <c r="M1597" i="12" s="1"/>
  <c r="U1597" i="12" s="1"/>
  <c r="H1597" i="12"/>
  <c r="N1597" i="12" s="1"/>
  <c r="V1597" i="12" s="1"/>
  <c r="F1602" i="12"/>
  <c r="L1602" i="12" s="1"/>
  <c r="R1602" i="12" s="1"/>
  <c r="T1602" i="12" s="1"/>
  <c r="G1602" i="12"/>
  <c r="M1602" i="12" s="1"/>
  <c r="U1602" i="12" s="1"/>
  <c r="H1602" i="12"/>
  <c r="N1602" i="12" s="1"/>
  <c r="V1602" i="12" s="1"/>
  <c r="F1607" i="12"/>
  <c r="L1607" i="12" s="1"/>
  <c r="R1607" i="12" s="1"/>
  <c r="T1607" i="12" s="1"/>
  <c r="G1607" i="12"/>
  <c r="M1607" i="12" s="1"/>
  <c r="U1607" i="12" s="1"/>
  <c r="H1607" i="12"/>
  <c r="N1607" i="12" s="1"/>
  <c r="V1607" i="12" s="1"/>
  <c r="F1611" i="12"/>
  <c r="L1611" i="12" s="1"/>
  <c r="R1611" i="12" s="1"/>
  <c r="T1611" i="12" s="1"/>
  <c r="G1611" i="12"/>
  <c r="M1611" i="12" s="1"/>
  <c r="U1611" i="12" s="1"/>
  <c r="H1611" i="12"/>
  <c r="N1611" i="12" s="1"/>
  <c r="V1611" i="12" s="1"/>
  <c r="F1618" i="12"/>
  <c r="L1618" i="12" s="1"/>
  <c r="R1618" i="12" s="1"/>
  <c r="T1618" i="12" s="1"/>
  <c r="G1618" i="12"/>
  <c r="M1618" i="12" s="1"/>
  <c r="U1618" i="12" s="1"/>
  <c r="H1618" i="12"/>
  <c r="N1618" i="12" s="1"/>
  <c r="V1618" i="12" s="1"/>
  <c r="F1623" i="12"/>
  <c r="L1623" i="12" s="1"/>
  <c r="R1623" i="12" s="1"/>
  <c r="T1623" i="12" s="1"/>
  <c r="G1623" i="12"/>
  <c r="M1623" i="12" s="1"/>
  <c r="U1623" i="12" s="1"/>
  <c r="H1623" i="12"/>
  <c r="N1623" i="12" s="1"/>
  <c r="V1623" i="12" s="1"/>
  <c r="F1626" i="12"/>
  <c r="L1626" i="12" s="1"/>
  <c r="R1626" i="12" s="1"/>
  <c r="T1626" i="12" s="1"/>
  <c r="G1626" i="12"/>
  <c r="M1626" i="12" s="1"/>
  <c r="U1626" i="12" s="1"/>
  <c r="H1626" i="12"/>
  <c r="N1626" i="12" s="1"/>
  <c r="V1626" i="12" s="1"/>
  <c r="F1629" i="12"/>
  <c r="L1629" i="12" s="1"/>
  <c r="R1629" i="12" s="1"/>
  <c r="T1629" i="12" s="1"/>
  <c r="G1629" i="12"/>
  <c r="M1629" i="12" s="1"/>
  <c r="U1629" i="12" s="1"/>
  <c r="H1629" i="12"/>
  <c r="N1629" i="12" s="1"/>
  <c r="V1629" i="12" s="1"/>
  <c r="F1633" i="12"/>
  <c r="L1633" i="12" s="1"/>
  <c r="R1633" i="12" s="1"/>
  <c r="T1633" i="12" s="1"/>
  <c r="G1633" i="12"/>
  <c r="M1633" i="12" s="1"/>
  <c r="U1633" i="12" s="1"/>
  <c r="H1633" i="12"/>
  <c r="N1633" i="12" s="1"/>
  <c r="V1633" i="12" s="1"/>
  <c r="F1638" i="12"/>
  <c r="L1638" i="12" s="1"/>
  <c r="R1638" i="12" s="1"/>
  <c r="T1638" i="12" s="1"/>
  <c r="G1638" i="12"/>
  <c r="M1638" i="12" s="1"/>
  <c r="U1638" i="12" s="1"/>
  <c r="H1638" i="12"/>
  <c r="N1638" i="12" s="1"/>
  <c r="V1638" i="12" s="1"/>
  <c r="F1645" i="12"/>
  <c r="L1645" i="12" s="1"/>
  <c r="R1645" i="12" s="1"/>
  <c r="T1645" i="12" s="1"/>
  <c r="G1645" i="12"/>
  <c r="M1645" i="12" s="1"/>
  <c r="U1645" i="12" s="1"/>
  <c r="H1645" i="12"/>
  <c r="N1645" i="12" s="1"/>
  <c r="V1645" i="12" s="1"/>
  <c r="F1649" i="12"/>
  <c r="L1649" i="12" s="1"/>
  <c r="R1649" i="12" s="1"/>
  <c r="T1649" i="12" s="1"/>
  <c r="G1649" i="12"/>
  <c r="M1649" i="12" s="1"/>
  <c r="U1649" i="12" s="1"/>
  <c r="H1649" i="12"/>
  <c r="N1649" i="12" s="1"/>
  <c r="V1649" i="12" s="1"/>
  <c r="F1653" i="12"/>
  <c r="L1653" i="12" s="1"/>
  <c r="R1653" i="12" s="1"/>
  <c r="T1653" i="12" s="1"/>
  <c r="G1653" i="12"/>
  <c r="M1653" i="12" s="1"/>
  <c r="U1653" i="12" s="1"/>
  <c r="H1653" i="12"/>
  <c r="N1653" i="12" s="1"/>
  <c r="V1653" i="12" s="1"/>
  <c r="F1658" i="12"/>
  <c r="L1658" i="12" s="1"/>
  <c r="R1658" i="12" s="1"/>
  <c r="G1658" i="12"/>
  <c r="M1658" i="12" s="1"/>
  <c r="U1658" i="12" s="1"/>
  <c r="H1658" i="12"/>
  <c r="N1658" i="12" s="1"/>
  <c r="V1658" i="12" s="1"/>
  <c r="F1662" i="12"/>
  <c r="L1662" i="12" s="1"/>
  <c r="R1662" i="12" s="1"/>
  <c r="G1662" i="12"/>
  <c r="M1662" i="12" s="1"/>
  <c r="U1662" i="12" s="1"/>
  <c r="H1662" i="12"/>
  <c r="N1662" i="12" s="1"/>
  <c r="V1662" i="12" s="1"/>
  <c r="F1674" i="12"/>
  <c r="L1674" i="12" s="1"/>
  <c r="R1674" i="12" s="1"/>
  <c r="T1674" i="12" s="1"/>
  <c r="G1674" i="12"/>
  <c r="M1674" i="12" s="1"/>
  <c r="U1674" i="12" s="1"/>
  <c r="H1674" i="12"/>
  <c r="N1674" i="12" s="1"/>
  <c r="V1674" i="12" s="1"/>
  <c r="F1677" i="12"/>
  <c r="L1677" i="12" s="1"/>
  <c r="R1677" i="12" s="1"/>
  <c r="T1677" i="12" s="1"/>
  <c r="G1677" i="12"/>
  <c r="M1677" i="12" s="1"/>
  <c r="U1677" i="12" s="1"/>
  <c r="H1677" i="12"/>
  <c r="N1677" i="12" s="1"/>
  <c r="V1677" i="12" s="1"/>
  <c r="F1683" i="12"/>
  <c r="L1683" i="12" s="1"/>
  <c r="R1683" i="12" s="1"/>
  <c r="T1683" i="12" s="1"/>
  <c r="G1683" i="12"/>
  <c r="M1683" i="12" s="1"/>
  <c r="U1683" i="12" s="1"/>
  <c r="H1683" i="12"/>
  <c r="N1683" i="12" s="1"/>
  <c r="V1683" i="12" s="1"/>
  <c r="F1686" i="12"/>
  <c r="L1686" i="12" s="1"/>
  <c r="R1686" i="12" s="1"/>
  <c r="T1686" i="12" s="1"/>
  <c r="G1686" i="12"/>
  <c r="M1686" i="12" s="1"/>
  <c r="U1686" i="12" s="1"/>
  <c r="H1686" i="12"/>
  <c r="N1686" i="12" s="1"/>
  <c r="V1686" i="12" s="1"/>
  <c r="F1689" i="12"/>
  <c r="L1689" i="12" s="1"/>
  <c r="R1689" i="12" s="1"/>
  <c r="T1689" i="12" s="1"/>
  <c r="G1689" i="12"/>
  <c r="M1689" i="12" s="1"/>
  <c r="U1689" i="12" s="1"/>
  <c r="H1689" i="12"/>
  <c r="N1689" i="12" s="1"/>
  <c r="V1689" i="12" s="1"/>
  <c r="F1693" i="12"/>
  <c r="L1693" i="12" s="1"/>
  <c r="R1693" i="12" s="1"/>
  <c r="T1693" i="12" s="1"/>
  <c r="G1693" i="12"/>
  <c r="M1693" i="12" s="1"/>
  <c r="U1693" i="12" s="1"/>
  <c r="H1693" i="12"/>
  <c r="N1693" i="12" s="1"/>
  <c r="V1693" i="12" s="1"/>
  <c r="F1696" i="12"/>
  <c r="L1696" i="12" s="1"/>
  <c r="R1696" i="12" s="1"/>
  <c r="T1696" i="12" s="1"/>
  <c r="G1696" i="12"/>
  <c r="M1696" i="12" s="1"/>
  <c r="U1696" i="12" s="1"/>
  <c r="H1696" i="12"/>
  <c r="N1696" i="12" s="1"/>
  <c r="V1696" i="12" s="1"/>
  <c r="F1709" i="12"/>
  <c r="L1709" i="12" s="1"/>
  <c r="R1709" i="12" s="1"/>
  <c r="T1709" i="12" s="1"/>
  <c r="G1709" i="12"/>
  <c r="M1709" i="12" s="1"/>
  <c r="U1709" i="12" s="1"/>
  <c r="H1709" i="12"/>
  <c r="N1709" i="12" s="1"/>
  <c r="V1709" i="12" s="1"/>
  <c r="F1713" i="12"/>
  <c r="L1713" i="12" s="1"/>
  <c r="R1713" i="12" s="1"/>
  <c r="T1713" i="12" s="1"/>
  <c r="G1713" i="12"/>
  <c r="M1713" i="12" s="1"/>
  <c r="U1713" i="12" s="1"/>
  <c r="H1713" i="12"/>
  <c r="N1713" i="12" s="1"/>
  <c r="V1713" i="12" s="1"/>
  <c r="F1717" i="12"/>
  <c r="L1717" i="12" s="1"/>
  <c r="R1717" i="12" s="1"/>
  <c r="T1717" i="12" s="1"/>
  <c r="G1717" i="12"/>
  <c r="M1717" i="12" s="1"/>
  <c r="U1717" i="12" s="1"/>
  <c r="H1717" i="12"/>
  <c r="N1717" i="12" s="1"/>
  <c r="V1717" i="12" s="1"/>
  <c r="F1725" i="12"/>
  <c r="L1725" i="12" s="1"/>
  <c r="R1725" i="12" s="1"/>
  <c r="T1725" i="12" s="1"/>
  <c r="G1725" i="12"/>
  <c r="M1725" i="12" s="1"/>
  <c r="U1725" i="12" s="1"/>
  <c r="H1725" i="12"/>
  <c r="N1725" i="12" s="1"/>
  <c r="V1725" i="12" s="1"/>
  <c r="F1729" i="12"/>
  <c r="L1729" i="12" s="1"/>
  <c r="R1729" i="12" s="1"/>
  <c r="T1729" i="12" s="1"/>
  <c r="G1729" i="12"/>
  <c r="M1729" i="12" s="1"/>
  <c r="U1729" i="12" s="1"/>
  <c r="H1729" i="12"/>
  <c r="N1729" i="12" s="1"/>
  <c r="V1729" i="12" s="1"/>
  <c r="F1733" i="12"/>
  <c r="L1733" i="12" s="1"/>
  <c r="R1733" i="12" s="1"/>
  <c r="T1733" i="12" s="1"/>
  <c r="G1733" i="12"/>
  <c r="M1733" i="12" s="1"/>
  <c r="U1733" i="12" s="1"/>
  <c r="H1733" i="12"/>
  <c r="N1733" i="12" s="1"/>
  <c r="V1733" i="12" s="1"/>
  <c r="F1737" i="12"/>
  <c r="L1737" i="12" s="1"/>
  <c r="R1737" i="12" s="1"/>
  <c r="T1737" i="12" s="1"/>
  <c r="G1737" i="12"/>
  <c r="M1737" i="12" s="1"/>
  <c r="U1737" i="12" s="1"/>
  <c r="H1737" i="12"/>
  <c r="N1737" i="12" s="1"/>
  <c r="V1737" i="12" s="1"/>
  <c r="F1744" i="12"/>
  <c r="L1744" i="12" s="1"/>
  <c r="R1744" i="12" s="1"/>
  <c r="T1744" i="12" s="1"/>
  <c r="G1744" i="12"/>
  <c r="M1744" i="12" s="1"/>
  <c r="U1744" i="12" s="1"/>
  <c r="H1744" i="12"/>
  <c r="N1744" i="12" s="1"/>
  <c r="V1744" i="12" s="1"/>
  <c r="F1748" i="12"/>
  <c r="L1748" i="12" s="1"/>
  <c r="R1748" i="12" s="1"/>
  <c r="T1748" i="12" s="1"/>
  <c r="G1748" i="12"/>
  <c r="M1748" i="12" s="1"/>
  <c r="U1748" i="12" s="1"/>
  <c r="H1748" i="12"/>
  <c r="N1748" i="12" s="1"/>
  <c r="V1748" i="12" s="1"/>
  <c r="F1751" i="12"/>
  <c r="L1751" i="12" s="1"/>
  <c r="R1751" i="12" s="1"/>
  <c r="T1751" i="12" s="1"/>
  <c r="G1751" i="12"/>
  <c r="M1751" i="12" s="1"/>
  <c r="U1751" i="12" s="1"/>
  <c r="H1751" i="12"/>
  <c r="N1751" i="12" s="1"/>
  <c r="V1751" i="12" s="1"/>
  <c r="F1759" i="12"/>
  <c r="L1759" i="12" s="1"/>
  <c r="R1759" i="12" s="1"/>
  <c r="T1759" i="12" s="1"/>
  <c r="G1759" i="12"/>
  <c r="M1759" i="12" s="1"/>
  <c r="U1759" i="12" s="1"/>
  <c r="H1759" i="12"/>
  <c r="N1759" i="12" s="1"/>
  <c r="V1759" i="12" s="1"/>
  <c r="F1762" i="12"/>
  <c r="L1762" i="12" s="1"/>
  <c r="R1762" i="12" s="1"/>
  <c r="T1762" i="12" s="1"/>
  <c r="G1762" i="12"/>
  <c r="M1762" i="12" s="1"/>
  <c r="U1762" i="12" s="1"/>
  <c r="H1762" i="12"/>
  <c r="N1762" i="12" s="1"/>
  <c r="V1762" i="12" s="1"/>
  <c r="F1765" i="12"/>
  <c r="L1765" i="12" s="1"/>
  <c r="R1765" i="12" s="1"/>
  <c r="T1765" i="12" s="1"/>
  <c r="G1765" i="12"/>
  <c r="M1765" i="12" s="1"/>
  <c r="U1765" i="12" s="1"/>
  <c r="H1765" i="12"/>
  <c r="N1765" i="12" s="1"/>
  <c r="V1765" i="12" s="1"/>
  <c r="F1769" i="12"/>
  <c r="L1769" i="12" s="1"/>
  <c r="R1769" i="12" s="1"/>
  <c r="T1769" i="12" s="1"/>
  <c r="G1769" i="12"/>
  <c r="M1769" i="12" s="1"/>
  <c r="U1769" i="12" s="1"/>
  <c r="H1769" i="12"/>
  <c r="N1769" i="12" s="1"/>
  <c r="V1769" i="12" s="1"/>
  <c r="F1780" i="12"/>
  <c r="L1780" i="12" s="1"/>
  <c r="R1780" i="12" s="1"/>
  <c r="T1780" i="12" s="1"/>
  <c r="G1780" i="12"/>
  <c r="M1780" i="12" s="1"/>
  <c r="U1780" i="12" s="1"/>
  <c r="H1780" i="12"/>
  <c r="N1780" i="12" s="1"/>
  <c r="V1780" i="12" s="1"/>
  <c r="F1784" i="12"/>
  <c r="L1784" i="12" s="1"/>
  <c r="R1784" i="12" s="1"/>
  <c r="T1784" i="12" s="1"/>
  <c r="G1784" i="12"/>
  <c r="M1784" i="12" s="1"/>
  <c r="U1784" i="12" s="1"/>
  <c r="H1784" i="12"/>
  <c r="N1784" i="12" s="1"/>
  <c r="V1784" i="12" s="1"/>
  <c r="F1788" i="12"/>
  <c r="L1788" i="12" s="1"/>
  <c r="R1788" i="12" s="1"/>
  <c r="T1788" i="12" s="1"/>
  <c r="G1788" i="12"/>
  <c r="M1788" i="12" s="1"/>
  <c r="U1788" i="12" s="1"/>
  <c r="H1788" i="12"/>
  <c r="N1788" i="12" s="1"/>
  <c r="V1788" i="12" s="1"/>
  <c r="F1792" i="12"/>
  <c r="L1792" i="12" s="1"/>
  <c r="R1792" i="12" s="1"/>
  <c r="T1792" i="12" s="1"/>
  <c r="G1792" i="12"/>
  <c r="M1792" i="12" s="1"/>
  <c r="U1792" i="12" s="1"/>
  <c r="H1792" i="12"/>
  <c r="N1792" i="12" s="1"/>
  <c r="V1792" i="12" s="1"/>
  <c r="F1796" i="12"/>
  <c r="L1796" i="12" s="1"/>
  <c r="R1796" i="12" s="1"/>
  <c r="T1796" i="12" s="1"/>
  <c r="G1796" i="12"/>
  <c r="M1796" i="12" s="1"/>
  <c r="U1796" i="12" s="1"/>
  <c r="H1796" i="12"/>
  <c r="N1796" i="12" s="1"/>
  <c r="V1796" i="12" s="1"/>
  <c r="F1800" i="12"/>
  <c r="L1800" i="12" s="1"/>
  <c r="R1800" i="12" s="1"/>
  <c r="T1800" i="12" s="1"/>
  <c r="G1800" i="12"/>
  <c r="M1800" i="12" s="1"/>
  <c r="U1800" i="12" s="1"/>
  <c r="H1800" i="12"/>
  <c r="N1800" i="12" s="1"/>
  <c r="V1800" i="12" s="1"/>
  <c r="F1804" i="12"/>
  <c r="L1804" i="12" s="1"/>
  <c r="R1804" i="12" s="1"/>
  <c r="T1804" i="12" s="1"/>
  <c r="G1804" i="12"/>
  <c r="M1804" i="12" s="1"/>
  <c r="U1804" i="12" s="1"/>
  <c r="H1804" i="12"/>
  <c r="N1804" i="12" s="1"/>
  <c r="V1804" i="12" s="1"/>
  <c r="F1808" i="12"/>
  <c r="L1808" i="12" s="1"/>
  <c r="R1808" i="12" s="1"/>
  <c r="T1808" i="12" s="1"/>
  <c r="G1808" i="12"/>
  <c r="M1808" i="12" s="1"/>
  <c r="U1808" i="12" s="1"/>
  <c r="H1808" i="12"/>
  <c r="N1808" i="12" s="1"/>
  <c r="V1808" i="12" s="1"/>
  <c r="F1812" i="12"/>
  <c r="L1812" i="12" s="1"/>
  <c r="R1812" i="12" s="1"/>
  <c r="T1812" i="12" s="1"/>
  <c r="G1812" i="12"/>
  <c r="M1812" i="12" s="1"/>
  <c r="U1812" i="12" s="1"/>
  <c r="H1812" i="12"/>
  <c r="N1812" i="12" s="1"/>
  <c r="V1812" i="12" s="1"/>
  <c r="F1816" i="12"/>
  <c r="L1816" i="12" s="1"/>
  <c r="R1816" i="12" s="1"/>
  <c r="T1816" i="12" s="1"/>
  <c r="G1816" i="12"/>
  <c r="M1816" i="12" s="1"/>
  <c r="U1816" i="12" s="1"/>
  <c r="H1816" i="12"/>
  <c r="N1816" i="12" s="1"/>
  <c r="V1816" i="12" s="1"/>
  <c r="F1820" i="12"/>
  <c r="L1820" i="12" s="1"/>
  <c r="R1820" i="12" s="1"/>
  <c r="T1820" i="12" s="1"/>
  <c r="G1820" i="12"/>
  <c r="M1820" i="12" s="1"/>
  <c r="U1820" i="12" s="1"/>
  <c r="H1820" i="12"/>
  <c r="N1820" i="12" s="1"/>
  <c r="V1820" i="12" s="1"/>
  <c r="F1824" i="12"/>
  <c r="L1824" i="12" s="1"/>
  <c r="R1824" i="12" s="1"/>
  <c r="T1824" i="12" s="1"/>
  <c r="G1824" i="12"/>
  <c r="M1824" i="12" s="1"/>
  <c r="U1824" i="12" s="1"/>
  <c r="H1824" i="12"/>
  <c r="N1824" i="12" s="1"/>
  <c r="V1824" i="12" s="1"/>
  <c r="F1829" i="12"/>
  <c r="L1829" i="12" s="1"/>
  <c r="R1829" i="12" s="1"/>
  <c r="T1829" i="12" s="1"/>
  <c r="G1829" i="12"/>
  <c r="M1829" i="12" s="1"/>
  <c r="U1829" i="12" s="1"/>
  <c r="H1829" i="12"/>
  <c r="N1829" i="12" s="1"/>
  <c r="V1829" i="12" s="1"/>
  <c r="F1834" i="12"/>
  <c r="L1834" i="12" s="1"/>
  <c r="R1834" i="12" s="1"/>
  <c r="T1834" i="12" s="1"/>
  <c r="G1834" i="12"/>
  <c r="M1834" i="12" s="1"/>
  <c r="U1834" i="12" s="1"/>
  <c r="H1834" i="12"/>
  <c r="N1834" i="12" s="1"/>
  <c r="V1834" i="12" s="1"/>
  <c r="F1838" i="12"/>
  <c r="L1838" i="12" s="1"/>
  <c r="R1838" i="12" s="1"/>
  <c r="T1838" i="12" s="1"/>
  <c r="G1838" i="12"/>
  <c r="M1838" i="12" s="1"/>
  <c r="U1838" i="12" s="1"/>
  <c r="H1838" i="12"/>
  <c r="N1838" i="12" s="1"/>
  <c r="V1838" i="12" s="1"/>
  <c r="F1843" i="12"/>
  <c r="L1843" i="12" s="1"/>
  <c r="R1843" i="12" s="1"/>
  <c r="T1843" i="12" s="1"/>
  <c r="G1843" i="12"/>
  <c r="M1843" i="12" s="1"/>
  <c r="U1843" i="12" s="1"/>
  <c r="H1843" i="12"/>
  <c r="N1843" i="12" s="1"/>
  <c r="V1843" i="12" s="1"/>
  <c r="F1847" i="12"/>
  <c r="L1847" i="12" s="1"/>
  <c r="R1847" i="12" s="1"/>
  <c r="T1847" i="12" s="1"/>
  <c r="G1847" i="12"/>
  <c r="M1847" i="12" s="1"/>
  <c r="U1847" i="12" s="1"/>
  <c r="H1847" i="12"/>
  <c r="N1847" i="12" s="1"/>
  <c r="V1847" i="12" s="1"/>
  <c r="F1853" i="12"/>
  <c r="L1853" i="12" s="1"/>
  <c r="R1853" i="12" s="1"/>
  <c r="T1853" i="12" s="1"/>
  <c r="G1853" i="12"/>
  <c r="M1853" i="12" s="1"/>
  <c r="U1853" i="12" s="1"/>
  <c r="H1853" i="12"/>
  <c r="N1853" i="12" s="1"/>
  <c r="V1853" i="12" s="1"/>
  <c r="F1858" i="12"/>
  <c r="L1858" i="12" s="1"/>
  <c r="R1858" i="12" s="1"/>
  <c r="T1858" i="12" s="1"/>
  <c r="G1858" i="12"/>
  <c r="M1858" i="12" s="1"/>
  <c r="U1858" i="12" s="1"/>
  <c r="H1858" i="12"/>
  <c r="N1858" i="12" s="1"/>
  <c r="V1858" i="12" s="1"/>
  <c r="F1864" i="12"/>
  <c r="L1864" i="12" s="1"/>
  <c r="R1864" i="12" s="1"/>
  <c r="T1864" i="12" s="1"/>
  <c r="G1864" i="12"/>
  <c r="M1864" i="12" s="1"/>
  <c r="U1864" i="12" s="1"/>
  <c r="H1864" i="12"/>
  <c r="N1864" i="12" s="1"/>
  <c r="V1864" i="12" s="1"/>
  <c r="F1868" i="12"/>
  <c r="L1868" i="12" s="1"/>
  <c r="R1868" i="12" s="1"/>
  <c r="T1868" i="12" s="1"/>
  <c r="G1868" i="12"/>
  <c r="M1868" i="12" s="1"/>
  <c r="U1868" i="12" s="1"/>
  <c r="H1868" i="12"/>
  <c r="N1868" i="12" s="1"/>
  <c r="V1868" i="12" s="1"/>
  <c r="F1873" i="12"/>
  <c r="L1873" i="12" s="1"/>
  <c r="R1873" i="12" s="1"/>
  <c r="T1873" i="12" s="1"/>
  <c r="G1873" i="12"/>
  <c r="M1873" i="12" s="1"/>
  <c r="U1873" i="12" s="1"/>
  <c r="H1873" i="12"/>
  <c r="N1873" i="12" s="1"/>
  <c r="V1873" i="12" s="1"/>
  <c r="F1877" i="12"/>
  <c r="L1877" i="12" s="1"/>
  <c r="R1877" i="12" s="1"/>
  <c r="T1877" i="12" s="1"/>
  <c r="G1877" i="12"/>
  <c r="M1877" i="12" s="1"/>
  <c r="U1877" i="12" s="1"/>
  <c r="H1877" i="12"/>
  <c r="N1877" i="12" s="1"/>
  <c r="V1877" i="12" s="1"/>
  <c r="F1883" i="12"/>
  <c r="L1883" i="12" s="1"/>
  <c r="R1883" i="12" s="1"/>
  <c r="T1883" i="12" s="1"/>
  <c r="G1883" i="12"/>
  <c r="M1883" i="12" s="1"/>
  <c r="U1883" i="12" s="1"/>
  <c r="H1883" i="12"/>
  <c r="N1883" i="12" s="1"/>
  <c r="V1883" i="12" s="1"/>
  <c r="F1889" i="12"/>
  <c r="L1889" i="12" s="1"/>
  <c r="R1889" i="12" s="1"/>
  <c r="T1889" i="12" s="1"/>
  <c r="G1889" i="12"/>
  <c r="M1889" i="12" s="1"/>
  <c r="U1889" i="12" s="1"/>
  <c r="H1889" i="12"/>
  <c r="N1889" i="12" s="1"/>
  <c r="V1889" i="12" s="1"/>
  <c r="F1892" i="12"/>
  <c r="L1892" i="12" s="1"/>
  <c r="R1892" i="12" s="1"/>
  <c r="T1892" i="12" s="1"/>
  <c r="G1892" i="12"/>
  <c r="M1892" i="12" s="1"/>
  <c r="U1892" i="12" s="1"/>
  <c r="H1892" i="12"/>
  <c r="N1892" i="12" s="1"/>
  <c r="V1892" i="12" s="1"/>
  <c r="F1895" i="12"/>
  <c r="L1895" i="12" s="1"/>
  <c r="R1895" i="12" s="1"/>
  <c r="T1895" i="12" s="1"/>
  <c r="G1895" i="12"/>
  <c r="M1895" i="12" s="1"/>
  <c r="U1895" i="12" s="1"/>
  <c r="H1895" i="12"/>
  <c r="N1895" i="12" s="1"/>
  <c r="V1895" i="12" s="1"/>
  <c r="F1899" i="12"/>
  <c r="L1899" i="12" s="1"/>
  <c r="R1899" i="12" s="1"/>
  <c r="T1899" i="12" s="1"/>
  <c r="G1899" i="12"/>
  <c r="M1899" i="12" s="1"/>
  <c r="U1899" i="12" s="1"/>
  <c r="H1899" i="12"/>
  <c r="N1899" i="12" s="1"/>
  <c r="V1899" i="12" s="1"/>
  <c r="F1909" i="12"/>
  <c r="L1909" i="12" s="1"/>
  <c r="R1909" i="12" s="1"/>
  <c r="T1909" i="12" s="1"/>
  <c r="G1909" i="12"/>
  <c r="M1909" i="12" s="1"/>
  <c r="U1909" i="12" s="1"/>
  <c r="H1909" i="12"/>
  <c r="N1909" i="12" s="1"/>
  <c r="V1909" i="12" s="1"/>
  <c r="F1914" i="12"/>
  <c r="L1914" i="12" s="1"/>
  <c r="R1914" i="12" s="1"/>
  <c r="T1914" i="12" s="1"/>
  <c r="G1914" i="12"/>
  <c r="M1914" i="12" s="1"/>
  <c r="U1914" i="12" s="1"/>
  <c r="H1914" i="12"/>
  <c r="N1914" i="12" s="1"/>
  <c r="V1914" i="12" s="1"/>
  <c r="F1921" i="12"/>
  <c r="L1921" i="12" s="1"/>
  <c r="R1921" i="12" s="1"/>
  <c r="T1921" i="12" s="1"/>
  <c r="G1921" i="12"/>
  <c r="M1921" i="12" s="1"/>
  <c r="U1921" i="12" s="1"/>
  <c r="H1921" i="12"/>
  <c r="N1921" i="12" s="1"/>
  <c r="V1921" i="12" s="1"/>
  <c r="F1927" i="12"/>
  <c r="L1927" i="12" s="1"/>
  <c r="R1927" i="12" s="1"/>
  <c r="T1927" i="12" s="1"/>
  <c r="G1927" i="12"/>
  <c r="M1927" i="12" s="1"/>
  <c r="U1927" i="12" s="1"/>
  <c r="H1927" i="12"/>
  <c r="N1927" i="12" s="1"/>
  <c r="V1927" i="12" s="1"/>
  <c r="F1932" i="12"/>
  <c r="L1932" i="12" s="1"/>
  <c r="R1932" i="12" s="1"/>
  <c r="T1932" i="12" s="1"/>
  <c r="G1932" i="12"/>
  <c r="M1932" i="12" s="1"/>
  <c r="U1932" i="12" s="1"/>
  <c r="H1932" i="12"/>
  <c r="N1932" i="12" s="1"/>
  <c r="V1932" i="12" s="1"/>
  <c r="F1937" i="12"/>
  <c r="L1937" i="12" s="1"/>
  <c r="R1937" i="12" s="1"/>
  <c r="T1937" i="12" s="1"/>
  <c r="G1937" i="12"/>
  <c r="M1937" i="12" s="1"/>
  <c r="U1937" i="12" s="1"/>
  <c r="H1937" i="12"/>
  <c r="N1937" i="12" s="1"/>
  <c r="V1937" i="12" s="1"/>
  <c r="F1941" i="12"/>
  <c r="L1941" i="12" s="1"/>
  <c r="R1941" i="12" s="1"/>
  <c r="T1941" i="12" s="1"/>
  <c r="G1941" i="12"/>
  <c r="M1941" i="12" s="1"/>
  <c r="U1941" i="12" s="1"/>
  <c r="H1941" i="12"/>
  <c r="N1941" i="12" s="1"/>
  <c r="V1941" i="12" s="1"/>
  <c r="F1948" i="12"/>
  <c r="L1948" i="12" s="1"/>
  <c r="R1948" i="12" s="1"/>
  <c r="T1948" i="12" s="1"/>
  <c r="G1948" i="12"/>
  <c r="M1948" i="12" s="1"/>
  <c r="U1948" i="12" s="1"/>
  <c r="H1948" i="12"/>
  <c r="N1948" i="12" s="1"/>
  <c r="V1948" i="12" s="1"/>
  <c r="F1951" i="12"/>
  <c r="L1951" i="12" s="1"/>
  <c r="R1951" i="12" s="1"/>
  <c r="T1951" i="12" s="1"/>
  <c r="G1951" i="12"/>
  <c r="M1951" i="12" s="1"/>
  <c r="U1951" i="12" s="1"/>
  <c r="H1951" i="12"/>
  <c r="N1951" i="12" s="1"/>
  <c r="V1951" i="12" s="1"/>
  <c r="F1954" i="12"/>
  <c r="L1954" i="12" s="1"/>
  <c r="R1954" i="12" s="1"/>
  <c r="T1954" i="12" s="1"/>
  <c r="G1954" i="12"/>
  <c r="M1954" i="12" s="1"/>
  <c r="U1954" i="12" s="1"/>
  <c r="H1954" i="12"/>
  <c r="N1954" i="12" s="1"/>
  <c r="V1954" i="12" s="1"/>
  <c r="F1963" i="12"/>
  <c r="L1963" i="12" s="1"/>
  <c r="R1963" i="12" s="1"/>
  <c r="T1963" i="12" s="1"/>
  <c r="G1963" i="12"/>
  <c r="M1963" i="12" s="1"/>
  <c r="U1963" i="12" s="1"/>
  <c r="H1963" i="12"/>
  <c r="N1963" i="12" s="1"/>
  <c r="V1963" i="12" s="1"/>
  <c r="F1968" i="12"/>
  <c r="L1968" i="12" s="1"/>
  <c r="R1968" i="12" s="1"/>
  <c r="T1968" i="12" s="1"/>
  <c r="G1968" i="12"/>
  <c r="M1968" i="12" s="1"/>
  <c r="U1968" i="12" s="1"/>
  <c r="H1968" i="12"/>
  <c r="N1968" i="12" s="1"/>
  <c r="V1968" i="12" s="1"/>
  <c r="F1972" i="12"/>
  <c r="L1972" i="12" s="1"/>
  <c r="R1972" i="12" s="1"/>
  <c r="T1972" i="12" s="1"/>
  <c r="G1972" i="12"/>
  <c r="M1972" i="12" s="1"/>
  <c r="U1972" i="12" s="1"/>
  <c r="H1972" i="12"/>
  <c r="N1972" i="12" s="1"/>
  <c r="V1972" i="12" s="1"/>
  <c r="F1975" i="12"/>
  <c r="L1975" i="12" s="1"/>
  <c r="R1975" i="12" s="1"/>
  <c r="T1975" i="12" s="1"/>
  <c r="G1975" i="12"/>
  <c r="M1975" i="12" s="1"/>
  <c r="U1975" i="12" s="1"/>
  <c r="H1975" i="12"/>
  <c r="N1975" i="12" s="1"/>
  <c r="V1975" i="12" s="1"/>
  <c r="F1980" i="12"/>
  <c r="L1980" i="12" s="1"/>
  <c r="R1980" i="12" s="1"/>
  <c r="T1980" i="12" s="1"/>
  <c r="G1980" i="12"/>
  <c r="M1980" i="12" s="1"/>
  <c r="U1980" i="12" s="1"/>
  <c r="H1980" i="12"/>
  <c r="N1980" i="12" s="1"/>
  <c r="V1980" i="12" s="1"/>
  <c r="F1984" i="12"/>
  <c r="L1984" i="12" s="1"/>
  <c r="R1984" i="12" s="1"/>
  <c r="T1984" i="12" s="1"/>
  <c r="G1984" i="12"/>
  <c r="M1984" i="12" s="1"/>
  <c r="U1984" i="12" s="1"/>
  <c r="H1984" i="12"/>
  <c r="N1984" i="12" s="1"/>
  <c r="V1984" i="12" s="1"/>
  <c r="F1992" i="12"/>
  <c r="L1992" i="12" s="1"/>
  <c r="R1992" i="12" s="1"/>
  <c r="T1992" i="12" s="1"/>
  <c r="G1992" i="12"/>
  <c r="M1992" i="12" s="1"/>
  <c r="U1992" i="12" s="1"/>
  <c r="H1992" i="12"/>
  <c r="N1992" i="12" s="1"/>
  <c r="V1992" i="12" s="1"/>
  <c r="F1998" i="12"/>
  <c r="L1998" i="12" s="1"/>
  <c r="R1998" i="12" s="1"/>
  <c r="T1998" i="12" s="1"/>
  <c r="G1998" i="12"/>
  <c r="M1998" i="12" s="1"/>
  <c r="U1998" i="12" s="1"/>
  <c r="H1998" i="12"/>
  <c r="N1998" i="12" s="1"/>
  <c r="V1998" i="12" s="1"/>
  <c r="F2002" i="12"/>
  <c r="L2002" i="12" s="1"/>
  <c r="R2002" i="12" s="1"/>
  <c r="T2002" i="12" s="1"/>
  <c r="G2002" i="12"/>
  <c r="M2002" i="12" s="1"/>
  <c r="U2002" i="12" s="1"/>
  <c r="H2002" i="12"/>
  <c r="N2002" i="12" s="1"/>
  <c r="V2002" i="12" s="1"/>
  <c r="F2009" i="12"/>
  <c r="L2009" i="12" s="1"/>
  <c r="R2009" i="12" s="1"/>
  <c r="T2009" i="12" s="1"/>
  <c r="G2009" i="12"/>
  <c r="M2009" i="12" s="1"/>
  <c r="U2009" i="12" s="1"/>
  <c r="H2009" i="12"/>
  <c r="N2009" i="12" s="1"/>
  <c r="V2009" i="12" s="1"/>
  <c r="F2012" i="12"/>
  <c r="L2012" i="12" s="1"/>
  <c r="R2012" i="12" s="1"/>
  <c r="T2012" i="12" s="1"/>
  <c r="G2012" i="12"/>
  <c r="M2012" i="12" s="1"/>
  <c r="U2012" i="12" s="1"/>
  <c r="H2012" i="12"/>
  <c r="N2012" i="12" s="1"/>
  <c r="V2012" i="12" s="1"/>
  <c r="F2016" i="12"/>
  <c r="L2016" i="12" s="1"/>
  <c r="R2016" i="12" s="1"/>
  <c r="T2016" i="12" s="1"/>
  <c r="G2016" i="12"/>
  <c r="M2016" i="12" s="1"/>
  <c r="U2016" i="12" s="1"/>
  <c r="H2016" i="12"/>
  <c r="N2016" i="12" s="1"/>
  <c r="V2016" i="12" s="1"/>
  <c r="F2020" i="12"/>
  <c r="L2020" i="12" s="1"/>
  <c r="R2020" i="12" s="1"/>
  <c r="T2020" i="12" s="1"/>
  <c r="G2020" i="12"/>
  <c r="M2020" i="12" s="1"/>
  <c r="U2020" i="12" s="1"/>
  <c r="H2020" i="12"/>
  <c r="N2020" i="12" s="1"/>
  <c r="V2020" i="12" s="1"/>
  <c r="F2026" i="12"/>
  <c r="L2026" i="12" s="1"/>
  <c r="R2026" i="12" s="1"/>
  <c r="T2026" i="12" s="1"/>
  <c r="G2026" i="12"/>
  <c r="M2026" i="12" s="1"/>
  <c r="U2026" i="12" s="1"/>
  <c r="H2026" i="12"/>
  <c r="N2026" i="12" s="1"/>
  <c r="V2026" i="12" s="1"/>
  <c r="F2030" i="12"/>
  <c r="L2030" i="12" s="1"/>
  <c r="R2030" i="12" s="1"/>
  <c r="T2030" i="12" s="1"/>
  <c r="G2030" i="12"/>
  <c r="M2030" i="12" s="1"/>
  <c r="U2030" i="12" s="1"/>
  <c r="H2030" i="12"/>
  <c r="N2030" i="12" s="1"/>
  <c r="V2030" i="12" s="1"/>
  <c r="F2036" i="12"/>
  <c r="L2036" i="12" s="1"/>
  <c r="R2036" i="12" s="1"/>
  <c r="T2036" i="12" s="1"/>
  <c r="G2036" i="12"/>
  <c r="M2036" i="12" s="1"/>
  <c r="U2036" i="12" s="1"/>
  <c r="H2036" i="12"/>
  <c r="N2036" i="12" s="1"/>
  <c r="V2036" i="12" s="1"/>
  <c r="F2042" i="12"/>
  <c r="L2042" i="12" s="1"/>
  <c r="R2042" i="12" s="1"/>
  <c r="T2042" i="12" s="1"/>
  <c r="G2042" i="12"/>
  <c r="M2042" i="12" s="1"/>
  <c r="U2042" i="12" s="1"/>
  <c r="H2042" i="12"/>
  <c r="N2042" i="12" s="1"/>
  <c r="V2042" i="12" s="1"/>
  <c r="F2049" i="12"/>
  <c r="L2049" i="12" s="1"/>
  <c r="R2049" i="12" s="1"/>
  <c r="T2049" i="12" s="1"/>
  <c r="G2049" i="12"/>
  <c r="M2049" i="12" s="1"/>
  <c r="U2049" i="12" s="1"/>
  <c r="H2049" i="12"/>
  <c r="N2049" i="12" s="1"/>
  <c r="V2049" i="12" s="1"/>
  <c r="F2052" i="12"/>
  <c r="L2052" i="12" s="1"/>
  <c r="R2052" i="12" s="1"/>
  <c r="T2052" i="12" s="1"/>
  <c r="G2052" i="12"/>
  <c r="M2052" i="12" s="1"/>
  <c r="U2052" i="12" s="1"/>
  <c r="H2052" i="12"/>
  <c r="N2052" i="12" s="1"/>
  <c r="V2052" i="12" s="1"/>
  <c r="F2057" i="12"/>
  <c r="L2057" i="12" s="1"/>
  <c r="R2057" i="12" s="1"/>
  <c r="T2057" i="12" s="1"/>
  <c r="G2057" i="12"/>
  <c r="M2057" i="12" s="1"/>
  <c r="U2057" i="12" s="1"/>
  <c r="H2057" i="12"/>
  <c r="N2057" i="12" s="1"/>
  <c r="V2057" i="12" s="1"/>
  <c r="F2060" i="12"/>
  <c r="L2060" i="12" s="1"/>
  <c r="R2060" i="12" s="1"/>
  <c r="T2060" i="12" s="1"/>
  <c r="G2060" i="12"/>
  <c r="M2060" i="12" s="1"/>
  <c r="U2060" i="12" s="1"/>
  <c r="H2060" i="12"/>
  <c r="N2060" i="12" s="1"/>
  <c r="V2060" i="12" s="1"/>
  <c r="F2068" i="12"/>
  <c r="L2068" i="12" s="1"/>
  <c r="R2068" i="12" s="1"/>
  <c r="T2068" i="12" s="1"/>
  <c r="G2068" i="12"/>
  <c r="M2068" i="12" s="1"/>
  <c r="U2068" i="12" s="1"/>
  <c r="H2068" i="12"/>
  <c r="N2068" i="12" s="1"/>
  <c r="V2068" i="12" s="1"/>
  <c r="F2071" i="12"/>
  <c r="L2071" i="12" s="1"/>
  <c r="R2071" i="12" s="1"/>
  <c r="T2071" i="12" s="1"/>
  <c r="G2071" i="12"/>
  <c r="M2071" i="12" s="1"/>
  <c r="U2071" i="12" s="1"/>
  <c r="H2071" i="12"/>
  <c r="N2071" i="12" s="1"/>
  <c r="V2071" i="12" s="1"/>
  <c r="F2074" i="12"/>
  <c r="L2074" i="12" s="1"/>
  <c r="R2074" i="12" s="1"/>
  <c r="T2074" i="12" s="1"/>
  <c r="G2074" i="12"/>
  <c r="M2074" i="12" s="1"/>
  <c r="U2074" i="12" s="1"/>
  <c r="H2074" i="12"/>
  <c r="N2074" i="12" s="1"/>
  <c r="V2074" i="12" s="1"/>
  <c r="F2078" i="12"/>
  <c r="L2078" i="12" s="1"/>
  <c r="R2078" i="12" s="1"/>
  <c r="T2078" i="12" s="1"/>
  <c r="G2078" i="12"/>
  <c r="M2078" i="12" s="1"/>
  <c r="U2078" i="12" s="1"/>
  <c r="H2078" i="12"/>
  <c r="N2078" i="12" s="1"/>
  <c r="V2078" i="12" s="1"/>
  <c r="F2081" i="12"/>
  <c r="L2081" i="12" s="1"/>
  <c r="R2081" i="12" s="1"/>
  <c r="T2081" i="12" s="1"/>
  <c r="G2081" i="12"/>
  <c r="M2081" i="12" s="1"/>
  <c r="U2081" i="12" s="1"/>
  <c r="H2081" i="12"/>
  <c r="N2081" i="12" s="1"/>
  <c r="V2081" i="12" s="1"/>
  <c r="F2085" i="12"/>
  <c r="L2085" i="12" s="1"/>
  <c r="R2085" i="12" s="1"/>
  <c r="T2085" i="12" s="1"/>
  <c r="G2085" i="12"/>
  <c r="M2085" i="12" s="1"/>
  <c r="U2085" i="12" s="1"/>
  <c r="H2085" i="12"/>
  <c r="N2085" i="12" s="1"/>
  <c r="V2085" i="12" s="1"/>
  <c r="F2090" i="12"/>
  <c r="L2090" i="12" s="1"/>
  <c r="R2090" i="12" s="1"/>
  <c r="T2090" i="12" s="1"/>
  <c r="G2090" i="12"/>
  <c r="M2090" i="12" s="1"/>
  <c r="U2090" i="12" s="1"/>
  <c r="H2090" i="12"/>
  <c r="N2090" i="12" s="1"/>
  <c r="V2090" i="12" s="1"/>
  <c r="F2094" i="12"/>
  <c r="L2094" i="12" s="1"/>
  <c r="R2094" i="12" s="1"/>
  <c r="T2094" i="12" s="1"/>
  <c r="G2094" i="12"/>
  <c r="M2094" i="12" s="1"/>
  <c r="U2094" i="12" s="1"/>
  <c r="H2094" i="12"/>
  <c r="N2094" i="12" s="1"/>
  <c r="V2094" i="12" s="1"/>
  <c r="F2099" i="12"/>
  <c r="L2099" i="12" s="1"/>
  <c r="R2099" i="12" s="1"/>
  <c r="T2099" i="12" s="1"/>
  <c r="G2099" i="12"/>
  <c r="M2099" i="12" s="1"/>
  <c r="U2099" i="12" s="1"/>
  <c r="H2099" i="12"/>
  <c r="N2099" i="12" s="1"/>
  <c r="V2099" i="12" s="1"/>
  <c r="F2101" i="12"/>
  <c r="L2101" i="12" s="1"/>
  <c r="R2101" i="12" s="1"/>
  <c r="T2101" i="12" s="1"/>
  <c r="G2101" i="12"/>
  <c r="M2101" i="12" s="1"/>
  <c r="U2101" i="12" s="1"/>
  <c r="H2101" i="12"/>
  <c r="N2101" i="12" s="1"/>
  <c r="V2101" i="12" s="1"/>
  <c r="F2105" i="12"/>
  <c r="L2105" i="12" s="1"/>
  <c r="R2105" i="12" s="1"/>
  <c r="T2105" i="12" s="1"/>
  <c r="G2105" i="12"/>
  <c r="M2105" i="12" s="1"/>
  <c r="U2105" i="12" s="1"/>
  <c r="H2105" i="12"/>
  <c r="N2105" i="12" s="1"/>
  <c r="V2105" i="12" s="1"/>
  <c r="F2113" i="12"/>
  <c r="L2113" i="12" s="1"/>
  <c r="R2113" i="12" s="1"/>
  <c r="T2113" i="12" s="1"/>
  <c r="G2113" i="12"/>
  <c r="M2113" i="12" s="1"/>
  <c r="U2113" i="12" s="1"/>
  <c r="H2113" i="12"/>
  <c r="N2113" i="12" s="1"/>
  <c r="V2113" i="12" s="1"/>
  <c r="F2117" i="12"/>
  <c r="L2117" i="12" s="1"/>
  <c r="R2117" i="12" s="1"/>
  <c r="T2117" i="12" s="1"/>
  <c r="G2117" i="12"/>
  <c r="M2117" i="12" s="1"/>
  <c r="U2117" i="12" s="1"/>
  <c r="H2117" i="12"/>
  <c r="N2117" i="12" s="1"/>
  <c r="V2117" i="12" s="1"/>
  <c r="F2123" i="12"/>
  <c r="L2123" i="12" s="1"/>
  <c r="R2123" i="12" s="1"/>
  <c r="T2123" i="12" s="1"/>
  <c r="G2123" i="12"/>
  <c r="M2123" i="12" s="1"/>
  <c r="U2123" i="12" s="1"/>
  <c r="H2123" i="12"/>
  <c r="N2123" i="12" s="1"/>
  <c r="V2123" i="12" s="1"/>
  <c r="F2136" i="12"/>
  <c r="L2136" i="12" s="1"/>
  <c r="R2136" i="12" s="1"/>
  <c r="T2136" i="12" s="1"/>
  <c r="G2136" i="12"/>
  <c r="M2136" i="12" s="1"/>
  <c r="U2136" i="12" s="1"/>
  <c r="H2136" i="12"/>
  <c r="N2136" i="12" s="1"/>
  <c r="V2136" i="12" s="1"/>
  <c r="F2144" i="12"/>
  <c r="L2144" i="12" s="1"/>
  <c r="R2144" i="12" s="1"/>
  <c r="T2144" i="12" s="1"/>
  <c r="G2144" i="12"/>
  <c r="M2144" i="12" s="1"/>
  <c r="U2144" i="12" s="1"/>
  <c r="H2144" i="12"/>
  <c r="N2144" i="12" s="1"/>
  <c r="V2144" i="12" s="1"/>
  <c r="F2148" i="12"/>
  <c r="L2148" i="12" s="1"/>
  <c r="R2148" i="12" s="1"/>
  <c r="T2148" i="12" s="1"/>
  <c r="G2148" i="12"/>
  <c r="M2148" i="12" s="1"/>
  <c r="U2148" i="12" s="1"/>
  <c r="H2148" i="12"/>
  <c r="N2148" i="12" s="1"/>
  <c r="V2148" i="12" s="1"/>
  <c r="F2156" i="12"/>
  <c r="L2156" i="12" s="1"/>
  <c r="R2156" i="12" s="1"/>
  <c r="T2156" i="12" s="1"/>
  <c r="G2156" i="12"/>
  <c r="M2156" i="12" s="1"/>
  <c r="U2156" i="12" s="1"/>
  <c r="H2156" i="12"/>
  <c r="N2156" i="12" s="1"/>
  <c r="V2156" i="12" s="1"/>
  <c r="F2160" i="12"/>
  <c r="L2160" i="12" s="1"/>
  <c r="R2160" i="12" s="1"/>
  <c r="T2160" i="12" s="1"/>
  <c r="G2160" i="12"/>
  <c r="M2160" i="12" s="1"/>
  <c r="U2160" i="12" s="1"/>
  <c r="H2160" i="12"/>
  <c r="N2160" i="12" s="1"/>
  <c r="V2160" i="12" s="1"/>
  <c r="F2163" i="12"/>
  <c r="L2163" i="12" s="1"/>
  <c r="R2163" i="12" s="1"/>
  <c r="T2163" i="12" s="1"/>
  <c r="G2163" i="12"/>
  <c r="M2163" i="12" s="1"/>
  <c r="U2163" i="12" s="1"/>
  <c r="H2163" i="12"/>
  <c r="N2163" i="12" s="1"/>
  <c r="V2163" i="12" s="1"/>
  <c r="F2167" i="12"/>
  <c r="L2167" i="12" s="1"/>
  <c r="R2167" i="12" s="1"/>
  <c r="T2167" i="12" s="1"/>
  <c r="G2167" i="12"/>
  <c r="M2167" i="12" s="1"/>
  <c r="U2167" i="12" s="1"/>
  <c r="H2167" i="12"/>
  <c r="N2167" i="12" s="1"/>
  <c r="V2167" i="12" s="1"/>
  <c r="F2170" i="12"/>
  <c r="L2170" i="12" s="1"/>
  <c r="R2170" i="12" s="1"/>
  <c r="T2170" i="12" s="1"/>
  <c r="G2170" i="12"/>
  <c r="M2170" i="12" s="1"/>
  <c r="U2170" i="12" s="1"/>
  <c r="H2170" i="12"/>
  <c r="N2170" i="12" s="1"/>
  <c r="V2170" i="12" s="1"/>
  <c r="F2173" i="12"/>
  <c r="L2173" i="12" s="1"/>
  <c r="R2173" i="12" s="1"/>
  <c r="T2173" i="12" s="1"/>
  <c r="G2173" i="12"/>
  <c r="M2173" i="12" s="1"/>
  <c r="U2173" i="12" s="1"/>
  <c r="H2173" i="12"/>
  <c r="N2173" i="12" s="1"/>
  <c r="V2173" i="12" s="1"/>
  <c r="F2177" i="12"/>
  <c r="L2177" i="12" s="1"/>
  <c r="R2177" i="12" s="1"/>
  <c r="T2177" i="12" s="1"/>
  <c r="G2177" i="12"/>
  <c r="M2177" i="12" s="1"/>
  <c r="U2177" i="12" s="1"/>
  <c r="H2177" i="12"/>
  <c r="N2177" i="12" s="1"/>
  <c r="V2177" i="12" s="1"/>
  <c r="F2181" i="12"/>
  <c r="L2181" i="12" s="1"/>
  <c r="R2181" i="12" s="1"/>
  <c r="T2181" i="12" s="1"/>
  <c r="G2181" i="12"/>
  <c r="M2181" i="12" s="1"/>
  <c r="U2181" i="12" s="1"/>
  <c r="H2181" i="12"/>
  <c r="N2181" i="12" s="1"/>
  <c r="V2181" i="12" s="1"/>
  <c r="F2185" i="12"/>
  <c r="L2185" i="12" s="1"/>
  <c r="R2185" i="12" s="1"/>
  <c r="T2185" i="12" s="1"/>
  <c r="G2185" i="12"/>
  <c r="M2185" i="12" s="1"/>
  <c r="U2185" i="12" s="1"/>
  <c r="H2185" i="12"/>
  <c r="N2185" i="12" s="1"/>
  <c r="V2185" i="12" s="1"/>
  <c r="F2187" i="12"/>
  <c r="L2187" i="12" s="1"/>
  <c r="R2187" i="12" s="1"/>
  <c r="T2187" i="12" s="1"/>
  <c r="G2187" i="12"/>
  <c r="M2187" i="12" s="1"/>
  <c r="U2187" i="12" s="1"/>
  <c r="H2187" i="12"/>
  <c r="N2187" i="12" s="1"/>
  <c r="V2187" i="12" s="1"/>
  <c r="F2191" i="12"/>
  <c r="L2191" i="12" s="1"/>
  <c r="R2191" i="12" s="1"/>
  <c r="T2191" i="12" s="1"/>
  <c r="G2191" i="12"/>
  <c r="M2191" i="12" s="1"/>
  <c r="U2191" i="12" s="1"/>
  <c r="H2191" i="12"/>
  <c r="N2191" i="12" s="1"/>
  <c r="V2191" i="12" s="1"/>
  <c r="F2195" i="12"/>
  <c r="L2195" i="12" s="1"/>
  <c r="R2195" i="12" s="1"/>
  <c r="T2195" i="12" s="1"/>
  <c r="G2195" i="12"/>
  <c r="M2195" i="12" s="1"/>
  <c r="U2195" i="12" s="1"/>
  <c r="H2195" i="12"/>
  <c r="N2195" i="12" s="1"/>
  <c r="V2195" i="12" s="1"/>
  <c r="F2199" i="12"/>
  <c r="L2199" i="12" s="1"/>
  <c r="R2199" i="12" s="1"/>
  <c r="T2199" i="12" s="1"/>
  <c r="G2199" i="12"/>
  <c r="M2199" i="12" s="1"/>
  <c r="U2199" i="12" s="1"/>
  <c r="H2199" i="12"/>
  <c r="N2199" i="12" s="1"/>
  <c r="V2199" i="12" s="1"/>
  <c r="F2203" i="12"/>
  <c r="L2203" i="12" s="1"/>
  <c r="R2203" i="12" s="1"/>
  <c r="T2203" i="12" s="1"/>
  <c r="G2203" i="12"/>
  <c r="M2203" i="12" s="1"/>
  <c r="U2203" i="12" s="1"/>
  <c r="H2203" i="12"/>
  <c r="N2203" i="12" s="1"/>
  <c r="V2203" i="12" s="1"/>
  <c r="F2207" i="12"/>
  <c r="L2207" i="12" s="1"/>
  <c r="R2207" i="12" s="1"/>
  <c r="T2207" i="12" s="1"/>
  <c r="G2207" i="12"/>
  <c r="M2207" i="12" s="1"/>
  <c r="U2207" i="12" s="1"/>
  <c r="H2207" i="12"/>
  <c r="N2207" i="12" s="1"/>
  <c r="V2207" i="12" s="1"/>
  <c r="F2211" i="12"/>
  <c r="L2211" i="12" s="1"/>
  <c r="R2211" i="12" s="1"/>
  <c r="T2211" i="12" s="1"/>
  <c r="G2211" i="12"/>
  <c r="M2211" i="12" s="1"/>
  <c r="U2211" i="12" s="1"/>
  <c r="H2211" i="12"/>
  <c r="N2211" i="12" s="1"/>
  <c r="V2211" i="12" s="1"/>
  <c r="F2214" i="12"/>
  <c r="L2214" i="12" s="1"/>
  <c r="R2214" i="12" s="1"/>
  <c r="T2214" i="12" s="1"/>
  <c r="G2214" i="12"/>
  <c r="M2214" i="12" s="1"/>
  <c r="U2214" i="12" s="1"/>
  <c r="H2214" i="12"/>
  <c r="N2214" i="12" s="1"/>
  <c r="V2214" i="12" s="1"/>
  <c r="F2218" i="12"/>
  <c r="L2218" i="12" s="1"/>
  <c r="R2218" i="12" s="1"/>
  <c r="T2218" i="12" s="1"/>
  <c r="G2218" i="12"/>
  <c r="M2218" i="12" s="1"/>
  <c r="U2218" i="12" s="1"/>
  <c r="H2218" i="12"/>
  <c r="N2218" i="12" s="1"/>
  <c r="V2218" i="12" s="1"/>
  <c r="F2222" i="12"/>
  <c r="L2222" i="12" s="1"/>
  <c r="R2222" i="12" s="1"/>
  <c r="T2222" i="12" s="1"/>
  <c r="G2222" i="12"/>
  <c r="M2222" i="12" s="1"/>
  <c r="U2222" i="12" s="1"/>
  <c r="H2222" i="12"/>
  <c r="N2222" i="12" s="1"/>
  <c r="V2222" i="12" s="1"/>
  <c r="F2226" i="12"/>
  <c r="L2226" i="12" s="1"/>
  <c r="R2226" i="12" s="1"/>
  <c r="T2226" i="12" s="1"/>
  <c r="G2226" i="12"/>
  <c r="M2226" i="12" s="1"/>
  <c r="U2226" i="12" s="1"/>
  <c r="H2226" i="12"/>
  <c r="N2226" i="12" s="1"/>
  <c r="V2226" i="12" s="1"/>
  <c r="F2229" i="12"/>
  <c r="L2229" i="12" s="1"/>
  <c r="R2229" i="12" s="1"/>
  <c r="T2229" i="12" s="1"/>
  <c r="G2229" i="12"/>
  <c r="M2229" i="12" s="1"/>
  <c r="U2229" i="12" s="1"/>
  <c r="H2229" i="12"/>
  <c r="N2229" i="12" s="1"/>
  <c r="V2229" i="12" s="1"/>
  <c r="F2233" i="12"/>
  <c r="L2233" i="12" s="1"/>
  <c r="R2233" i="12" s="1"/>
  <c r="T2233" i="12" s="1"/>
  <c r="G2233" i="12"/>
  <c r="M2233" i="12" s="1"/>
  <c r="U2233" i="12" s="1"/>
  <c r="H2233" i="12"/>
  <c r="N2233" i="12" s="1"/>
  <c r="V2233" i="12" s="1"/>
  <c r="F2237" i="12"/>
  <c r="L2237" i="12" s="1"/>
  <c r="R2237" i="12" s="1"/>
  <c r="T2237" i="12" s="1"/>
  <c r="G2237" i="12"/>
  <c r="M2237" i="12" s="1"/>
  <c r="U2237" i="12" s="1"/>
  <c r="H2237" i="12"/>
  <c r="N2237" i="12" s="1"/>
  <c r="V2237" i="12" s="1"/>
  <c r="F2241" i="12"/>
  <c r="L2241" i="12" s="1"/>
  <c r="R2241" i="12" s="1"/>
  <c r="T2241" i="12" s="1"/>
  <c r="G2241" i="12"/>
  <c r="M2241" i="12" s="1"/>
  <c r="U2241" i="12" s="1"/>
  <c r="H2241" i="12"/>
  <c r="N2241" i="12" s="1"/>
  <c r="V2241" i="12" s="1"/>
  <c r="F2244" i="12"/>
  <c r="L2244" i="12" s="1"/>
  <c r="R2244" i="12" s="1"/>
  <c r="T2244" i="12" s="1"/>
  <c r="G2244" i="12"/>
  <c r="M2244" i="12" s="1"/>
  <c r="U2244" i="12" s="1"/>
  <c r="H2244" i="12"/>
  <c r="N2244" i="12" s="1"/>
  <c r="V2244" i="12" s="1"/>
  <c r="F2247" i="12"/>
  <c r="L2247" i="12" s="1"/>
  <c r="R2247" i="12" s="1"/>
  <c r="T2247" i="12" s="1"/>
  <c r="G2247" i="12"/>
  <c r="M2247" i="12" s="1"/>
  <c r="U2247" i="12" s="1"/>
  <c r="H2247" i="12"/>
  <c r="N2247" i="12" s="1"/>
  <c r="V2247" i="12" s="1"/>
  <c r="F2251" i="12"/>
  <c r="L2251" i="12" s="1"/>
  <c r="R2251" i="12" s="1"/>
  <c r="T2251" i="12" s="1"/>
  <c r="G2251" i="12"/>
  <c r="M2251" i="12" s="1"/>
  <c r="U2251" i="12" s="1"/>
  <c r="H2251" i="12"/>
  <c r="N2251" i="12" s="1"/>
  <c r="V2251" i="12" s="1"/>
  <c r="F2255" i="12"/>
  <c r="L2255" i="12" s="1"/>
  <c r="R2255" i="12" s="1"/>
  <c r="T2255" i="12" s="1"/>
  <c r="G2255" i="12"/>
  <c r="M2255" i="12" s="1"/>
  <c r="U2255" i="12" s="1"/>
  <c r="H2255" i="12"/>
  <c r="N2255" i="12" s="1"/>
  <c r="V2255" i="12" s="1"/>
  <c r="F2259" i="12"/>
  <c r="L2259" i="12" s="1"/>
  <c r="R2259" i="12" s="1"/>
  <c r="T2259" i="12" s="1"/>
  <c r="G2259" i="12"/>
  <c r="M2259" i="12" s="1"/>
  <c r="U2259" i="12" s="1"/>
  <c r="H2259" i="12"/>
  <c r="N2259" i="12" s="1"/>
  <c r="V2259" i="12" s="1"/>
  <c r="F2263" i="12"/>
  <c r="L2263" i="12" s="1"/>
  <c r="R2263" i="12" s="1"/>
  <c r="T2263" i="12" s="1"/>
  <c r="G2263" i="12"/>
  <c r="M2263" i="12" s="1"/>
  <c r="U2263" i="12" s="1"/>
  <c r="H2263" i="12"/>
  <c r="N2263" i="12" s="1"/>
  <c r="V2263" i="12" s="1"/>
  <c r="F2267" i="12"/>
  <c r="L2267" i="12" s="1"/>
  <c r="R2267" i="12" s="1"/>
  <c r="T2267" i="12" s="1"/>
  <c r="G2267" i="12"/>
  <c r="M2267" i="12" s="1"/>
  <c r="U2267" i="12" s="1"/>
  <c r="H2267" i="12"/>
  <c r="N2267" i="12" s="1"/>
  <c r="V2267" i="12" s="1"/>
  <c r="F2270" i="12"/>
  <c r="L2270" i="12" s="1"/>
  <c r="R2270" i="12" s="1"/>
  <c r="T2270" i="12" s="1"/>
  <c r="G2270" i="12"/>
  <c r="M2270" i="12" s="1"/>
  <c r="U2270" i="12" s="1"/>
  <c r="H2270" i="12"/>
  <c r="N2270" i="12" s="1"/>
  <c r="V2270" i="12" s="1"/>
  <c r="F2276" i="12"/>
  <c r="L2276" i="12" s="1"/>
  <c r="R2276" i="12" s="1"/>
  <c r="T2276" i="12" s="1"/>
  <c r="G2276" i="12"/>
  <c r="M2276" i="12" s="1"/>
  <c r="U2276" i="12" s="1"/>
  <c r="H2276" i="12"/>
  <c r="N2276" i="12" s="1"/>
  <c r="V2276" i="12" s="1"/>
  <c r="F2280" i="12"/>
  <c r="L2280" i="12" s="1"/>
  <c r="R2280" i="12" s="1"/>
  <c r="T2280" i="12" s="1"/>
  <c r="G2280" i="12"/>
  <c r="M2280" i="12" s="1"/>
  <c r="U2280" i="12" s="1"/>
  <c r="H2280" i="12"/>
  <c r="N2280" i="12" s="1"/>
  <c r="V2280" i="12" s="1"/>
  <c r="F2285" i="12"/>
  <c r="L2285" i="12" s="1"/>
  <c r="R2285" i="12" s="1"/>
  <c r="T2285" i="12" s="1"/>
  <c r="G2285" i="12"/>
  <c r="M2285" i="12" s="1"/>
  <c r="U2285" i="12" s="1"/>
  <c r="H2285" i="12"/>
  <c r="N2285" i="12" s="1"/>
  <c r="V2285" i="12" s="1"/>
  <c r="F2289" i="12"/>
  <c r="L2289" i="12" s="1"/>
  <c r="R2289" i="12" s="1"/>
  <c r="T2289" i="12" s="1"/>
  <c r="G2289" i="12"/>
  <c r="M2289" i="12" s="1"/>
  <c r="U2289" i="12" s="1"/>
  <c r="H2289" i="12"/>
  <c r="N2289" i="12" s="1"/>
  <c r="V2289" i="12" s="1"/>
  <c r="F2292" i="12"/>
  <c r="L2292" i="12" s="1"/>
  <c r="R2292" i="12" s="1"/>
  <c r="T2292" i="12" s="1"/>
  <c r="G2292" i="12"/>
  <c r="M2292" i="12" s="1"/>
  <c r="U2292" i="12" s="1"/>
  <c r="H2292" i="12"/>
  <c r="N2292" i="12" s="1"/>
  <c r="V2292" i="12" s="1"/>
  <c r="F2298" i="12"/>
  <c r="L2298" i="12" s="1"/>
  <c r="R2298" i="12" s="1"/>
  <c r="T2298" i="12" s="1"/>
  <c r="G2298" i="12"/>
  <c r="M2298" i="12" s="1"/>
  <c r="U2298" i="12" s="1"/>
  <c r="H2298" i="12"/>
  <c r="N2298" i="12" s="1"/>
  <c r="V2298" i="12" s="1"/>
  <c r="F2303" i="12"/>
  <c r="L2303" i="12" s="1"/>
  <c r="R2303" i="12" s="1"/>
  <c r="T2303" i="12" s="1"/>
  <c r="G2303" i="12"/>
  <c r="M2303" i="12" s="1"/>
  <c r="U2303" i="12" s="1"/>
  <c r="H2303" i="12"/>
  <c r="N2303" i="12" s="1"/>
  <c r="V2303" i="12" s="1"/>
  <c r="F2307" i="12"/>
  <c r="L2307" i="12" s="1"/>
  <c r="R2307" i="12" s="1"/>
  <c r="T2307" i="12" s="1"/>
  <c r="G2307" i="12"/>
  <c r="M2307" i="12" s="1"/>
  <c r="U2307" i="12" s="1"/>
  <c r="H2307" i="12"/>
  <c r="N2307" i="12" s="1"/>
  <c r="V2307" i="12" s="1"/>
  <c r="F2310" i="12"/>
  <c r="L2310" i="12" s="1"/>
  <c r="R2310" i="12" s="1"/>
  <c r="T2310" i="12" s="1"/>
  <c r="G2310" i="12"/>
  <c r="M2310" i="12" s="1"/>
  <c r="U2310" i="12" s="1"/>
  <c r="H2310" i="12"/>
  <c r="N2310" i="12" s="1"/>
  <c r="V2310" i="12" s="1"/>
  <c r="F2313" i="12"/>
  <c r="L2313" i="12" s="1"/>
  <c r="R2313" i="12" s="1"/>
  <c r="T2313" i="12" s="1"/>
  <c r="G2313" i="12"/>
  <c r="M2313" i="12" s="1"/>
  <c r="U2313" i="12" s="1"/>
  <c r="H2313" i="12"/>
  <c r="N2313" i="12" s="1"/>
  <c r="V2313" i="12" s="1"/>
  <c r="F2319" i="12"/>
  <c r="L2319" i="12" s="1"/>
  <c r="R2319" i="12" s="1"/>
  <c r="T2319" i="12" s="1"/>
  <c r="G2319" i="12"/>
  <c r="M2319" i="12" s="1"/>
  <c r="U2319" i="12" s="1"/>
  <c r="H2319" i="12"/>
  <c r="N2319" i="12" s="1"/>
  <c r="V2319" i="12" s="1"/>
  <c r="F2324" i="12"/>
  <c r="L2324" i="12" s="1"/>
  <c r="R2324" i="12" s="1"/>
  <c r="T2324" i="12" s="1"/>
  <c r="G2324" i="12"/>
  <c r="M2324" i="12" s="1"/>
  <c r="U2324" i="12" s="1"/>
  <c r="H2324" i="12"/>
  <c r="N2324" i="12" s="1"/>
  <c r="V2324" i="12" s="1"/>
  <c r="F2328" i="12"/>
  <c r="L2328" i="12" s="1"/>
  <c r="R2328" i="12" s="1"/>
  <c r="T2328" i="12" s="1"/>
  <c r="G2328" i="12"/>
  <c r="M2328" i="12" s="1"/>
  <c r="U2328" i="12" s="1"/>
  <c r="H2328" i="12"/>
  <c r="N2328" i="12" s="1"/>
  <c r="V2328" i="12" s="1"/>
  <c r="F2331" i="12"/>
  <c r="L2331" i="12" s="1"/>
  <c r="R2331" i="12" s="1"/>
  <c r="T2331" i="12" s="1"/>
  <c r="G2331" i="12"/>
  <c r="M2331" i="12" s="1"/>
  <c r="U2331" i="12" s="1"/>
  <c r="H2331" i="12"/>
  <c r="N2331" i="12" s="1"/>
  <c r="V2331" i="12" s="1"/>
  <c r="F2337" i="12"/>
  <c r="L2337" i="12" s="1"/>
  <c r="R2337" i="12" s="1"/>
  <c r="T2337" i="12" s="1"/>
  <c r="G2337" i="12"/>
  <c r="M2337" i="12" s="1"/>
  <c r="U2337" i="12" s="1"/>
  <c r="H2337" i="12"/>
  <c r="N2337" i="12" s="1"/>
  <c r="V2337" i="12" s="1"/>
  <c r="F2342" i="12"/>
  <c r="L2342" i="12" s="1"/>
  <c r="R2342" i="12" s="1"/>
  <c r="T2342" i="12" s="1"/>
  <c r="G2342" i="12"/>
  <c r="M2342" i="12" s="1"/>
  <c r="U2342" i="12" s="1"/>
  <c r="H2342" i="12"/>
  <c r="N2342" i="12" s="1"/>
  <c r="V2342" i="12" s="1"/>
  <c r="F2346" i="12"/>
  <c r="L2346" i="12" s="1"/>
  <c r="R2346" i="12" s="1"/>
  <c r="T2346" i="12" s="1"/>
  <c r="G2346" i="12"/>
  <c r="M2346" i="12" s="1"/>
  <c r="U2346" i="12" s="1"/>
  <c r="H2346" i="12"/>
  <c r="N2346" i="12" s="1"/>
  <c r="V2346" i="12" s="1"/>
  <c r="F2349" i="12"/>
  <c r="L2349" i="12" s="1"/>
  <c r="R2349" i="12" s="1"/>
  <c r="T2349" i="12" s="1"/>
  <c r="G2349" i="12"/>
  <c r="M2349" i="12" s="1"/>
  <c r="U2349" i="12" s="1"/>
  <c r="H2349" i="12"/>
  <c r="N2349" i="12" s="1"/>
  <c r="V2349" i="12" s="1"/>
  <c r="F2352" i="12"/>
  <c r="L2352" i="12" s="1"/>
  <c r="R2352" i="12" s="1"/>
  <c r="T2352" i="12" s="1"/>
  <c r="G2352" i="12"/>
  <c r="M2352" i="12" s="1"/>
  <c r="U2352" i="12" s="1"/>
  <c r="H2352" i="12"/>
  <c r="N2352" i="12" s="1"/>
  <c r="V2352" i="12" s="1"/>
  <c r="F2357" i="12"/>
  <c r="L2357" i="12" s="1"/>
  <c r="R2357" i="12" s="1"/>
  <c r="T2357" i="12" s="1"/>
  <c r="G2357" i="12"/>
  <c r="M2357" i="12" s="1"/>
  <c r="U2357" i="12" s="1"/>
  <c r="H2357" i="12"/>
  <c r="N2357" i="12" s="1"/>
  <c r="V2357" i="12" s="1"/>
  <c r="F2369" i="12"/>
  <c r="L2369" i="12" s="1"/>
  <c r="R2369" i="12" s="1"/>
  <c r="T2369" i="12" s="1"/>
  <c r="G2369" i="12"/>
  <c r="M2369" i="12" s="1"/>
  <c r="U2369" i="12" s="1"/>
  <c r="H2369" i="12"/>
  <c r="N2369" i="12" s="1"/>
  <c r="V2369" i="12" s="1"/>
  <c r="F2381" i="12"/>
  <c r="L2381" i="12" s="1"/>
  <c r="R2381" i="12" s="1"/>
  <c r="T2381" i="12" s="1"/>
  <c r="G2381" i="12"/>
  <c r="M2381" i="12" s="1"/>
  <c r="U2381" i="12" s="1"/>
  <c r="H2381" i="12"/>
  <c r="N2381" i="12" s="1"/>
  <c r="V2381" i="12" s="1"/>
  <c r="F2392" i="12"/>
  <c r="L2392" i="12" s="1"/>
  <c r="R2392" i="12" s="1"/>
  <c r="T2392" i="12" s="1"/>
  <c r="G2392" i="12"/>
  <c r="M2392" i="12" s="1"/>
  <c r="U2392" i="12" s="1"/>
  <c r="H2392" i="12"/>
  <c r="N2392" i="12" s="1"/>
  <c r="V2392" i="12" s="1"/>
  <c r="F2399" i="12"/>
  <c r="L2399" i="12" s="1"/>
  <c r="R2399" i="12" s="1"/>
  <c r="T2399" i="12" s="1"/>
  <c r="G2399" i="12"/>
  <c r="M2399" i="12" s="1"/>
  <c r="U2399" i="12" s="1"/>
  <c r="H2399" i="12"/>
  <c r="N2399" i="12" s="1"/>
  <c r="V2399" i="12" s="1"/>
  <c r="F2403" i="12"/>
  <c r="L2403" i="12" s="1"/>
  <c r="R2403" i="12" s="1"/>
  <c r="T2403" i="12" s="1"/>
  <c r="G2403" i="12"/>
  <c r="M2403" i="12" s="1"/>
  <c r="U2403" i="12" s="1"/>
  <c r="H2403" i="12"/>
  <c r="N2403" i="12" s="1"/>
  <c r="V2403" i="12" s="1"/>
  <c r="F2406" i="12"/>
  <c r="L2406" i="12" s="1"/>
  <c r="R2406" i="12" s="1"/>
  <c r="T2406" i="12" s="1"/>
  <c r="G2406" i="12"/>
  <c r="M2406" i="12" s="1"/>
  <c r="U2406" i="12" s="1"/>
  <c r="H2406" i="12"/>
  <c r="N2406" i="12" s="1"/>
  <c r="V2406" i="12" s="1"/>
  <c r="F2409" i="12"/>
  <c r="L2409" i="12" s="1"/>
  <c r="R2409" i="12" s="1"/>
  <c r="T2409" i="12" s="1"/>
  <c r="G2409" i="12"/>
  <c r="M2409" i="12" s="1"/>
  <c r="U2409" i="12" s="1"/>
  <c r="H2409" i="12"/>
  <c r="N2409" i="12" s="1"/>
  <c r="V2409" i="12" s="1"/>
  <c r="F2415" i="12"/>
  <c r="L2415" i="12" s="1"/>
  <c r="R2415" i="12" s="1"/>
  <c r="T2415" i="12" s="1"/>
  <c r="G2415" i="12"/>
  <c r="M2415" i="12" s="1"/>
  <c r="U2415" i="12" s="1"/>
  <c r="H2415" i="12"/>
  <c r="N2415" i="12" s="1"/>
  <c r="V2415" i="12" s="1"/>
  <c r="F2420" i="12"/>
  <c r="L2420" i="12" s="1"/>
  <c r="R2420" i="12" s="1"/>
  <c r="T2420" i="12" s="1"/>
  <c r="G2420" i="12"/>
  <c r="M2420" i="12" s="1"/>
  <c r="U2420" i="12" s="1"/>
  <c r="H2420" i="12"/>
  <c r="N2420" i="12" s="1"/>
  <c r="V2420" i="12" s="1"/>
  <c r="F2425" i="12"/>
  <c r="L2425" i="12" s="1"/>
  <c r="R2425" i="12" s="1"/>
  <c r="T2425" i="12" s="1"/>
  <c r="G2425" i="12"/>
  <c r="M2425" i="12" s="1"/>
  <c r="U2425" i="12" s="1"/>
  <c r="H2425" i="12"/>
  <c r="N2425" i="12" s="1"/>
  <c r="V2425" i="12" s="1"/>
  <c r="F2431" i="12"/>
  <c r="L2431" i="12" s="1"/>
  <c r="R2431" i="12" s="1"/>
  <c r="T2431" i="12" s="1"/>
  <c r="G2431" i="12"/>
  <c r="M2431" i="12" s="1"/>
  <c r="U2431" i="12" s="1"/>
  <c r="H2431" i="12"/>
  <c r="N2431" i="12" s="1"/>
  <c r="V2431" i="12" s="1"/>
  <c r="F2434" i="12"/>
  <c r="L2434" i="12" s="1"/>
  <c r="R2434" i="12" s="1"/>
  <c r="T2434" i="12" s="1"/>
  <c r="G2434" i="12"/>
  <c r="M2434" i="12" s="1"/>
  <c r="U2434" i="12" s="1"/>
  <c r="H2434" i="12"/>
  <c r="N2434" i="12" s="1"/>
  <c r="V2434" i="12" s="1"/>
  <c r="F2437" i="12"/>
  <c r="L2437" i="12" s="1"/>
  <c r="R2437" i="12" s="1"/>
  <c r="T2437" i="12" s="1"/>
  <c r="G2437" i="12"/>
  <c r="M2437" i="12" s="1"/>
  <c r="U2437" i="12" s="1"/>
  <c r="H2437" i="12"/>
  <c r="N2437" i="12" s="1"/>
  <c r="V2437" i="12" s="1"/>
  <c r="H2433" i="12" l="1"/>
  <c r="N2433" i="12" s="1"/>
  <c r="V2433" i="12" s="1"/>
  <c r="H2414" i="12"/>
  <c r="N2414" i="12" s="1"/>
  <c r="V2414" i="12" s="1"/>
  <c r="H2398" i="12"/>
  <c r="N2398" i="12" s="1"/>
  <c r="V2398" i="12" s="1"/>
  <c r="H2356" i="12"/>
  <c r="N2356" i="12" s="1"/>
  <c r="V2356" i="12" s="1"/>
  <c r="F2348" i="12"/>
  <c r="L2348" i="12" s="1"/>
  <c r="R2348" i="12" s="1"/>
  <c r="T2348" i="12" s="1"/>
  <c r="G2336" i="12"/>
  <c r="M2336" i="12" s="1"/>
  <c r="U2336" i="12" s="1"/>
  <c r="H2323" i="12"/>
  <c r="N2323" i="12" s="1"/>
  <c r="V2323" i="12" s="1"/>
  <c r="F2312" i="12"/>
  <c r="L2312" i="12" s="1"/>
  <c r="R2312" i="12" s="1"/>
  <c r="T2312" i="12" s="1"/>
  <c r="G2302" i="12"/>
  <c r="M2302" i="12" s="1"/>
  <c r="U2302" i="12" s="1"/>
  <c r="G2284" i="12"/>
  <c r="M2284" i="12" s="1"/>
  <c r="U2284" i="12" s="1"/>
  <c r="G2266" i="12"/>
  <c r="M2266" i="12" s="1"/>
  <c r="U2266" i="12" s="1"/>
  <c r="G2250" i="12"/>
  <c r="M2250" i="12" s="1"/>
  <c r="U2250" i="12" s="1"/>
  <c r="G2236" i="12"/>
  <c r="M2236" i="12" s="1"/>
  <c r="U2236" i="12" s="1"/>
  <c r="F2232" i="12"/>
  <c r="L2232" i="12" s="1"/>
  <c r="R2232" i="12" s="1"/>
  <c r="T2232" i="12" s="1"/>
  <c r="F2217" i="12"/>
  <c r="L2217" i="12" s="1"/>
  <c r="R2217" i="12" s="1"/>
  <c r="T2217" i="12" s="1"/>
  <c r="H2194" i="12"/>
  <c r="N2194" i="12" s="1"/>
  <c r="V2194" i="12" s="1"/>
  <c r="H2180" i="12"/>
  <c r="N2180" i="12" s="1"/>
  <c r="V2180" i="12" s="1"/>
  <c r="H2166" i="12"/>
  <c r="N2166" i="12" s="1"/>
  <c r="V2166" i="12" s="1"/>
  <c r="H2147" i="12"/>
  <c r="N2147" i="12" s="1"/>
  <c r="V2147" i="12" s="1"/>
  <c r="F2135" i="12"/>
  <c r="L2135" i="12" s="1"/>
  <c r="R2135" i="12" s="1"/>
  <c r="T2135" i="12" s="1"/>
  <c r="F2104" i="12"/>
  <c r="L2104" i="12" s="1"/>
  <c r="R2104" i="12" s="1"/>
  <c r="T2104" i="12" s="1"/>
  <c r="F2089" i="12"/>
  <c r="L2089" i="12" s="1"/>
  <c r="R2089" i="12" s="1"/>
  <c r="T2089" i="12" s="1"/>
  <c r="G2077" i="12"/>
  <c r="M2077" i="12" s="1"/>
  <c r="U2077" i="12" s="1"/>
  <c r="G2059" i="12"/>
  <c r="M2059" i="12" s="1"/>
  <c r="U2059" i="12" s="1"/>
  <c r="F2035" i="12"/>
  <c r="L2035" i="12" s="1"/>
  <c r="R2035" i="12" s="1"/>
  <c r="T2035" i="12" s="1"/>
  <c r="F2015" i="12"/>
  <c r="L2015" i="12" s="1"/>
  <c r="R2015" i="12" s="1"/>
  <c r="T2015" i="12" s="1"/>
  <c r="H1983" i="12"/>
  <c r="N1983" i="12" s="1"/>
  <c r="V1983" i="12" s="1"/>
  <c r="H1967" i="12"/>
  <c r="N1967" i="12" s="1"/>
  <c r="V1967" i="12" s="1"/>
  <c r="H1947" i="12"/>
  <c r="N1947" i="12" s="1"/>
  <c r="V1947" i="12" s="1"/>
  <c r="F1936" i="12"/>
  <c r="L1936" i="12" s="1"/>
  <c r="R1936" i="12" s="1"/>
  <c r="T1936" i="12" s="1"/>
  <c r="F1913" i="12"/>
  <c r="L1913" i="12" s="1"/>
  <c r="R1913" i="12" s="1"/>
  <c r="T1913" i="12" s="1"/>
  <c r="F1891" i="12"/>
  <c r="L1891" i="12" s="1"/>
  <c r="R1891" i="12" s="1"/>
  <c r="T1891" i="12" s="1"/>
  <c r="F1872" i="12"/>
  <c r="L1872" i="12" s="1"/>
  <c r="R1872" i="12" s="1"/>
  <c r="T1872" i="12" s="1"/>
  <c r="F1852" i="12"/>
  <c r="L1852" i="12" s="1"/>
  <c r="R1852" i="12" s="1"/>
  <c r="T1852" i="12" s="1"/>
  <c r="G1819" i="12"/>
  <c r="M1819" i="12" s="1"/>
  <c r="U1819" i="12" s="1"/>
  <c r="G1803" i="12"/>
  <c r="M1803" i="12" s="1"/>
  <c r="U1803" i="12" s="1"/>
  <c r="G1787" i="12"/>
  <c r="M1787" i="12" s="1"/>
  <c r="U1787" i="12" s="1"/>
  <c r="H1768" i="12"/>
  <c r="N1768" i="12" s="1"/>
  <c r="V1768" i="12" s="1"/>
  <c r="H1750" i="12"/>
  <c r="N1750" i="12" s="1"/>
  <c r="V1750" i="12" s="1"/>
  <c r="G1728" i="12"/>
  <c r="M1728" i="12" s="1"/>
  <c r="U1728" i="12" s="1"/>
  <c r="H1688" i="12"/>
  <c r="N1688" i="12" s="1"/>
  <c r="V1688" i="12" s="1"/>
  <c r="F1682" i="12"/>
  <c r="L1682" i="12" s="1"/>
  <c r="R1682" i="12" s="1"/>
  <c r="T1682" i="12" s="1"/>
  <c r="F1657" i="12"/>
  <c r="L1657" i="12" s="1"/>
  <c r="R1657" i="12" s="1"/>
  <c r="F1637" i="12"/>
  <c r="L1637" i="12" s="1"/>
  <c r="R1637" i="12" s="1"/>
  <c r="T1637" i="12" s="1"/>
  <c r="F1622" i="12"/>
  <c r="L1622" i="12" s="1"/>
  <c r="R1622" i="12" s="1"/>
  <c r="T1622" i="12" s="1"/>
  <c r="F1601" i="12"/>
  <c r="L1601" i="12" s="1"/>
  <c r="R1601" i="12" s="1"/>
  <c r="T1601" i="12" s="1"/>
  <c r="F1580" i="12"/>
  <c r="L1580" i="12" s="1"/>
  <c r="R1580" i="12" s="1"/>
  <c r="T1580" i="12" s="1"/>
  <c r="F1545" i="12"/>
  <c r="L1545" i="12" s="1"/>
  <c r="R1545" i="12" s="1"/>
  <c r="H1520" i="12"/>
  <c r="N1520" i="12" s="1"/>
  <c r="V1520" i="12" s="1"/>
  <c r="H1496" i="12"/>
  <c r="N1496" i="12" s="1"/>
  <c r="V1496" i="12" s="1"/>
  <c r="H1477" i="12"/>
  <c r="N1477" i="12" s="1"/>
  <c r="V1477" i="12" s="1"/>
  <c r="F1468" i="12"/>
  <c r="L1468" i="12" s="1"/>
  <c r="R1468" i="12" s="1"/>
  <c r="T1468" i="12" s="1"/>
  <c r="F1446" i="12"/>
  <c r="L1446" i="12" s="1"/>
  <c r="R1446" i="12" s="1"/>
  <c r="T1446" i="12" s="1"/>
  <c r="G1401" i="12"/>
  <c r="M1401" i="12" s="1"/>
  <c r="U1401" i="12" s="1"/>
  <c r="H1318" i="12"/>
  <c r="N1318" i="12" s="1"/>
  <c r="V1318" i="12" s="1"/>
  <c r="H1302" i="12"/>
  <c r="N1302" i="12" s="1"/>
  <c r="V1302" i="12" s="1"/>
  <c r="F1294" i="12"/>
  <c r="L1294" i="12" s="1"/>
  <c r="R1294" i="12" s="1"/>
  <c r="T1294" i="12" s="1"/>
  <c r="F1278" i="12"/>
  <c r="L1278" i="12" s="1"/>
  <c r="R1278" i="12" s="1"/>
  <c r="T1278" i="12" s="1"/>
  <c r="F1258" i="12"/>
  <c r="L1258" i="12" s="1"/>
  <c r="R1258" i="12" s="1"/>
  <c r="T1258" i="12" s="1"/>
  <c r="F1242" i="12"/>
  <c r="L1242" i="12" s="1"/>
  <c r="R1242" i="12" s="1"/>
  <c r="T1242" i="12" s="1"/>
  <c r="H1193" i="12"/>
  <c r="N1193" i="12" s="1"/>
  <c r="V1193" i="12" s="1"/>
  <c r="H1164" i="12"/>
  <c r="N1164" i="12" s="1"/>
  <c r="V1164" i="12" s="1"/>
  <c r="H1145" i="12"/>
  <c r="N1145" i="12" s="1"/>
  <c r="V1145" i="12" s="1"/>
  <c r="H1109" i="12"/>
  <c r="N1109" i="12" s="1"/>
  <c r="V1109" i="12" s="1"/>
  <c r="F1099" i="12"/>
  <c r="L1099" i="12" s="1"/>
  <c r="R1099" i="12" s="1"/>
  <c r="T1099" i="12" s="1"/>
  <c r="F1082" i="12"/>
  <c r="L1082" i="12" s="1"/>
  <c r="R1082" i="12" s="1"/>
  <c r="T1082" i="12" s="1"/>
  <c r="F1030" i="12"/>
  <c r="L1030" i="12" s="1"/>
  <c r="R1030" i="12" s="1"/>
  <c r="T1030" i="12" s="1"/>
  <c r="F994" i="12"/>
  <c r="L994" i="12" s="1"/>
  <c r="R994" i="12" s="1"/>
  <c r="T994" i="12" s="1"/>
  <c r="G969" i="12"/>
  <c r="M969" i="12" s="1"/>
  <c r="U969" i="12" s="1"/>
  <c r="G955" i="12"/>
  <c r="M955" i="12" s="1"/>
  <c r="U955" i="12" s="1"/>
  <c r="H943" i="12"/>
  <c r="N943" i="12" s="1"/>
  <c r="V943" i="12" s="1"/>
  <c r="H909" i="12"/>
  <c r="N909" i="12" s="1"/>
  <c r="V909" i="12" s="1"/>
  <c r="H873" i="12"/>
  <c r="N873" i="12" s="1"/>
  <c r="V873" i="12" s="1"/>
  <c r="H839" i="12"/>
  <c r="N839" i="12" s="1"/>
  <c r="V839" i="12" s="1"/>
  <c r="H822" i="12"/>
  <c r="N822" i="12" s="1"/>
  <c r="V822" i="12" s="1"/>
  <c r="G819" i="12"/>
  <c r="M819" i="12" s="1"/>
  <c r="U819" i="12" s="1"/>
  <c r="H799" i="12"/>
  <c r="N799" i="12" s="1"/>
  <c r="V799" i="12" s="1"/>
  <c r="F778" i="12"/>
  <c r="L778" i="12" s="1"/>
  <c r="R778" i="12" s="1"/>
  <c r="T778" i="12" s="1"/>
  <c r="F766" i="12"/>
  <c r="L766" i="12" s="1"/>
  <c r="R766" i="12" s="1"/>
  <c r="T766" i="12" s="1"/>
  <c r="G752" i="12"/>
  <c r="M752" i="12" s="1"/>
  <c r="U752" i="12" s="1"/>
  <c r="G738" i="12"/>
  <c r="M738" i="12" s="1"/>
  <c r="U738" i="12" s="1"/>
  <c r="G723" i="12"/>
  <c r="M723" i="12" s="1"/>
  <c r="U723" i="12" s="1"/>
  <c r="G682" i="12"/>
  <c r="M682" i="12" s="1"/>
  <c r="U682" i="12" s="1"/>
  <c r="H665" i="12"/>
  <c r="N665" i="12" s="1"/>
  <c r="V665" i="12" s="1"/>
  <c r="H647" i="12"/>
  <c r="N647" i="12" s="1"/>
  <c r="V647" i="12" s="1"/>
  <c r="H614" i="12"/>
  <c r="N614" i="12" s="1"/>
  <c r="V614" i="12" s="1"/>
  <c r="F590" i="12"/>
  <c r="L590" i="12" s="1"/>
  <c r="R590" i="12" s="1"/>
  <c r="T590" i="12" s="1"/>
  <c r="H498" i="12"/>
  <c r="N498" i="12" s="1"/>
  <c r="V498" i="12" s="1"/>
  <c r="H447" i="12"/>
  <c r="N447" i="12" s="1"/>
  <c r="V447" i="12" s="1"/>
  <c r="F434" i="12"/>
  <c r="L434" i="12" s="1"/>
  <c r="R434" i="12" s="1"/>
  <c r="T434" i="12" s="1"/>
  <c r="H395" i="12"/>
  <c r="N395" i="12" s="1"/>
  <c r="V395" i="12" s="1"/>
  <c r="F379" i="12"/>
  <c r="L379" i="12" s="1"/>
  <c r="R379" i="12" s="1"/>
  <c r="T379" i="12" s="1"/>
  <c r="F354" i="12"/>
  <c r="L354" i="12" s="1"/>
  <c r="R354" i="12" s="1"/>
  <c r="T354" i="12" s="1"/>
  <c r="G342" i="12"/>
  <c r="M342" i="12" s="1"/>
  <c r="U342" i="12" s="1"/>
  <c r="H328" i="12"/>
  <c r="N328" i="12" s="1"/>
  <c r="V328" i="12" s="1"/>
  <c r="F317" i="12"/>
  <c r="L317" i="12" s="1"/>
  <c r="R317" i="12" s="1"/>
  <c r="T317" i="12" s="1"/>
  <c r="H309" i="12"/>
  <c r="N309" i="12" s="1"/>
  <c r="V309" i="12" s="1"/>
  <c r="G306" i="12"/>
  <c r="M306" i="12" s="1"/>
  <c r="U306" i="12" s="1"/>
  <c r="F301" i="12"/>
  <c r="L301" i="12" s="1"/>
  <c r="R301" i="12" s="1"/>
  <c r="T301" i="12" s="1"/>
  <c r="H274" i="12"/>
  <c r="N274" i="12" s="1"/>
  <c r="V274" i="12" s="1"/>
  <c r="G268" i="12"/>
  <c r="M268" i="12" s="1"/>
  <c r="U268" i="12" s="1"/>
  <c r="H258" i="12"/>
  <c r="N258" i="12" s="1"/>
  <c r="V258" i="12" s="1"/>
  <c r="G223" i="12"/>
  <c r="M223" i="12" s="1"/>
  <c r="U223" i="12" s="1"/>
  <c r="F220" i="12"/>
  <c r="L220" i="12" s="1"/>
  <c r="R220" i="12" s="1"/>
  <c r="T220" i="12" s="1"/>
  <c r="H197" i="12"/>
  <c r="N197" i="12" s="1"/>
  <c r="V197" i="12" s="1"/>
  <c r="G193" i="12"/>
  <c r="M193" i="12" s="1"/>
  <c r="U193" i="12" s="1"/>
  <c r="F188" i="12"/>
  <c r="L188" i="12" s="1"/>
  <c r="R188" i="12" s="1"/>
  <c r="T188" i="12" s="1"/>
  <c r="H179" i="12"/>
  <c r="N179" i="12" s="1"/>
  <c r="V179" i="12" s="1"/>
  <c r="G176" i="12"/>
  <c r="M176" i="12" s="1"/>
  <c r="U176" i="12" s="1"/>
  <c r="F172" i="12"/>
  <c r="L172" i="12" s="1"/>
  <c r="R172" i="12" s="1"/>
  <c r="T172" i="12" s="1"/>
  <c r="H157" i="12"/>
  <c r="N157" i="12" s="1"/>
  <c r="V157" i="12" s="1"/>
  <c r="G154" i="12"/>
  <c r="M154" i="12" s="1"/>
  <c r="U154" i="12" s="1"/>
  <c r="F150" i="12"/>
  <c r="L150" i="12" s="1"/>
  <c r="R150" i="12" s="1"/>
  <c r="T150" i="12" s="1"/>
  <c r="H144" i="12"/>
  <c r="N144" i="12" s="1"/>
  <c r="V144" i="12" s="1"/>
  <c r="G139" i="12"/>
  <c r="M139" i="12" s="1"/>
  <c r="U139" i="12" s="1"/>
  <c r="F135" i="12"/>
  <c r="L135" i="12" s="1"/>
  <c r="R135" i="12" s="1"/>
  <c r="T135" i="12" s="1"/>
  <c r="H126" i="12"/>
  <c r="N126" i="12" s="1"/>
  <c r="V126" i="12" s="1"/>
  <c r="G123" i="12"/>
  <c r="M123" i="12" s="1"/>
  <c r="U123" i="12" s="1"/>
  <c r="F119" i="12"/>
  <c r="L119" i="12" s="1"/>
  <c r="R119" i="12" s="1"/>
  <c r="T119" i="12" s="1"/>
  <c r="H113" i="12"/>
  <c r="N113" i="12" s="1"/>
  <c r="V113" i="12" s="1"/>
  <c r="H94" i="12"/>
  <c r="N94" i="12" s="1"/>
  <c r="V94" i="12" s="1"/>
  <c r="G87" i="12"/>
  <c r="M87" i="12" s="1"/>
  <c r="U87" i="12" s="1"/>
  <c r="G73" i="12"/>
  <c r="M73" i="12" s="1"/>
  <c r="U73" i="12" s="1"/>
  <c r="H64" i="12"/>
  <c r="N64" i="12" s="1"/>
  <c r="V64" i="12" s="1"/>
  <c r="G58" i="12"/>
  <c r="M58" i="12" s="1"/>
  <c r="U58" i="12" s="1"/>
  <c r="F55" i="12"/>
  <c r="L55" i="12" s="1"/>
  <c r="R55" i="12" s="1"/>
  <c r="T55" i="12" s="1"/>
  <c r="H46" i="12"/>
  <c r="N46" i="12" s="1"/>
  <c r="V46" i="12" s="1"/>
  <c r="G42" i="12"/>
  <c r="M42" i="12" s="1"/>
  <c r="U42" i="12" s="1"/>
  <c r="F37" i="12"/>
  <c r="L37" i="12" s="1"/>
  <c r="R37" i="12" s="1"/>
  <c r="T37" i="12" s="1"/>
  <c r="H29" i="12"/>
  <c r="N29" i="12" s="1"/>
  <c r="V29" i="12" s="1"/>
  <c r="G25" i="12"/>
  <c r="M25" i="12" s="1"/>
  <c r="U25" i="12" s="1"/>
  <c r="F22" i="12"/>
  <c r="L22" i="12" s="1"/>
  <c r="R22" i="12" s="1"/>
  <c r="T22" i="12" s="1"/>
  <c r="F2436" i="12"/>
  <c r="L2436" i="12" s="1"/>
  <c r="R2436" i="12" s="1"/>
  <c r="T2436" i="12" s="1"/>
  <c r="H2430" i="12"/>
  <c r="N2430" i="12" s="1"/>
  <c r="V2430" i="12" s="1"/>
  <c r="G2424" i="12"/>
  <c r="M2424" i="12" s="1"/>
  <c r="U2424" i="12" s="1"/>
  <c r="F2419" i="12"/>
  <c r="L2419" i="12" s="1"/>
  <c r="R2419" i="12" s="1"/>
  <c r="T2419" i="12" s="1"/>
  <c r="H2408" i="12"/>
  <c r="N2408" i="12" s="1"/>
  <c r="V2408" i="12" s="1"/>
  <c r="G2405" i="12"/>
  <c r="M2405" i="12" s="1"/>
  <c r="U2405" i="12" s="1"/>
  <c r="F2402" i="12"/>
  <c r="L2402" i="12" s="1"/>
  <c r="R2402" i="12" s="1"/>
  <c r="T2402" i="12" s="1"/>
  <c r="G2380" i="12"/>
  <c r="M2380" i="12" s="1"/>
  <c r="U2380" i="12" s="1"/>
  <c r="H2351" i="12"/>
  <c r="N2351" i="12" s="1"/>
  <c r="V2351" i="12" s="1"/>
  <c r="G2348" i="12"/>
  <c r="M2348" i="12" s="1"/>
  <c r="U2348" i="12" s="1"/>
  <c r="F2345" i="12"/>
  <c r="L2345" i="12" s="1"/>
  <c r="R2345" i="12" s="1"/>
  <c r="T2345" i="12" s="1"/>
  <c r="H2336" i="12"/>
  <c r="N2336" i="12" s="1"/>
  <c r="V2336" i="12" s="1"/>
  <c r="G2330" i="12"/>
  <c r="M2330" i="12" s="1"/>
  <c r="U2330" i="12" s="1"/>
  <c r="F2327" i="12"/>
  <c r="L2327" i="12" s="1"/>
  <c r="R2327" i="12" s="1"/>
  <c r="T2327" i="12" s="1"/>
  <c r="H2318" i="12"/>
  <c r="N2318" i="12" s="1"/>
  <c r="V2318" i="12" s="1"/>
  <c r="G2312" i="12"/>
  <c r="M2312" i="12" s="1"/>
  <c r="U2312" i="12" s="1"/>
  <c r="F2309" i="12"/>
  <c r="L2309" i="12" s="1"/>
  <c r="R2309" i="12" s="1"/>
  <c r="T2309" i="12" s="1"/>
  <c r="H2302" i="12"/>
  <c r="N2302" i="12" s="1"/>
  <c r="V2302" i="12" s="1"/>
  <c r="G2297" i="12"/>
  <c r="M2297" i="12" s="1"/>
  <c r="U2297" i="12" s="1"/>
  <c r="F2291" i="12"/>
  <c r="L2291" i="12" s="1"/>
  <c r="R2291" i="12" s="1"/>
  <c r="T2291" i="12" s="1"/>
  <c r="H2284" i="12"/>
  <c r="N2284" i="12" s="1"/>
  <c r="V2284" i="12" s="1"/>
  <c r="G2279" i="12"/>
  <c r="M2279" i="12" s="1"/>
  <c r="U2279" i="12" s="1"/>
  <c r="F2275" i="12"/>
  <c r="L2275" i="12" s="1"/>
  <c r="R2275" i="12" s="1"/>
  <c r="T2275" i="12" s="1"/>
  <c r="H2266" i="12"/>
  <c r="N2266" i="12" s="1"/>
  <c r="V2266" i="12" s="1"/>
  <c r="G2262" i="12"/>
  <c r="M2262" i="12" s="1"/>
  <c r="U2262" i="12" s="1"/>
  <c r="F2258" i="12"/>
  <c r="L2258" i="12" s="1"/>
  <c r="R2258" i="12" s="1"/>
  <c r="T2258" i="12" s="1"/>
  <c r="H2250" i="12"/>
  <c r="N2250" i="12" s="1"/>
  <c r="V2250" i="12" s="1"/>
  <c r="G2246" i="12"/>
  <c r="M2246" i="12" s="1"/>
  <c r="U2246" i="12" s="1"/>
  <c r="F2243" i="12"/>
  <c r="L2243" i="12" s="1"/>
  <c r="R2243" i="12" s="1"/>
  <c r="T2243" i="12" s="1"/>
  <c r="H2236" i="12"/>
  <c r="N2236" i="12" s="1"/>
  <c r="V2236" i="12" s="1"/>
  <c r="G2232" i="12"/>
  <c r="M2232" i="12" s="1"/>
  <c r="U2232" i="12" s="1"/>
  <c r="F2228" i="12"/>
  <c r="L2228" i="12" s="1"/>
  <c r="R2228" i="12" s="1"/>
  <c r="T2228" i="12" s="1"/>
  <c r="H2221" i="12"/>
  <c r="N2221" i="12" s="1"/>
  <c r="V2221" i="12" s="1"/>
  <c r="G2217" i="12"/>
  <c r="M2217" i="12" s="1"/>
  <c r="U2217" i="12" s="1"/>
  <c r="F2213" i="12"/>
  <c r="L2213" i="12" s="1"/>
  <c r="R2213" i="12" s="1"/>
  <c r="T2213" i="12" s="1"/>
  <c r="H2206" i="12"/>
  <c r="N2206" i="12" s="1"/>
  <c r="V2206" i="12" s="1"/>
  <c r="G2202" i="12"/>
  <c r="M2202" i="12" s="1"/>
  <c r="U2202" i="12" s="1"/>
  <c r="F2198" i="12"/>
  <c r="L2198" i="12" s="1"/>
  <c r="R2198" i="12" s="1"/>
  <c r="T2198" i="12" s="1"/>
  <c r="H2190" i="12"/>
  <c r="N2190" i="12" s="1"/>
  <c r="V2190" i="12" s="1"/>
  <c r="H2176" i="12"/>
  <c r="N2176" i="12" s="1"/>
  <c r="V2176" i="12" s="1"/>
  <c r="G2172" i="12"/>
  <c r="M2172" i="12" s="1"/>
  <c r="U2172" i="12" s="1"/>
  <c r="F2169" i="12"/>
  <c r="L2169" i="12" s="1"/>
  <c r="R2169" i="12" s="1"/>
  <c r="T2169" i="12" s="1"/>
  <c r="H2162" i="12"/>
  <c r="N2162" i="12" s="1"/>
  <c r="V2162" i="12" s="1"/>
  <c r="G2159" i="12"/>
  <c r="M2159" i="12" s="1"/>
  <c r="U2159" i="12" s="1"/>
  <c r="F2155" i="12"/>
  <c r="L2155" i="12" s="1"/>
  <c r="R2155" i="12" s="1"/>
  <c r="T2155" i="12" s="1"/>
  <c r="H2143" i="12"/>
  <c r="N2143" i="12" s="1"/>
  <c r="V2143" i="12" s="1"/>
  <c r="G2135" i="12"/>
  <c r="M2135" i="12" s="1"/>
  <c r="U2135" i="12" s="1"/>
  <c r="F2122" i="12"/>
  <c r="L2122" i="12" s="1"/>
  <c r="R2122" i="12" s="1"/>
  <c r="T2122" i="12" s="1"/>
  <c r="H2112" i="12"/>
  <c r="N2112" i="12" s="1"/>
  <c r="V2112" i="12" s="1"/>
  <c r="G2104" i="12"/>
  <c r="M2104" i="12" s="1"/>
  <c r="U2104" i="12" s="1"/>
  <c r="H2093" i="12"/>
  <c r="N2093" i="12" s="1"/>
  <c r="V2093" i="12" s="1"/>
  <c r="G2089" i="12"/>
  <c r="M2089" i="12" s="1"/>
  <c r="U2089" i="12" s="1"/>
  <c r="F2084" i="12"/>
  <c r="L2084" i="12" s="1"/>
  <c r="R2084" i="12" s="1"/>
  <c r="T2084" i="12" s="1"/>
  <c r="H2077" i="12"/>
  <c r="N2077" i="12" s="1"/>
  <c r="V2077" i="12" s="1"/>
  <c r="G2073" i="12"/>
  <c r="M2073" i="12" s="1"/>
  <c r="U2073" i="12" s="1"/>
  <c r="F2070" i="12"/>
  <c r="L2070" i="12" s="1"/>
  <c r="R2070" i="12" s="1"/>
  <c r="T2070" i="12" s="1"/>
  <c r="H2059" i="12"/>
  <c r="N2059" i="12" s="1"/>
  <c r="V2059" i="12" s="1"/>
  <c r="G2056" i="12"/>
  <c r="M2056" i="12" s="1"/>
  <c r="U2056" i="12" s="1"/>
  <c r="F2051" i="12"/>
  <c r="L2051" i="12" s="1"/>
  <c r="R2051" i="12" s="1"/>
  <c r="T2051" i="12" s="1"/>
  <c r="H2041" i="12"/>
  <c r="N2041" i="12" s="1"/>
  <c r="V2041" i="12" s="1"/>
  <c r="G2035" i="12"/>
  <c r="M2035" i="12" s="1"/>
  <c r="U2035" i="12" s="1"/>
  <c r="F2029" i="12"/>
  <c r="L2029" i="12" s="1"/>
  <c r="R2029" i="12" s="1"/>
  <c r="T2029" i="12" s="1"/>
  <c r="H2019" i="12"/>
  <c r="N2019" i="12" s="1"/>
  <c r="V2019" i="12" s="1"/>
  <c r="G2015" i="12"/>
  <c r="M2015" i="12" s="1"/>
  <c r="U2015" i="12" s="1"/>
  <c r="F2011" i="12"/>
  <c r="L2011" i="12" s="1"/>
  <c r="R2011" i="12" s="1"/>
  <c r="T2011" i="12" s="1"/>
  <c r="H2001" i="12"/>
  <c r="N2001" i="12" s="1"/>
  <c r="V2001" i="12" s="1"/>
  <c r="G1997" i="12"/>
  <c r="M1997" i="12" s="1"/>
  <c r="U1997" i="12" s="1"/>
  <c r="F1991" i="12"/>
  <c r="L1991" i="12" s="1"/>
  <c r="R1991" i="12" s="1"/>
  <c r="T1991" i="12" s="1"/>
  <c r="H1979" i="12"/>
  <c r="N1979" i="12" s="1"/>
  <c r="V1979" i="12" s="1"/>
  <c r="G1974" i="12"/>
  <c r="M1974" i="12" s="1"/>
  <c r="U1974" i="12" s="1"/>
  <c r="F1971" i="12"/>
  <c r="L1971" i="12" s="1"/>
  <c r="R1971" i="12" s="1"/>
  <c r="T1971" i="12" s="1"/>
  <c r="H1962" i="12"/>
  <c r="N1962" i="12" s="1"/>
  <c r="V1962" i="12" s="1"/>
  <c r="G1953" i="12"/>
  <c r="M1953" i="12" s="1"/>
  <c r="U1953" i="12" s="1"/>
  <c r="F1950" i="12"/>
  <c r="L1950" i="12" s="1"/>
  <c r="R1950" i="12" s="1"/>
  <c r="T1950" i="12" s="1"/>
  <c r="H1940" i="12"/>
  <c r="N1940" i="12" s="1"/>
  <c r="V1940" i="12" s="1"/>
  <c r="G1936" i="12"/>
  <c r="M1936" i="12" s="1"/>
  <c r="U1936" i="12" s="1"/>
  <c r="F1931" i="12"/>
  <c r="L1931" i="12" s="1"/>
  <c r="R1931" i="12" s="1"/>
  <c r="T1931" i="12" s="1"/>
  <c r="H1920" i="12"/>
  <c r="N1920" i="12" s="1"/>
  <c r="V1920" i="12" s="1"/>
  <c r="G1913" i="12"/>
  <c r="M1913" i="12" s="1"/>
  <c r="U1913" i="12" s="1"/>
  <c r="F1908" i="12"/>
  <c r="L1908" i="12" s="1"/>
  <c r="R1908" i="12" s="1"/>
  <c r="T1908" i="12" s="1"/>
  <c r="H1894" i="12"/>
  <c r="N1894" i="12" s="1"/>
  <c r="V1894" i="12" s="1"/>
  <c r="G1891" i="12"/>
  <c r="M1891" i="12" s="1"/>
  <c r="U1891" i="12" s="1"/>
  <c r="F1888" i="12"/>
  <c r="L1888" i="12" s="1"/>
  <c r="R1888" i="12" s="1"/>
  <c r="T1888" i="12" s="1"/>
  <c r="H1876" i="12"/>
  <c r="N1876" i="12" s="1"/>
  <c r="V1876" i="12" s="1"/>
  <c r="G1872" i="12"/>
  <c r="M1872" i="12" s="1"/>
  <c r="U1872" i="12" s="1"/>
  <c r="F1867" i="12"/>
  <c r="L1867" i="12" s="1"/>
  <c r="R1867" i="12" s="1"/>
  <c r="T1867" i="12" s="1"/>
  <c r="H1857" i="12"/>
  <c r="N1857" i="12" s="1"/>
  <c r="V1857" i="12" s="1"/>
  <c r="G1852" i="12"/>
  <c r="M1852" i="12" s="1"/>
  <c r="U1852" i="12" s="1"/>
  <c r="F1846" i="12"/>
  <c r="L1846" i="12" s="1"/>
  <c r="R1846" i="12" s="1"/>
  <c r="T1846" i="12" s="1"/>
  <c r="H1837" i="12"/>
  <c r="N1837" i="12" s="1"/>
  <c r="V1837" i="12" s="1"/>
  <c r="G1833" i="12"/>
  <c r="M1833" i="12" s="1"/>
  <c r="U1833" i="12" s="1"/>
  <c r="F1828" i="12"/>
  <c r="L1828" i="12" s="1"/>
  <c r="R1828" i="12" s="1"/>
  <c r="T1828" i="12" s="1"/>
  <c r="H1819" i="12"/>
  <c r="N1819" i="12" s="1"/>
  <c r="V1819" i="12" s="1"/>
  <c r="G1815" i="12"/>
  <c r="M1815" i="12" s="1"/>
  <c r="U1815" i="12" s="1"/>
  <c r="F1811" i="12"/>
  <c r="L1811" i="12" s="1"/>
  <c r="R1811" i="12" s="1"/>
  <c r="T1811" i="12" s="1"/>
  <c r="H1803" i="12"/>
  <c r="N1803" i="12" s="1"/>
  <c r="V1803" i="12" s="1"/>
  <c r="G1799" i="12"/>
  <c r="M1799" i="12" s="1"/>
  <c r="U1799" i="12" s="1"/>
  <c r="F1795" i="12"/>
  <c r="L1795" i="12" s="1"/>
  <c r="R1795" i="12" s="1"/>
  <c r="T1795" i="12" s="1"/>
  <c r="H1787" i="12"/>
  <c r="N1787" i="12" s="1"/>
  <c r="V1787" i="12" s="1"/>
  <c r="G1783" i="12"/>
  <c r="M1783" i="12" s="1"/>
  <c r="U1783" i="12" s="1"/>
  <c r="F1779" i="12"/>
  <c r="L1779" i="12" s="1"/>
  <c r="R1779" i="12" s="1"/>
  <c r="T1779" i="12" s="1"/>
  <c r="H1764" i="12"/>
  <c r="N1764" i="12" s="1"/>
  <c r="V1764" i="12" s="1"/>
  <c r="G1761" i="12"/>
  <c r="M1761" i="12" s="1"/>
  <c r="U1761" i="12" s="1"/>
  <c r="F1758" i="12"/>
  <c r="L1758" i="12" s="1"/>
  <c r="R1758" i="12" s="1"/>
  <c r="T1758" i="12" s="1"/>
  <c r="H1747" i="12"/>
  <c r="N1747" i="12" s="1"/>
  <c r="V1747" i="12" s="1"/>
  <c r="G1743" i="12"/>
  <c r="M1743" i="12" s="1"/>
  <c r="U1743" i="12" s="1"/>
  <c r="F1736" i="12"/>
  <c r="L1736" i="12" s="1"/>
  <c r="R1736" i="12" s="1"/>
  <c r="T1736" i="12" s="1"/>
  <c r="H1728" i="12"/>
  <c r="N1728" i="12" s="1"/>
  <c r="V1728" i="12" s="1"/>
  <c r="G1724" i="12"/>
  <c r="M1724" i="12" s="1"/>
  <c r="U1724" i="12" s="1"/>
  <c r="F1716" i="12"/>
  <c r="L1716" i="12" s="1"/>
  <c r="R1716" i="12" s="1"/>
  <c r="T1716" i="12" s="1"/>
  <c r="H1708" i="12"/>
  <c r="N1708" i="12" s="1"/>
  <c r="V1708" i="12" s="1"/>
  <c r="G1695" i="12"/>
  <c r="M1695" i="12" s="1"/>
  <c r="U1695" i="12" s="1"/>
  <c r="F1692" i="12"/>
  <c r="L1692" i="12" s="1"/>
  <c r="R1692" i="12" s="1"/>
  <c r="T1692" i="12" s="1"/>
  <c r="H1685" i="12"/>
  <c r="N1685" i="12" s="1"/>
  <c r="V1685" i="12" s="1"/>
  <c r="G1682" i="12"/>
  <c r="M1682" i="12" s="1"/>
  <c r="U1682" i="12" s="1"/>
  <c r="F1676" i="12"/>
  <c r="L1676" i="12" s="1"/>
  <c r="R1676" i="12" s="1"/>
  <c r="T1676" i="12" s="1"/>
  <c r="H1661" i="12"/>
  <c r="N1661" i="12" s="1"/>
  <c r="V1661" i="12" s="1"/>
  <c r="G1657" i="12"/>
  <c r="M1657" i="12" s="1"/>
  <c r="U1657" i="12" s="1"/>
  <c r="F1652" i="12"/>
  <c r="L1652" i="12" s="1"/>
  <c r="R1652" i="12" s="1"/>
  <c r="T1652" i="12" s="1"/>
  <c r="H1644" i="12"/>
  <c r="N1644" i="12" s="1"/>
  <c r="V1644" i="12" s="1"/>
  <c r="G1637" i="12"/>
  <c r="M1637" i="12" s="1"/>
  <c r="U1637" i="12" s="1"/>
  <c r="F1632" i="12"/>
  <c r="L1632" i="12" s="1"/>
  <c r="R1632" i="12" s="1"/>
  <c r="T1632" i="12" s="1"/>
  <c r="H1625" i="12"/>
  <c r="N1625" i="12" s="1"/>
  <c r="V1625" i="12" s="1"/>
  <c r="G1622" i="12"/>
  <c r="M1622" i="12" s="1"/>
  <c r="U1622" i="12" s="1"/>
  <c r="F1617" i="12"/>
  <c r="L1617" i="12" s="1"/>
  <c r="R1617" i="12" s="1"/>
  <c r="T1617" i="12" s="1"/>
  <c r="H1606" i="12"/>
  <c r="N1606" i="12" s="1"/>
  <c r="V1606" i="12" s="1"/>
  <c r="G1601" i="12"/>
  <c r="M1601" i="12" s="1"/>
  <c r="U1601" i="12" s="1"/>
  <c r="F1596" i="12"/>
  <c r="L1596" i="12" s="1"/>
  <c r="R1596" i="12" s="1"/>
  <c r="T1596" i="12" s="1"/>
  <c r="H1587" i="12"/>
  <c r="N1587" i="12" s="1"/>
  <c r="V1587" i="12" s="1"/>
  <c r="G1580" i="12"/>
  <c r="M1580" i="12" s="1"/>
  <c r="U1580" i="12" s="1"/>
  <c r="F1576" i="12"/>
  <c r="L1576" i="12" s="1"/>
  <c r="R1576" i="12" s="1"/>
  <c r="T1576" i="12" s="1"/>
  <c r="H1561" i="12"/>
  <c r="N1561" i="12" s="1"/>
  <c r="V1561" i="12" s="1"/>
  <c r="G1545" i="12"/>
  <c r="M1545" i="12" s="1"/>
  <c r="U1545" i="12" s="1"/>
  <c r="F1540" i="12"/>
  <c r="L1540" i="12" s="1"/>
  <c r="R1540" i="12" s="1"/>
  <c r="T1540" i="12" s="1"/>
  <c r="H1531" i="12"/>
  <c r="N1531" i="12" s="1"/>
  <c r="V1531" i="12" s="1"/>
  <c r="G1528" i="12"/>
  <c r="M1528" i="12" s="1"/>
  <c r="U1528" i="12" s="1"/>
  <c r="F1525" i="12"/>
  <c r="L1525" i="12" s="1"/>
  <c r="R1525" i="12" s="1"/>
  <c r="T1525" i="12" s="1"/>
  <c r="H1512" i="12"/>
  <c r="N1512" i="12" s="1"/>
  <c r="V1512" i="12" s="1"/>
  <c r="G1508" i="12"/>
  <c r="M1508" i="12" s="1"/>
  <c r="U1508" i="12" s="1"/>
  <c r="F1500" i="12"/>
  <c r="L1500" i="12" s="1"/>
  <c r="R1500" i="12" s="1"/>
  <c r="T1500" i="12" s="1"/>
  <c r="H1492" i="12"/>
  <c r="N1492" i="12" s="1"/>
  <c r="V1492" i="12" s="1"/>
  <c r="G1488" i="12"/>
  <c r="M1488" i="12" s="1"/>
  <c r="U1488" i="12" s="1"/>
  <c r="F1481" i="12"/>
  <c r="L1481" i="12" s="1"/>
  <c r="R1481" i="12" s="1"/>
  <c r="T1481" i="12" s="1"/>
  <c r="H1472" i="12"/>
  <c r="N1472" i="12" s="1"/>
  <c r="V1472" i="12" s="1"/>
  <c r="G1468" i="12"/>
  <c r="M1468" i="12" s="1"/>
  <c r="U1468" i="12" s="1"/>
  <c r="F1464" i="12"/>
  <c r="L1464" i="12" s="1"/>
  <c r="R1464" i="12" s="1"/>
  <c r="T1464" i="12" s="1"/>
  <c r="H1450" i="12"/>
  <c r="N1450" i="12" s="1"/>
  <c r="V1450" i="12" s="1"/>
  <c r="G1446" i="12"/>
  <c r="M1446" i="12" s="1"/>
  <c r="U1446" i="12" s="1"/>
  <c r="F1438" i="12"/>
  <c r="L1438" i="12" s="1"/>
  <c r="R1438" i="12" s="1"/>
  <c r="T1438" i="12" s="1"/>
  <c r="H1418" i="12"/>
  <c r="N1418" i="12" s="1"/>
  <c r="V1418" i="12" s="1"/>
  <c r="G1413" i="12"/>
  <c r="M1413" i="12" s="1"/>
  <c r="U1413" i="12" s="1"/>
  <c r="F1409" i="12"/>
  <c r="L1409" i="12" s="1"/>
  <c r="R1409" i="12" s="1"/>
  <c r="T1409" i="12" s="1"/>
  <c r="H1401" i="12"/>
  <c r="N1401" i="12" s="1"/>
  <c r="V1401" i="12" s="1"/>
  <c r="G1398" i="12"/>
  <c r="M1398" i="12" s="1"/>
  <c r="U1398" i="12" s="1"/>
  <c r="H1349" i="12"/>
  <c r="N1349" i="12" s="1"/>
  <c r="V1349" i="12" s="1"/>
  <c r="G1344" i="12"/>
  <c r="M1344" i="12" s="1"/>
  <c r="U1344" i="12" s="1"/>
  <c r="F1326" i="12"/>
  <c r="L1326" i="12" s="1"/>
  <c r="R1326" i="12" s="1"/>
  <c r="T1326" i="12" s="1"/>
  <c r="H1314" i="12"/>
  <c r="N1314" i="12" s="1"/>
  <c r="V1314" i="12" s="1"/>
  <c r="G1310" i="12"/>
  <c r="M1310" i="12" s="1"/>
  <c r="U1310" i="12" s="1"/>
  <c r="F1306" i="12"/>
  <c r="L1306" i="12" s="1"/>
  <c r="R1306" i="12" s="1"/>
  <c r="T1306" i="12" s="1"/>
  <c r="H1298" i="12"/>
  <c r="N1298" i="12" s="1"/>
  <c r="V1298" i="12" s="1"/>
  <c r="G1294" i="12"/>
  <c r="M1294" i="12" s="1"/>
  <c r="U1294" i="12" s="1"/>
  <c r="F1290" i="12"/>
  <c r="L1290" i="12" s="1"/>
  <c r="R1290" i="12" s="1"/>
  <c r="T1290" i="12" s="1"/>
  <c r="H1282" i="12"/>
  <c r="N1282" i="12" s="1"/>
  <c r="V1282" i="12" s="1"/>
  <c r="G1278" i="12"/>
  <c r="M1278" i="12" s="1"/>
  <c r="U1278" i="12" s="1"/>
  <c r="F1274" i="12"/>
  <c r="L1274" i="12" s="1"/>
  <c r="R1274" i="12" s="1"/>
  <c r="T1274" i="12" s="1"/>
  <c r="H1266" i="12"/>
  <c r="N1266" i="12" s="1"/>
  <c r="V1266" i="12" s="1"/>
  <c r="G1258" i="12"/>
  <c r="M1258" i="12" s="1"/>
  <c r="U1258" i="12" s="1"/>
  <c r="F1254" i="12"/>
  <c r="L1254" i="12" s="1"/>
  <c r="R1254" i="12" s="1"/>
  <c r="H1246" i="12"/>
  <c r="N1246" i="12" s="1"/>
  <c r="V1246" i="12" s="1"/>
  <c r="G1242" i="12"/>
  <c r="M1242" i="12" s="1"/>
  <c r="U1242" i="12" s="1"/>
  <c r="F1238" i="12"/>
  <c r="L1238" i="12" s="1"/>
  <c r="R1238" i="12" s="1"/>
  <c r="T1238" i="12" s="1"/>
  <c r="H1230" i="12"/>
  <c r="N1230" i="12" s="1"/>
  <c r="V1230" i="12" s="1"/>
  <c r="G1216" i="12"/>
  <c r="M1216" i="12" s="1"/>
  <c r="U1216" i="12" s="1"/>
  <c r="F1211" i="12"/>
  <c r="L1211" i="12" s="1"/>
  <c r="R1211" i="12" s="1"/>
  <c r="T1211" i="12" s="1"/>
  <c r="H1189" i="12"/>
  <c r="N1189" i="12" s="1"/>
  <c r="V1189" i="12" s="1"/>
  <c r="G1177" i="12"/>
  <c r="M1177" i="12" s="1"/>
  <c r="U1177" i="12" s="1"/>
  <c r="F1169" i="12"/>
  <c r="L1169" i="12" s="1"/>
  <c r="R1169" i="12" s="1"/>
  <c r="T1169" i="12" s="1"/>
  <c r="H1160" i="12"/>
  <c r="N1160" i="12" s="1"/>
  <c r="V1160" i="12" s="1"/>
  <c r="G1156" i="12"/>
  <c r="M1156" i="12" s="1"/>
  <c r="U1156" i="12" s="1"/>
  <c r="F1152" i="12"/>
  <c r="L1152" i="12" s="1"/>
  <c r="R1152" i="12" s="1"/>
  <c r="T1152" i="12" s="1"/>
  <c r="H1138" i="12"/>
  <c r="N1138" i="12" s="1"/>
  <c r="V1138" i="12" s="1"/>
  <c r="G1133" i="12"/>
  <c r="M1133" i="12" s="1"/>
  <c r="U1133" i="12" s="1"/>
  <c r="F1128" i="12"/>
  <c r="L1128" i="12" s="1"/>
  <c r="R1128" i="12" s="1"/>
  <c r="T1128" i="12" s="1"/>
  <c r="H1102" i="12"/>
  <c r="N1102" i="12" s="1"/>
  <c r="V1102" i="12" s="1"/>
  <c r="G1099" i="12"/>
  <c r="M1099" i="12" s="1"/>
  <c r="U1099" i="12" s="1"/>
  <c r="F1096" i="12"/>
  <c r="L1096" i="12" s="1"/>
  <c r="R1096" i="12" s="1"/>
  <c r="T1096" i="12" s="1"/>
  <c r="H1087" i="12"/>
  <c r="N1087" i="12" s="1"/>
  <c r="V1087" i="12" s="1"/>
  <c r="G1082" i="12"/>
  <c r="M1082" i="12" s="1"/>
  <c r="U1082" i="12" s="1"/>
  <c r="F1074" i="12"/>
  <c r="L1074" i="12" s="1"/>
  <c r="R1074" i="12" s="1"/>
  <c r="T1074" i="12" s="1"/>
  <c r="H1046" i="12"/>
  <c r="N1046" i="12" s="1"/>
  <c r="V1046" i="12" s="1"/>
  <c r="G1030" i="12"/>
  <c r="M1030" i="12" s="1"/>
  <c r="U1030" i="12" s="1"/>
  <c r="F1026" i="12"/>
  <c r="L1026" i="12" s="1"/>
  <c r="R1026" i="12" s="1"/>
  <c r="T1026" i="12" s="1"/>
  <c r="H1014" i="12"/>
  <c r="N1014" i="12" s="1"/>
  <c r="V1014" i="12" s="1"/>
  <c r="G994" i="12"/>
  <c r="M994" i="12" s="1"/>
  <c r="U994" i="12" s="1"/>
  <c r="F990" i="12"/>
  <c r="L990" i="12" s="1"/>
  <c r="R990" i="12" s="1"/>
  <c r="T990" i="12" s="1"/>
  <c r="H969" i="12"/>
  <c r="N969" i="12" s="1"/>
  <c r="V969" i="12" s="1"/>
  <c r="H955" i="12"/>
  <c r="N955" i="12" s="1"/>
  <c r="V955" i="12" s="1"/>
  <c r="G951" i="12"/>
  <c r="M951" i="12" s="1"/>
  <c r="U951" i="12" s="1"/>
  <c r="F947" i="12"/>
  <c r="L947" i="12" s="1"/>
  <c r="R947" i="12" s="1"/>
  <c r="T947" i="12" s="1"/>
  <c r="H935" i="12"/>
  <c r="N935" i="12" s="1"/>
  <c r="V935" i="12" s="1"/>
  <c r="G927" i="12"/>
  <c r="M927" i="12" s="1"/>
  <c r="U927" i="12" s="1"/>
  <c r="F919" i="12"/>
  <c r="L919" i="12" s="1"/>
  <c r="R919" i="12" s="1"/>
  <c r="T919" i="12" s="1"/>
  <c r="H888" i="12"/>
  <c r="N888" i="12" s="1"/>
  <c r="V888" i="12" s="1"/>
  <c r="G885" i="12"/>
  <c r="M885" i="12" s="1"/>
  <c r="U885" i="12" s="1"/>
  <c r="F877" i="12"/>
  <c r="L877" i="12" s="1"/>
  <c r="R877" i="12" s="1"/>
  <c r="T877" i="12" s="1"/>
  <c r="H869" i="12"/>
  <c r="N869" i="12" s="1"/>
  <c r="V869" i="12" s="1"/>
  <c r="G865" i="12"/>
  <c r="M865" i="12" s="1"/>
  <c r="U865" i="12" s="1"/>
  <c r="F843" i="12"/>
  <c r="L843" i="12" s="1"/>
  <c r="R843" i="12" s="1"/>
  <c r="T843" i="12" s="1"/>
  <c r="H835" i="12"/>
  <c r="N835" i="12" s="1"/>
  <c r="V835" i="12" s="1"/>
  <c r="G831" i="12"/>
  <c r="M831" i="12" s="1"/>
  <c r="U831" i="12" s="1"/>
  <c r="F828" i="12"/>
  <c r="L828" i="12" s="1"/>
  <c r="R828" i="12" s="1"/>
  <c r="T828" i="12" s="1"/>
  <c r="H819" i="12"/>
  <c r="N819" i="12" s="1"/>
  <c r="V819" i="12" s="1"/>
  <c r="F789" i="12"/>
  <c r="L789" i="12" s="1"/>
  <c r="R789" i="12" s="1"/>
  <c r="T789" i="12" s="1"/>
  <c r="G778" i="12"/>
  <c r="M778" i="12" s="1"/>
  <c r="U778" i="12" s="1"/>
  <c r="H769" i="12"/>
  <c r="N769" i="12" s="1"/>
  <c r="V769" i="12" s="1"/>
  <c r="G766" i="12"/>
  <c r="M766" i="12" s="1"/>
  <c r="U766" i="12" s="1"/>
  <c r="F759" i="12"/>
  <c r="L759" i="12" s="1"/>
  <c r="R759" i="12" s="1"/>
  <c r="T759" i="12" s="1"/>
  <c r="H752" i="12"/>
  <c r="N752" i="12" s="1"/>
  <c r="V752" i="12" s="1"/>
  <c r="G748" i="12"/>
  <c r="M748" i="12" s="1"/>
  <c r="U748" i="12" s="1"/>
  <c r="F744" i="12"/>
  <c r="L744" i="12" s="1"/>
  <c r="R744" i="12" s="1"/>
  <c r="T744" i="12" s="1"/>
  <c r="H738" i="12"/>
  <c r="N738" i="12" s="1"/>
  <c r="V738" i="12" s="1"/>
  <c r="G735" i="12"/>
  <c r="M735" i="12" s="1"/>
  <c r="U735" i="12" s="1"/>
  <c r="H723" i="12"/>
  <c r="N723" i="12" s="1"/>
  <c r="V723" i="12" s="1"/>
  <c r="G720" i="12"/>
  <c r="M720" i="12" s="1"/>
  <c r="U720" i="12" s="1"/>
  <c r="G707" i="12"/>
  <c r="M707" i="12" s="1"/>
  <c r="U707" i="12" s="1"/>
  <c r="H695" i="12"/>
  <c r="N695" i="12" s="1"/>
  <c r="V695" i="12" s="1"/>
  <c r="H682" i="12"/>
  <c r="N682" i="12" s="1"/>
  <c r="V682" i="12" s="1"/>
  <c r="G653" i="12"/>
  <c r="M653" i="12" s="1"/>
  <c r="U653" i="12" s="1"/>
  <c r="F650" i="12"/>
  <c r="L650" i="12" s="1"/>
  <c r="R650" i="12" s="1"/>
  <c r="T650" i="12" s="1"/>
  <c r="H627" i="12"/>
  <c r="N627" i="12" s="1"/>
  <c r="V627" i="12" s="1"/>
  <c r="G622" i="12"/>
  <c r="M622" i="12" s="1"/>
  <c r="U622" i="12" s="1"/>
  <c r="F619" i="12"/>
  <c r="L619" i="12" s="1"/>
  <c r="R619" i="12" s="1"/>
  <c r="T619" i="12" s="1"/>
  <c r="H607" i="12"/>
  <c r="N607" i="12" s="1"/>
  <c r="V607" i="12" s="1"/>
  <c r="H593" i="12"/>
  <c r="N593" i="12" s="1"/>
  <c r="V593" i="12" s="1"/>
  <c r="G590" i="12"/>
  <c r="M590" i="12" s="1"/>
  <c r="U590" i="12" s="1"/>
  <c r="F587" i="12"/>
  <c r="L587" i="12" s="1"/>
  <c r="R587" i="12" s="1"/>
  <c r="T587" i="12" s="1"/>
  <c r="H578" i="12"/>
  <c r="N578" i="12" s="1"/>
  <c r="V578" i="12" s="1"/>
  <c r="G575" i="12"/>
  <c r="M575" i="12" s="1"/>
  <c r="U575" i="12" s="1"/>
  <c r="F570" i="12"/>
  <c r="L570" i="12" s="1"/>
  <c r="R570" i="12" s="1"/>
  <c r="T570" i="12" s="1"/>
  <c r="H562" i="12"/>
  <c r="N562" i="12" s="1"/>
  <c r="V562" i="12" s="1"/>
  <c r="G556" i="12"/>
  <c r="M556" i="12" s="1"/>
  <c r="U556" i="12" s="1"/>
  <c r="H539" i="12"/>
  <c r="N539" i="12" s="1"/>
  <c r="V539" i="12" s="1"/>
  <c r="G535" i="12"/>
  <c r="M535" i="12" s="1"/>
  <c r="U535" i="12" s="1"/>
  <c r="F531" i="12"/>
  <c r="L531" i="12" s="1"/>
  <c r="R531" i="12" s="1"/>
  <c r="T531" i="12" s="1"/>
  <c r="F517" i="12"/>
  <c r="L517" i="12" s="1"/>
  <c r="R517" i="12" s="1"/>
  <c r="T517" i="12" s="1"/>
  <c r="H509" i="12"/>
  <c r="N509" i="12" s="1"/>
  <c r="V509" i="12" s="1"/>
  <c r="G505" i="12"/>
  <c r="M505" i="12" s="1"/>
  <c r="U505" i="12" s="1"/>
  <c r="F502" i="12"/>
  <c r="L502" i="12" s="1"/>
  <c r="R502" i="12" s="1"/>
  <c r="T502" i="12" s="1"/>
  <c r="H495" i="12"/>
  <c r="N495" i="12" s="1"/>
  <c r="V495" i="12" s="1"/>
  <c r="G491" i="12"/>
  <c r="M491" i="12" s="1"/>
  <c r="U491" i="12" s="1"/>
  <c r="F484" i="12"/>
  <c r="L484" i="12" s="1"/>
  <c r="R484" i="12" s="1"/>
  <c r="T484" i="12" s="1"/>
  <c r="H476" i="12"/>
  <c r="N476" i="12" s="1"/>
  <c r="V476" i="12" s="1"/>
  <c r="G472" i="12"/>
  <c r="M472" i="12" s="1"/>
  <c r="U472" i="12" s="1"/>
  <c r="F452" i="12"/>
  <c r="L452" i="12" s="1"/>
  <c r="R452" i="12" s="1"/>
  <c r="T452" i="12" s="1"/>
  <c r="G434" i="12"/>
  <c r="M434" i="12" s="1"/>
  <c r="U434" i="12" s="1"/>
  <c r="F417" i="12"/>
  <c r="L417" i="12" s="1"/>
  <c r="R417" i="12" s="1"/>
  <c r="T417" i="12" s="1"/>
  <c r="F399" i="12"/>
  <c r="L399" i="12" s="1"/>
  <c r="R399" i="12" s="1"/>
  <c r="T399" i="12" s="1"/>
  <c r="H383" i="12"/>
  <c r="N383" i="12" s="1"/>
  <c r="V383" i="12" s="1"/>
  <c r="G379" i="12"/>
  <c r="M379" i="12" s="1"/>
  <c r="U379" i="12" s="1"/>
  <c r="F371" i="12"/>
  <c r="L371" i="12" s="1"/>
  <c r="R371" i="12" s="1"/>
  <c r="T371" i="12" s="1"/>
  <c r="H360" i="12"/>
  <c r="N360" i="12" s="1"/>
  <c r="V360" i="12" s="1"/>
  <c r="G354" i="12"/>
  <c r="M354" i="12" s="1"/>
  <c r="U354" i="12" s="1"/>
  <c r="F349" i="12"/>
  <c r="L349" i="12" s="1"/>
  <c r="R349" i="12" s="1"/>
  <c r="T349" i="12" s="1"/>
  <c r="H342" i="12"/>
  <c r="N342" i="12" s="1"/>
  <c r="V342" i="12" s="1"/>
  <c r="G339" i="12"/>
  <c r="M339" i="12" s="1"/>
  <c r="U339" i="12" s="1"/>
  <c r="F335" i="12"/>
  <c r="L335" i="12" s="1"/>
  <c r="R335" i="12" s="1"/>
  <c r="T335" i="12" s="1"/>
  <c r="H322" i="12"/>
  <c r="N322" i="12" s="1"/>
  <c r="V322" i="12" s="1"/>
  <c r="G317" i="12"/>
  <c r="M317" i="12" s="1"/>
  <c r="U317" i="12" s="1"/>
  <c r="F313" i="12"/>
  <c r="L313" i="12" s="1"/>
  <c r="R313" i="12" s="1"/>
  <c r="T313" i="12" s="1"/>
  <c r="H306" i="12"/>
  <c r="N306" i="12" s="1"/>
  <c r="V306" i="12" s="1"/>
  <c r="G301" i="12"/>
  <c r="M301" i="12" s="1"/>
  <c r="U301" i="12" s="1"/>
  <c r="F298" i="12"/>
  <c r="L298" i="12" s="1"/>
  <c r="R298" i="12" s="1"/>
  <c r="T298" i="12" s="1"/>
  <c r="H268" i="12"/>
  <c r="N268" i="12" s="1"/>
  <c r="V268" i="12" s="1"/>
  <c r="H223" i="12"/>
  <c r="N223" i="12" s="1"/>
  <c r="V223" i="12" s="1"/>
  <c r="G220" i="12"/>
  <c r="M220" i="12" s="1"/>
  <c r="U220" i="12" s="1"/>
  <c r="F201" i="12"/>
  <c r="L201" i="12" s="1"/>
  <c r="R201" i="12" s="1"/>
  <c r="T201" i="12" s="1"/>
  <c r="H193" i="12"/>
  <c r="N193" i="12" s="1"/>
  <c r="V193" i="12" s="1"/>
  <c r="G188" i="12"/>
  <c r="M188" i="12" s="1"/>
  <c r="U188" i="12" s="1"/>
  <c r="F184" i="12"/>
  <c r="L184" i="12" s="1"/>
  <c r="R184" i="12" s="1"/>
  <c r="T184" i="12" s="1"/>
  <c r="H176" i="12"/>
  <c r="N176" i="12" s="1"/>
  <c r="V176" i="12" s="1"/>
  <c r="G172" i="12"/>
  <c r="M172" i="12" s="1"/>
  <c r="U172" i="12" s="1"/>
  <c r="F162" i="12"/>
  <c r="L162" i="12" s="1"/>
  <c r="R162" i="12" s="1"/>
  <c r="T162" i="12" s="1"/>
  <c r="H154" i="12"/>
  <c r="N154" i="12" s="1"/>
  <c r="V154" i="12" s="1"/>
  <c r="G150" i="12"/>
  <c r="M150" i="12" s="1"/>
  <c r="U150" i="12" s="1"/>
  <c r="F147" i="12"/>
  <c r="L147" i="12" s="1"/>
  <c r="R147" i="12" s="1"/>
  <c r="T147" i="12" s="1"/>
  <c r="H139" i="12"/>
  <c r="N139" i="12" s="1"/>
  <c r="V139" i="12" s="1"/>
  <c r="G135" i="12"/>
  <c r="M135" i="12" s="1"/>
  <c r="U135" i="12" s="1"/>
  <c r="F130" i="12"/>
  <c r="L130" i="12" s="1"/>
  <c r="R130" i="12" s="1"/>
  <c r="T130" i="12" s="1"/>
  <c r="H123" i="12"/>
  <c r="N123" i="12" s="1"/>
  <c r="V123" i="12" s="1"/>
  <c r="G119" i="12"/>
  <c r="M119" i="12" s="1"/>
  <c r="U119" i="12" s="1"/>
  <c r="F116" i="12"/>
  <c r="L116" i="12" s="1"/>
  <c r="R116" i="12" s="1"/>
  <c r="T116" i="12" s="1"/>
  <c r="F99" i="12"/>
  <c r="L99" i="12" s="1"/>
  <c r="R99" i="12" s="1"/>
  <c r="T99" i="12" s="1"/>
  <c r="H87" i="12"/>
  <c r="N87" i="12" s="1"/>
  <c r="V87" i="12" s="1"/>
  <c r="H73" i="12"/>
  <c r="N73" i="12" s="1"/>
  <c r="V73" i="12" s="1"/>
  <c r="H58" i="12"/>
  <c r="N58" i="12" s="1"/>
  <c r="V58" i="12" s="1"/>
  <c r="G55" i="12"/>
  <c r="M55" i="12" s="1"/>
  <c r="U55" i="12" s="1"/>
  <c r="F50" i="12"/>
  <c r="L50" i="12" s="1"/>
  <c r="R50" i="12" s="1"/>
  <c r="T50" i="12" s="1"/>
  <c r="H42" i="12"/>
  <c r="N42" i="12" s="1"/>
  <c r="V42" i="12" s="1"/>
  <c r="G37" i="12"/>
  <c r="M37" i="12" s="1"/>
  <c r="U37" i="12" s="1"/>
  <c r="F33" i="12"/>
  <c r="L33" i="12" s="1"/>
  <c r="R33" i="12" s="1"/>
  <c r="T33" i="12" s="1"/>
  <c r="H25" i="12"/>
  <c r="N25" i="12" s="1"/>
  <c r="V25" i="12" s="1"/>
  <c r="G22" i="12"/>
  <c r="M22" i="12" s="1"/>
  <c r="U22" i="12" s="1"/>
  <c r="H480" i="12"/>
  <c r="N480" i="12" s="1"/>
  <c r="V480" i="12" s="1"/>
  <c r="F2424" i="12"/>
  <c r="L2424" i="12" s="1"/>
  <c r="R2424" i="12" s="1"/>
  <c r="T2424" i="12" s="1"/>
  <c r="F2380" i="12"/>
  <c r="L2380" i="12" s="1"/>
  <c r="R2380" i="12" s="1"/>
  <c r="T2380" i="12" s="1"/>
  <c r="H2341" i="12"/>
  <c r="N2341" i="12" s="1"/>
  <c r="V2341" i="12" s="1"/>
  <c r="G2318" i="12"/>
  <c r="M2318" i="12" s="1"/>
  <c r="U2318" i="12" s="1"/>
  <c r="F2297" i="12"/>
  <c r="L2297" i="12" s="1"/>
  <c r="R2297" i="12" s="1"/>
  <c r="T2297" i="12" s="1"/>
  <c r="H2269" i="12"/>
  <c r="N2269" i="12" s="1"/>
  <c r="V2269" i="12" s="1"/>
  <c r="H2254" i="12"/>
  <c r="N2254" i="12" s="1"/>
  <c r="V2254" i="12" s="1"/>
  <c r="H2240" i="12"/>
  <c r="N2240" i="12" s="1"/>
  <c r="V2240" i="12" s="1"/>
  <c r="H2225" i="12"/>
  <c r="N2225" i="12" s="1"/>
  <c r="V2225" i="12" s="1"/>
  <c r="H2210" i="12"/>
  <c r="N2210" i="12" s="1"/>
  <c r="V2210" i="12" s="1"/>
  <c r="F2202" i="12"/>
  <c r="L2202" i="12" s="1"/>
  <c r="R2202" i="12" s="1"/>
  <c r="T2202" i="12" s="1"/>
  <c r="G2190" i="12"/>
  <c r="M2190" i="12" s="1"/>
  <c r="U2190" i="12" s="1"/>
  <c r="G2176" i="12"/>
  <c r="M2176" i="12" s="1"/>
  <c r="U2176" i="12" s="1"/>
  <c r="G2162" i="12"/>
  <c r="M2162" i="12" s="1"/>
  <c r="U2162" i="12" s="1"/>
  <c r="G2143" i="12"/>
  <c r="M2143" i="12" s="1"/>
  <c r="U2143" i="12" s="1"/>
  <c r="G2112" i="12"/>
  <c r="M2112" i="12" s="1"/>
  <c r="U2112" i="12" s="1"/>
  <c r="H2098" i="12"/>
  <c r="N2098" i="12" s="1"/>
  <c r="V2098" i="12" s="1"/>
  <c r="H2080" i="12"/>
  <c r="N2080" i="12" s="1"/>
  <c r="V2080" i="12" s="1"/>
  <c r="H2067" i="12"/>
  <c r="N2067" i="12" s="1"/>
  <c r="V2067" i="12" s="1"/>
  <c r="F2056" i="12"/>
  <c r="L2056" i="12" s="1"/>
  <c r="R2056" i="12" s="1"/>
  <c r="T2056" i="12" s="1"/>
  <c r="H2048" i="12"/>
  <c r="N2048" i="12" s="1"/>
  <c r="V2048" i="12" s="1"/>
  <c r="H2025" i="12"/>
  <c r="N2025" i="12" s="1"/>
  <c r="V2025" i="12" s="1"/>
  <c r="H2008" i="12"/>
  <c r="N2008" i="12" s="1"/>
  <c r="V2008" i="12" s="1"/>
  <c r="F1997" i="12"/>
  <c r="L1997" i="12" s="1"/>
  <c r="R1997" i="12" s="1"/>
  <c r="T1997" i="12" s="1"/>
  <c r="F1974" i="12"/>
  <c r="L1974" i="12" s="1"/>
  <c r="R1974" i="12" s="1"/>
  <c r="T1974" i="12" s="1"/>
  <c r="G1962" i="12"/>
  <c r="M1962" i="12" s="1"/>
  <c r="U1962" i="12" s="1"/>
  <c r="G1940" i="12"/>
  <c r="M1940" i="12" s="1"/>
  <c r="U1940" i="12" s="1"/>
  <c r="G1920" i="12"/>
  <c r="M1920" i="12" s="1"/>
  <c r="U1920" i="12" s="1"/>
  <c r="G1894" i="12"/>
  <c r="M1894" i="12" s="1"/>
  <c r="U1894" i="12" s="1"/>
  <c r="G1876" i="12"/>
  <c r="M1876" i="12" s="1"/>
  <c r="U1876" i="12" s="1"/>
  <c r="G1857" i="12"/>
  <c r="M1857" i="12" s="1"/>
  <c r="U1857" i="12" s="1"/>
  <c r="G1837" i="12"/>
  <c r="M1837" i="12" s="1"/>
  <c r="U1837" i="12" s="1"/>
  <c r="F1833" i="12"/>
  <c r="L1833" i="12" s="1"/>
  <c r="R1833" i="12" s="1"/>
  <c r="T1833" i="12" s="1"/>
  <c r="F1815" i="12"/>
  <c r="L1815" i="12" s="1"/>
  <c r="R1815" i="12" s="1"/>
  <c r="T1815" i="12" s="1"/>
  <c r="F1799" i="12"/>
  <c r="L1799" i="12" s="1"/>
  <c r="R1799" i="12" s="1"/>
  <c r="T1799" i="12" s="1"/>
  <c r="F1783" i="12"/>
  <c r="L1783" i="12" s="1"/>
  <c r="R1783" i="12" s="1"/>
  <c r="T1783" i="12" s="1"/>
  <c r="F1761" i="12"/>
  <c r="L1761" i="12" s="1"/>
  <c r="R1761" i="12" s="1"/>
  <c r="T1761" i="12" s="1"/>
  <c r="G1747" i="12"/>
  <c r="M1747" i="12" s="1"/>
  <c r="U1747" i="12" s="1"/>
  <c r="H1732" i="12"/>
  <c r="N1732" i="12" s="1"/>
  <c r="V1732" i="12" s="1"/>
  <c r="H1712" i="12"/>
  <c r="N1712" i="12" s="1"/>
  <c r="V1712" i="12" s="1"/>
  <c r="G1708" i="12"/>
  <c r="M1708" i="12" s="1"/>
  <c r="U1708" i="12" s="1"/>
  <c r="G1685" i="12"/>
  <c r="M1685" i="12" s="1"/>
  <c r="U1685" i="12" s="1"/>
  <c r="G1661" i="12"/>
  <c r="M1661" i="12" s="1"/>
  <c r="U1661" i="12" s="1"/>
  <c r="G1644" i="12"/>
  <c r="M1644" i="12" s="1"/>
  <c r="U1644" i="12" s="1"/>
  <c r="H1628" i="12"/>
  <c r="N1628" i="12" s="1"/>
  <c r="V1628" i="12" s="1"/>
  <c r="H1610" i="12"/>
  <c r="N1610" i="12" s="1"/>
  <c r="V1610" i="12" s="1"/>
  <c r="H1591" i="12"/>
  <c r="N1591" i="12" s="1"/>
  <c r="V1591" i="12" s="1"/>
  <c r="H1567" i="12"/>
  <c r="N1567" i="12" s="1"/>
  <c r="V1567" i="12" s="1"/>
  <c r="H1536" i="12"/>
  <c r="N1536" i="12" s="1"/>
  <c r="V1536" i="12" s="1"/>
  <c r="F1528" i="12"/>
  <c r="L1528" i="12" s="1"/>
  <c r="R1528" i="12" s="1"/>
  <c r="T1528" i="12" s="1"/>
  <c r="G1512" i="12"/>
  <c r="M1512" i="12" s="1"/>
  <c r="U1512" i="12" s="1"/>
  <c r="G1492" i="12"/>
  <c r="M1492" i="12" s="1"/>
  <c r="U1492" i="12" s="1"/>
  <c r="G1472" i="12"/>
  <c r="M1472" i="12" s="1"/>
  <c r="U1472" i="12" s="1"/>
  <c r="G1450" i="12"/>
  <c r="M1450" i="12" s="1"/>
  <c r="U1450" i="12" s="1"/>
  <c r="H1434" i="12"/>
  <c r="N1434" i="12" s="1"/>
  <c r="V1434" i="12" s="1"/>
  <c r="F1413" i="12"/>
  <c r="L1413" i="12" s="1"/>
  <c r="R1413" i="12" s="1"/>
  <c r="T1413" i="12" s="1"/>
  <c r="F1398" i="12"/>
  <c r="L1398" i="12" s="1"/>
  <c r="R1398" i="12" s="1"/>
  <c r="T1398" i="12" s="1"/>
  <c r="G1349" i="12"/>
  <c r="M1349" i="12" s="1"/>
  <c r="U1349" i="12" s="1"/>
  <c r="G1314" i="12"/>
  <c r="M1314" i="12" s="1"/>
  <c r="U1314" i="12" s="1"/>
  <c r="G1298" i="12"/>
  <c r="M1298" i="12" s="1"/>
  <c r="U1298" i="12" s="1"/>
  <c r="G1282" i="12"/>
  <c r="M1282" i="12" s="1"/>
  <c r="U1282" i="12" s="1"/>
  <c r="G1266" i="12"/>
  <c r="M1266" i="12" s="1"/>
  <c r="U1266" i="12" s="1"/>
  <c r="G1246" i="12"/>
  <c r="M1246" i="12" s="1"/>
  <c r="U1246" i="12" s="1"/>
  <c r="H1234" i="12"/>
  <c r="N1234" i="12" s="1"/>
  <c r="V1234" i="12" s="1"/>
  <c r="F1216" i="12"/>
  <c r="L1216" i="12" s="1"/>
  <c r="R1216" i="12" s="1"/>
  <c r="T1216" i="12" s="1"/>
  <c r="F1177" i="12"/>
  <c r="L1177" i="12" s="1"/>
  <c r="R1177" i="12" s="1"/>
  <c r="T1177" i="12" s="1"/>
  <c r="F1156" i="12"/>
  <c r="L1156" i="12" s="1"/>
  <c r="R1156" i="12" s="1"/>
  <c r="T1156" i="12" s="1"/>
  <c r="G1138" i="12"/>
  <c r="M1138" i="12" s="1"/>
  <c r="U1138" i="12" s="1"/>
  <c r="G1102" i="12"/>
  <c r="M1102" i="12" s="1"/>
  <c r="U1102" i="12" s="1"/>
  <c r="G1087" i="12"/>
  <c r="M1087" i="12" s="1"/>
  <c r="U1087" i="12" s="1"/>
  <c r="G1046" i="12"/>
  <c r="M1046" i="12" s="1"/>
  <c r="U1046" i="12" s="1"/>
  <c r="G1014" i="12"/>
  <c r="M1014" i="12" s="1"/>
  <c r="U1014" i="12" s="1"/>
  <c r="F951" i="12"/>
  <c r="L951" i="12" s="1"/>
  <c r="R951" i="12" s="1"/>
  <c r="T951" i="12" s="1"/>
  <c r="F927" i="12"/>
  <c r="L927" i="12" s="1"/>
  <c r="R927" i="12" s="1"/>
  <c r="T927" i="12" s="1"/>
  <c r="F885" i="12"/>
  <c r="L885" i="12" s="1"/>
  <c r="R885" i="12" s="1"/>
  <c r="T885" i="12" s="1"/>
  <c r="G869" i="12"/>
  <c r="M869" i="12" s="1"/>
  <c r="U869" i="12" s="1"/>
  <c r="G835" i="12"/>
  <c r="M835" i="12" s="1"/>
  <c r="U835" i="12" s="1"/>
  <c r="H756" i="12"/>
  <c r="N756" i="12" s="1"/>
  <c r="V756" i="12" s="1"/>
  <c r="F748" i="12"/>
  <c r="L748" i="12" s="1"/>
  <c r="R748" i="12" s="1"/>
  <c r="T748" i="12" s="1"/>
  <c r="F735" i="12"/>
  <c r="L735" i="12" s="1"/>
  <c r="R735" i="12" s="1"/>
  <c r="T735" i="12" s="1"/>
  <c r="G695" i="12"/>
  <c r="M695" i="12" s="1"/>
  <c r="U695" i="12" s="1"/>
  <c r="F653" i="12"/>
  <c r="L653" i="12" s="1"/>
  <c r="R653" i="12" s="1"/>
  <c r="T653" i="12" s="1"/>
  <c r="F622" i="12"/>
  <c r="L622" i="12" s="1"/>
  <c r="R622" i="12" s="1"/>
  <c r="T622" i="12" s="1"/>
  <c r="G607" i="12"/>
  <c r="M607" i="12" s="1"/>
  <c r="U607" i="12" s="1"/>
  <c r="H596" i="12"/>
  <c r="N596" i="12" s="1"/>
  <c r="V596" i="12" s="1"/>
  <c r="H584" i="12"/>
  <c r="N584" i="12" s="1"/>
  <c r="V584" i="12" s="1"/>
  <c r="F575" i="12"/>
  <c r="L575" i="12" s="1"/>
  <c r="R575" i="12" s="1"/>
  <c r="T575" i="12" s="1"/>
  <c r="G562" i="12"/>
  <c r="M562" i="12" s="1"/>
  <c r="U562" i="12" s="1"/>
  <c r="G539" i="12"/>
  <c r="M539" i="12" s="1"/>
  <c r="U539" i="12" s="1"/>
  <c r="H513" i="12"/>
  <c r="N513" i="12" s="1"/>
  <c r="V513" i="12" s="1"/>
  <c r="F505" i="12"/>
  <c r="L505" i="12" s="1"/>
  <c r="R505" i="12" s="1"/>
  <c r="T505" i="12" s="1"/>
  <c r="G495" i="12"/>
  <c r="M495" i="12" s="1"/>
  <c r="U495" i="12" s="1"/>
  <c r="G476" i="12"/>
  <c r="M476" i="12" s="1"/>
  <c r="U476" i="12" s="1"/>
  <c r="F472" i="12"/>
  <c r="L472" i="12" s="1"/>
  <c r="R472" i="12" s="1"/>
  <c r="T472" i="12" s="1"/>
  <c r="G383" i="12"/>
  <c r="M383" i="12" s="1"/>
  <c r="U383" i="12" s="1"/>
  <c r="H364" i="12"/>
  <c r="N364" i="12" s="1"/>
  <c r="V364" i="12" s="1"/>
  <c r="G360" i="12"/>
  <c r="M360" i="12" s="1"/>
  <c r="U360" i="12" s="1"/>
  <c r="H345" i="12"/>
  <c r="N345" i="12" s="1"/>
  <c r="V345" i="12" s="1"/>
  <c r="F339" i="12"/>
  <c r="L339" i="12" s="1"/>
  <c r="R339" i="12" s="1"/>
  <c r="T339" i="12" s="1"/>
  <c r="G322" i="12"/>
  <c r="M322" i="12" s="1"/>
  <c r="U322" i="12" s="1"/>
  <c r="G2433" i="12"/>
  <c r="M2433" i="12" s="1"/>
  <c r="U2433" i="12" s="1"/>
  <c r="H2402" i="12"/>
  <c r="N2402" i="12" s="1"/>
  <c r="V2402" i="12" s="1"/>
  <c r="G2341" i="12"/>
  <c r="M2341" i="12" s="1"/>
  <c r="U2341" i="12" s="1"/>
  <c r="F2318" i="12"/>
  <c r="L2318" i="12" s="1"/>
  <c r="R2318" i="12" s="1"/>
  <c r="T2318" i="12" s="1"/>
  <c r="F2302" i="12"/>
  <c r="L2302" i="12" s="1"/>
  <c r="R2302" i="12" s="1"/>
  <c r="T2302" i="12" s="1"/>
  <c r="G2288" i="12"/>
  <c r="M2288" i="12" s="1"/>
  <c r="U2288" i="12" s="1"/>
  <c r="F2284" i="12"/>
  <c r="L2284" i="12" s="1"/>
  <c r="R2284" i="12" s="1"/>
  <c r="T2284" i="12" s="1"/>
  <c r="H2275" i="12"/>
  <c r="N2275" i="12" s="1"/>
  <c r="V2275" i="12" s="1"/>
  <c r="G2269" i="12"/>
  <c r="M2269" i="12" s="1"/>
  <c r="U2269" i="12" s="1"/>
  <c r="F2266" i="12"/>
  <c r="L2266" i="12" s="1"/>
  <c r="R2266" i="12" s="1"/>
  <c r="T2266" i="12" s="1"/>
  <c r="H2258" i="12"/>
  <c r="N2258" i="12" s="1"/>
  <c r="V2258" i="12" s="1"/>
  <c r="G2254" i="12"/>
  <c r="M2254" i="12" s="1"/>
  <c r="U2254" i="12" s="1"/>
  <c r="F2250" i="12"/>
  <c r="L2250" i="12" s="1"/>
  <c r="R2250" i="12" s="1"/>
  <c r="T2250" i="12" s="1"/>
  <c r="H2243" i="12"/>
  <c r="N2243" i="12" s="1"/>
  <c r="V2243" i="12" s="1"/>
  <c r="G2240" i="12"/>
  <c r="M2240" i="12" s="1"/>
  <c r="U2240" i="12" s="1"/>
  <c r="F2236" i="12"/>
  <c r="L2236" i="12" s="1"/>
  <c r="R2236" i="12" s="1"/>
  <c r="T2236" i="12" s="1"/>
  <c r="H2228" i="12"/>
  <c r="N2228" i="12" s="1"/>
  <c r="V2228" i="12" s="1"/>
  <c r="G2225" i="12"/>
  <c r="M2225" i="12" s="1"/>
  <c r="U2225" i="12" s="1"/>
  <c r="F2221" i="12"/>
  <c r="L2221" i="12" s="1"/>
  <c r="R2221" i="12" s="1"/>
  <c r="T2221" i="12" s="1"/>
  <c r="H2213" i="12"/>
  <c r="N2213" i="12" s="1"/>
  <c r="V2213" i="12" s="1"/>
  <c r="G2210" i="12"/>
  <c r="M2210" i="12" s="1"/>
  <c r="U2210" i="12" s="1"/>
  <c r="F2206" i="12"/>
  <c r="L2206" i="12" s="1"/>
  <c r="R2206" i="12" s="1"/>
  <c r="T2206" i="12" s="1"/>
  <c r="H2198" i="12"/>
  <c r="N2198" i="12" s="1"/>
  <c r="V2198" i="12" s="1"/>
  <c r="G2194" i="12"/>
  <c r="M2194" i="12" s="1"/>
  <c r="U2194" i="12" s="1"/>
  <c r="F2190" i="12"/>
  <c r="L2190" i="12" s="1"/>
  <c r="R2190" i="12" s="1"/>
  <c r="T2190" i="12" s="1"/>
  <c r="G2180" i="12"/>
  <c r="M2180" i="12" s="1"/>
  <c r="U2180" i="12" s="1"/>
  <c r="F2176" i="12"/>
  <c r="L2176" i="12" s="1"/>
  <c r="R2176" i="12" s="1"/>
  <c r="T2176" i="12" s="1"/>
  <c r="H2169" i="12"/>
  <c r="N2169" i="12" s="1"/>
  <c r="V2169" i="12" s="1"/>
  <c r="G2166" i="12"/>
  <c r="M2166" i="12" s="1"/>
  <c r="U2166" i="12" s="1"/>
  <c r="F2162" i="12"/>
  <c r="L2162" i="12" s="1"/>
  <c r="R2162" i="12" s="1"/>
  <c r="T2162" i="12" s="1"/>
  <c r="H2155" i="12"/>
  <c r="N2155" i="12" s="1"/>
  <c r="V2155" i="12" s="1"/>
  <c r="G2147" i="12"/>
  <c r="M2147" i="12" s="1"/>
  <c r="U2147" i="12" s="1"/>
  <c r="F2143" i="12"/>
  <c r="L2143" i="12" s="1"/>
  <c r="R2143" i="12" s="1"/>
  <c r="T2143" i="12" s="1"/>
  <c r="H2122" i="12"/>
  <c r="N2122" i="12" s="1"/>
  <c r="V2122" i="12" s="1"/>
  <c r="G2116" i="12"/>
  <c r="M2116" i="12" s="1"/>
  <c r="U2116" i="12" s="1"/>
  <c r="F2112" i="12"/>
  <c r="L2112" i="12" s="1"/>
  <c r="R2112" i="12" s="1"/>
  <c r="T2112" i="12" s="1"/>
  <c r="G2098" i="12"/>
  <c r="M2098" i="12" s="1"/>
  <c r="U2098" i="12" s="1"/>
  <c r="F2093" i="12"/>
  <c r="L2093" i="12" s="1"/>
  <c r="R2093" i="12" s="1"/>
  <c r="T2093" i="12" s="1"/>
  <c r="H2084" i="12"/>
  <c r="N2084" i="12" s="1"/>
  <c r="V2084" i="12" s="1"/>
  <c r="G2080" i="12"/>
  <c r="M2080" i="12" s="1"/>
  <c r="U2080" i="12" s="1"/>
  <c r="F2077" i="12"/>
  <c r="L2077" i="12" s="1"/>
  <c r="R2077" i="12" s="1"/>
  <c r="T2077" i="12" s="1"/>
  <c r="H2070" i="12"/>
  <c r="N2070" i="12" s="1"/>
  <c r="V2070" i="12" s="1"/>
  <c r="G2067" i="12"/>
  <c r="M2067" i="12" s="1"/>
  <c r="U2067" i="12" s="1"/>
  <c r="F2059" i="12"/>
  <c r="L2059" i="12" s="1"/>
  <c r="R2059" i="12" s="1"/>
  <c r="T2059" i="12" s="1"/>
  <c r="H2051" i="12"/>
  <c r="N2051" i="12" s="1"/>
  <c r="V2051" i="12" s="1"/>
  <c r="G2048" i="12"/>
  <c r="M2048" i="12" s="1"/>
  <c r="U2048" i="12" s="1"/>
  <c r="F2041" i="12"/>
  <c r="L2041" i="12" s="1"/>
  <c r="R2041" i="12" s="1"/>
  <c r="T2041" i="12" s="1"/>
  <c r="H2029" i="12"/>
  <c r="N2029" i="12" s="1"/>
  <c r="V2029" i="12" s="1"/>
  <c r="G2025" i="12"/>
  <c r="M2025" i="12" s="1"/>
  <c r="U2025" i="12" s="1"/>
  <c r="F2019" i="12"/>
  <c r="L2019" i="12" s="1"/>
  <c r="R2019" i="12" s="1"/>
  <c r="T2019" i="12" s="1"/>
  <c r="H2011" i="12"/>
  <c r="N2011" i="12" s="1"/>
  <c r="V2011" i="12" s="1"/>
  <c r="G2008" i="12"/>
  <c r="M2008" i="12" s="1"/>
  <c r="U2008" i="12" s="1"/>
  <c r="F2001" i="12"/>
  <c r="L2001" i="12" s="1"/>
  <c r="R2001" i="12" s="1"/>
  <c r="T2001" i="12" s="1"/>
  <c r="H1991" i="12"/>
  <c r="N1991" i="12" s="1"/>
  <c r="V1991" i="12" s="1"/>
  <c r="G1983" i="12"/>
  <c r="M1983" i="12" s="1"/>
  <c r="U1983" i="12" s="1"/>
  <c r="F1979" i="12"/>
  <c r="L1979" i="12" s="1"/>
  <c r="R1979" i="12" s="1"/>
  <c r="T1979" i="12" s="1"/>
  <c r="H1971" i="12"/>
  <c r="N1971" i="12" s="1"/>
  <c r="V1971" i="12" s="1"/>
  <c r="G1967" i="12"/>
  <c r="M1967" i="12" s="1"/>
  <c r="U1967" i="12" s="1"/>
  <c r="F1962" i="12"/>
  <c r="L1962" i="12" s="1"/>
  <c r="R1962" i="12" s="1"/>
  <c r="T1962" i="12" s="1"/>
  <c r="H1950" i="12"/>
  <c r="N1950" i="12" s="1"/>
  <c r="V1950" i="12" s="1"/>
  <c r="G1947" i="12"/>
  <c r="M1947" i="12" s="1"/>
  <c r="U1947" i="12" s="1"/>
  <c r="F1940" i="12"/>
  <c r="L1940" i="12" s="1"/>
  <c r="R1940" i="12" s="1"/>
  <c r="T1940" i="12" s="1"/>
  <c r="H1931" i="12"/>
  <c r="N1931" i="12" s="1"/>
  <c r="V1931" i="12" s="1"/>
  <c r="G1926" i="12"/>
  <c r="M1926" i="12" s="1"/>
  <c r="U1926" i="12" s="1"/>
  <c r="F1920" i="12"/>
  <c r="L1920" i="12" s="1"/>
  <c r="R1920" i="12" s="1"/>
  <c r="T1920" i="12" s="1"/>
  <c r="H1908" i="12"/>
  <c r="N1908" i="12" s="1"/>
  <c r="V1908" i="12" s="1"/>
  <c r="G1898" i="12"/>
  <c r="M1898" i="12" s="1"/>
  <c r="U1898" i="12" s="1"/>
  <c r="F1894" i="12"/>
  <c r="L1894" i="12" s="1"/>
  <c r="R1894" i="12" s="1"/>
  <c r="T1894" i="12" s="1"/>
  <c r="H1888" i="12"/>
  <c r="N1888" i="12" s="1"/>
  <c r="V1888" i="12" s="1"/>
  <c r="G1882" i="12"/>
  <c r="M1882" i="12" s="1"/>
  <c r="U1882" i="12" s="1"/>
  <c r="F1876" i="12"/>
  <c r="L1876" i="12" s="1"/>
  <c r="R1876" i="12" s="1"/>
  <c r="T1876" i="12" s="1"/>
  <c r="H1867" i="12"/>
  <c r="N1867" i="12" s="1"/>
  <c r="V1867" i="12" s="1"/>
  <c r="G1863" i="12"/>
  <c r="M1863" i="12" s="1"/>
  <c r="U1863" i="12" s="1"/>
  <c r="F1857" i="12"/>
  <c r="L1857" i="12" s="1"/>
  <c r="R1857" i="12" s="1"/>
  <c r="T1857" i="12" s="1"/>
  <c r="H1846" i="12"/>
  <c r="N1846" i="12" s="1"/>
  <c r="V1846" i="12" s="1"/>
  <c r="G1842" i="12"/>
  <c r="M1842" i="12" s="1"/>
  <c r="U1842" i="12" s="1"/>
  <c r="F1837" i="12"/>
  <c r="L1837" i="12" s="1"/>
  <c r="R1837" i="12" s="1"/>
  <c r="T1837" i="12" s="1"/>
  <c r="H1828" i="12"/>
  <c r="N1828" i="12" s="1"/>
  <c r="V1828" i="12" s="1"/>
  <c r="G1823" i="12"/>
  <c r="M1823" i="12" s="1"/>
  <c r="U1823" i="12" s="1"/>
  <c r="F1819" i="12"/>
  <c r="L1819" i="12" s="1"/>
  <c r="R1819" i="12" s="1"/>
  <c r="T1819" i="12" s="1"/>
  <c r="H1811" i="12"/>
  <c r="N1811" i="12" s="1"/>
  <c r="V1811" i="12" s="1"/>
  <c r="G1807" i="12"/>
  <c r="M1807" i="12" s="1"/>
  <c r="U1807" i="12" s="1"/>
  <c r="F1803" i="12"/>
  <c r="L1803" i="12" s="1"/>
  <c r="R1803" i="12" s="1"/>
  <c r="T1803" i="12" s="1"/>
  <c r="H1795" i="12"/>
  <c r="N1795" i="12" s="1"/>
  <c r="V1795" i="12" s="1"/>
  <c r="G1791" i="12"/>
  <c r="M1791" i="12" s="1"/>
  <c r="U1791" i="12" s="1"/>
  <c r="F1787" i="12"/>
  <c r="L1787" i="12" s="1"/>
  <c r="R1787" i="12" s="1"/>
  <c r="T1787" i="12" s="1"/>
  <c r="H1779" i="12"/>
  <c r="N1779" i="12" s="1"/>
  <c r="V1779" i="12" s="1"/>
  <c r="G1768" i="12"/>
  <c r="M1768" i="12" s="1"/>
  <c r="U1768" i="12" s="1"/>
  <c r="F1764" i="12"/>
  <c r="L1764" i="12" s="1"/>
  <c r="R1764" i="12" s="1"/>
  <c r="T1764" i="12" s="1"/>
  <c r="H1758" i="12"/>
  <c r="N1758" i="12" s="1"/>
  <c r="V1758" i="12" s="1"/>
  <c r="G1750" i="12"/>
  <c r="M1750" i="12" s="1"/>
  <c r="U1750" i="12" s="1"/>
  <c r="F1747" i="12"/>
  <c r="L1747" i="12" s="1"/>
  <c r="R1747" i="12" s="1"/>
  <c r="T1747" i="12" s="1"/>
  <c r="H1736" i="12"/>
  <c r="N1736" i="12" s="1"/>
  <c r="V1736" i="12" s="1"/>
  <c r="G1732" i="12"/>
  <c r="M1732" i="12" s="1"/>
  <c r="U1732" i="12" s="1"/>
  <c r="F1728" i="12"/>
  <c r="L1728" i="12" s="1"/>
  <c r="R1728" i="12" s="1"/>
  <c r="T1728" i="12" s="1"/>
  <c r="H1716" i="12"/>
  <c r="N1716" i="12" s="1"/>
  <c r="V1716" i="12" s="1"/>
  <c r="G1712" i="12"/>
  <c r="M1712" i="12" s="1"/>
  <c r="U1712" i="12" s="1"/>
  <c r="F1708" i="12"/>
  <c r="L1708" i="12" s="1"/>
  <c r="R1708" i="12" s="1"/>
  <c r="T1708" i="12" s="1"/>
  <c r="H1692" i="12"/>
  <c r="N1692" i="12" s="1"/>
  <c r="V1692" i="12" s="1"/>
  <c r="G1688" i="12"/>
  <c r="M1688" i="12" s="1"/>
  <c r="U1688" i="12" s="1"/>
  <c r="F1685" i="12"/>
  <c r="L1685" i="12" s="1"/>
  <c r="R1685" i="12" s="1"/>
  <c r="T1685" i="12" s="1"/>
  <c r="H1676" i="12"/>
  <c r="N1676" i="12" s="1"/>
  <c r="V1676" i="12" s="1"/>
  <c r="G1673" i="12"/>
  <c r="M1673" i="12" s="1"/>
  <c r="U1673" i="12" s="1"/>
  <c r="F1661" i="12"/>
  <c r="L1661" i="12" s="1"/>
  <c r="R1661" i="12" s="1"/>
  <c r="H1652" i="12"/>
  <c r="N1652" i="12" s="1"/>
  <c r="V1652" i="12" s="1"/>
  <c r="G1648" i="12"/>
  <c r="M1648" i="12" s="1"/>
  <c r="U1648" i="12" s="1"/>
  <c r="F1644" i="12"/>
  <c r="L1644" i="12" s="1"/>
  <c r="R1644" i="12" s="1"/>
  <c r="T1644" i="12" s="1"/>
  <c r="H1632" i="12"/>
  <c r="N1632" i="12" s="1"/>
  <c r="V1632" i="12" s="1"/>
  <c r="G1628" i="12"/>
  <c r="M1628" i="12" s="1"/>
  <c r="U1628" i="12" s="1"/>
  <c r="F1625" i="12"/>
  <c r="L1625" i="12" s="1"/>
  <c r="R1625" i="12" s="1"/>
  <c r="T1625" i="12" s="1"/>
  <c r="H1617" i="12"/>
  <c r="N1617" i="12" s="1"/>
  <c r="V1617" i="12" s="1"/>
  <c r="G1610" i="12"/>
  <c r="M1610" i="12" s="1"/>
  <c r="U1610" i="12" s="1"/>
  <c r="F1606" i="12"/>
  <c r="L1606" i="12" s="1"/>
  <c r="R1606" i="12" s="1"/>
  <c r="T1606" i="12" s="1"/>
  <c r="H1596" i="12"/>
  <c r="N1596" i="12" s="1"/>
  <c r="V1596" i="12" s="1"/>
  <c r="G1591" i="12"/>
  <c r="M1591" i="12" s="1"/>
  <c r="U1591" i="12" s="1"/>
  <c r="F1587" i="12"/>
  <c r="L1587" i="12" s="1"/>
  <c r="R1587" i="12" s="1"/>
  <c r="T1587" i="12" s="1"/>
  <c r="H1576" i="12"/>
  <c r="N1576" i="12" s="1"/>
  <c r="V1576" i="12" s="1"/>
  <c r="G1567" i="12"/>
  <c r="M1567" i="12" s="1"/>
  <c r="U1567" i="12" s="1"/>
  <c r="F1561" i="12"/>
  <c r="L1561" i="12" s="1"/>
  <c r="R1561" i="12" s="1"/>
  <c r="T1561" i="12" s="1"/>
  <c r="H1540" i="12"/>
  <c r="N1540" i="12" s="1"/>
  <c r="V1540" i="12" s="1"/>
  <c r="G1536" i="12"/>
  <c r="M1536" i="12" s="1"/>
  <c r="U1536" i="12" s="1"/>
  <c r="F1531" i="12"/>
  <c r="L1531" i="12" s="1"/>
  <c r="R1531" i="12" s="1"/>
  <c r="T1531" i="12" s="1"/>
  <c r="H1525" i="12"/>
  <c r="N1525" i="12" s="1"/>
  <c r="V1525" i="12" s="1"/>
  <c r="G1520" i="12"/>
  <c r="M1520" i="12" s="1"/>
  <c r="U1520" i="12" s="1"/>
  <c r="F1512" i="12"/>
  <c r="L1512" i="12" s="1"/>
  <c r="R1512" i="12" s="1"/>
  <c r="T1512" i="12" s="1"/>
  <c r="H1500" i="12"/>
  <c r="N1500" i="12" s="1"/>
  <c r="V1500" i="12" s="1"/>
  <c r="G1496" i="12"/>
  <c r="M1496" i="12" s="1"/>
  <c r="U1496" i="12" s="1"/>
  <c r="F1492" i="12"/>
  <c r="L1492" i="12" s="1"/>
  <c r="R1492" i="12" s="1"/>
  <c r="T1492" i="12" s="1"/>
  <c r="H1481" i="12"/>
  <c r="N1481" i="12" s="1"/>
  <c r="V1481" i="12" s="1"/>
  <c r="G1477" i="12"/>
  <c r="M1477" i="12" s="1"/>
  <c r="U1477" i="12" s="1"/>
  <c r="F1472" i="12"/>
  <c r="L1472" i="12" s="1"/>
  <c r="R1472" i="12" s="1"/>
  <c r="T1472" i="12" s="1"/>
  <c r="H1464" i="12"/>
  <c r="N1464" i="12" s="1"/>
  <c r="V1464" i="12" s="1"/>
  <c r="G1460" i="12"/>
  <c r="M1460" i="12" s="1"/>
  <c r="U1460" i="12" s="1"/>
  <c r="F1450" i="12"/>
  <c r="L1450" i="12" s="1"/>
  <c r="R1450" i="12" s="1"/>
  <c r="T1450" i="12" s="1"/>
  <c r="H1438" i="12"/>
  <c r="N1438" i="12" s="1"/>
  <c r="V1438" i="12" s="1"/>
  <c r="G1434" i="12"/>
  <c r="M1434" i="12" s="1"/>
  <c r="U1434" i="12" s="1"/>
  <c r="F1418" i="12"/>
  <c r="L1418" i="12" s="1"/>
  <c r="R1418" i="12" s="1"/>
  <c r="T1418" i="12" s="1"/>
  <c r="H1409" i="12"/>
  <c r="N1409" i="12" s="1"/>
  <c r="V1409" i="12" s="1"/>
  <c r="G1405" i="12"/>
  <c r="M1405" i="12" s="1"/>
  <c r="U1405" i="12" s="1"/>
  <c r="F1401" i="12"/>
  <c r="L1401" i="12" s="1"/>
  <c r="R1401" i="12" s="1"/>
  <c r="T1401" i="12" s="1"/>
  <c r="F1349" i="12"/>
  <c r="L1349" i="12" s="1"/>
  <c r="R1349" i="12" s="1"/>
  <c r="T1349" i="12" s="1"/>
  <c r="H1326" i="12"/>
  <c r="N1326" i="12" s="1"/>
  <c r="V1326" i="12" s="1"/>
  <c r="G1318" i="12"/>
  <c r="M1318" i="12" s="1"/>
  <c r="U1318" i="12" s="1"/>
  <c r="F1314" i="12"/>
  <c r="L1314" i="12" s="1"/>
  <c r="R1314" i="12" s="1"/>
  <c r="T1314" i="12" s="1"/>
  <c r="H1306" i="12"/>
  <c r="N1306" i="12" s="1"/>
  <c r="V1306" i="12" s="1"/>
  <c r="G1302" i="12"/>
  <c r="M1302" i="12" s="1"/>
  <c r="U1302" i="12" s="1"/>
  <c r="F1298" i="12"/>
  <c r="L1298" i="12" s="1"/>
  <c r="R1298" i="12" s="1"/>
  <c r="T1298" i="12" s="1"/>
  <c r="H1290" i="12"/>
  <c r="N1290" i="12" s="1"/>
  <c r="V1290" i="12" s="1"/>
  <c r="G1286" i="12"/>
  <c r="M1286" i="12" s="1"/>
  <c r="U1286" i="12" s="1"/>
  <c r="F1282" i="12"/>
  <c r="L1282" i="12" s="1"/>
  <c r="R1282" i="12" s="1"/>
  <c r="T1282" i="12" s="1"/>
  <c r="H1274" i="12"/>
  <c r="N1274" i="12" s="1"/>
  <c r="V1274" i="12" s="1"/>
  <c r="G1270" i="12"/>
  <c r="M1270" i="12" s="1"/>
  <c r="U1270" i="12" s="1"/>
  <c r="F1266" i="12"/>
  <c r="L1266" i="12" s="1"/>
  <c r="R1266" i="12" s="1"/>
  <c r="T1266" i="12" s="1"/>
  <c r="H1254" i="12"/>
  <c r="N1254" i="12" s="1"/>
  <c r="V1254" i="12" s="1"/>
  <c r="G1250" i="12"/>
  <c r="M1250" i="12" s="1"/>
  <c r="U1250" i="12" s="1"/>
  <c r="F1246" i="12"/>
  <c r="L1246" i="12" s="1"/>
  <c r="R1246" i="12" s="1"/>
  <c r="T1246" i="12" s="1"/>
  <c r="H1238" i="12"/>
  <c r="N1238" i="12" s="1"/>
  <c r="V1238" i="12" s="1"/>
  <c r="G1234" i="12"/>
  <c r="M1234" i="12" s="1"/>
  <c r="U1234" i="12" s="1"/>
  <c r="F1230" i="12"/>
  <c r="L1230" i="12" s="1"/>
  <c r="R1230" i="12" s="1"/>
  <c r="T1230" i="12" s="1"/>
  <c r="H1211" i="12"/>
  <c r="N1211" i="12" s="1"/>
  <c r="V1211" i="12" s="1"/>
  <c r="G1193" i="12"/>
  <c r="M1193" i="12" s="1"/>
  <c r="U1193" i="12" s="1"/>
  <c r="F1189" i="12"/>
  <c r="L1189" i="12" s="1"/>
  <c r="R1189" i="12" s="1"/>
  <c r="T1189" i="12" s="1"/>
  <c r="H1169" i="12"/>
  <c r="N1169" i="12" s="1"/>
  <c r="V1169" i="12" s="1"/>
  <c r="G1164" i="12"/>
  <c r="M1164" i="12" s="1"/>
  <c r="U1164" i="12" s="1"/>
  <c r="F1160" i="12"/>
  <c r="L1160" i="12" s="1"/>
  <c r="R1160" i="12" s="1"/>
  <c r="T1160" i="12" s="1"/>
  <c r="H1152" i="12"/>
  <c r="N1152" i="12" s="1"/>
  <c r="V1152" i="12" s="1"/>
  <c r="G1145" i="12"/>
  <c r="M1145" i="12" s="1"/>
  <c r="U1145" i="12" s="1"/>
  <c r="F1138" i="12"/>
  <c r="L1138" i="12" s="1"/>
  <c r="R1138" i="12" s="1"/>
  <c r="T1138" i="12" s="1"/>
  <c r="H1128" i="12"/>
  <c r="N1128" i="12" s="1"/>
  <c r="V1128" i="12" s="1"/>
  <c r="G1109" i="12"/>
  <c r="M1109" i="12" s="1"/>
  <c r="U1109" i="12" s="1"/>
  <c r="F1102" i="12"/>
  <c r="L1102" i="12" s="1"/>
  <c r="R1102" i="12" s="1"/>
  <c r="T1102" i="12" s="1"/>
  <c r="H1096" i="12"/>
  <c r="N1096" i="12" s="1"/>
  <c r="V1096" i="12" s="1"/>
  <c r="G1090" i="12"/>
  <c r="M1090" i="12" s="1"/>
  <c r="U1090" i="12" s="1"/>
  <c r="F1087" i="12"/>
  <c r="L1087" i="12" s="1"/>
  <c r="R1087" i="12" s="1"/>
  <c r="T1087" i="12" s="1"/>
  <c r="H1074" i="12"/>
  <c r="N1074" i="12" s="1"/>
  <c r="V1074" i="12" s="1"/>
  <c r="G1051" i="12"/>
  <c r="M1051" i="12" s="1"/>
  <c r="U1051" i="12" s="1"/>
  <c r="F1046" i="12"/>
  <c r="L1046" i="12" s="1"/>
  <c r="R1046" i="12" s="1"/>
  <c r="T1046" i="12" s="1"/>
  <c r="H1026" i="12"/>
  <c r="N1026" i="12" s="1"/>
  <c r="V1026" i="12" s="1"/>
  <c r="G1018" i="12"/>
  <c r="M1018" i="12" s="1"/>
  <c r="U1018" i="12" s="1"/>
  <c r="F1014" i="12"/>
  <c r="L1014" i="12" s="1"/>
  <c r="R1014" i="12" s="1"/>
  <c r="T1014" i="12" s="1"/>
  <c r="H990" i="12"/>
  <c r="N990" i="12" s="1"/>
  <c r="V990" i="12" s="1"/>
  <c r="G973" i="12"/>
  <c r="M973" i="12" s="1"/>
  <c r="U973" i="12" s="1"/>
  <c r="F969" i="12"/>
  <c r="L969" i="12" s="1"/>
  <c r="R969" i="12" s="1"/>
  <c r="T969" i="12" s="1"/>
  <c r="G959" i="12"/>
  <c r="M959" i="12" s="1"/>
  <c r="U959" i="12" s="1"/>
  <c r="F955" i="12"/>
  <c r="L955" i="12" s="1"/>
  <c r="R955" i="12" s="1"/>
  <c r="T955" i="12" s="1"/>
  <c r="H947" i="12"/>
  <c r="N947" i="12" s="1"/>
  <c r="V947" i="12" s="1"/>
  <c r="G943" i="12"/>
  <c r="M943" i="12" s="1"/>
  <c r="U943" i="12" s="1"/>
  <c r="F935" i="12"/>
  <c r="L935" i="12" s="1"/>
  <c r="R935" i="12" s="1"/>
  <c r="T935" i="12" s="1"/>
  <c r="H919" i="12"/>
  <c r="N919" i="12" s="1"/>
  <c r="V919" i="12" s="1"/>
  <c r="G909" i="12"/>
  <c r="M909" i="12" s="1"/>
  <c r="U909" i="12" s="1"/>
  <c r="F888" i="12"/>
  <c r="L888" i="12" s="1"/>
  <c r="R888" i="12" s="1"/>
  <c r="T888" i="12" s="1"/>
  <c r="H877" i="12"/>
  <c r="N877" i="12" s="1"/>
  <c r="V877" i="12" s="1"/>
  <c r="G873" i="12"/>
  <c r="M873" i="12" s="1"/>
  <c r="U873" i="12" s="1"/>
  <c r="F869" i="12"/>
  <c r="L869" i="12" s="1"/>
  <c r="R869" i="12" s="1"/>
  <c r="T869" i="12" s="1"/>
  <c r="H843" i="12"/>
  <c r="N843" i="12" s="1"/>
  <c r="V843" i="12" s="1"/>
  <c r="G839" i="12"/>
  <c r="M839" i="12" s="1"/>
  <c r="U839" i="12" s="1"/>
  <c r="F835" i="12"/>
  <c r="L835" i="12" s="1"/>
  <c r="R835" i="12" s="1"/>
  <c r="T835" i="12" s="1"/>
  <c r="H828" i="12"/>
  <c r="N828" i="12" s="1"/>
  <c r="V828" i="12" s="1"/>
  <c r="G822" i="12"/>
  <c r="M822" i="12" s="1"/>
  <c r="U822" i="12" s="1"/>
  <c r="F819" i="12"/>
  <c r="L819" i="12" s="1"/>
  <c r="R819" i="12" s="1"/>
  <c r="T819" i="12" s="1"/>
  <c r="G799" i="12"/>
  <c r="M799" i="12" s="1"/>
  <c r="U799" i="12" s="1"/>
  <c r="H789" i="12"/>
  <c r="N789" i="12" s="1"/>
  <c r="V789" i="12" s="1"/>
  <c r="F769" i="12"/>
  <c r="L769" i="12" s="1"/>
  <c r="R769" i="12" s="1"/>
  <c r="T769" i="12" s="1"/>
  <c r="H759" i="12"/>
  <c r="N759" i="12" s="1"/>
  <c r="V759" i="12" s="1"/>
  <c r="G756" i="12"/>
  <c r="M756" i="12" s="1"/>
  <c r="U756" i="12" s="1"/>
  <c r="F752" i="12"/>
  <c r="L752" i="12" s="1"/>
  <c r="R752" i="12" s="1"/>
  <c r="T752" i="12" s="1"/>
  <c r="H744" i="12"/>
  <c r="N744" i="12" s="1"/>
  <c r="V744" i="12" s="1"/>
  <c r="F738" i="12"/>
  <c r="L738" i="12" s="1"/>
  <c r="R738" i="12" s="1"/>
  <c r="T738" i="12" s="1"/>
  <c r="F723" i="12"/>
  <c r="L723" i="12" s="1"/>
  <c r="R723" i="12" s="1"/>
  <c r="T723" i="12" s="1"/>
  <c r="F695" i="12"/>
  <c r="L695" i="12" s="1"/>
  <c r="R695" i="12" s="1"/>
  <c r="T695" i="12" s="1"/>
  <c r="G685" i="12"/>
  <c r="M685" i="12" s="1"/>
  <c r="U685" i="12" s="1"/>
  <c r="F682" i="12"/>
  <c r="L682" i="12" s="1"/>
  <c r="R682" i="12" s="1"/>
  <c r="T682" i="12" s="1"/>
  <c r="G665" i="12"/>
  <c r="M665" i="12" s="1"/>
  <c r="U665" i="12" s="1"/>
  <c r="H650" i="12"/>
  <c r="N650" i="12" s="1"/>
  <c r="V650" i="12" s="1"/>
  <c r="G647" i="12"/>
  <c r="M647" i="12" s="1"/>
  <c r="U647" i="12" s="1"/>
  <c r="F627" i="12"/>
  <c r="L627" i="12" s="1"/>
  <c r="R627" i="12" s="1"/>
  <c r="T627" i="12" s="1"/>
  <c r="H619" i="12"/>
  <c r="N619" i="12" s="1"/>
  <c r="V619" i="12" s="1"/>
  <c r="G614" i="12"/>
  <c r="M614" i="12" s="1"/>
  <c r="U614" i="12" s="1"/>
  <c r="F607" i="12"/>
  <c r="L607" i="12" s="1"/>
  <c r="R607" i="12" s="1"/>
  <c r="T607" i="12" s="1"/>
  <c r="G596" i="12"/>
  <c r="M596" i="12" s="1"/>
  <c r="U596" i="12" s="1"/>
  <c r="F593" i="12"/>
  <c r="L593" i="12" s="1"/>
  <c r="R593" i="12" s="1"/>
  <c r="T593" i="12" s="1"/>
  <c r="H587" i="12"/>
  <c r="N587" i="12" s="1"/>
  <c r="V587" i="12" s="1"/>
  <c r="G584" i="12"/>
  <c r="M584" i="12" s="1"/>
  <c r="U584" i="12" s="1"/>
  <c r="F578" i="12"/>
  <c r="L578" i="12" s="1"/>
  <c r="R578" i="12" s="1"/>
  <c r="T578" i="12" s="1"/>
  <c r="H570" i="12"/>
  <c r="N570" i="12" s="1"/>
  <c r="V570" i="12" s="1"/>
  <c r="G565" i="12"/>
  <c r="M565" i="12" s="1"/>
  <c r="U565" i="12" s="1"/>
  <c r="F562" i="12"/>
  <c r="L562" i="12" s="1"/>
  <c r="R562" i="12" s="1"/>
  <c r="T562" i="12" s="1"/>
  <c r="F539" i="12"/>
  <c r="L539" i="12" s="1"/>
  <c r="R539" i="12" s="1"/>
  <c r="T539" i="12" s="1"/>
  <c r="H531" i="12"/>
  <c r="N531" i="12" s="1"/>
  <c r="V531" i="12" s="1"/>
  <c r="G528" i="12"/>
  <c r="M528" i="12" s="1"/>
  <c r="U528" i="12" s="1"/>
  <c r="H517" i="12"/>
  <c r="N517" i="12" s="1"/>
  <c r="V517" i="12" s="1"/>
  <c r="G513" i="12"/>
  <c r="M513" i="12" s="1"/>
  <c r="U513" i="12" s="1"/>
  <c r="F509" i="12"/>
  <c r="L509" i="12" s="1"/>
  <c r="R509" i="12" s="1"/>
  <c r="T509" i="12" s="1"/>
  <c r="H502" i="12"/>
  <c r="N502" i="12" s="1"/>
  <c r="V502" i="12" s="1"/>
  <c r="G498" i="12"/>
  <c r="M498" i="12" s="1"/>
  <c r="U498" i="12" s="1"/>
  <c r="F495" i="12"/>
  <c r="L495" i="12" s="1"/>
  <c r="R495" i="12" s="1"/>
  <c r="T495" i="12" s="1"/>
  <c r="H484" i="12"/>
  <c r="N484" i="12" s="1"/>
  <c r="V484" i="12" s="1"/>
  <c r="G480" i="12"/>
  <c r="M480" i="12" s="1"/>
  <c r="U480" i="12" s="1"/>
  <c r="F476" i="12"/>
  <c r="L476" i="12" s="1"/>
  <c r="R476" i="12" s="1"/>
  <c r="T476" i="12" s="1"/>
  <c r="H452" i="12"/>
  <c r="N452" i="12" s="1"/>
  <c r="V452" i="12" s="1"/>
  <c r="G447" i="12"/>
  <c r="M447" i="12" s="1"/>
  <c r="U447" i="12" s="1"/>
  <c r="H417" i="12"/>
  <c r="N417" i="12" s="1"/>
  <c r="V417" i="12" s="1"/>
  <c r="H399" i="12"/>
  <c r="N399" i="12" s="1"/>
  <c r="V399" i="12" s="1"/>
  <c r="G395" i="12"/>
  <c r="M395" i="12" s="1"/>
  <c r="U395" i="12" s="1"/>
  <c r="F383" i="12"/>
  <c r="L383" i="12" s="1"/>
  <c r="R383" i="12" s="1"/>
  <c r="T383" i="12" s="1"/>
  <c r="H371" i="12"/>
  <c r="N371" i="12" s="1"/>
  <c r="V371" i="12" s="1"/>
  <c r="G364" i="12"/>
  <c r="M364" i="12" s="1"/>
  <c r="U364" i="12" s="1"/>
  <c r="F360" i="12"/>
  <c r="L360" i="12" s="1"/>
  <c r="R360" i="12" s="1"/>
  <c r="T360" i="12" s="1"/>
  <c r="H349" i="12"/>
  <c r="N349" i="12" s="1"/>
  <c r="V349" i="12" s="1"/>
  <c r="G345" i="12"/>
  <c r="M345" i="12" s="1"/>
  <c r="U345" i="12" s="1"/>
  <c r="F342" i="12"/>
  <c r="L342" i="12" s="1"/>
  <c r="R342" i="12" s="1"/>
  <c r="T342" i="12" s="1"/>
  <c r="H335" i="12"/>
  <c r="N335" i="12" s="1"/>
  <c r="V335" i="12" s="1"/>
  <c r="G328" i="12"/>
  <c r="M328" i="12" s="1"/>
  <c r="U328" i="12" s="1"/>
  <c r="F322" i="12"/>
  <c r="L322" i="12" s="1"/>
  <c r="R322" i="12" s="1"/>
  <c r="T322" i="12" s="1"/>
  <c r="H313" i="12"/>
  <c r="N313" i="12" s="1"/>
  <c r="V313" i="12" s="1"/>
  <c r="G309" i="12"/>
  <c r="M309" i="12" s="1"/>
  <c r="U309" i="12" s="1"/>
  <c r="F306" i="12"/>
  <c r="L306" i="12" s="1"/>
  <c r="R306" i="12" s="1"/>
  <c r="T306" i="12" s="1"/>
  <c r="H298" i="12"/>
  <c r="N298" i="12" s="1"/>
  <c r="V298" i="12" s="1"/>
  <c r="G274" i="12"/>
  <c r="M274" i="12" s="1"/>
  <c r="U274" i="12" s="1"/>
  <c r="F268" i="12"/>
  <c r="L268" i="12" s="1"/>
  <c r="R268" i="12" s="1"/>
  <c r="T268" i="12" s="1"/>
  <c r="G258" i="12"/>
  <c r="M258" i="12" s="1"/>
  <c r="U258" i="12" s="1"/>
  <c r="F223" i="12"/>
  <c r="L223" i="12" s="1"/>
  <c r="R223" i="12" s="1"/>
  <c r="T223" i="12" s="1"/>
  <c r="H201" i="12"/>
  <c r="N201" i="12" s="1"/>
  <c r="V201" i="12" s="1"/>
  <c r="G197" i="12"/>
  <c r="M197" i="12" s="1"/>
  <c r="U197" i="12" s="1"/>
  <c r="F193" i="12"/>
  <c r="L193" i="12" s="1"/>
  <c r="R193" i="12" s="1"/>
  <c r="T193" i="12" s="1"/>
  <c r="H184" i="12"/>
  <c r="N184" i="12" s="1"/>
  <c r="V184" i="12" s="1"/>
  <c r="G179" i="12"/>
  <c r="M179" i="12" s="1"/>
  <c r="U179" i="12" s="1"/>
  <c r="F176" i="12"/>
  <c r="L176" i="12" s="1"/>
  <c r="R176" i="12" s="1"/>
  <c r="T176" i="12" s="1"/>
  <c r="H162" i="12"/>
  <c r="N162" i="12" s="1"/>
  <c r="V162" i="12" s="1"/>
  <c r="G157" i="12"/>
  <c r="M157" i="12" s="1"/>
  <c r="U157" i="12" s="1"/>
  <c r="F154" i="12"/>
  <c r="L154" i="12" s="1"/>
  <c r="R154" i="12" s="1"/>
  <c r="T154" i="12" s="1"/>
  <c r="H147" i="12"/>
  <c r="N147" i="12" s="1"/>
  <c r="V147" i="12" s="1"/>
  <c r="G144" i="12"/>
  <c r="M144" i="12" s="1"/>
  <c r="U144" i="12" s="1"/>
  <c r="F139" i="12"/>
  <c r="L139" i="12" s="1"/>
  <c r="R139" i="12" s="1"/>
  <c r="T139" i="12" s="1"/>
  <c r="H130" i="12"/>
  <c r="N130" i="12" s="1"/>
  <c r="V130" i="12" s="1"/>
  <c r="G126" i="12"/>
  <c r="M126" i="12" s="1"/>
  <c r="U126" i="12" s="1"/>
  <c r="F123" i="12"/>
  <c r="L123" i="12" s="1"/>
  <c r="R123" i="12" s="1"/>
  <c r="T123" i="12" s="1"/>
  <c r="H116" i="12"/>
  <c r="N116" i="12" s="1"/>
  <c r="V116" i="12" s="1"/>
  <c r="G113" i="12"/>
  <c r="M113" i="12" s="1"/>
  <c r="U113" i="12" s="1"/>
  <c r="H99" i="12"/>
  <c r="N99" i="12" s="1"/>
  <c r="V99" i="12" s="1"/>
  <c r="G94" i="12"/>
  <c r="M94" i="12" s="1"/>
  <c r="U94" i="12" s="1"/>
  <c r="F87" i="12"/>
  <c r="L87" i="12" s="1"/>
  <c r="R87" i="12" s="1"/>
  <c r="T87" i="12" s="1"/>
  <c r="F73" i="12"/>
  <c r="L73" i="12" s="1"/>
  <c r="R73" i="12" s="1"/>
  <c r="T73" i="12" s="1"/>
  <c r="G64" i="12"/>
  <c r="M64" i="12" s="1"/>
  <c r="U64" i="12" s="1"/>
  <c r="F58" i="12"/>
  <c r="L58" i="12" s="1"/>
  <c r="R58" i="12" s="1"/>
  <c r="T58" i="12" s="1"/>
  <c r="H50" i="12"/>
  <c r="N50" i="12" s="1"/>
  <c r="V50" i="12" s="1"/>
  <c r="G46" i="12"/>
  <c r="M46" i="12" s="1"/>
  <c r="U46" i="12" s="1"/>
  <c r="F42" i="12"/>
  <c r="L42" i="12" s="1"/>
  <c r="R42" i="12" s="1"/>
  <c r="T42" i="12" s="1"/>
  <c r="H33" i="12"/>
  <c r="N33" i="12" s="1"/>
  <c r="V33" i="12" s="1"/>
  <c r="G29" i="12"/>
  <c r="M29" i="12" s="1"/>
  <c r="U29" i="12" s="1"/>
  <c r="F25" i="12"/>
  <c r="L25" i="12" s="1"/>
  <c r="R25" i="12" s="1"/>
  <c r="T25" i="12" s="1"/>
  <c r="G2430" i="12"/>
  <c r="M2430" i="12" s="1"/>
  <c r="U2430" i="12" s="1"/>
  <c r="G2408" i="12"/>
  <c r="M2408" i="12" s="1"/>
  <c r="U2408" i="12" s="1"/>
  <c r="F2405" i="12"/>
  <c r="L2405" i="12" s="1"/>
  <c r="R2405" i="12" s="1"/>
  <c r="T2405" i="12" s="1"/>
  <c r="G2351" i="12"/>
  <c r="M2351" i="12" s="1"/>
  <c r="U2351" i="12" s="1"/>
  <c r="F2330" i="12"/>
  <c r="L2330" i="12" s="1"/>
  <c r="R2330" i="12" s="1"/>
  <c r="T2330" i="12" s="1"/>
  <c r="H2306" i="12"/>
  <c r="N2306" i="12" s="1"/>
  <c r="V2306" i="12" s="1"/>
  <c r="H2288" i="12"/>
  <c r="N2288" i="12" s="1"/>
  <c r="V2288" i="12" s="1"/>
  <c r="F2279" i="12"/>
  <c r="L2279" i="12" s="1"/>
  <c r="R2279" i="12" s="1"/>
  <c r="T2279" i="12" s="1"/>
  <c r="F2262" i="12"/>
  <c r="L2262" i="12" s="1"/>
  <c r="R2262" i="12" s="1"/>
  <c r="T2262" i="12" s="1"/>
  <c r="F2246" i="12"/>
  <c r="L2246" i="12" s="1"/>
  <c r="R2246" i="12" s="1"/>
  <c r="T2246" i="12" s="1"/>
  <c r="G2221" i="12"/>
  <c r="M2221" i="12" s="1"/>
  <c r="U2221" i="12" s="1"/>
  <c r="G2206" i="12"/>
  <c r="M2206" i="12" s="1"/>
  <c r="U2206" i="12" s="1"/>
  <c r="F2172" i="12"/>
  <c r="L2172" i="12" s="1"/>
  <c r="R2172" i="12" s="1"/>
  <c r="T2172" i="12" s="1"/>
  <c r="F2159" i="12"/>
  <c r="L2159" i="12" s="1"/>
  <c r="R2159" i="12" s="1"/>
  <c r="T2159" i="12" s="1"/>
  <c r="H2116" i="12"/>
  <c r="N2116" i="12" s="1"/>
  <c r="V2116" i="12" s="1"/>
  <c r="G2093" i="12"/>
  <c r="M2093" i="12" s="1"/>
  <c r="U2093" i="12" s="1"/>
  <c r="F2073" i="12"/>
  <c r="L2073" i="12" s="1"/>
  <c r="R2073" i="12" s="1"/>
  <c r="T2073" i="12" s="1"/>
  <c r="G2041" i="12"/>
  <c r="M2041" i="12" s="1"/>
  <c r="U2041" i="12" s="1"/>
  <c r="G2019" i="12"/>
  <c r="M2019" i="12" s="1"/>
  <c r="U2019" i="12" s="1"/>
  <c r="G2001" i="12"/>
  <c r="M2001" i="12" s="1"/>
  <c r="U2001" i="12" s="1"/>
  <c r="G1979" i="12"/>
  <c r="M1979" i="12" s="1"/>
  <c r="U1979" i="12" s="1"/>
  <c r="F1953" i="12"/>
  <c r="L1953" i="12" s="1"/>
  <c r="R1953" i="12" s="1"/>
  <c r="T1953" i="12" s="1"/>
  <c r="H1926" i="12"/>
  <c r="N1926" i="12" s="1"/>
  <c r="V1926" i="12" s="1"/>
  <c r="H1898" i="12"/>
  <c r="N1898" i="12" s="1"/>
  <c r="V1898" i="12" s="1"/>
  <c r="H1882" i="12"/>
  <c r="N1882" i="12" s="1"/>
  <c r="V1882" i="12" s="1"/>
  <c r="H1863" i="12"/>
  <c r="N1863" i="12" s="1"/>
  <c r="V1863" i="12" s="1"/>
  <c r="H1842" i="12"/>
  <c r="N1842" i="12" s="1"/>
  <c r="V1842" i="12" s="1"/>
  <c r="H1823" i="12"/>
  <c r="N1823" i="12" s="1"/>
  <c r="V1823" i="12" s="1"/>
  <c r="H1807" i="12"/>
  <c r="N1807" i="12" s="1"/>
  <c r="V1807" i="12" s="1"/>
  <c r="H1791" i="12"/>
  <c r="N1791" i="12" s="1"/>
  <c r="V1791" i="12" s="1"/>
  <c r="G1764" i="12"/>
  <c r="M1764" i="12" s="1"/>
  <c r="U1764" i="12" s="1"/>
  <c r="F1743" i="12"/>
  <c r="L1743" i="12" s="1"/>
  <c r="R1743" i="12" s="1"/>
  <c r="T1743" i="12" s="1"/>
  <c r="F1724" i="12"/>
  <c r="L1724" i="12" s="1"/>
  <c r="R1724" i="12" s="1"/>
  <c r="T1724" i="12" s="1"/>
  <c r="F1695" i="12"/>
  <c r="L1695" i="12" s="1"/>
  <c r="R1695" i="12" s="1"/>
  <c r="T1695" i="12" s="1"/>
  <c r="H1673" i="12"/>
  <c r="N1673" i="12" s="1"/>
  <c r="V1673" i="12" s="1"/>
  <c r="H1648" i="12"/>
  <c r="N1648" i="12" s="1"/>
  <c r="V1648" i="12" s="1"/>
  <c r="G1625" i="12"/>
  <c r="M1625" i="12" s="1"/>
  <c r="U1625" i="12" s="1"/>
  <c r="G1606" i="12"/>
  <c r="M1606" i="12" s="1"/>
  <c r="U1606" i="12" s="1"/>
  <c r="G1587" i="12"/>
  <c r="M1587" i="12" s="1"/>
  <c r="U1587" i="12" s="1"/>
  <c r="G1561" i="12"/>
  <c r="M1561" i="12" s="1"/>
  <c r="U1561" i="12" s="1"/>
  <c r="G1531" i="12"/>
  <c r="M1531" i="12" s="1"/>
  <c r="U1531" i="12" s="1"/>
  <c r="F1508" i="12"/>
  <c r="L1508" i="12" s="1"/>
  <c r="R1508" i="12" s="1"/>
  <c r="T1508" i="12" s="1"/>
  <c r="F1488" i="12"/>
  <c r="L1488" i="12" s="1"/>
  <c r="R1488" i="12" s="1"/>
  <c r="T1488" i="12" s="1"/>
  <c r="H1460" i="12"/>
  <c r="N1460" i="12" s="1"/>
  <c r="V1460" i="12" s="1"/>
  <c r="G1418" i="12"/>
  <c r="M1418" i="12" s="1"/>
  <c r="U1418" i="12" s="1"/>
  <c r="H1405" i="12"/>
  <c r="N1405" i="12" s="1"/>
  <c r="V1405" i="12" s="1"/>
  <c r="F1344" i="12"/>
  <c r="L1344" i="12" s="1"/>
  <c r="R1344" i="12" s="1"/>
  <c r="T1344" i="12" s="1"/>
  <c r="F1310" i="12"/>
  <c r="L1310" i="12" s="1"/>
  <c r="R1310" i="12" s="1"/>
  <c r="T1310" i="12" s="1"/>
  <c r="H1286" i="12"/>
  <c r="N1286" i="12" s="1"/>
  <c r="V1286" i="12" s="1"/>
  <c r="H1270" i="12"/>
  <c r="N1270" i="12" s="1"/>
  <c r="V1270" i="12" s="1"/>
  <c r="H1250" i="12"/>
  <c r="N1250" i="12" s="1"/>
  <c r="V1250" i="12" s="1"/>
  <c r="G1230" i="12"/>
  <c r="M1230" i="12" s="1"/>
  <c r="U1230" i="12" s="1"/>
  <c r="G1189" i="12"/>
  <c r="M1189" i="12" s="1"/>
  <c r="U1189" i="12" s="1"/>
  <c r="G1160" i="12"/>
  <c r="M1160" i="12" s="1"/>
  <c r="U1160" i="12" s="1"/>
  <c r="F1133" i="12"/>
  <c r="L1133" i="12" s="1"/>
  <c r="R1133" i="12" s="1"/>
  <c r="T1133" i="12" s="1"/>
  <c r="H1090" i="12"/>
  <c r="N1090" i="12" s="1"/>
  <c r="V1090" i="12" s="1"/>
  <c r="H1051" i="12"/>
  <c r="N1051" i="12" s="1"/>
  <c r="V1051" i="12" s="1"/>
  <c r="H1018" i="12"/>
  <c r="N1018" i="12" s="1"/>
  <c r="V1018" i="12" s="1"/>
  <c r="H973" i="12"/>
  <c r="N973" i="12" s="1"/>
  <c r="V973" i="12" s="1"/>
  <c r="H959" i="12"/>
  <c r="N959" i="12" s="1"/>
  <c r="V959" i="12" s="1"/>
  <c r="G935" i="12"/>
  <c r="M935" i="12" s="1"/>
  <c r="U935" i="12" s="1"/>
  <c r="G888" i="12"/>
  <c r="M888" i="12" s="1"/>
  <c r="U888" i="12" s="1"/>
  <c r="F865" i="12"/>
  <c r="L865" i="12" s="1"/>
  <c r="R865" i="12" s="1"/>
  <c r="T865" i="12" s="1"/>
  <c r="F831" i="12"/>
  <c r="L831" i="12" s="1"/>
  <c r="R831" i="12" s="1"/>
  <c r="T831" i="12" s="1"/>
  <c r="G769" i="12"/>
  <c r="M769" i="12" s="1"/>
  <c r="U769" i="12" s="1"/>
  <c r="F720" i="12"/>
  <c r="L720" i="12" s="1"/>
  <c r="R720" i="12" s="1"/>
  <c r="T720" i="12" s="1"/>
  <c r="F707" i="12"/>
  <c r="L707" i="12" s="1"/>
  <c r="R707" i="12" s="1"/>
  <c r="T707" i="12" s="1"/>
  <c r="H685" i="12"/>
  <c r="N685" i="12" s="1"/>
  <c r="V685" i="12" s="1"/>
  <c r="G627" i="12"/>
  <c r="M627" i="12" s="1"/>
  <c r="U627" i="12" s="1"/>
  <c r="G593" i="12"/>
  <c r="M593" i="12" s="1"/>
  <c r="U593" i="12" s="1"/>
  <c r="G578" i="12"/>
  <c r="M578" i="12" s="1"/>
  <c r="U578" i="12" s="1"/>
  <c r="H565" i="12"/>
  <c r="N565" i="12" s="1"/>
  <c r="V565" i="12" s="1"/>
  <c r="F556" i="12"/>
  <c r="L556" i="12" s="1"/>
  <c r="R556" i="12" s="1"/>
  <c r="T556" i="12" s="1"/>
  <c r="F535" i="12"/>
  <c r="L535" i="12" s="1"/>
  <c r="R535" i="12" s="1"/>
  <c r="T535" i="12" s="1"/>
  <c r="H528" i="12"/>
  <c r="N528" i="12" s="1"/>
  <c r="V528" i="12" s="1"/>
  <c r="G509" i="12"/>
  <c r="M509" i="12" s="1"/>
  <c r="U509" i="12" s="1"/>
  <c r="F491" i="12"/>
  <c r="L491" i="12" s="1"/>
  <c r="R491" i="12" s="1"/>
  <c r="T491" i="12" s="1"/>
  <c r="H2436" i="12"/>
  <c r="N2436" i="12" s="1"/>
  <c r="V2436" i="12" s="1"/>
  <c r="F2430" i="12"/>
  <c r="L2430" i="12" s="1"/>
  <c r="R2430" i="12" s="1"/>
  <c r="T2430" i="12" s="1"/>
  <c r="H2419" i="12"/>
  <c r="N2419" i="12" s="1"/>
  <c r="V2419" i="12" s="1"/>
  <c r="G2414" i="12"/>
  <c r="M2414" i="12" s="1"/>
  <c r="U2414" i="12" s="1"/>
  <c r="F2408" i="12"/>
  <c r="L2408" i="12" s="1"/>
  <c r="R2408" i="12" s="1"/>
  <c r="T2408" i="12" s="1"/>
  <c r="G2398" i="12"/>
  <c r="M2398" i="12" s="1"/>
  <c r="U2398" i="12" s="1"/>
  <c r="G2356" i="12"/>
  <c r="M2356" i="12" s="1"/>
  <c r="U2356" i="12" s="1"/>
  <c r="F2351" i="12"/>
  <c r="L2351" i="12" s="1"/>
  <c r="R2351" i="12" s="1"/>
  <c r="T2351" i="12" s="1"/>
  <c r="H2345" i="12"/>
  <c r="N2345" i="12" s="1"/>
  <c r="V2345" i="12" s="1"/>
  <c r="F2336" i="12"/>
  <c r="L2336" i="12" s="1"/>
  <c r="R2336" i="12" s="1"/>
  <c r="T2336" i="12" s="1"/>
  <c r="H2327" i="12"/>
  <c r="N2327" i="12" s="1"/>
  <c r="V2327" i="12" s="1"/>
  <c r="G2323" i="12"/>
  <c r="M2323" i="12" s="1"/>
  <c r="U2323" i="12" s="1"/>
  <c r="H2309" i="12"/>
  <c r="N2309" i="12" s="1"/>
  <c r="V2309" i="12" s="1"/>
  <c r="G2306" i="12"/>
  <c r="M2306" i="12" s="1"/>
  <c r="U2306" i="12" s="1"/>
  <c r="H2291" i="12"/>
  <c r="N2291" i="12" s="1"/>
  <c r="V2291" i="12" s="1"/>
  <c r="G2436" i="12"/>
  <c r="M2436" i="12" s="1"/>
  <c r="U2436" i="12" s="1"/>
  <c r="F2433" i="12"/>
  <c r="L2433" i="12" s="1"/>
  <c r="R2433" i="12" s="1"/>
  <c r="T2433" i="12" s="1"/>
  <c r="H2424" i="12"/>
  <c r="N2424" i="12" s="1"/>
  <c r="V2424" i="12" s="1"/>
  <c r="G2419" i="12"/>
  <c r="M2419" i="12" s="1"/>
  <c r="U2419" i="12" s="1"/>
  <c r="F2414" i="12"/>
  <c r="L2414" i="12" s="1"/>
  <c r="R2414" i="12" s="1"/>
  <c r="T2414" i="12" s="1"/>
  <c r="H2405" i="12"/>
  <c r="N2405" i="12" s="1"/>
  <c r="V2405" i="12" s="1"/>
  <c r="G2402" i="12"/>
  <c r="M2402" i="12" s="1"/>
  <c r="U2402" i="12" s="1"/>
  <c r="F2398" i="12"/>
  <c r="L2398" i="12" s="1"/>
  <c r="R2398" i="12" s="1"/>
  <c r="T2398" i="12" s="1"/>
  <c r="H2380" i="12"/>
  <c r="N2380" i="12" s="1"/>
  <c r="V2380" i="12" s="1"/>
  <c r="F2356" i="12"/>
  <c r="L2356" i="12" s="1"/>
  <c r="R2356" i="12" s="1"/>
  <c r="T2356" i="12" s="1"/>
  <c r="H2348" i="12"/>
  <c r="N2348" i="12" s="1"/>
  <c r="V2348" i="12" s="1"/>
  <c r="G2345" i="12"/>
  <c r="M2345" i="12" s="1"/>
  <c r="U2345" i="12" s="1"/>
  <c r="F2341" i="12"/>
  <c r="L2341" i="12" s="1"/>
  <c r="R2341" i="12" s="1"/>
  <c r="T2341" i="12" s="1"/>
  <c r="H2330" i="12"/>
  <c r="N2330" i="12" s="1"/>
  <c r="V2330" i="12" s="1"/>
  <c r="G2327" i="12"/>
  <c r="M2327" i="12" s="1"/>
  <c r="U2327" i="12" s="1"/>
  <c r="F2323" i="12"/>
  <c r="L2323" i="12" s="1"/>
  <c r="R2323" i="12" s="1"/>
  <c r="T2323" i="12" s="1"/>
  <c r="H2312" i="12"/>
  <c r="N2312" i="12" s="1"/>
  <c r="V2312" i="12" s="1"/>
  <c r="G2309" i="12"/>
  <c r="M2309" i="12" s="1"/>
  <c r="U2309" i="12" s="1"/>
  <c r="F2306" i="12"/>
  <c r="L2306" i="12" s="1"/>
  <c r="R2306" i="12" s="1"/>
  <c r="T2306" i="12" s="1"/>
  <c r="H2297" i="12"/>
  <c r="N2297" i="12" s="1"/>
  <c r="V2297" i="12" s="1"/>
  <c r="G2291" i="12"/>
  <c r="M2291" i="12" s="1"/>
  <c r="U2291" i="12" s="1"/>
  <c r="F2288" i="12"/>
  <c r="L2288" i="12" s="1"/>
  <c r="R2288" i="12" s="1"/>
  <c r="T2288" i="12" s="1"/>
  <c r="H2279" i="12"/>
  <c r="N2279" i="12" s="1"/>
  <c r="V2279" i="12" s="1"/>
  <c r="G2275" i="12"/>
  <c r="M2275" i="12" s="1"/>
  <c r="U2275" i="12" s="1"/>
  <c r="F2269" i="12"/>
  <c r="L2269" i="12" s="1"/>
  <c r="R2269" i="12" s="1"/>
  <c r="T2269" i="12" s="1"/>
  <c r="H2262" i="12"/>
  <c r="N2262" i="12" s="1"/>
  <c r="V2262" i="12" s="1"/>
  <c r="G2258" i="12"/>
  <c r="M2258" i="12" s="1"/>
  <c r="U2258" i="12" s="1"/>
  <c r="F2254" i="12"/>
  <c r="L2254" i="12" s="1"/>
  <c r="R2254" i="12" s="1"/>
  <c r="T2254" i="12" s="1"/>
  <c r="H2246" i="12"/>
  <c r="N2246" i="12" s="1"/>
  <c r="V2246" i="12" s="1"/>
  <c r="G2243" i="12"/>
  <c r="M2243" i="12" s="1"/>
  <c r="U2243" i="12" s="1"/>
  <c r="F2240" i="12"/>
  <c r="L2240" i="12" s="1"/>
  <c r="R2240" i="12" s="1"/>
  <c r="T2240" i="12" s="1"/>
  <c r="H2232" i="12"/>
  <c r="N2232" i="12" s="1"/>
  <c r="V2232" i="12" s="1"/>
  <c r="G2228" i="12"/>
  <c r="M2228" i="12" s="1"/>
  <c r="U2228" i="12" s="1"/>
  <c r="F2225" i="12"/>
  <c r="L2225" i="12" s="1"/>
  <c r="R2225" i="12" s="1"/>
  <c r="T2225" i="12" s="1"/>
  <c r="H2217" i="12"/>
  <c r="N2217" i="12" s="1"/>
  <c r="V2217" i="12" s="1"/>
  <c r="G2213" i="12"/>
  <c r="M2213" i="12" s="1"/>
  <c r="U2213" i="12" s="1"/>
  <c r="F2210" i="12"/>
  <c r="L2210" i="12" s="1"/>
  <c r="R2210" i="12" s="1"/>
  <c r="T2210" i="12" s="1"/>
  <c r="H2202" i="12"/>
  <c r="N2202" i="12" s="1"/>
  <c r="V2202" i="12" s="1"/>
  <c r="G2198" i="12"/>
  <c r="M2198" i="12" s="1"/>
  <c r="U2198" i="12" s="1"/>
  <c r="F2194" i="12"/>
  <c r="L2194" i="12" s="1"/>
  <c r="R2194" i="12" s="1"/>
  <c r="T2194" i="12" s="1"/>
  <c r="F2180" i="12"/>
  <c r="L2180" i="12" s="1"/>
  <c r="R2180" i="12" s="1"/>
  <c r="T2180" i="12" s="1"/>
  <c r="H2172" i="12"/>
  <c r="N2172" i="12" s="1"/>
  <c r="V2172" i="12" s="1"/>
  <c r="G2169" i="12"/>
  <c r="M2169" i="12" s="1"/>
  <c r="U2169" i="12" s="1"/>
  <c r="F2166" i="12"/>
  <c r="L2166" i="12" s="1"/>
  <c r="R2166" i="12" s="1"/>
  <c r="T2166" i="12" s="1"/>
  <c r="H2159" i="12"/>
  <c r="N2159" i="12" s="1"/>
  <c r="V2159" i="12" s="1"/>
  <c r="G2155" i="12"/>
  <c r="M2155" i="12" s="1"/>
  <c r="U2155" i="12" s="1"/>
  <c r="F2147" i="12"/>
  <c r="L2147" i="12" s="1"/>
  <c r="R2147" i="12" s="1"/>
  <c r="T2147" i="12" s="1"/>
  <c r="H2135" i="12"/>
  <c r="N2135" i="12" s="1"/>
  <c r="V2135" i="12" s="1"/>
  <c r="G2122" i="12"/>
  <c r="M2122" i="12" s="1"/>
  <c r="U2122" i="12" s="1"/>
  <c r="F2116" i="12"/>
  <c r="L2116" i="12" s="1"/>
  <c r="R2116" i="12" s="1"/>
  <c r="T2116" i="12" s="1"/>
  <c r="H2104" i="12"/>
  <c r="N2104" i="12" s="1"/>
  <c r="V2104" i="12" s="1"/>
  <c r="F2098" i="12"/>
  <c r="L2098" i="12" s="1"/>
  <c r="R2098" i="12" s="1"/>
  <c r="T2098" i="12" s="1"/>
  <c r="H2089" i="12"/>
  <c r="N2089" i="12" s="1"/>
  <c r="V2089" i="12" s="1"/>
  <c r="G2084" i="12"/>
  <c r="M2084" i="12" s="1"/>
  <c r="U2084" i="12" s="1"/>
  <c r="F2080" i="12"/>
  <c r="L2080" i="12" s="1"/>
  <c r="R2080" i="12" s="1"/>
  <c r="T2080" i="12" s="1"/>
  <c r="H2073" i="12"/>
  <c r="N2073" i="12" s="1"/>
  <c r="V2073" i="12" s="1"/>
  <c r="G2070" i="12"/>
  <c r="M2070" i="12" s="1"/>
  <c r="U2070" i="12" s="1"/>
  <c r="F2067" i="12"/>
  <c r="L2067" i="12" s="1"/>
  <c r="R2067" i="12" s="1"/>
  <c r="T2067" i="12" s="1"/>
  <c r="H2056" i="12"/>
  <c r="N2056" i="12" s="1"/>
  <c r="V2056" i="12" s="1"/>
  <c r="G2051" i="12"/>
  <c r="M2051" i="12" s="1"/>
  <c r="U2051" i="12" s="1"/>
  <c r="F2048" i="12"/>
  <c r="L2048" i="12" s="1"/>
  <c r="R2048" i="12" s="1"/>
  <c r="T2048" i="12" s="1"/>
  <c r="H2035" i="12"/>
  <c r="N2035" i="12" s="1"/>
  <c r="V2035" i="12" s="1"/>
  <c r="G2029" i="12"/>
  <c r="M2029" i="12" s="1"/>
  <c r="U2029" i="12" s="1"/>
  <c r="F2025" i="12"/>
  <c r="L2025" i="12" s="1"/>
  <c r="R2025" i="12" s="1"/>
  <c r="T2025" i="12" s="1"/>
  <c r="H2015" i="12"/>
  <c r="N2015" i="12" s="1"/>
  <c r="V2015" i="12" s="1"/>
  <c r="G2011" i="12"/>
  <c r="M2011" i="12" s="1"/>
  <c r="U2011" i="12" s="1"/>
  <c r="F2008" i="12"/>
  <c r="L2008" i="12" s="1"/>
  <c r="R2008" i="12" s="1"/>
  <c r="T2008" i="12" s="1"/>
  <c r="H1997" i="12"/>
  <c r="N1997" i="12" s="1"/>
  <c r="V1997" i="12" s="1"/>
  <c r="G1991" i="12"/>
  <c r="M1991" i="12" s="1"/>
  <c r="U1991" i="12" s="1"/>
  <c r="F1983" i="12"/>
  <c r="L1983" i="12" s="1"/>
  <c r="R1983" i="12" s="1"/>
  <c r="T1983" i="12" s="1"/>
  <c r="H1974" i="12"/>
  <c r="N1974" i="12" s="1"/>
  <c r="V1974" i="12" s="1"/>
  <c r="G1971" i="12"/>
  <c r="M1971" i="12" s="1"/>
  <c r="U1971" i="12" s="1"/>
  <c r="F1967" i="12"/>
  <c r="L1967" i="12" s="1"/>
  <c r="R1967" i="12" s="1"/>
  <c r="T1967" i="12" s="1"/>
  <c r="H1953" i="12"/>
  <c r="N1953" i="12" s="1"/>
  <c r="V1953" i="12" s="1"/>
  <c r="G1950" i="12"/>
  <c r="M1950" i="12" s="1"/>
  <c r="U1950" i="12" s="1"/>
  <c r="F1947" i="12"/>
  <c r="L1947" i="12" s="1"/>
  <c r="R1947" i="12" s="1"/>
  <c r="T1947" i="12" s="1"/>
  <c r="H1936" i="12"/>
  <c r="N1936" i="12" s="1"/>
  <c r="V1936" i="12" s="1"/>
  <c r="G1931" i="12"/>
  <c r="M1931" i="12" s="1"/>
  <c r="U1931" i="12" s="1"/>
  <c r="F1926" i="12"/>
  <c r="L1926" i="12" s="1"/>
  <c r="R1926" i="12" s="1"/>
  <c r="T1926" i="12" s="1"/>
  <c r="H1913" i="12"/>
  <c r="N1913" i="12" s="1"/>
  <c r="V1913" i="12" s="1"/>
  <c r="G1908" i="12"/>
  <c r="M1908" i="12" s="1"/>
  <c r="U1908" i="12" s="1"/>
  <c r="F1898" i="12"/>
  <c r="L1898" i="12" s="1"/>
  <c r="R1898" i="12" s="1"/>
  <c r="T1898" i="12" s="1"/>
  <c r="H1891" i="12"/>
  <c r="N1891" i="12" s="1"/>
  <c r="V1891" i="12" s="1"/>
  <c r="G1888" i="12"/>
  <c r="M1888" i="12" s="1"/>
  <c r="U1888" i="12" s="1"/>
  <c r="F1882" i="12"/>
  <c r="L1882" i="12" s="1"/>
  <c r="R1882" i="12" s="1"/>
  <c r="T1882" i="12" s="1"/>
  <c r="H1872" i="12"/>
  <c r="N1872" i="12" s="1"/>
  <c r="V1872" i="12" s="1"/>
  <c r="G1867" i="12"/>
  <c r="M1867" i="12" s="1"/>
  <c r="U1867" i="12" s="1"/>
  <c r="F1863" i="12"/>
  <c r="L1863" i="12" s="1"/>
  <c r="R1863" i="12" s="1"/>
  <c r="T1863" i="12" s="1"/>
  <c r="H1852" i="12"/>
  <c r="N1852" i="12" s="1"/>
  <c r="V1852" i="12" s="1"/>
  <c r="G1846" i="12"/>
  <c r="M1846" i="12" s="1"/>
  <c r="U1846" i="12" s="1"/>
  <c r="F1842" i="12"/>
  <c r="L1842" i="12" s="1"/>
  <c r="R1842" i="12" s="1"/>
  <c r="T1842" i="12" s="1"/>
  <c r="H1833" i="12"/>
  <c r="N1833" i="12" s="1"/>
  <c r="V1833" i="12" s="1"/>
  <c r="G1828" i="12"/>
  <c r="M1828" i="12" s="1"/>
  <c r="U1828" i="12" s="1"/>
  <c r="F1823" i="12"/>
  <c r="L1823" i="12" s="1"/>
  <c r="R1823" i="12" s="1"/>
  <c r="T1823" i="12" s="1"/>
  <c r="H1815" i="12"/>
  <c r="N1815" i="12" s="1"/>
  <c r="V1815" i="12" s="1"/>
  <c r="G1811" i="12"/>
  <c r="M1811" i="12" s="1"/>
  <c r="U1811" i="12" s="1"/>
  <c r="F1807" i="12"/>
  <c r="L1807" i="12" s="1"/>
  <c r="R1807" i="12" s="1"/>
  <c r="T1807" i="12" s="1"/>
  <c r="H1799" i="12"/>
  <c r="N1799" i="12" s="1"/>
  <c r="V1799" i="12" s="1"/>
  <c r="G1795" i="12"/>
  <c r="M1795" i="12" s="1"/>
  <c r="U1795" i="12" s="1"/>
  <c r="F1791" i="12"/>
  <c r="L1791" i="12" s="1"/>
  <c r="R1791" i="12" s="1"/>
  <c r="T1791" i="12" s="1"/>
  <c r="H1783" i="12"/>
  <c r="N1783" i="12" s="1"/>
  <c r="V1783" i="12" s="1"/>
  <c r="G1779" i="12"/>
  <c r="M1779" i="12" s="1"/>
  <c r="U1779" i="12" s="1"/>
  <c r="F1768" i="12"/>
  <c r="L1768" i="12" s="1"/>
  <c r="R1768" i="12" s="1"/>
  <c r="T1768" i="12" s="1"/>
  <c r="H1761" i="12"/>
  <c r="N1761" i="12" s="1"/>
  <c r="V1761" i="12" s="1"/>
  <c r="G1758" i="12"/>
  <c r="M1758" i="12" s="1"/>
  <c r="U1758" i="12" s="1"/>
  <c r="F1750" i="12"/>
  <c r="L1750" i="12" s="1"/>
  <c r="R1750" i="12" s="1"/>
  <c r="T1750" i="12" s="1"/>
  <c r="H1743" i="12"/>
  <c r="N1743" i="12" s="1"/>
  <c r="V1743" i="12" s="1"/>
  <c r="G1736" i="12"/>
  <c r="M1736" i="12" s="1"/>
  <c r="U1736" i="12" s="1"/>
  <c r="F1732" i="12"/>
  <c r="L1732" i="12" s="1"/>
  <c r="R1732" i="12" s="1"/>
  <c r="T1732" i="12" s="1"/>
  <c r="H1724" i="12"/>
  <c r="N1724" i="12" s="1"/>
  <c r="V1724" i="12" s="1"/>
  <c r="G1716" i="12"/>
  <c r="M1716" i="12" s="1"/>
  <c r="U1716" i="12" s="1"/>
  <c r="F1712" i="12"/>
  <c r="L1712" i="12" s="1"/>
  <c r="R1712" i="12" s="1"/>
  <c r="T1712" i="12" s="1"/>
  <c r="H1695" i="12"/>
  <c r="N1695" i="12" s="1"/>
  <c r="V1695" i="12" s="1"/>
  <c r="G1692" i="12"/>
  <c r="M1692" i="12" s="1"/>
  <c r="U1692" i="12" s="1"/>
  <c r="F1688" i="12"/>
  <c r="L1688" i="12" s="1"/>
  <c r="R1688" i="12" s="1"/>
  <c r="T1688" i="12" s="1"/>
  <c r="H1682" i="12"/>
  <c r="N1682" i="12" s="1"/>
  <c r="V1682" i="12" s="1"/>
  <c r="G1676" i="12"/>
  <c r="M1676" i="12" s="1"/>
  <c r="U1676" i="12" s="1"/>
  <c r="F1673" i="12"/>
  <c r="L1673" i="12" s="1"/>
  <c r="R1673" i="12" s="1"/>
  <c r="T1673" i="12" s="1"/>
  <c r="H1657" i="12"/>
  <c r="N1657" i="12" s="1"/>
  <c r="V1657" i="12" s="1"/>
  <c r="G1652" i="12"/>
  <c r="M1652" i="12" s="1"/>
  <c r="U1652" i="12" s="1"/>
  <c r="F1648" i="12"/>
  <c r="L1648" i="12" s="1"/>
  <c r="R1648" i="12" s="1"/>
  <c r="T1648" i="12" s="1"/>
  <c r="H1637" i="12"/>
  <c r="N1637" i="12" s="1"/>
  <c r="V1637" i="12" s="1"/>
  <c r="G1632" i="12"/>
  <c r="M1632" i="12" s="1"/>
  <c r="U1632" i="12" s="1"/>
  <c r="F1628" i="12"/>
  <c r="L1628" i="12" s="1"/>
  <c r="R1628" i="12" s="1"/>
  <c r="T1628" i="12" s="1"/>
  <c r="H1622" i="12"/>
  <c r="N1622" i="12" s="1"/>
  <c r="V1622" i="12" s="1"/>
  <c r="G1617" i="12"/>
  <c r="M1617" i="12" s="1"/>
  <c r="U1617" i="12" s="1"/>
  <c r="F1610" i="12"/>
  <c r="L1610" i="12" s="1"/>
  <c r="R1610" i="12" s="1"/>
  <c r="T1610" i="12" s="1"/>
  <c r="H1601" i="12"/>
  <c r="N1601" i="12" s="1"/>
  <c r="V1601" i="12" s="1"/>
  <c r="G1596" i="12"/>
  <c r="M1596" i="12" s="1"/>
  <c r="U1596" i="12" s="1"/>
  <c r="F1591" i="12"/>
  <c r="L1591" i="12" s="1"/>
  <c r="R1591" i="12" s="1"/>
  <c r="T1591" i="12" s="1"/>
  <c r="H1580" i="12"/>
  <c r="N1580" i="12" s="1"/>
  <c r="V1580" i="12" s="1"/>
  <c r="G1576" i="12"/>
  <c r="M1576" i="12" s="1"/>
  <c r="U1576" i="12" s="1"/>
  <c r="F1567" i="12"/>
  <c r="L1567" i="12" s="1"/>
  <c r="R1567" i="12" s="1"/>
  <c r="T1567" i="12" s="1"/>
  <c r="H1545" i="12"/>
  <c r="N1545" i="12" s="1"/>
  <c r="V1545" i="12" s="1"/>
  <c r="G1540" i="12"/>
  <c r="M1540" i="12" s="1"/>
  <c r="U1540" i="12" s="1"/>
  <c r="F1536" i="12"/>
  <c r="L1536" i="12" s="1"/>
  <c r="R1536" i="12" s="1"/>
  <c r="T1536" i="12" s="1"/>
  <c r="H1528" i="12"/>
  <c r="N1528" i="12" s="1"/>
  <c r="V1528" i="12" s="1"/>
  <c r="G1525" i="12"/>
  <c r="M1525" i="12" s="1"/>
  <c r="U1525" i="12" s="1"/>
  <c r="F1520" i="12"/>
  <c r="L1520" i="12" s="1"/>
  <c r="R1520" i="12" s="1"/>
  <c r="T1520" i="12" s="1"/>
  <c r="H1508" i="12"/>
  <c r="N1508" i="12" s="1"/>
  <c r="V1508" i="12" s="1"/>
  <c r="G1500" i="12"/>
  <c r="M1500" i="12" s="1"/>
  <c r="U1500" i="12" s="1"/>
  <c r="F1496" i="12"/>
  <c r="L1496" i="12" s="1"/>
  <c r="R1496" i="12" s="1"/>
  <c r="T1496" i="12" s="1"/>
  <c r="H1488" i="12"/>
  <c r="N1488" i="12" s="1"/>
  <c r="V1488" i="12" s="1"/>
  <c r="G1481" i="12"/>
  <c r="M1481" i="12" s="1"/>
  <c r="U1481" i="12" s="1"/>
  <c r="F1477" i="12"/>
  <c r="L1477" i="12" s="1"/>
  <c r="R1477" i="12" s="1"/>
  <c r="T1477" i="12" s="1"/>
  <c r="H1468" i="12"/>
  <c r="N1468" i="12" s="1"/>
  <c r="V1468" i="12" s="1"/>
  <c r="G1464" i="12"/>
  <c r="M1464" i="12" s="1"/>
  <c r="U1464" i="12" s="1"/>
  <c r="F1460" i="12"/>
  <c r="L1460" i="12" s="1"/>
  <c r="R1460" i="12" s="1"/>
  <c r="T1460" i="12" s="1"/>
  <c r="H1446" i="12"/>
  <c r="N1446" i="12" s="1"/>
  <c r="V1446" i="12" s="1"/>
  <c r="G1438" i="12"/>
  <c r="M1438" i="12" s="1"/>
  <c r="U1438" i="12" s="1"/>
  <c r="F1434" i="12"/>
  <c r="L1434" i="12" s="1"/>
  <c r="R1434" i="12" s="1"/>
  <c r="T1434" i="12" s="1"/>
  <c r="H1413" i="12"/>
  <c r="N1413" i="12" s="1"/>
  <c r="V1413" i="12" s="1"/>
  <c r="G1409" i="12"/>
  <c r="M1409" i="12" s="1"/>
  <c r="U1409" i="12" s="1"/>
  <c r="F1405" i="12"/>
  <c r="L1405" i="12" s="1"/>
  <c r="R1405" i="12" s="1"/>
  <c r="T1405" i="12" s="1"/>
  <c r="H1398" i="12"/>
  <c r="N1398" i="12" s="1"/>
  <c r="V1398" i="12" s="1"/>
  <c r="H1344" i="12"/>
  <c r="N1344" i="12" s="1"/>
  <c r="V1344" i="12" s="1"/>
  <c r="G1326" i="12"/>
  <c r="M1326" i="12" s="1"/>
  <c r="U1326" i="12" s="1"/>
  <c r="F1318" i="12"/>
  <c r="L1318" i="12" s="1"/>
  <c r="R1318" i="12" s="1"/>
  <c r="T1318" i="12" s="1"/>
  <c r="H1310" i="12"/>
  <c r="N1310" i="12" s="1"/>
  <c r="V1310" i="12" s="1"/>
  <c r="G1306" i="12"/>
  <c r="M1306" i="12" s="1"/>
  <c r="U1306" i="12" s="1"/>
  <c r="F1302" i="12"/>
  <c r="L1302" i="12" s="1"/>
  <c r="R1302" i="12" s="1"/>
  <c r="T1302" i="12" s="1"/>
  <c r="H1294" i="12"/>
  <c r="N1294" i="12" s="1"/>
  <c r="V1294" i="12" s="1"/>
  <c r="G1290" i="12"/>
  <c r="M1290" i="12" s="1"/>
  <c r="U1290" i="12" s="1"/>
  <c r="F1286" i="12"/>
  <c r="L1286" i="12" s="1"/>
  <c r="R1286" i="12" s="1"/>
  <c r="T1286" i="12" s="1"/>
  <c r="H1278" i="12"/>
  <c r="N1278" i="12" s="1"/>
  <c r="V1278" i="12" s="1"/>
  <c r="G1274" i="12"/>
  <c r="M1274" i="12" s="1"/>
  <c r="U1274" i="12" s="1"/>
  <c r="F1270" i="12"/>
  <c r="L1270" i="12" s="1"/>
  <c r="R1270" i="12" s="1"/>
  <c r="T1270" i="12" s="1"/>
  <c r="H1258" i="12"/>
  <c r="N1258" i="12" s="1"/>
  <c r="V1258" i="12" s="1"/>
  <c r="G1254" i="12"/>
  <c r="M1254" i="12" s="1"/>
  <c r="U1254" i="12" s="1"/>
  <c r="F1250" i="12"/>
  <c r="L1250" i="12" s="1"/>
  <c r="R1250" i="12" s="1"/>
  <c r="T1250" i="12" s="1"/>
  <c r="H1242" i="12"/>
  <c r="N1242" i="12" s="1"/>
  <c r="V1242" i="12" s="1"/>
  <c r="G1238" i="12"/>
  <c r="M1238" i="12" s="1"/>
  <c r="U1238" i="12" s="1"/>
  <c r="F1234" i="12"/>
  <c r="L1234" i="12" s="1"/>
  <c r="R1234" i="12" s="1"/>
  <c r="T1234" i="12" s="1"/>
  <c r="H1216" i="12"/>
  <c r="N1216" i="12" s="1"/>
  <c r="V1216" i="12" s="1"/>
  <c r="G1211" i="12"/>
  <c r="M1211" i="12" s="1"/>
  <c r="U1211" i="12" s="1"/>
  <c r="F1193" i="12"/>
  <c r="L1193" i="12" s="1"/>
  <c r="R1193" i="12" s="1"/>
  <c r="T1193" i="12" s="1"/>
  <c r="H1177" i="12"/>
  <c r="N1177" i="12" s="1"/>
  <c r="V1177" i="12" s="1"/>
  <c r="G1169" i="12"/>
  <c r="M1169" i="12" s="1"/>
  <c r="U1169" i="12" s="1"/>
  <c r="F1164" i="12"/>
  <c r="L1164" i="12" s="1"/>
  <c r="R1164" i="12" s="1"/>
  <c r="T1164" i="12" s="1"/>
  <c r="H1156" i="12"/>
  <c r="N1156" i="12" s="1"/>
  <c r="V1156" i="12" s="1"/>
  <c r="G1152" i="12"/>
  <c r="M1152" i="12" s="1"/>
  <c r="U1152" i="12" s="1"/>
  <c r="F1145" i="12"/>
  <c r="L1145" i="12" s="1"/>
  <c r="R1145" i="12" s="1"/>
  <c r="T1145" i="12" s="1"/>
  <c r="H1133" i="12"/>
  <c r="N1133" i="12" s="1"/>
  <c r="V1133" i="12" s="1"/>
  <c r="G1128" i="12"/>
  <c r="M1128" i="12" s="1"/>
  <c r="U1128" i="12" s="1"/>
  <c r="F1109" i="12"/>
  <c r="L1109" i="12" s="1"/>
  <c r="R1109" i="12" s="1"/>
  <c r="T1109" i="12" s="1"/>
  <c r="H1099" i="12"/>
  <c r="N1099" i="12" s="1"/>
  <c r="V1099" i="12" s="1"/>
  <c r="G1096" i="12"/>
  <c r="M1096" i="12" s="1"/>
  <c r="U1096" i="12" s="1"/>
  <c r="F1090" i="12"/>
  <c r="L1090" i="12" s="1"/>
  <c r="R1090" i="12" s="1"/>
  <c r="T1090" i="12" s="1"/>
  <c r="H1082" i="12"/>
  <c r="N1082" i="12" s="1"/>
  <c r="V1082" i="12" s="1"/>
  <c r="G1074" i="12"/>
  <c r="M1074" i="12" s="1"/>
  <c r="U1074" i="12" s="1"/>
  <c r="F1051" i="12"/>
  <c r="L1051" i="12" s="1"/>
  <c r="R1051" i="12" s="1"/>
  <c r="T1051" i="12" s="1"/>
  <c r="H1030" i="12"/>
  <c r="N1030" i="12" s="1"/>
  <c r="V1030" i="12" s="1"/>
  <c r="G1026" i="12"/>
  <c r="M1026" i="12" s="1"/>
  <c r="U1026" i="12" s="1"/>
  <c r="F1018" i="12"/>
  <c r="L1018" i="12" s="1"/>
  <c r="R1018" i="12" s="1"/>
  <c r="T1018" i="12" s="1"/>
  <c r="H994" i="12"/>
  <c r="N994" i="12" s="1"/>
  <c r="V994" i="12" s="1"/>
  <c r="G990" i="12"/>
  <c r="M990" i="12" s="1"/>
  <c r="U990" i="12" s="1"/>
  <c r="F973" i="12"/>
  <c r="L973" i="12" s="1"/>
  <c r="R973" i="12" s="1"/>
  <c r="T973" i="12" s="1"/>
  <c r="F959" i="12"/>
  <c r="L959" i="12" s="1"/>
  <c r="R959" i="12" s="1"/>
  <c r="T959" i="12" s="1"/>
  <c r="H951" i="12"/>
  <c r="N951" i="12" s="1"/>
  <c r="V951" i="12" s="1"/>
  <c r="G947" i="12"/>
  <c r="M947" i="12" s="1"/>
  <c r="U947" i="12" s="1"/>
  <c r="F943" i="12"/>
  <c r="L943" i="12" s="1"/>
  <c r="R943" i="12" s="1"/>
  <c r="T943" i="12" s="1"/>
  <c r="H927" i="12"/>
  <c r="N927" i="12" s="1"/>
  <c r="V927" i="12" s="1"/>
  <c r="G919" i="12"/>
  <c r="M919" i="12" s="1"/>
  <c r="U919" i="12" s="1"/>
  <c r="F909" i="12"/>
  <c r="L909" i="12" s="1"/>
  <c r="R909" i="12" s="1"/>
  <c r="T909" i="12" s="1"/>
  <c r="H885" i="12"/>
  <c r="N885" i="12" s="1"/>
  <c r="V885" i="12" s="1"/>
  <c r="G877" i="12"/>
  <c r="M877" i="12" s="1"/>
  <c r="U877" i="12" s="1"/>
  <c r="F873" i="12"/>
  <c r="L873" i="12" s="1"/>
  <c r="R873" i="12" s="1"/>
  <c r="T873" i="12" s="1"/>
  <c r="H865" i="12"/>
  <c r="N865" i="12" s="1"/>
  <c r="V865" i="12" s="1"/>
  <c r="G843" i="12"/>
  <c r="M843" i="12" s="1"/>
  <c r="U843" i="12" s="1"/>
  <c r="F839" i="12"/>
  <c r="L839" i="12" s="1"/>
  <c r="R839" i="12" s="1"/>
  <c r="T839" i="12" s="1"/>
  <c r="H831" i="12"/>
  <c r="N831" i="12" s="1"/>
  <c r="V831" i="12" s="1"/>
  <c r="G828" i="12"/>
  <c r="M828" i="12" s="1"/>
  <c r="U828" i="12" s="1"/>
  <c r="F822" i="12"/>
  <c r="L822" i="12" s="1"/>
  <c r="R822" i="12" s="1"/>
  <c r="T822" i="12" s="1"/>
  <c r="F799" i="12"/>
  <c r="L799" i="12" s="1"/>
  <c r="R799" i="12" s="1"/>
  <c r="T799" i="12" s="1"/>
  <c r="G789" i="12"/>
  <c r="M789" i="12" s="1"/>
  <c r="U789" i="12" s="1"/>
  <c r="H778" i="12"/>
  <c r="N778" i="12" s="1"/>
  <c r="V778" i="12" s="1"/>
  <c r="H766" i="12"/>
  <c r="N766" i="12" s="1"/>
  <c r="V766" i="12" s="1"/>
  <c r="G759" i="12"/>
  <c r="M759" i="12" s="1"/>
  <c r="U759" i="12" s="1"/>
  <c r="F756" i="12"/>
  <c r="L756" i="12" s="1"/>
  <c r="R756" i="12" s="1"/>
  <c r="T756" i="12" s="1"/>
  <c r="H748" i="12"/>
  <c r="N748" i="12" s="1"/>
  <c r="V748" i="12" s="1"/>
  <c r="G744" i="12"/>
  <c r="M744" i="12" s="1"/>
  <c r="U744" i="12" s="1"/>
  <c r="H735" i="12"/>
  <c r="N735" i="12" s="1"/>
  <c r="V735" i="12" s="1"/>
  <c r="H720" i="12"/>
  <c r="N720" i="12" s="1"/>
  <c r="V720" i="12" s="1"/>
  <c r="H707" i="12"/>
  <c r="N707" i="12" s="1"/>
  <c r="V707" i="12" s="1"/>
  <c r="F685" i="12"/>
  <c r="L685" i="12" s="1"/>
  <c r="R685" i="12" s="1"/>
  <c r="T685" i="12" s="1"/>
  <c r="F665" i="12"/>
  <c r="L665" i="12" s="1"/>
  <c r="R665" i="12" s="1"/>
  <c r="T665" i="12" s="1"/>
  <c r="H653" i="12"/>
  <c r="N653" i="12" s="1"/>
  <c r="V653" i="12" s="1"/>
  <c r="G650" i="12"/>
  <c r="M650" i="12" s="1"/>
  <c r="U650" i="12" s="1"/>
  <c r="F647" i="12"/>
  <c r="L647" i="12" s="1"/>
  <c r="R647" i="12" s="1"/>
  <c r="T647" i="12" s="1"/>
  <c r="H622" i="12"/>
  <c r="N622" i="12" s="1"/>
  <c r="V622" i="12" s="1"/>
  <c r="G619" i="12"/>
  <c r="M619" i="12" s="1"/>
  <c r="U619" i="12" s="1"/>
  <c r="F614" i="12"/>
  <c r="L614" i="12" s="1"/>
  <c r="R614" i="12" s="1"/>
  <c r="T614" i="12" s="1"/>
  <c r="F596" i="12"/>
  <c r="L596" i="12" s="1"/>
  <c r="R596" i="12" s="1"/>
  <c r="T596" i="12" s="1"/>
  <c r="H590" i="12"/>
  <c r="N590" i="12" s="1"/>
  <c r="V590" i="12" s="1"/>
  <c r="G587" i="12"/>
  <c r="M587" i="12" s="1"/>
  <c r="U587" i="12" s="1"/>
  <c r="F584" i="12"/>
  <c r="L584" i="12" s="1"/>
  <c r="R584" i="12" s="1"/>
  <c r="T584" i="12" s="1"/>
  <c r="H575" i="12"/>
  <c r="N575" i="12" s="1"/>
  <c r="V575" i="12" s="1"/>
  <c r="G570" i="12"/>
  <c r="M570" i="12" s="1"/>
  <c r="U570" i="12" s="1"/>
  <c r="F565" i="12"/>
  <c r="L565" i="12" s="1"/>
  <c r="R565" i="12" s="1"/>
  <c r="T565" i="12" s="1"/>
  <c r="H556" i="12"/>
  <c r="N556" i="12" s="1"/>
  <c r="V556" i="12" s="1"/>
  <c r="H535" i="12"/>
  <c r="N535" i="12" s="1"/>
  <c r="V535" i="12" s="1"/>
  <c r="G531" i="12"/>
  <c r="M531" i="12" s="1"/>
  <c r="U531" i="12" s="1"/>
  <c r="F528" i="12"/>
  <c r="L528" i="12" s="1"/>
  <c r="R528" i="12" s="1"/>
  <c r="T528" i="12" s="1"/>
  <c r="G517" i="12"/>
  <c r="M517" i="12" s="1"/>
  <c r="U517" i="12" s="1"/>
  <c r="F513" i="12"/>
  <c r="L513" i="12" s="1"/>
  <c r="R513" i="12" s="1"/>
  <c r="T513" i="12" s="1"/>
  <c r="H505" i="12"/>
  <c r="N505" i="12" s="1"/>
  <c r="V505" i="12" s="1"/>
  <c r="G502" i="12"/>
  <c r="M502" i="12" s="1"/>
  <c r="U502" i="12" s="1"/>
  <c r="F498" i="12"/>
  <c r="L498" i="12" s="1"/>
  <c r="R498" i="12" s="1"/>
  <c r="T498" i="12" s="1"/>
  <c r="H491" i="12"/>
  <c r="N491" i="12" s="1"/>
  <c r="V491" i="12" s="1"/>
  <c r="G484" i="12"/>
  <c r="M484" i="12" s="1"/>
  <c r="U484" i="12" s="1"/>
  <c r="F480" i="12"/>
  <c r="L480" i="12" s="1"/>
  <c r="R480" i="12" s="1"/>
  <c r="T480" i="12" s="1"/>
  <c r="H472" i="12"/>
  <c r="N472" i="12" s="1"/>
  <c r="V472" i="12" s="1"/>
  <c r="G452" i="12"/>
  <c r="M452" i="12" s="1"/>
  <c r="U452" i="12" s="1"/>
  <c r="F447" i="12"/>
  <c r="L447" i="12" s="1"/>
  <c r="R447" i="12" s="1"/>
  <c r="T447" i="12" s="1"/>
  <c r="H434" i="12"/>
  <c r="N434" i="12" s="1"/>
  <c r="V434" i="12" s="1"/>
  <c r="G417" i="12"/>
  <c r="M417" i="12" s="1"/>
  <c r="U417" i="12" s="1"/>
  <c r="G399" i="12"/>
  <c r="M399" i="12" s="1"/>
  <c r="U399" i="12" s="1"/>
  <c r="F395" i="12"/>
  <c r="L395" i="12" s="1"/>
  <c r="R395" i="12" s="1"/>
  <c r="T395" i="12" s="1"/>
  <c r="H379" i="12"/>
  <c r="N379" i="12" s="1"/>
  <c r="V379" i="12" s="1"/>
  <c r="G371" i="12"/>
  <c r="M371" i="12" s="1"/>
  <c r="U371" i="12" s="1"/>
  <c r="F364" i="12"/>
  <c r="L364" i="12" s="1"/>
  <c r="R364" i="12" s="1"/>
  <c r="T364" i="12" s="1"/>
  <c r="H354" i="12"/>
  <c r="N354" i="12" s="1"/>
  <c r="V354" i="12" s="1"/>
  <c r="G349" i="12"/>
  <c r="M349" i="12" s="1"/>
  <c r="U349" i="12" s="1"/>
  <c r="F345" i="12"/>
  <c r="L345" i="12" s="1"/>
  <c r="R345" i="12" s="1"/>
  <c r="T345" i="12" s="1"/>
  <c r="H339" i="12"/>
  <c r="N339" i="12" s="1"/>
  <c r="V339" i="12" s="1"/>
  <c r="G335" i="12"/>
  <c r="M335" i="12" s="1"/>
  <c r="U335" i="12" s="1"/>
  <c r="F328" i="12"/>
  <c r="L328" i="12" s="1"/>
  <c r="R328" i="12" s="1"/>
  <c r="T328" i="12" s="1"/>
  <c r="H317" i="12"/>
  <c r="N317" i="12" s="1"/>
  <c r="V317" i="12" s="1"/>
  <c r="G313" i="12"/>
  <c r="M313" i="12" s="1"/>
  <c r="U313" i="12" s="1"/>
  <c r="F309" i="12"/>
  <c r="L309" i="12" s="1"/>
  <c r="R309" i="12" s="1"/>
  <c r="T309" i="12" s="1"/>
  <c r="H301" i="12"/>
  <c r="N301" i="12" s="1"/>
  <c r="V301" i="12" s="1"/>
  <c r="G298" i="12"/>
  <c r="M298" i="12" s="1"/>
  <c r="U298" i="12" s="1"/>
  <c r="F274" i="12"/>
  <c r="L274" i="12" s="1"/>
  <c r="R274" i="12" s="1"/>
  <c r="T274" i="12" s="1"/>
  <c r="F258" i="12"/>
  <c r="L258" i="12" s="1"/>
  <c r="R258" i="12" s="1"/>
  <c r="T258" i="12" s="1"/>
  <c r="H220" i="12"/>
  <c r="N220" i="12" s="1"/>
  <c r="V220" i="12" s="1"/>
  <c r="G201" i="12"/>
  <c r="M201" i="12" s="1"/>
  <c r="U201" i="12" s="1"/>
  <c r="F197" i="12"/>
  <c r="L197" i="12" s="1"/>
  <c r="R197" i="12" s="1"/>
  <c r="T197" i="12" s="1"/>
  <c r="H188" i="12"/>
  <c r="N188" i="12" s="1"/>
  <c r="V188" i="12" s="1"/>
  <c r="G184" i="12"/>
  <c r="M184" i="12" s="1"/>
  <c r="U184" i="12" s="1"/>
  <c r="F179" i="12"/>
  <c r="L179" i="12" s="1"/>
  <c r="R179" i="12" s="1"/>
  <c r="T179" i="12" s="1"/>
  <c r="H172" i="12"/>
  <c r="N172" i="12" s="1"/>
  <c r="V172" i="12" s="1"/>
  <c r="G162" i="12"/>
  <c r="M162" i="12" s="1"/>
  <c r="U162" i="12" s="1"/>
  <c r="F157" i="12"/>
  <c r="L157" i="12" s="1"/>
  <c r="R157" i="12" s="1"/>
  <c r="T157" i="12" s="1"/>
  <c r="H150" i="12"/>
  <c r="N150" i="12" s="1"/>
  <c r="V150" i="12" s="1"/>
  <c r="G147" i="12"/>
  <c r="M147" i="12" s="1"/>
  <c r="U147" i="12" s="1"/>
  <c r="F144" i="12"/>
  <c r="L144" i="12" s="1"/>
  <c r="R144" i="12" s="1"/>
  <c r="T144" i="12" s="1"/>
  <c r="H135" i="12"/>
  <c r="N135" i="12" s="1"/>
  <c r="V135" i="12" s="1"/>
  <c r="G130" i="12"/>
  <c r="M130" i="12" s="1"/>
  <c r="U130" i="12" s="1"/>
  <c r="F126" i="12"/>
  <c r="L126" i="12" s="1"/>
  <c r="R126" i="12" s="1"/>
  <c r="T126" i="12" s="1"/>
  <c r="H119" i="12"/>
  <c r="N119" i="12" s="1"/>
  <c r="V119" i="12" s="1"/>
  <c r="G116" i="12"/>
  <c r="M116" i="12" s="1"/>
  <c r="U116" i="12" s="1"/>
  <c r="F113" i="12"/>
  <c r="L113" i="12" s="1"/>
  <c r="R113" i="12" s="1"/>
  <c r="T113" i="12" s="1"/>
  <c r="G99" i="12"/>
  <c r="M99" i="12" s="1"/>
  <c r="U99" i="12" s="1"/>
  <c r="F94" i="12"/>
  <c r="L94" i="12" s="1"/>
  <c r="R94" i="12" s="1"/>
  <c r="T94" i="12" s="1"/>
  <c r="F64" i="12"/>
  <c r="L64" i="12" s="1"/>
  <c r="R64" i="12" s="1"/>
  <c r="T64" i="12" s="1"/>
  <c r="H55" i="12"/>
  <c r="N55" i="12" s="1"/>
  <c r="V55" i="12" s="1"/>
  <c r="G50" i="12"/>
  <c r="M50" i="12" s="1"/>
  <c r="U50" i="12" s="1"/>
  <c r="F46" i="12"/>
  <c r="L46" i="12" s="1"/>
  <c r="R46" i="12" s="1"/>
  <c r="T46" i="12" s="1"/>
  <c r="H37" i="12"/>
  <c r="N37" i="12" s="1"/>
  <c r="V37" i="12" s="1"/>
  <c r="G33" i="12"/>
  <c r="M33" i="12" s="1"/>
  <c r="U33" i="12" s="1"/>
  <c r="F29" i="12"/>
  <c r="L29" i="12" s="1"/>
  <c r="R29" i="12" s="1"/>
  <c r="T29" i="12" s="1"/>
  <c r="H22" i="12"/>
  <c r="N22" i="12" s="1"/>
  <c r="V22" i="12" s="1"/>
  <c r="F226" i="12"/>
  <c r="L226" i="12" s="1"/>
  <c r="R226" i="12" s="1"/>
  <c r="T226" i="12" s="1"/>
  <c r="G226" i="12"/>
  <c r="M226" i="12" s="1"/>
  <c r="U226" i="12" s="1"/>
  <c r="H226" i="12"/>
  <c r="N226" i="12" s="1"/>
  <c r="V226" i="12" s="1"/>
  <c r="G810" i="12"/>
  <c r="M810" i="12" s="1"/>
  <c r="U810" i="12" s="1"/>
  <c r="F810" i="12"/>
  <c r="L810" i="12" s="1"/>
  <c r="R810" i="12" s="1"/>
  <c r="T810" i="12" s="1"/>
  <c r="H810" i="12"/>
  <c r="N810" i="12" s="1"/>
  <c r="V810" i="12" s="1"/>
  <c r="G439" i="12"/>
  <c r="M439" i="12" s="1"/>
  <c r="U439" i="12" s="1"/>
  <c r="F439" i="12"/>
  <c r="L439" i="12" s="1"/>
  <c r="R439" i="12" s="1"/>
  <c r="T439" i="12" s="1"/>
  <c r="H439" i="12"/>
  <c r="N439" i="12" s="1"/>
  <c r="V439" i="12" s="1"/>
  <c r="H2007" i="12"/>
  <c r="N2007" i="12" s="1"/>
  <c r="V2007" i="12" s="1"/>
  <c r="G601" i="12"/>
  <c r="M601" i="12" s="1"/>
  <c r="U601" i="12" s="1"/>
  <c r="G772" i="12"/>
  <c r="M772" i="12" s="1"/>
  <c r="U772" i="12" s="1"/>
  <c r="F77" i="12"/>
  <c r="L77" i="12" s="1"/>
  <c r="R77" i="12" s="1"/>
  <c r="T77" i="12" s="1"/>
  <c r="F285" i="12"/>
  <c r="L285" i="12" s="1"/>
  <c r="R285" i="12" s="1"/>
  <c r="T285" i="12" s="1"/>
  <c r="G727" i="12"/>
  <c r="M727" i="12" s="1"/>
  <c r="U727" i="12" s="1"/>
  <c r="G793" i="12"/>
  <c r="M793" i="12" s="1"/>
  <c r="U793" i="12" s="1"/>
  <c r="H465" i="12"/>
  <c r="N465" i="12" s="1"/>
  <c r="V465" i="12" s="1"/>
  <c r="G465" i="12"/>
  <c r="M465" i="12" s="1"/>
  <c r="U465" i="12" s="1"/>
  <c r="G237" i="12"/>
  <c r="M237" i="12" s="1"/>
  <c r="U237" i="12" s="1"/>
  <c r="H1062" i="12"/>
  <c r="N1062" i="12" s="1"/>
  <c r="V1062" i="12" s="1"/>
  <c r="F700" i="12"/>
  <c r="L700" i="12" s="1"/>
  <c r="R700" i="12" s="1"/>
  <c r="T700" i="12" s="1"/>
  <c r="H690" i="12"/>
  <c r="N690" i="12" s="1"/>
  <c r="V690" i="12" s="1"/>
  <c r="F672" i="12"/>
  <c r="L672" i="12" s="1"/>
  <c r="R672" i="12" s="1"/>
  <c r="T672" i="12" s="1"/>
  <c r="H656" i="12"/>
  <c r="N656" i="12" s="1"/>
  <c r="V656" i="12" s="1"/>
  <c r="H545" i="12"/>
  <c r="N545" i="12" s="1"/>
  <c r="V545" i="12" s="1"/>
  <c r="F521" i="12"/>
  <c r="L521" i="12" s="1"/>
  <c r="R521" i="12" s="1"/>
  <c r="T521" i="12" s="1"/>
  <c r="G422" i="12"/>
  <c r="M422" i="12" s="1"/>
  <c r="U422" i="12" s="1"/>
  <c r="G656" i="12"/>
  <c r="M656" i="12" s="1"/>
  <c r="U656" i="12" s="1"/>
  <c r="F1062" i="12"/>
  <c r="L1062" i="12" s="1"/>
  <c r="R1062" i="12" s="1"/>
  <c r="T1062" i="12" s="1"/>
  <c r="G1054" i="12"/>
  <c r="M1054" i="12" s="1"/>
  <c r="U1054" i="12" s="1"/>
  <c r="F1025" i="12"/>
  <c r="L1025" i="12" s="1"/>
  <c r="R1025" i="12" s="1"/>
  <c r="T1025" i="12" s="1"/>
  <c r="F782" i="12"/>
  <c r="L782" i="12" s="1"/>
  <c r="R782" i="12" s="1"/>
  <c r="T782" i="12" s="1"/>
  <c r="G690" i="12"/>
  <c r="M690" i="12" s="1"/>
  <c r="U690" i="12" s="1"/>
  <c r="F640" i="12"/>
  <c r="L640" i="12" s="1"/>
  <c r="R640" i="12" s="1"/>
  <c r="T640" i="12" s="1"/>
  <c r="H634" i="12"/>
  <c r="N634" i="12" s="1"/>
  <c r="V634" i="12" s="1"/>
  <c r="H285" i="12"/>
  <c r="N285" i="12" s="1"/>
  <c r="V285" i="12" s="1"/>
  <c r="F262" i="12"/>
  <c r="L262" i="12" s="1"/>
  <c r="R262" i="12" s="1"/>
  <c r="T262" i="12" s="1"/>
  <c r="F251" i="12"/>
  <c r="L251" i="12" s="1"/>
  <c r="R251" i="12" s="1"/>
  <c r="T251" i="12" s="1"/>
  <c r="G1062" i="12"/>
  <c r="M1062" i="12" s="1"/>
  <c r="U1062" i="12" s="1"/>
  <c r="H963" i="12"/>
  <c r="N963" i="12" s="1"/>
  <c r="V963" i="12" s="1"/>
  <c r="H700" i="12"/>
  <c r="N700" i="12" s="1"/>
  <c r="V700" i="12" s="1"/>
  <c r="F690" i="12"/>
  <c r="L690" i="12" s="1"/>
  <c r="R690" i="12" s="1"/>
  <c r="T690" i="12" s="1"/>
  <c r="G456" i="12"/>
  <c r="M456" i="12" s="1"/>
  <c r="U456" i="12" s="1"/>
  <c r="G410" i="12"/>
  <c r="M410" i="12" s="1"/>
  <c r="U410" i="12" s="1"/>
  <c r="F2184" i="12"/>
  <c r="L2184" i="12" s="1"/>
  <c r="R2184" i="12" s="1"/>
  <c r="T2184" i="12" s="1"/>
  <c r="F237" i="12"/>
  <c r="L237" i="12" s="1"/>
  <c r="R237" i="12" s="1"/>
  <c r="T237" i="12" s="1"/>
  <c r="H2184" i="12"/>
  <c r="N2184" i="12" s="1"/>
  <c r="V2184" i="12" s="1"/>
  <c r="G2184" i="12"/>
  <c r="M2184" i="12" s="1"/>
  <c r="U2184" i="12" s="1"/>
  <c r="G1359" i="12"/>
  <c r="M1359" i="12" s="1"/>
  <c r="U1359" i="12" s="1"/>
  <c r="F1029" i="12"/>
  <c r="L1029" i="12" s="1"/>
  <c r="R1029" i="12" s="1"/>
  <c r="T1029" i="12" s="1"/>
  <c r="G963" i="12"/>
  <c r="M963" i="12" s="1"/>
  <c r="U963" i="12" s="1"/>
  <c r="H772" i="12"/>
  <c r="N772" i="12" s="1"/>
  <c r="V772" i="12" s="1"/>
  <c r="H727" i="12"/>
  <c r="N727" i="12" s="1"/>
  <c r="V727" i="12" s="1"/>
  <c r="G700" i="12"/>
  <c r="M700" i="12" s="1"/>
  <c r="U700" i="12" s="1"/>
  <c r="H672" i="12"/>
  <c r="N672" i="12" s="1"/>
  <c r="V672" i="12" s="1"/>
  <c r="G521" i="12"/>
  <c r="M521" i="12" s="1"/>
  <c r="U521" i="12" s="1"/>
  <c r="H456" i="12"/>
  <c r="N456" i="12" s="1"/>
  <c r="V456" i="12" s="1"/>
  <c r="F428" i="12"/>
  <c r="L428" i="12" s="1"/>
  <c r="R428" i="12" s="1"/>
  <c r="T428" i="12" s="1"/>
  <c r="G285" i="12"/>
  <c r="M285" i="12" s="1"/>
  <c r="U285" i="12" s="1"/>
  <c r="G251" i="12"/>
  <c r="M251" i="12" s="1"/>
  <c r="U251" i="12" s="1"/>
  <c r="G208" i="12"/>
  <c r="M208" i="12" s="1"/>
  <c r="U208" i="12" s="1"/>
  <c r="H793" i="12"/>
  <c r="N793" i="12" s="1"/>
  <c r="V793" i="12" s="1"/>
  <c r="H410" i="12"/>
  <c r="N410" i="12" s="1"/>
  <c r="V410" i="12" s="1"/>
  <c r="H278" i="12"/>
  <c r="N278" i="12" s="1"/>
  <c r="V278" i="12" s="1"/>
  <c r="H214" i="12"/>
  <c r="N214" i="12" s="1"/>
  <c r="V214" i="12" s="1"/>
  <c r="H67" i="12"/>
  <c r="N67" i="12" s="1"/>
  <c r="V67" i="12" s="1"/>
  <c r="F1054" i="12"/>
  <c r="L1054" i="12" s="1"/>
  <c r="R1054" i="12" s="1"/>
  <c r="T1054" i="12" s="1"/>
  <c r="F963" i="12"/>
  <c r="L963" i="12" s="1"/>
  <c r="R963" i="12" s="1"/>
  <c r="T963" i="12" s="1"/>
  <c r="F727" i="12"/>
  <c r="L727" i="12" s="1"/>
  <c r="R727" i="12" s="1"/>
  <c r="T727" i="12" s="1"/>
  <c r="H640" i="12"/>
  <c r="N640" i="12" s="1"/>
  <c r="V640" i="12" s="1"/>
  <c r="F634" i="12"/>
  <c r="L634" i="12" s="1"/>
  <c r="R634" i="12" s="1"/>
  <c r="T634" i="12" s="1"/>
  <c r="G545" i="12"/>
  <c r="M545" i="12" s="1"/>
  <c r="U545" i="12" s="1"/>
  <c r="F456" i="12"/>
  <c r="L456" i="12" s="1"/>
  <c r="R456" i="12" s="1"/>
  <c r="T456" i="12" s="1"/>
  <c r="H428" i="12"/>
  <c r="N428" i="12" s="1"/>
  <c r="V428" i="12" s="1"/>
  <c r="F410" i="12"/>
  <c r="L410" i="12" s="1"/>
  <c r="R410" i="12" s="1"/>
  <c r="T410" i="12" s="1"/>
  <c r="F278" i="12"/>
  <c r="L278" i="12" s="1"/>
  <c r="R278" i="12" s="1"/>
  <c r="T278" i="12" s="1"/>
  <c r="G214" i="12"/>
  <c r="M214" i="12" s="1"/>
  <c r="U214" i="12" s="1"/>
  <c r="G67" i="12"/>
  <c r="M67" i="12" s="1"/>
  <c r="U67" i="12" s="1"/>
  <c r="H1359" i="12"/>
  <c r="N1359" i="12" s="1"/>
  <c r="V1359" i="12" s="1"/>
  <c r="F1359" i="12"/>
  <c r="L1359" i="12" s="1"/>
  <c r="R1359" i="12" s="1"/>
  <c r="T1359" i="12" s="1"/>
  <c r="H1054" i="12"/>
  <c r="N1054" i="12" s="1"/>
  <c r="V1054" i="12" s="1"/>
  <c r="H710" i="12"/>
  <c r="N710" i="12" s="1"/>
  <c r="V710" i="12" s="1"/>
  <c r="G710" i="12"/>
  <c r="M710" i="12" s="1"/>
  <c r="U710" i="12" s="1"/>
  <c r="F710" i="12"/>
  <c r="L710" i="12" s="1"/>
  <c r="R710" i="12" s="1"/>
  <c r="T710" i="12" s="1"/>
  <c r="F656" i="12"/>
  <c r="L656" i="12" s="1"/>
  <c r="R656" i="12" s="1"/>
  <c r="T656" i="12" s="1"/>
  <c r="F601" i="12"/>
  <c r="L601" i="12" s="1"/>
  <c r="R601" i="12" s="1"/>
  <c r="T601" i="12" s="1"/>
  <c r="F545" i="12"/>
  <c r="L545" i="12" s="1"/>
  <c r="R545" i="12" s="1"/>
  <c r="T545" i="12" s="1"/>
  <c r="H782" i="12"/>
  <c r="N782" i="12" s="1"/>
  <c r="V782" i="12" s="1"/>
  <c r="H208" i="12"/>
  <c r="N208" i="12" s="1"/>
  <c r="V208" i="12" s="1"/>
  <c r="G672" i="12"/>
  <c r="M672" i="12" s="1"/>
  <c r="U672" i="12" s="1"/>
  <c r="G640" i="12"/>
  <c r="M640" i="12" s="1"/>
  <c r="U640" i="12" s="1"/>
  <c r="G634" i="12"/>
  <c r="M634" i="12" s="1"/>
  <c r="U634" i="12" s="1"/>
  <c r="H601" i="12"/>
  <c r="N601" i="12" s="1"/>
  <c r="V601" i="12" s="1"/>
  <c r="G428" i="12"/>
  <c r="M428" i="12" s="1"/>
  <c r="U428" i="12" s="1"/>
  <c r="F404" i="12"/>
  <c r="L404" i="12" s="1"/>
  <c r="R404" i="12" s="1"/>
  <c r="T404" i="12" s="1"/>
  <c r="G278" i="12"/>
  <c r="M278" i="12" s="1"/>
  <c r="U278" i="12" s="1"/>
  <c r="H237" i="12"/>
  <c r="N237" i="12" s="1"/>
  <c r="V237" i="12" s="1"/>
  <c r="G77" i="12"/>
  <c r="M77" i="12" s="1"/>
  <c r="U77" i="12" s="1"/>
  <c r="H422" i="12"/>
  <c r="N422" i="12" s="1"/>
  <c r="V422" i="12" s="1"/>
  <c r="F214" i="12"/>
  <c r="L214" i="12" s="1"/>
  <c r="R214" i="12" s="1"/>
  <c r="T214" i="12" s="1"/>
  <c r="H104" i="12"/>
  <c r="N104" i="12" s="1"/>
  <c r="V104" i="12" s="1"/>
  <c r="H521" i="12"/>
  <c r="N521" i="12" s="1"/>
  <c r="V521" i="12" s="1"/>
  <c r="F465" i="12"/>
  <c r="L465" i="12" s="1"/>
  <c r="R465" i="12" s="1"/>
  <c r="T465" i="12" s="1"/>
  <c r="F422" i="12"/>
  <c r="L422" i="12" s="1"/>
  <c r="R422" i="12" s="1"/>
  <c r="T422" i="12" s="1"/>
  <c r="H404" i="12"/>
  <c r="N404" i="12" s="1"/>
  <c r="V404" i="12" s="1"/>
  <c r="G404" i="12"/>
  <c r="M404" i="12" s="1"/>
  <c r="U404" i="12" s="1"/>
  <c r="H262" i="12"/>
  <c r="N262" i="12" s="1"/>
  <c r="V262" i="12" s="1"/>
  <c r="G262" i="12"/>
  <c r="M262" i="12" s="1"/>
  <c r="U262" i="12" s="1"/>
  <c r="H251" i="12"/>
  <c r="N251" i="12" s="1"/>
  <c r="V251" i="12" s="1"/>
  <c r="F208" i="12"/>
  <c r="L208" i="12" s="1"/>
  <c r="R208" i="12" s="1"/>
  <c r="T208" i="12" s="1"/>
  <c r="F104" i="12"/>
  <c r="L104" i="12" s="1"/>
  <c r="R104" i="12" s="1"/>
  <c r="T104" i="12" s="1"/>
  <c r="F793" i="12"/>
  <c r="L793" i="12" s="1"/>
  <c r="R793" i="12" s="1"/>
  <c r="T793" i="12" s="1"/>
  <c r="F772" i="12"/>
  <c r="L772" i="12" s="1"/>
  <c r="R772" i="12" s="1"/>
  <c r="T772" i="12" s="1"/>
  <c r="G782" i="12"/>
  <c r="M782" i="12" s="1"/>
  <c r="U782" i="12" s="1"/>
  <c r="H77" i="12"/>
  <c r="N77" i="12" s="1"/>
  <c r="V77" i="12" s="1"/>
  <c r="G104" i="12"/>
  <c r="M104" i="12" s="1"/>
  <c r="U104" i="12" s="1"/>
  <c r="F67" i="12"/>
  <c r="L67" i="12" s="1"/>
  <c r="R67" i="12" s="1"/>
  <c r="T67" i="12" s="1"/>
  <c r="H818" i="12" l="1"/>
  <c r="N818" i="12" s="1"/>
  <c r="V818" i="12" s="1"/>
  <c r="H1746" i="12"/>
  <c r="N1746" i="12" s="1"/>
  <c r="V1746" i="12" s="1"/>
  <c r="G2265" i="12"/>
  <c r="M2265" i="12" s="1"/>
  <c r="U2265" i="12" s="1"/>
  <c r="F1970" i="12"/>
  <c r="L1970" i="12" s="1"/>
  <c r="R1970" i="12" s="1"/>
  <c r="T1970" i="12" s="1"/>
  <c r="F618" i="12"/>
  <c r="L618" i="12" s="1"/>
  <c r="R618" i="12" s="1"/>
  <c r="T618" i="12" s="1"/>
  <c r="F501" i="12"/>
  <c r="L501" i="12" s="1"/>
  <c r="R501" i="12" s="1"/>
  <c r="T501" i="12" s="1"/>
  <c r="H305" i="12"/>
  <c r="N305" i="12" s="1"/>
  <c r="V305" i="12" s="1"/>
  <c r="G884" i="12"/>
  <c r="M884" i="12" s="1"/>
  <c r="U884" i="12" s="1"/>
  <c r="G21" i="12"/>
  <c r="M21" i="12" s="1"/>
  <c r="U21" i="12" s="1"/>
  <c r="G54" i="12"/>
  <c r="F1095" i="12"/>
  <c r="L1095" i="12" s="1"/>
  <c r="R1095" i="12" s="1"/>
  <c r="T1095" i="12" s="1"/>
  <c r="H2224" i="12"/>
  <c r="N2224" i="12" s="1"/>
  <c r="V2224" i="12" s="1"/>
  <c r="H958" i="12"/>
  <c r="N958" i="12" s="1"/>
  <c r="V958" i="12" s="1"/>
  <c r="F2034" i="12"/>
  <c r="L2034" i="12" s="1"/>
  <c r="R2034" i="12" s="1"/>
  <c r="T2034" i="12" s="1"/>
  <c r="F884" i="12"/>
  <c r="L884" i="12" s="1"/>
  <c r="R884" i="12" s="1"/>
  <c r="T884" i="12" s="1"/>
  <c r="H2047" i="12"/>
  <c r="N2047" i="12" s="1"/>
  <c r="V2047" i="12" s="1"/>
  <c r="F2097" i="12"/>
  <c r="L2097" i="12" s="1"/>
  <c r="R2097" i="12" s="1"/>
  <c r="T2097" i="12" s="1"/>
  <c r="G2034" i="12"/>
  <c r="M2034" i="12" s="1"/>
  <c r="U2034" i="12" s="1"/>
  <c r="G755" i="12"/>
  <c r="M755" i="12" s="1"/>
  <c r="U755" i="12" s="1"/>
  <c r="F719" i="12"/>
  <c r="L719" i="12" s="1"/>
  <c r="R719" i="12" s="1"/>
  <c r="T719" i="12" s="1"/>
  <c r="F338" i="12"/>
  <c r="L338" i="12" s="1"/>
  <c r="R338" i="12" s="1"/>
  <c r="T338" i="12" s="1"/>
  <c r="H1029" i="12"/>
  <c r="N1029" i="12" s="1"/>
  <c r="V1029" i="12" s="1"/>
  <c r="H2034" i="12"/>
  <c r="N2034" i="12" s="1"/>
  <c r="V2034" i="12" s="1"/>
  <c r="F2055" i="12"/>
  <c r="F143" i="12"/>
  <c r="L143" i="12" s="1"/>
  <c r="R143" i="12" s="1"/>
  <c r="T143" i="12" s="1"/>
  <c r="H583" i="12"/>
  <c r="N583" i="12" s="1"/>
  <c r="V583" i="12" s="1"/>
  <c r="H1946" i="12"/>
  <c r="N1946" i="12" s="1"/>
  <c r="V1946" i="12" s="1"/>
  <c r="G1691" i="12"/>
  <c r="M1691" i="12" s="1"/>
  <c r="U1691" i="12" s="1"/>
  <c r="H618" i="12"/>
  <c r="N618" i="12" s="1"/>
  <c r="V618" i="12" s="1"/>
  <c r="F2209" i="12"/>
  <c r="L2209" i="12" s="1"/>
  <c r="R2209" i="12" s="1"/>
  <c r="T2209" i="12" s="1"/>
  <c r="H494" i="12"/>
  <c r="N494" i="12" s="1"/>
  <c r="V494" i="12" s="1"/>
  <c r="G2429" i="12"/>
  <c r="H175" i="12"/>
  <c r="N175" i="12" s="1"/>
  <c r="V175" i="12" s="1"/>
  <c r="G719" i="12"/>
  <c r="M719" i="12" s="1"/>
  <c r="U719" i="12" s="1"/>
  <c r="F2224" i="12"/>
  <c r="L2224" i="12" s="1"/>
  <c r="R2224" i="12" s="1"/>
  <c r="T2224" i="12" s="1"/>
  <c r="G494" i="12"/>
  <c r="M494" i="12" s="1"/>
  <c r="U494" i="12" s="1"/>
  <c r="F2305" i="12"/>
  <c r="L2305" i="12" s="1"/>
  <c r="R2305" i="12" s="1"/>
  <c r="T2305" i="12" s="1"/>
  <c r="F2344" i="12"/>
  <c r="L2344" i="12" s="1"/>
  <c r="R2344" i="12" s="1"/>
  <c r="T2344" i="12" s="1"/>
  <c r="H884" i="12"/>
  <c r="N884" i="12" s="1"/>
  <c r="V884" i="12" s="1"/>
  <c r="H1524" i="12"/>
  <c r="G574" i="12"/>
  <c r="G583" i="12"/>
  <c r="H2076" i="12"/>
  <c r="N2076" i="12" s="1"/>
  <c r="V2076" i="12" s="1"/>
  <c r="F2007" i="12"/>
  <c r="L2007" i="12" s="1"/>
  <c r="R2007" i="12" s="1"/>
  <c r="T2007" i="12" s="1"/>
  <c r="G2326" i="12"/>
  <c r="M2326" i="12" s="1"/>
  <c r="U2326" i="12" s="1"/>
  <c r="G1524" i="12"/>
  <c r="M1524" i="12" s="1"/>
  <c r="U1524" i="12" s="1"/>
  <c r="F2158" i="12"/>
  <c r="L2158" i="12" s="1"/>
  <c r="R2158" i="12" s="1"/>
  <c r="T2158" i="12" s="1"/>
  <c r="H734" i="12"/>
  <c r="N734" i="12" s="1"/>
  <c r="V734" i="12" s="1"/>
  <c r="H1095" i="12"/>
  <c r="N1095" i="12" s="1"/>
  <c r="V1095" i="12" s="1"/>
  <c r="G1095" i="12"/>
  <c r="M1095" i="12" s="1"/>
  <c r="U1095" i="12" s="1"/>
  <c r="G1970" i="12"/>
  <c r="M1970" i="12" s="1"/>
  <c r="U1970" i="12" s="1"/>
  <c r="G1025" i="12"/>
  <c r="M1025" i="12" s="1"/>
  <c r="U1025" i="12" s="1"/>
  <c r="H1397" i="12"/>
  <c r="N1397" i="12" s="1"/>
  <c r="V1397" i="12" s="1"/>
  <c r="G338" i="12"/>
  <c r="M338" i="12" s="1"/>
  <c r="U338" i="12" s="1"/>
  <c r="H2287" i="12"/>
  <c r="N2287" i="12" s="1"/>
  <c r="V2287" i="12" s="1"/>
  <c r="G2066" i="12"/>
  <c r="M2066" i="12" s="1"/>
  <c r="U2066" i="12" s="1"/>
  <c r="H54" i="12"/>
  <c r="N54" i="12" s="1"/>
  <c r="V54" i="12" s="1"/>
  <c r="H112" i="12"/>
  <c r="N112" i="12" s="1"/>
  <c r="V112" i="12" s="1"/>
  <c r="G1681" i="12"/>
  <c r="M1681" i="12" s="1"/>
  <c r="U1681" i="12" s="1"/>
  <c r="F574" i="12"/>
  <c r="L574" i="12" s="1"/>
  <c r="R574" i="12" s="1"/>
  <c r="T574" i="12" s="1"/>
  <c r="F2076" i="12"/>
  <c r="L2076" i="12" s="1"/>
  <c r="R2076" i="12" s="1"/>
  <c r="T2076" i="12" s="1"/>
  <c r="G403" i="12"/>
  <c r="M403" i="12" s="1"/>
  <c r="U403" i="12" s="1"/>
  <c r="H1050" i="12"/>
  <c r="N1050" i="12" s="1"/>
  <c r="V1050" i="12" s="1"/>
  <c r="H792" i="12"/>
  <c r="N792" i="12" s="1"/>
  <c r="V792" i="12" s="1"/>
  <c r="G520" i="12"/>
  <c r="M520" i="12" s="1"/>
  <c r="U520" i="12" s="1"/>
  <c r="F1061" i="12"/>
  <c r="L1061" i="12" s="1"/>
  <c r="R1061" i="12" s="1"/>
  <c r="T1061" i="12" s="1"/>
  <c r="F671" i="12"/>
  <c r="L671" i="12" s="1"/>
  <c r="R671" i="12" s="1"/>
  <c r="T671" i="12" s="1"/>
  <c r="G49" i="12"/>
  <c r="M49" i="12" s="1"/>
  <c r="U49" i="12" s="1"/>
  <c r="F196" i="12"/>
  <c r="L196" i="12" s="1"/>
  <c r="R196" i="12" s="1"/>
  <c r="T196" i="12" s="1"/>
  <c r="F273" i="12"/>
  <c r="L273" i="12" s="1"/>
  <c r="R273" i="12" s="1"/>
  <c r="T273" i="12" s="1"/>
  <c r="F327" i="12"/>
  <c r="L327" i="12" s="1"/>
  <c r="R327" i="12" s="1"/>
  <c r="T327" i="12" s="1"/>
  <c r="F363" i="12"/>
  <c r="L363" i="12" s="1"/>
  <c r="R363" i="12" s="1"/>
  <c r="T363" i="12" s="1"/>
  <c r="G398" i="12"/>
  <c r="M398" i="12" s="1"/>
  <c r="U398" i="12" s="1"/>
  <c r="F479" i="12"/>
  <c r="L479" i="12" s="1"/>
  <c r="R479" i="12" s="1"/>
  <c r="T479" i="12" s="1"/>
  <c r="F872" i="12"/>
  <c r="L872" i="12" s="1"/>
  <c r="R872" i="12" s="1"/>
  <c r="T872" i="12" s="1"/>
  <c r="F942" i="12"/>
  <c r="L942" i="12" s="1"/>
  <c r="R942" i="12" s="1"/>
  <c r="T942" i="12" s="1"/>
  <c r="G1151" i="12"/>
  <c r="M1151" i="12" s="1"/>
  <c r="U1151" i="12" s="1"/>
  <c r="H1176" i="12"/>
  <c r="N1176" i="12" s="1"/>
  <c r="V1176" i="12" s="1"/>
  <c r="F1233" i="12"/>
  <c r="L1233" i="12" s="1"/>
  <c r="R1233" i="12" s="1"/>
  <c r="T1233" i="12" s="1"/>
  <c r="F1269" i="12"/>
  <c r="L1269" i="12" s="1"/>
  <c r="R1269" i="12" s="1"/>
  <c r="T1269" i="12" s="1"/>
  <c r="F1301" i="12"/>
  <c r="L1301" i="12" s="1"/>
  <c r="R1301" i="12" s="1"/>
  <c r="T1301" i="12" s="1"/>
  <c r="G1325" i="12"/>
  <c r="M1325" i="12" s="1"/>
  <c r="U1325" i="12" s="1"/>
  <c r="F1433" i="12"/>
  <c r="L1433" i="12" s="1"/>
  <c r="R1433" i="12" s="1"/>
  <c r="T1433" i="12" s="1"/>
  <c r="H1445" i="12"/>
  <c r="N1445" i="12" s="1"/>
  <c r="V1445" i="12" s="1"/>
  <c r="H1487" i="12"/>
  <c r="N1487" i="12" s="1"/>
  <c r="V1487" i="12" s="1"/>
  <c r="F1519" i="12"/>
  <c r="L1519" i="12" s="1"/>
  <c r="R1519" i="12" s="1"/>
  <c r="T1519" i="12" s="1"/>
  <c r="F1566" i="12"/>
  <c r="L1566" i="12" s="1"/>
  <c r="R1566" i="12" s="1"/>
  <c r="T1566" i="12" s="1"/>
  <c r="F1609" i="12"/>
  <c r="L1609" i="12" s="1"/>
  <c r="R1609" i="12" s="1"/>
  <c r="T1609" i="12" s="1"/>
  <c r="F1647" i="12"/>
  <c r="L1647" i="12" s="1"/>
  <c r="R1647" i="12" s="1"/>
  <c r="T1647" i="12" s="1"/>
  <c r="F1767" i="12"/>
  <c r="L1767" i="12" s="1"/>
  <c r="R1767" i="12" s="1"/>
  <c r="T1767" i="12" s="1"/>
  <c r="F1806" i="12"/>
  <c r="L1806" i="12" s="1"/>
  <c r="R1806" i="12" s="1"/>
  <c r="T1806" i="12" s="1"/>
  <c r="F1841" i="12"/>
  <c r="L1841" i="12" s="1"/>
  <c r="R1841" i="12" s="1"/>
  <c r="T1841" i="12" s="1"/>
  <c r="G1866" i="12"/>
  <c r="M1866" i="12" s="1"/>
  <c r="U1866" i="12" s="1"/>
  <c r="G1907" i="12"/>
  <c r="M1907" i="12" s="1"/>
  <c r="U1907" i="12" s="1"/>
  <c r="H1935" i="12"/>
  <c r="N1935" i="12" s="1"/>
  <c r="V1935" i="12" s="1"/>
  <c r="H2014" i="12"/>
  <c r="N2014" i="12" s="1"/>
  <c r="V2014" i="12" s="1"/>
  <c r="G2257" i="12"/>
  <c r="M2257" i="12" s="1"/>
  <c r="U2257" i="12" s="1"/>
  <c r="H2423" i="12"/>
  <c r="N2423" i="12" s="1"/>
  <c r="V2423" i="12" s="1"/>
  <c r="G2322" i="12"/>
  <c r="M2322" i="12" s="1"/>
  <c r="U2322" i="12" s="1"/>
  <c r="G2397" i="12"/>
  <c r="M2397" i="12" s="1"/>
  <c r="U2397" i="12" s="1"/>
  <c r="F490" i="12"/>
  <c r="L490" i="12" s="1"/>
  <c r="R490" i="12" s="1"/>
  <c r="T490" i="12" s="1"/>
  <c r="H972" i="12"/>
  <c r="N972" i="12" s="1"/>
  <c r="V972" i="12" s="1"/>
  <c r="G1188" i="12"/>
  <c r="M1188" i="12" s="1"/>
  <c r="U1188" i="12" s="1"/>
  <c r="F1343" i="12"/>
  <c r="L1343" i="12" s="1"/>
  <c r="R1343" i="12" s="1"/>
  <c r="T1343" i="12" s="1"/>
  <c r="G1586" i="12"/>
  <c r="M1586" i="12" s="1"/>
  <c r="U1586" i="12" s="1"/>
  <c r="H1881" i="12"/>
  <c r="N1881" i="12" s="1"/>
  <c r="V1881" i="12" s="1"/>
  <c r="H49" i="12"/>
  <c r="N49" i="12" s="1"/>
  <c r="V49" i="12" s="1"/>
  <c r="F86" i="12"/>
  <c r="L86" i="12" s="1"/>
  <c r="R86" i="12" s="1"/>
  <c r="T86" i="12" s="1"/>
  <c r="H98" i="12"/>
  <c r="N98" i="12" s="1"/>
  <c r="V98" i="12" s="1"/>
  <c r="F138" i="12"/>
  <c r="L138" i="12" s="1"/>
  <c r="R138" i="12" s="1"/>
  <c r="T138" i="12" s="1"/>
  <c r="G196" i="12"/>
  <c r="M196" i="12" s="1"/>
  <c r="U196" i="12" s="1"/>
  <c r="F267" i="12"/>
  <c r="L267" i="12" s="1"/>
  <c r="R267" i="12" s="1"/>
  <c r="T267" i="12" s="1"/>
  <c r="F321" i="12"/>
  <c r="L321" i="12" s="1"/>
  <c r="R321" i="12" s="1"/>
  <c r="T321" i="12" s="1"/>
  <c r="F359" i="12"/>
  <c r="L359" i="12" s="1"/>
  <c r="R359" i="12" s="1"/>
  <c r="T359" i="12" s="1"/>
  <c r="H416" i="12"/>
  <c r="N416" i="12" s="1"/>
  <c r="V416" i="12" s="1"/>
  <c r="G479" i="12"/>
  <c r="M479" i="12" s="1"/>
  <c r="U479" i="12" s="1"/>
  <c r="G512" i="12"/>
  <c r="M512" i="12" s="1"/>
  <c r="U512" i="12" s="1"/>
  <c r="F751" i="12"/>
  <c r="L751" i="12" s="1"/>
  <c r="R751" i="12" s="1"/>
  <c r="T751" i="12" s="1"/>
  <c r="H788" i="12"/>
  <c r="N788" i="12" s="1"/>
  <c r="V788" i="12" s="1"/>
  <c r="G838" i="12"/>
  <c r="M838" i="12" s="1"/>
  <c r="U838" i="12" s="1"/>
  <c r="G908" i="12"/>
  <c r="M908" i="12" s="1"/>
  <c r="U908" i="12" s="1"/>
  <c r="H946" i="12"/>
  <c r="N946" i="12" s="1"/>
  <c r="V946" i="12" s="1"/>
  <c r="H1151" i="12"/>
  <c r="N1151" i="12" s="1"/>
  <c r="V1151" i="12" s="1"/>
  <c r="H1210" i="12"/>
  <c r="N1210" i="12" s="1"/>
  <c r="V1210" i="12" s="1"/>
  <c r="F1245" i="12"/>
  <c r="L1245" i="12" s="1"/>
  <c r="R1245" i="12" s="1"/>
  <c r="T1245" i="12" s="1"/>
  <c r="G1269" i="12"/>
  <c r="M1269" i="12" s="1"/>
  <c r="U1269" i="12" s="1"/>
  <c r="F1313" i="12"/>
  <c r="L1313" i="12" s="1"/>
  <c r="R1313" i="12" s="1"/>
  <c r="T1313" i="12" s="1"/>
  <c r="H1408" i="12"/>
  <c r="N1408" i="12" s="1"/>
  <c r="V1408" i="12" s="1"/>
  <c r="H1463" i="12"/>
  <c r="N1463" i="12" s="1"/>
  <c r="V1463" i="12" s="1"/>
  <c r="H1499" i="12"/>
  <c r="N1499" i="12" s="1"/>
  <c r="V1499" i="12" s="1"/>
  <c r="G1566" i="12"/>
  <c r="M1566" i="12" s="1"/>
  <c r="U1566" i="12" s="1"/>
  <c r="H1715" i="12"/>
  <c r="N1715" i="12" s="1"/>
  <c r="V1715" i="12" s="1"/>
  <c r="G1731" i="12"/>
  <c r="M1731" i="12" s="1"/>
  <c r="U1731" i="12" s="1"/>
  <c r="G1767" i="12"/>
  <c r="M1767" i="12" s="1"/>
  <c r="U1767" i="12" s="1"/>
  <c r="G1806" i="12"/>
  <c r="M1806" i="12" s="1"/>
  <c r="U1806" i="12" s="1"/>
  <c r="F1818" i="12"/>
  <c r="L1818" i="12" s="1"/>
  <c r="R1818" i="12" s="1"/>
  <c r="T1818" i="12" s="1"/>
  <c r="F1856" i="12"/>
  <c r="L1856" i="12" s="1"/>
  <c r="R1856" i="12" s="1"/>
  <c r="T1856" i="12" s="1"/>
  <c r="G1881" i="12"/>
  <c r="M1881" i="12" s="1"/>
  <c r="U1881" i="12" s="1"/>
  <c r="G1925" i="12"/>
  <c r="M1925" i="12" s="1"/>
  <c r="U1925" i="12" s="1"/>
  <c r="G1966" i="12"/>
  <c r="M1966" i="12" s="1"/>
  <c r="U1966" i="12" s="1"/>
  <c r="F2092" i="12"/>
  <c r="L2092" i="12" s="1"/>
  <c r="R2092" i="12" s="1"/>
  <c r="T2092" i="12" s="1"/>
  <c r="G2146" i="12"/>
  <c r="M2146" i="12" s="1"/>
  <c r="U2146" i="12" s="1"/>
  <c r="G2179" i="12"/>
  <c r="M2179" i="12" s="1"/>
  <c r="U2179" i="12" s="1"/>
  <c r="F471" i="12"/>
  <c r="L471" i="12" s="1"/>
  <c r="R471" i="12" s="1"/>
  <c r="T471" i="12" s="1"/>
  <c r="G606" i="12"/>
  <c r="M606" i="12" s="1"/>
  <c r="U606" i="12" s="1"/>
  <c r="G1265" i="12"/>
  <c r="M1265" i="12" s="1"/>
  <c r="U1265" i="12" s="1"/>
  <c r="F1782" i="12"/>
  <c r="L1782" i="12" s="1"/>
  <c r="R1782" i="12" s="1"/>
  <c r="T1782" i="12" s="1"/>
  <c r="F1814" i="12"/>
  <c r="L1814" i="12" s="1"/>
  <c r="R1814" i="12" s="1"/>
  <c r="T1814" i="12" s="1"/>
  <c r="G1916" i="12"/>
  <c r="M1916" i="12" s="1"/>
  <c r="U1916" i="12" s="1"/>
  <c r="G2111" i="12"/>
  <c r="M2111" i="12" s="1"/>
  <c r="U2111" i="12" s="1"/>
  <c r="G2189" i="12"/>
  <c r="M2189" i="12" s="1"/>
  <c r="U2189" i="12" s="1"/>
  <c r="H479" i="12"/>
  <c r="N479" i="12" s="1"/>
  <c r="V479" i="12" s="1"/>
  <c r="G134" i="12"/>
  <c r="M134" i="12" s="1"/>
  <c r="U134" i="12" s="1"/>
  <c r="G171" i="12"/>
  <c r="M171" i="12" s="1"/>
  <c r="U171" i="12" s="1"/>
  <c r="H192" i="12"/>
  <c r="N192" i="12" s="1"/>
  <c r="V192" i="12" s="1"/>
  <c r="H321" i="12"/>
  <c r="N321" i="12" s="1"/>
  <c r="V321" i="12" s="1"/>
  <c r="F348" i="12"/>
  <c r="L348" i="12" s="1"/>
  <c r="R348" i="12" s="1"/>
  <c r="T348" i="12" s="1"/>
  <c r="G378" i="12"/>
  <c r="M378" i="12" s="1"/>
  <c r="U378" i="12" s="1"/>
  <c r="G471" i="12"/>
  <c r="M471" i="12" s="1"/>
  <c r="U471" i="12" s="1"/>
  <c r="G534" i="12"/>
  <c r="M534" i="12" s="1"/>
  <c r="U534" i="12" s="1"/>
  <c r="F569" i="12"/>
  <c r="L569" i="12" s="1"/>
  <c r="R569" i="12" s="1"/>
  <c r="T569" i="12" s="1"/>
  <c r="H681" i="12"/>
  <c r="N681" i="12" s="1"/>
  <c r="V681" i="12" s="1"/>
  <c r="H834" i="12"/>
  <c r="N834" i="12" s="1"/>
  <c r="V834" i="12" s="1"/>
  <c r="F946" i="12"/>
  <c r="L946" i="12" s="1"/>
  <c r="R946" i="12" s="1"/>
  <c r="T946" i="12" s="1"/>
  <c r="H1013" i="12"/>
  <c r="N1013" i="12" s="1"/>
  <c r="V1013" i="12" s="1"/>
  <c r="F1127" i="12"/>
  <c r="L1127" i="12" s="1"/>
  <c r="R1127" i="12" s="1"/>
  <c r="T1127" i="12" s="1"/>
  <c r="F1168" i="12"/>
  <c r="L1168" i="12" s="1"/>
  <c r="R1168" i="12" s="1"/>
  <c r="T1168" i="12" s="1"/>
  <c r="F1237" i="12"/>
  <c r="L1237" i="12" s="1"/>
  <c r="R1237" i="12" s="1"/>
  <c r="T1237" i="12" s="1"/>
  <c r="F1273" i="12"/>
  <c r="L1273" i="12" s="1"/>
  <c r="R1273" i="12" s="1"/>
  <c r="T1273" i="12" s="1"/>
  <c r="F1305" i="12"/>
  <c r="L1305" i="12" s="1"/>
  <c r="R1305" i="12" s="1"/>
  <c r="T1305" i="12" s="1"/>
  <c r="G1445" i="12"/>
  <c r="M1445" i="12" s="1"/>
  <c r="U1445" i="12" s="1"/>
  <c r="G1487" i="12"/>
  <c r="M1487" i="12" s="1"/>
  <c r="U1487" i="12" s="1"/>
  <c r="H1511" i="12"/>
  <c r="N1511" i="12" s="1"/>
  <c r="V1511" i="12" s="1"/>
  <c r="H1560" i="12"/>
  <c r="N1560" i="12" s="1"/>
  <c r="V1560" i="12" s="1"/>
  <c r="G1656" i="12"/>
  <c r="M1656" i="12" s="1"/>
  <c r="U1656" i="12" s="1"/>
  <c r="H1727" i="12"/>
  <c r="N1727" i="12" s="1"/>
  <c r="V1727" i="12" s="1"/>
  <c r="H1802" i="12"/>
  <c r="N1802" i="12" s="1"/>
  <c r="V1802" i="12" s="1"/>
  <c r="F1827" i="12"/>
  <c r="L1827" i="12" s="1"/>
  <c r="R1827" i="12" s="1"/>
  <c r="T1827" i="12" s="1"/>
  <c r="F1866" i="12"/>
  <c r="L1866" i="12" s="1"/>
  <c r="R1866" i="12" s="1"/>
  <c r="T1866" i="12" s="1"/>
  <c r="F1907" i="12"/>
  <c r="L1907" i="12" s="1"/>
  <c r="R1907" i="12" s="1"/>
  <c r="T1907" i="12" s="1"/>
  <c r="H1961" i="12"/>
  <c r="N1961" i="12" s="1"/>
  <c r="V1961" i="12" s="1"/>
  <c r="H2000" i="12"/>
  <c r="N2000" i="12" s="1"/>
  <c r="V2000" i="12" s="1"/>
  <c r="G2088" i="12"/>
  <c r="M2088" i="12" s="1"/>
  <c r="U2088" i="12" s="1"/>
  <c r="H2142" i="12"/>
  <c r="N2142" i="12" s="1"/>
  <c r="V2142" i="12" s="1"/>
  <c r="H2175" i="12"/>
  <c r="N2175" i="12" s="1"/>
  <c r="V2175" i="12" s="1"/>
  <c r="G2335" i="12"/>
  <c r="M2335" i="12" s="1"/>
  <c r="U2335" i="12" s="1"/>
  <c r="F63" i="12"/>
  <c r="L63" i="12" s="1"/>
  <c r="R63" i="12" s="1"/>
  <c r="T63" i="12" s="1"/>
  <c r="G2007" i="12"/>
  <c r="M2007" i="12" s="1"/>
  <c r="U2007" i="12" s="1"/>
  <c r="G2158" i="12"/>
  <c r="M2158" i="12" s="1"/>
  <c r="U2158" i="12" s="1"/>
  <c r="F103" i="12"/>
  <c r="L103" i="12" s="1"/>
  <c r="R103" i="12" s="1"/>
  <c r="T103" i="12" s="1"/>
  <c r="H403" i="12"/>
  <c r="N403" i="12" s="1"/>
  <c r="V403" i="12" s="1"/>
  <c r="F153" i="12"/>
  <c r="L153" i="12" s="1"/>
  <c r="R153" i="12" s="1"/>
  <c r="T153" i="12" s="1"/>
  <c r="H781" i="12"/>
  <c r="N781" i="12" s="1"/>
  <c r="V781" i="12" s="1"/>
  <c r="F646" i="12"/>
  <c r="L646" i="12" s="1"/>
  <c r="R646" i="12" s="1"/>
  <c r="T646" i="12" s="1"/>
  <c r="G1086" i="12"/>
  <c r="M1086" i="12" s="1"/>
  <c r="U1086" i="12" s="1"/>
  <c r="G2368" i="12"/>
  <c r="M2368" i="12" s="1"/>
  <c r="U2368" i="12" s="1"/>
  <c r="F1672" i="12"/>
  <c r="L1672" i="12" s="1"/>
  <c r="R1672" i="12" s="1"/>
  <c r="T1672" i="12" s="1"/>
  <c r="H2368" i="12"/>
  <c r="N2368" i="12" s="1"/>
  <c r="V2368" i="12" s="1"/>
  <c r="F277" i="12"/>
  <c r="L277" i="12" s="1"/>
  <c r="R277" i="12" s="1"/>
  <c r="T277" i="12" s="1"/>
  <c r="F1050" i="12"/>
  <c r="L1050" i="12" s="1"/>
  <c r="R1050" i="12" s="1"/>
  <c r="T1050" i="12" s="1"/>
  <c r="F818" i="12"/>
  <c r="L818" i="12" s="1"/>
  <c r="R818" i="12" s="1"/>
  <c r="T818" i="12" s="1"/>
  <c r="G103" i="12"/>
  <c r="M103" i="12" s="1"/>
  <c r="U103" i="12" s="1"/>
  <c r="G305" i="12"/>
  <c r="M305" i="12" s="1"/>
  <c r="U305" i="12" s="1"/>
  <c r="G781" i="12"/>
  <c r="M781" i="12" s="1"/>
  <c r="U781" i="12" s="1"/>
  <c r="F765" i="12"/>
  <c r="L765" i="12" s="1"/>
  <c r="R765" i="12" s="1"/>
  <c r="T765" i="12" s="1"/>
  <c r="F1887" i="12"/>
  <c r="L1887" i="12" s="1"/>
  <c r="R1887" i="12" s="1"/>
  <c r="T1887" i="12" s="1"/>
  <c r="G2047" i="12"/>
  <c r="M2047" i="12" s="1"/>
  <c r="U2047" i="12" s="1"/>
  <c r="F2066" i="12"/>
  <c r="L2066" i="12" s="1"/>
  <c r="R2066" i="12" s="1"/>
  <c r="T2066" i="12" s="1"/>
  <c r="G261" i="12"/>
  <c r="M261" i="12" s="1"/>
  <c r="U261" i="12" s="1"/>
  <c r="F421" i="12"/>
  <c r="L421" i="12" s="1"/>
  <c r="R421" i="12" s="1"/>
  <c r="T421" i="12" s="1"/>
  <c r="H527" i="12"/>
  <c r="N527" i="12" s="1"/>
  <c r="V527" i="12" s="1"/>
  <c r="G72" i="12"/>
  <c r="M72" i="12" s="1"/>
  <c r="U72" i="12" s="1"/>
  <c r="F403" i="12"/>
  <c r="L403" i="12" s="1"/>
  <c r="R403" i="12" s="1"/>
  <c r="T403" i="12" s="1"/>
  <c r="H501" i="12"/>
  <c r="N501" i="12" s="1"/>
  <c r="V501" i="12" s="1"/>
  <c r="H143" i="12"/>
  <c r="N143" i="12" s="1"/>
  <c r="V143" i="12" s="1"/>
  <c r="F544" i="12"/>
  <c r="L544" i="12" s="1"/>
  <c r="R544" i="12" s="1"/>
  <c r="T544" i="12" s="1"/>
  <c r="F706" i="12"/>
  <c r="L706" i="12" s="1"/>
  <c r="R706" i="12" s="1"/>
  <c r="T706" i="12" s="1"/>
  <c r="F1397" i="12"/>
  <c r="L1397" i="12" s="1"/>
  <c r="R1397" i="12" s="1"/>
  <c r="T1397" i="12" s="1"/>
  <c r="H1757" i="12"/>
  <c r="N1757" i="12" s="1"/>
  <c r="V1757" i="12" s="1"/>
  <c r="G1887" i="12"/>
  <c r="M1887" i="12" s="1"/>
  <c r="U1887" i="12" s="1"/>
  <c r="H2429" i="12"/>
  <c r="N2429" i="12" s="1"/>
  <c r="V2429" i="12" s="1"/>
  <c r="H2097" i="12"/>
  <c r="N2097" i="12" s="1"/>
  <c r="V2097" i="12" s="1"/>
  <c r="H1681" i="12"/>
  <c r="N1681" i="12" s="1"/>
  <c r="V1681" i="12" s="1"/>
  <c r="F2239" i="12"/>
  <c r="L2239" i="12" s="1"/>
  <c r="R2239" i="12" s="1"/>
  <c r="T2239" i="12" s="1"/>
  <c r="F726" i="12"/>
  <c r="L726" i="12" s="1"/>
  <c r="R726" i="12" s="1"/>
  <c r="T726" i="12" s="1"/>
  <c r="H63" i="12"/>
  <c r="N63" i="12" s="1"/>
  <c r="V63" i="12" s="1"/>
  <c r="H153" i="12"/>
  <c r="N153" i="12" s="1"/>
  <c r="V153" i="12" s="1"/>
  <c r="F427" i="12"/>
  <c r="L427" i="12" s="1"/>
  <c r="R427" i="12" s="1"/>
  <c r="T427" i="12" s="1"/>
  <c r="H671" i="12"/>
  <c r="N671" i="12" s="1"/>
  <c r="V671" i="12" s="1"/>
  <c r="F827" i="12"/>
  <c r="L827" i="12" s="1"/>
  <c r="R827" i="12" s="1"/>
  <c r="T827" i="12" s="1"/>
  <c r="G1746" i="12"/>
  <c r="M1746" i="12" s="1"/>
  <c r="U1746" i="12" s="1"/>
  <c r="F1621" i="12"/>
  <c r="L1621" i="12" s="1"/>
  <c r="R1621" i="12" s="1"/>
  <c r="T1621" i="12" s="1"/>
  <c r="F2047" i="12"/>
  <c r="L2047" i="12" s="1"/>
  <c r="R2047" i="12" s="1"/>
  <c r="T2047" i="12" s="1"/>
  <c r="G2183" i="12"/>
  <c r="M2183" i="12" s="1"/>
  <c r="U2183" i="12" s="1"/>
  <c r="F236" i="12"/>
  <c r="L236" i="12" s="1"/>
  <c r="R236" i="12" s="1"/>
  <c r="T236" i="12" s="1"/>
  <c r="G455" i="12"/>
  <c r="M455" i="12" s="1"/>
  <c r="U455" i="12" s="1"/>
  <c r="G1061" i="12"/>
  <c r="M1061" i="12" s="1"/>
  <c r="U1061" i="12" s="1"/>
  <c r="F261" i="12"/>
  <c r="L261" i="12" s="1"/>
  <c r="R261" i="12" s="1"/>
  <c r="T261" i="12" s="1"/>
  <c r="F639" i="12"/>
  <c r="L639" i="12" s="1"/>
  <c r="R639" i="12" s="1"/>
  <c r="T639" i="12" s="1"/>
  <c r="H1086" i="12"/>
  <c r="N1086" i="12" s="1"/>
  <c r="V1086" i="12" s="1"/>
  <c r="H544" i="12"/>
  <c r="N544" i="12" s="1"/>
  <c r="V544" i="12" s="1"/>
  <c r="G792" i="12"/>
  <c r="M792" i="12" s="1"/>
  <c r="U792" i="12" s="1"/>
  <c r="F2429" i="12"/>
  <c r="L2429" i="12" s="1"/>
  <c r="R2429" i="12" s="1"/>
  <c r="T2429" i="12" s="1"/>
  <c r="H2401" i="12"/>
  <c r="N2401" i="12" s="1"/>
  <c r="V2401" i="12" s="1"/>
  <c r="G2401" i="12"/>
  <c r="M2401" i="12" s="1"/>
  <c r="U2401" i="12" s="1"/>
  <c r="G2287" i="12"/>
  <c r="M2287" i="12" s="1"/>
  <c r="U2287" i="12" s="1"/>
  <c r="G32" i="12"/>
  <c r="M32" i="12" s="1"/>
  <c r="U32" i="12" s="1"/>
  <c r="G129" i="12"/>
  <c r="M129" i="12" s="1"/>
  <c r="U129" i="12" s="1"/>
  <c r="G200" i="12"/>
  <c r="M200" i="12" s="1"/>
  <c r="U200" i="12" s="1"/>
  <c r="F257" i="12"/>
  <c r="L257" i="12" s="1"/>
  <c r="R257" i="12" s="1"/>
  <c r="T257" i="12" s="1"/>
  <c r="H316" i="12"/>
  <c r="N316" i="12" s="1"/>
  <c r="V316" i="12" s="1"/>
  <c r="G370" i="12"/>
  <c r="M370" i="12" s="1"/>
  <c r="U370" i="12" s="1"/>
  <c r="F394" i="12"/>
  <c r="L394" i="12" s="1"/>
  <c r="R394" i="12" s="1"/>
  <c r="T394" i="12" s="1"/>
  <c r="F446" i="12"/>
  <c r="L446" i="12" s="1"/>
  <c r="R446" i="12" s="1"/>
  <c r="T446" i="12" s="1"/>
  <c r="G483" i="12"/>
  <c r="M483" i="12" s="1"/>
  <c r="U483" i="12" s="1"/>
  <c r="H555" i="12"/>
  <c r="N555" i="12" s="1"/>
  <c r="V555" i="12" s="1"/>
  <c r="F610" i="12"/>
  <c r="L610" i="12" s="1"/>
  <c r="R610" i="12" s="1"/>
  <c r="T610" i="12" s="1"/>
  <c r="H747" i="12"/>
  <c r="N747" i="12" s="1"/>
  <c r="V747" i="12" s="1"/>
  <c r="H864" i="12"/>
  <c r="N864" i="12" s="1"/>
  <c r="V864" i="12" s="1"/>
  <c r="G876" i="12"/>
  <c r="M876" i="12" s="1"/>
  <c r="U876" i="12" s="1"/>
  <c r="H926" i="12"/>
  <c r="N926" i="12" s="1"/>
  <c r="V926" i="12" s="1"/>
  <c r="G946" i="12"/>
  <c r="M946" i="12" s="1"/>
  <c r="U946" i="12" s="1"/>
  <c r="G989" i="12"/>
  <c r="M989" i="12" s="1"/>
  <c r="U989" i="12" s="1"/>
  <c r="G1127" i="12"/>
  <c r="M1127" i="12" s="1"/>
  <c r="U1127" i="12" s="1"/>
  <c r="F1141" i="12"/>
  <c r="L1141" i="12" s="1"/>
  <c r="R1141" i="12" s="1"/>
  <c r="T1141" i="12" s="1"/>
  <c r="G1168" i="12"/>
  <c r="M1168" i="12" s="1"/>
  <c r="U1168" i="12" s="1"/>
  <c r="F1192" i="12"/>
  <c r="L1192" i="12" s="1"/>
  <c r="R1192" i="12" s="1"/>
  <c r="T1192" i="12" s="1"/>
  <c r="G1237" i="12"/>
  <c r="M1237" i="12" s="1"/>
  <c r="U1237" i="12" s="1"/>
  <c r="F1249" i="12"/>
  <c r="L1249" i="12" s="1"/>
  <c r="R1249" i="12" s="1"/>
  <c r="T1249" i="12" s="1"/>
  <c r="H1257" i="12"/>
  <c r="N1257" i="12" s="1"/>
  <c r="V1257" i="12" s="1"/>
  <c r="F1285" i="12"/>
  <c r="L1285" i="12" s="1"/>
  <c r="R1285" i="12" s="1"/>
  <c r="T1285" i="12" s="1"/>
  <c r="H1293" i="12"/>
  <c r="N1293" i="12" s="1"/>
  <c r="V1293" i="12" s="1"/>
  <c r="F1317" i="12"/>
  <c r="L1317" i="12" s="1"/>
  <c r="R1317" i="12" s="1"/>
  <c r="T1317" i="12" s="1"/>
  <c r="F1404" i="12"/>
  <c r="L1404" i="12" s="1"/>
  <c r="R1404" i="12" s="1"/>
  <c r="T1404" i="12" s="1"/>
  <c r="H1412" i="12"/>
  <c r="N1412" i="12" s="1"/>
  <c r="V1412" i="12" s="1"/>
  <c r="F1459" i="12"/>
  <c r="L1459" i="12" s="1"/>
  <c r="R1459" i="12" s="1"/>
  <c r="T1459" i="12" s="1"/>
  <c r="H1467" i="12"/>
  <c r="N1467" i="12" s="1"/>
  <c r="V1467" i="12" s="1"/>
  <c r="F1495" i="12"/>
  <c r="L1495" i="12" s="1"/>
  <c r="R1495" i="12" s="1"/>
  <c r="T1495" i="12" s="1"/>
  <c r="H1507" i="12"/>
  <c r="N1507" i="12" s="1"/>
  <c r="V1507" i="12" s="1"/>
  <c r="F1535" i="12"/>
  <c r="L1535" i="12" s="1"/>
  <c r="R1535" i="12" s="1"/>
  <c r="T1535" i="12" s="1"/>
  <c r="G1575" i="12"/>
  <c r="M1575" i="12" s="1"/>
  <c r="U1575" i="12" s="1"/>
  <c r="H1600" i="12"/>
  <c r="N1600" i="12" s="1"/>
  <c r="V1600" i="12" s="1"/>
  <c r="G1651" i="12"/>
  <c r="M1651" i="12" s="1"/>
  <c r="U1651" i="12" s="1"/>
  <c r="F1711" i="12"/>
  <c r="L1711" i="12" s="1"/>
  <c r="R1711" i="12" s="1"/>
  <c r="T1711" i="12" s="1"/>
  <c r="G1778" i="12"/>
  <c r="M1778" i="12" s="1"/>
  <c r="U1778" i="12" s="1"/>
  <c r="H1798" i="12"/>
  <c r="N1798" i="12" s="1"/>
  <c r="V1798" i="12" s="1"/>
  <c r="F1822" i="12"/>
  <c r="L1822" i="12" s="1"/>
  <c r="R1822" i="12" s="1"/>
  <c r="T1822" i="12" s="1"/>
  <c r="G1845" i="12"/>
  <c r="M1845" i="12" s="1"/>
  <c r="U1845" i="12" s="1"/>
  <c r="H1871" i="12"/>
  <c r="N1871" i="12" s="1"/>
  <c r="V1871" i="12" s="1"/>
  <c r="F1897" i="12"/>
  <c r="L1897" i="12" s="1"/>
  <c r="R1897" i="12" s="1"/>
  <c r="T1897" i="12" s="1"/>
  <c r="F1982" i="12"/>
  <c r="L1982" i="12" s="1"/>
  <c r="R1982" i="12" s="1"/>
  <c r="T1982" i="12" s="1"/>
  <c r="H1996" i="12"/>
  <c r="N1996" i="12" s="1"/>
  <c r="V1996" i="12" s="1"/>
  <c r="F2024" i="12"/>
  <c r="L2024" i="12" s="1"/>
  <c r="R2024" i="12" s="1"/>
  <c r="T2024" i="12" s="1"/>
  <c r="G2083" i="12"/>
  <c r="M2083" i="12" s="1"/>
  <c r="U2083" i="12" s="1"/>
  <c r="F2115" i="12"/>
  <c r="L2115" i="12" s="1"/>
  <c r="R2115" i="12" s="1"/>
  <c r="T2115" i="12" s="1"/>
  <c r="G2154" i="12"/>
  <c r="M2154" i="12" s="1"/>
  <c r="U2154" i="12" s="1"/>
  <c r="H2201" i="12"/>
  <c r="N2201" i="12" s="1"/>
  <c r="V2201" i="12" s="1"/>
  <c r="F2253" i="12"/>
  <c r="L2253" i="12" s="1"/>
  <c r="R2253" i="12" s="1"/>
  <c r="T2253" i="12" s="1"/>
  <c r="G2274" i="12"/>
  <c r="M2274" i="12" s="1"/>
  <c r="U2274" i="12" s="1"/>
  <c r="H2296" i="12"/>
  <c r="N2296" i="12" s="1"/>
  <c r="V2296" i="12" s="1"/>
  <c r="F2322" i="12"/>
  <c r="L2322" i="12" s="1"/>
  <c r="R2322" i="12" s="1"/>
  <c r="T2322" i="12" s="1"/>
  <c r="F2397" i="12"/>
  <c r="L2397" i="12" s="1"/>
  <c r="R2397" i="12" s="1"/>
  <c r="T2397" i="12" s="1"/>
  <c r="G327" i="12"/>
  <c r="M327" i="12" s="1"/>
  <c r="U327" i="12" s="1"/>
  <c r="F21" i="12"/>
  <c r="L21" i="12" s="1"/>
  <c r="R21" i="12" s="1"/>
  <c r="T21" i="12" s="1"/>
  <c r="G143" i="12"/>
  <c r="M143" i="12" s="1"/>
  <c r="U143" i="12" s="1"/>
  <c r="H72" i="12"/>
  <c r="N72" i="12" s="1"/>
  <c r="V72" i="12" s="1"/>
  <c r="F583" i="12"/>
  <c r="L583" i="12" s="1"/>
  <c r="R583" i="12" s="1"/>
  <c r="T583" i="12" s="1"/>
  <c r="H817" i="12"/>
  <c r="N817" i="12" s="1"/>
  <c r="V817" i="12" s="1"/>
  <c r="F792" i="12"/>
  <c r="L792" i="12" s="1"/>
  <c r="R792" i="12" s="1"/>
  <c r="T792" i="12" s="1"/>
  <c r="G827" i="12"/>
  <c r="M827" i="12" s="1"/>
  <c r="U827" i="12" s="1"/>
  <c r="H827" i="12"/>
  <c r="N827" i="12" s="1"/>
  <c r="V827" i="12" s="1"/>
  <c r="F1524" i="12"/>
  <c r="L1524" i="12" s="1"/>
  <c r="R1524" i="12" s="1"/>
  <c r="T1524" i="12" s="1"/>
  <c r="F1681" i="12"/>
  <c r="L1681" i="12" s="1"/>
  <c r="R1681" i="12" s="1"/>
  <c r="T1681" i="12" s="1"/>
  <c r="F2165" i="12"/>
  <c r="L2165" i="12" s="1"/>
  <c r="R2165" i="12" s="1"/>
  <c r="T2165" i="12" s="1"/>
  <c r="H1970" i="12"/>
  <c r="N1970" i="12" s="1"/>
  <c r="V1970" i="12" s="1"/>
  <c r="G175" i="12"/>
  <c r="M175" i="12" s="1"/>
  <c r="U175" i="12" s="1"/>
  <c r="H261" i="12"/>
  <c r="N261" i="12" s="1"/>
  <c r="V261" i="12" s="1"/>
  <c r="F461" i="12"/>
  <c r="L461" i="12" s="1"/>
  <c r="R461" i="12" s="1"/>
  <c r="T461" i="12" s="1"/>
  <c r="G561" i="12"/>
  <c r="M561" i="12" s="1"/>
  <c r="U561" i="12" s="1"/>
  <c r="F305" i="12"/>
  <c r="L305" i="12" s="1"/>
  <c r="R305" i="12" s="1"/>
  <c r="T305" i="12" s="1"/>
  <c r="H236" i="12"/>
  <c r="N236" i="12" s="1"/>
  <c r="V236" i="12" s="1"/>
  <c r="G427" i="12"/>
  <c r="M427" i="12" s="1"/>
  <c r="U427" i="12" s="1"/>
  <c r="H561" i="12"/>
  <c r="N561" i="12" s="1"/>
  <c r="V561" i="12" s="1"/>
  <c r="G671" i="12"/>
  <c r="M671" i="12" s="1"/>
  <c r="U671" i="12" s="1"/>
  <c r="G153" i="12"/>
  <c r="M153" i="12" s="1"/>
  <c r="U153" i="12" s="1"/>
  <c r="F561" i="12"/>
  <c r="L561" i="12" s="1"/>
  <c r="R561" i="12" s="1"/>
  <c r="T561" i="12" s="1"/>
  <c r="F600" i="12"/>
  <c r="L600" i="12" s="1"/>
  <c r="R600" i="12" s="1"/>
  <c r="T600" i="12" s="1"/>
  <c r="G706" i="12"/>
  <c r="M706" i="12" s="1"/>
  <c r="U706" i="12" s="1"/>
  <c r="G734" i="12"/>
  <c r="M734" i="12" s="1"/>
  <c r="U734" i="12" s="1"/>
  <c r="G1397" i="12"/>
  <c r="M1397" i="12" s="1"/>
  <c r="U1397" i="12" s="1"/>
  <c r="G1672" i="12"/>
  <c r="M1672" i="12" s="1"/>
  <c r="U1672" i="12" s="1"/>
  <c r="G2165" i="12"/>
  <c r="M2165" i="12" s="1"/>
  <c r="U2165" i="12" s="1"/>
  <c r="F1946" i="12"/>
  <c r="L1946" i="12" s="1"/>
  <c r="R1946" i="12" s="1"/>
  <c r="T1946" i="12" s="1"/>
  <c r="H1887" i="12"/>
  <c r="N1887" i="12" s="1"/>
  <c r="V1887" i="12" s="1"/>
  <c r="F2368" i="12"/>
  <c r="L2368" i="12" s="1"/>
  <c r="R2368" i="12" s="1"/>
  <c r="T2368" i="12" s="1"/>
  <c r="G1621" i="12"/>
  <c r="M1621" i="12" s="1"/>
  <c r="U1621" i="12" s="1"/>
  <c r="F2265" i="12"/>
  <c r="L2265" i="12" s="1"/>
  <c r="R2265" i="12" s="1"/>
  <c r="T2265" i="12" s="1"/>
  <c r="G2209" i="12"/>
  <c r="M2209" i="12" s="1"/>
  <c r="U2209" i="12" s="1"/>
  <c r="G63" i="12"/>
  <c r="M63" i="12" s="1"/>
  <c r="U63" i="12" s="1"/>
  <c r="F409" i="12"/>
  <c r="L409" i="12" s="1"/>
  <c r="R409" i="12" s="1"/>
  <c r="T409" i="12" s="1"/>
  <c r="F633" i="12"/>
  <c r="L633" i="12" s="1"/>
  <c r="R633" i="12" s="1"/>
  <c r="T633" i="12" s="1"/>
  <c r="F962" i="12"/>
  <c r="L962" i="12" s="1"/>
  <c r="R962" i="12" s="1"/>
  <c r="T962" i="12" s="1"/>
  <c r="H122" i="12"/>
  <c r="N122" i="12" s="1"/>
  <c r="V122" i="12" s="1"/>
  <c r="H755" i="12"/>
  <c r="N755" i="12" s="1"/>
  <c r="V755" i="12" s="1"/>
  <c r="G207" i="12"/>
  <c r="M207" i="12" s="1"/>
  <c r="U207" i="12" s="1"/>
  <c r="H455" i="12"/>
  <c r="N455" i="12" s="1"/>
  <c r="V455" i="12" s="1"/>
  <c r="G699" i="12"/>
  <c r="M699" i="12" s="1"/>
  <c r="U699" i="12" s="1"/>
  <c r="G958" i="12"/>
  <c r="M958" i="12" s="1"/>
  <c r="U958" i="12" s="1"/>
  <c r="F958" i="12"/>
  <c r="L958" i="12" s="1"/>
  <c r="R958" i="12" s="1"/>
  <c r="T958" i="12" s="1"/>
  <c r="G818" i="12"/>
  <c r="M818" i="12" s="1"/>
  <c r="U818" i="12" s="1"/>
  <c r="F1691" i="12"/>
  <c r="L1691" i="12" s="1"/>
  <c r="R1691" i="12" s="1"/>
  <c r="T1691" i="12" s="1"/>
  <c r="G2239" i="12"/>
  <c r="M2239" i="12" s="1"/>
  <c r="U2239" i="12" s="1"/>
  <c r="H2066" i="12"/>
  <c r="N2066" i="12" s="1"/>
  <c r="V2066" i="12" s="1"/>
  <c r="H2183" i="12"/>
  <c r="N2183" i="12" s="1"/>
  <c r="V2183" i="12" s="1"/>
  <c r="F494" i="12"/>
  <c r="L494" i="12" s="1"/>
  <c r="R494" i="12" s="1"/>
  <c r="T494" i="12" s="1"/>
  <c r="H2265" i="12"/>
  <c r="N2265" i="12" s="1"/>
  <c r="V2265" i="12" s="1"/>
  <c r="F689" i="12"/>
  <c r="L689" i="12" s="1"/>
  <c r="R689" i="12" s="1"/>
  <c r="T689" i="12" s="1"/>
  <c r="H284" i="12"/>
  <c r="N284" i="12" s="1"/>
  <c r="V284" i="12" s="1"/>
  <c r="G689" i="12"/>
  <c r="M689" i="12" s="1"/>
  <c r="U689" i="12" s="1"/>
  <c r="G1050" i="12"/>
  <c r="M1050" i="12" s="1"/>
  <c r="U1050" i="12" s="1"/>
  <c r="H1672" i="12"/>
  <c r="N1672" i="12" s="1"/>
  <c r="V1672" i="12" s="1"/>
  <c r="H1061" i="12"/>
  <c r="N1061" i="12" s="1"/>
  <c r="V1061" i="12" s="1"/>
  <c r="G236" i="12"/>
  <c r="M236" i="12" s="1"/>
  <c r="U236" i="12" s="1"/>
  <c r="H2209" i="12"/>
  <c r="N2209" i="12" s="1"/>
  <c r="V2209" i="12" s="1"/>
  <c r="F284" i="12"/>
  <c r="L284" i="12" s="1"/>
  <c r="R284" i="12" s="1"/>
  <c r="T284" i="12" s="1"/>
  <c r="F54" i="12"/>
  <c r="L54" i="12" s="1"/>
  <c r="R54" i="12" s="1"/>
  <c r="T54" i="12" s="1"/>
  <c r="F438" i="12"/>
  <c r="L438" i="12" s="1"/>
  <c r="R438" i="12" s="1"/>
  <c r="T438" i="12" s="1"/>
  <c r="G2055" i="12"/>
  <c r="F2401" i="12"/>
  <c r="L2401" i="12" s="1"/>
  <c r="R2401" i="12" s="1"/>
  <c r="T2401" i="12" s="1"/>
  <c r="F2287" i="12"/>
  <c r="L2287" i="12" s="1"/>
  <c r="R2287" i="12" s="1"/>
  <c r="T2287" i="12" s="1"/>
  <c r="H2326" i="12"/>
  <c r="N2326" i="12" s="1"/>
  <c r="V2326" i="12" s="1"/>
  <c r="H2413" i="12"/>
  <c r="N2413" i="12" s="1"/>
  <c r="V2413" i="12" s="1"/>
  <c r="H207" i="12"/>
  <c r="N207" i="12" s="1"/>
  <c r="V207" i="12" s="1"/>
  <c r="H706" i="12"/>
  <c r="N706" i="12" s="1"/>
  <c r="V706" i="12" s="1"/>
  <c r="H427" i="12"/>
  <c r="N427" i="12" s="1"/>
  <c r="V427" i="12" s="1"/>
  <c r="H699" i="12"/>
  <c r="N699" i="12" s="1"/>
  <c r="V699" i="12" s="1"/>
  <c r="F781" i="12"/>
  <c r="L781" i="12" s="1"/>
  <c r="R781" i="12" s="1"/>
  <c r="T781" i="12" s="1"/>
  <c r="G421" i="12"/>
  <c r="M421" i="12" s="1"/>
  <c r="U421" i="12" s="1"/>
  <c r="F72" i="12"/>
  <c r="L72" i="12" s="1"/>
  <c r="R72" i="12" s="1"/>
  <c r="T72" i="12" s="1"/>
  <c r="H36" i="12"/>
  <c r="N36" i="12" s="1"/>
  <c r="V36" i="12" s="1"/>
  <c r="H134" i="12"/>
  <c r="N134" i="12" s="1"/>
  <c r="V134" i="12" s="1"/>
  <c r="H171" i="12"/>
  <c r="N171" i="12" s="1"/>
  <c r="V171" i="12" s="1"/>
  <c r="H219" i="12"/>
  <c r="N219" i="12" s="1"/>
  <c r="V219" i="12" s="1"/>
  <c r="G312" i="12"/>
  <c r="M312" i="12" s="1"/>
  <c r="U312" i="12" s="1"/>
  <c r="G348" i="12"/>
  <c r="M348" i="12" s="1"/>
  <c r="U348" i="12" s="1"/>
  <c r="H433" i="12"/>
  <c r="N433" i="12" s="1"/>
  <c r="V433" i="12" s="1"/>
  <c r="H950" i="12"/>
  <c r="N950" i="12" s="1"/>
  <c r="V950" i="12" s="1"/>
  <c r="H993" i="12"/>
  <c r="N993" i="12" s="1"/>
  <c r="V993" i="12" s="1"/>
  <c r="H1081" i="12"/>
  <c r="N1081" i="12" s="1"/>
  <c r="V1081" i="12" s="1"/>
  <c r="H1132" i="12"/>
  <c r="N1132" i="12" s="1"/>
  <c r="V1132" i="12" s="1"/>
  <c r="G1210" i="12"/>
  <c r="M1210" i="12" s="1"/>
  <c r="U1210" i="12" s="1"/>
  <c r="G1253" i="12"/>
  <c r="M1253" i="12" s="1"/>
  <c r="U1253" i="12" s="1"/>
  <c r="H1277" i="12"/>
  <c r="N1277" i="12" s="1"/>
  <c r="V1277" i="12" s="1"/>
  <c r="H1309" i="12"/>
  <c r="N1309" i="12" s="1"/>
  <c r="V1309" i="12" s="1"/>
  <c r="G1408" i="12"/>
  <c r="M1408" i="12" s="1"/>
  <c r="U1408" i="12" s="1"/>
  <c r="F1476" i="12"/>
  <c r="L1476" i="12" s="1"/>
  <c r="R1476" i="12" s="1"/>
  <c r="T1476" i="12" s="1"/>
  <c r="G1499" i="12"/>
  <c r="M1499" i="12" s="1"/>
  <c r="U1499" i="12" s="1"/>
  <c r="G1539" i="12"/>
  <c r="M1539" i="12" s="1"/>
  <c r="U1539" i="12" s="1"/>
  <c r="H1656" i="12"/>
  <c r="N1656" i="12" s="1"/>
  <c r="V1656" i="12" s="1"/>
  <c r="F1731" i="12"/>
  <c r="L1731" i="12" s="1"/>
  <c r="R1731" i="12" s="1"/>
  <c r="T1731" i="12" s="1"/>
  <c r="H1782" i="12"/>
  <c r="N1782" i="12" s="1"/>
  <c r="V1782" i="12" s="1"/>
  <c r="G1827" i="12"/>
  <c r="M1827" i="12" s="1"/>
  <c r="U1827" i="12" s="1"/>
  <c r="G2197" i="12"/>
  <c r="M2197" i="12" s="1"/>
  <c r="U2197" i="12" s="1"/>
  <c r="F2340" i="12"/>
  <c r="L2340" i="12" s="1"/>
  <c r="R2340" i="12" s="1"/>
  <c r="T2340" i="12" s="1"/>
  <c r="F2335" i="12"/>
  <c r="L2335" i="12" s="1"/>
  <c r="R2335" i="12" s="1"/>
  <c r="T2335" i="12" s="1"/>
  <c r="H1249" i="12"/>
  <c r="N1249" i="12" s="1"/>
  <c r="V1249" i="12" s="1"/>
  <c r="F1487" i="12"/>
  <c r="L1487" i="12" s="1"/>
  <c r="R1487" i="12" s="1"/>
  <c r="T1487" i="12" s="1"/>
  <c r="H1806" i="12"/>
  <c r="N1806" i="12" s="1"/>
  <c r="V1806" i="12" s="1"/>
  <c r="H1925" i="12"/>
  <c r="N1925" i="12" s="1"/>
  <c r="V1925" i="12" s="1"/>
  <c r="G2018" i="12"/>
  <c r="M2018" i="12" s="1"/>
  <c r="U2018" i="12" s="1"/>
  <c r="H2115" i="12"/>
  <c r="N2115" i="12" s="1"/>
  <c r="V2115" i="12" s="1"/>
  <c r="G2220" i="12"/>
  <c r="M2220" i="12" s="1"/>
  <c r="U2220" i="12" s="1"/>
  <c r="G28" i="12"/>
  <c r="M28" i="12" s="1"/>
  <c r="U28" i="12" s="1"/>
  <c r="H297" i="12"/>
  <c r="N297" i="12" s="1"/>
  <c r="V297" i="12" s="1"/>
  <c r="H334" i="12"/>
  <c r="N334" i="12" s="1"/>
  <c r="V334" i="12" s="1"/>
  <c r="H370" i="12"/>
  <c r="N370" i="12" s="1"/>
  <c r="V370" i="12" s="1"/>
  <c r="H451" i="12"/>
  <c r="N451" i="12" s="1"/>
  <c r="V451" i="12" s="1"/>
  <c r="F538" i="12"/>
  <c r="L538" i="12" s="1"/>
  <c r="R538" i="12" s="1"/>
  <c r="T538" i="12" s="1"/>
  <c r="F626" i="12"/>
  <c r="L626" i="12" s="1"/>
  <c r="R626" i="12" s="1"/>
  <c r="T626" i="12" s="1"/>
  <c r="F681" i="12"/>
  <c r="L681" i="12" s="1"/>
  <c r="R681" i="12" s="1"/>
  <c r="T681" i="12" s="1"/>
  <c r="H876" i="12"/>
  <c r="N876" i="12" s="1"/>
  <c r="V876" i="12" s="1"/>
  <c r="F1013" i="12"/>
  <c r="L1013" i="12" s="1"/>
  <c r="R1013" i="12" s="1"/>
  <c r="T1013" i="12" s="1"/>
  <c r="F1137" i="12"/>
  <c r="L1137" i="12" s="1"/>
  <c r="R1137" i="12" s="1"/>
  <c r="T1137" i="12" s="1"/>
  <c r="F1188" i="12"/>
  <c r="L1188" i="12" s="1"/>
  <c r="R1188" i="12" s="1"/>
  <c r="T1188" i="12" s="1"/>
  <c r="H1253" i="12"/>
  <c r="N1253" i="12" s="1"/>
  <c r="V1253" i="12" s="1"/>
  <c r="F1281" i="12"/>
  <c r="L1281" i="12" s="1"/>
  <c r="R1281" i="12" s="1"/>
  <c r="T1281" i="12" s="1"/>
  <c r="G1301" i="12"/>
  <c r="M1301" i="12" s="1"/>
  <c r="U1301" i="12" s="1"/>
  <c r="F1449" i="12"/>
  <c r="L1449" i="12" s="1"/>
  <c r="R1449" i="12" s="1"/>
  <c r="T1449" i="12" s="1"/>
  <c r="F1491" i="12"/>
  <c r="L1491" i="12" s="1"/>
  <c r="R1491" i="12" s="1"/>
  <c r="T1491" i="12" s="1"/>
  <c r="G1519" i="12"/>
  <c r="M1519" i="12" s="1"/>
  <c r="U1519" i="12" s="1"/>
  <c r="H1539" i="12"/>
  <c r="N1539" i="12" s="1"/>
  <c r="V1539" i="12" s="1"/>
  <c r="H1595" i="12"/>
  <c r="N1595" i="12" s="1"/>
  <c r="V1595" i="12" s="1"/>
  <c r="G1647" i="12"/>
  <c r="M1647" i="12" s="1"/>
  <c r="U1647" i="12" s="1"/>
  <c r="H1794" i="12"/>
  <c r="N1794" i="12" s="1"/>
  <c r="V1794" i="12" s="1"/>
  <c r="H1827" i="12"/>
  <c r="N1827" i="12" s="1"/>
  <c r="V1827" i="12" s="1"/>
  <c r="H1866" i="12"/>
  <c r="N1866" i="12" s="1"/>
  <c r="V1866" i="12" s="1"/>
  <c r="H1907" i="12"/>
  <c r="N1907" i="12" s="1"/>
  <c r="V1907" i="12" s="1"/>
  <c r="F1939" i="12"/>
  <c r="L1939" i="12" s="1"/>
  <c r="R1939" i="12" s="1"/>
  <c r="T1939" i="12" s="1"/>
  <c r="H1990" i="12"/>
  <c r="N1990" i="12" s="1"/>
  <c r="V1990" i="12" s="1"/>
  <c r="H2028" i="12"/>
  <c r="N2028" i="12" s="1"/>
  <c r="V2028" i="12" s="1"/>
  <c r="G2193" i="12"/>
  <c r="M2193" i="12" s="1"/>
  <c r="U2193" i="12" s="1"/>
  <c r="F2205" i="12"/>
  <c r="L2205" i="12" s="1"/>
  <c r="R2205" i="12" s="1"/>
  <c r="T2205" i="12" s="1"/>
  <c r="H2274" i="12"/>
  <c r="N2274" i="12" s="1"/>
  <c r="V2274" i="12" s="1"/>
  <c r="F2317" i="12"/>
  <c r="L2317" i="12" s="1"/>
  <c r="R2317" i="12" s="1"/>
  <c r="T2317" i="12" s="1"/>
  <c r="G321" i="12"/>
  <c r="M321" i="12" s="1"/>
  <c r="U321" i="12" s="1"/>
  <c r="H363" i="12"/>
  <c r="N363" i="12" s="1"/>
  <c r="V363" i="12" s="1"/>
  <c r="H512" i="12"/>
  <c r="N512" i="12" s="1"/>
  <c r="V512" i="12" s="1"/>
  <c r="G868" i="12"/>
  <c r="M868" i="12" s="1"/>
  <c r="U868" i="12" s="1"/>
  <c r="G1013" i="12"/>
  <c r="M1013" i="12" s="1"/>
  <c r="U1013" i="12" s="1"/>
  <c r="F1176" i="12"/>
  <c r="L1176" i="12" s="1"/>
  <c r="R1176" i="12" s="1"/>
  <c r="T1176" i="12" s="1"/>
  <c r="G1348" i="12"/>
  <c r="M1348" i="12" s="1"/>
  <c r="U1348" i="12" s="1"/>
  <c r="G1491" i="12"/>
  <c r="M1491" i="12" s="1"/>
  <c r="U1491" i="12" s="1"/>
  <c r="H1566" i="12"/>
  <c r="N1566" i="12" s="1"/>
  <c r="V1566" i="12" s="1"/>
  <c r="G1643" i="12"/>
  <c r="M1643" i="12" s="1"/>
  <c r="U1643" i="12" s="1"/>
  <c r="H1711" i="12"/>
  <c r="N1711" i="12" s="1"/>
  <c r="V1711" i="12" s="1"/>
  <c r="G1875" i="12"/>
  <c r="M1875" i="12" s="1"/>
  <c r="U1875" i="12" s="1"/>
  <c r="F1996" i="12"/>
  <c r="L1996" i="12" s="1"/>
  <c r="R1996" i="12" s="1"/>
  <c r="T1996" i="12" s="1"/>
  <c r="G2317" i="12"/>
  <c r="M2317" i="12" s="1"/>
  <c r="U2317" i="12" s="1"/>
  <c r="F49" i="12"/>
  <c r="L49" i="12" s="1"/>
  <c r="R49" i="12" s="1"/>
  <c r="T49" i="12" s="1"/>
  <c r="H86" i="12"/>
  <c r="N86" i="12" s="1"/>
  <c r="V86" i="12" s="1"/>
  <c r="F183" i="12"/>
  <c r="L183" i="12" s="1"/>
  <c r="R183" i="12" s="1"/>
  <c r="T183" i="12" s="1"/>
  <c r="H267" i="12"/>
  <c r="N267" i="12" s="1"/>
  <c r="V267" i="12" s="1"/>
  <c r="F312" i="12"/>
  <c r="L312" i="12" s="1"/>
  <c r="R312" i="12" s="1"/>
  <c r="T312" i="12" s="1"/>
  <c r="H359" i="12"/>
  <c r="N359" i="12" s="1"/>
  <c r="V359" i="12" s="1"/>
  <c r="G433" i="12"/>
  <c r="M433" i="12" s="1"/>
  <c r="U433" i="12" s="1"/>
  <c r="F483" i="12"/>
  <c r="L483" i="12" s="1"/>
  <c r="R483" i="12" s="1"/>
  <c r="T483" i="12" s="1"/>
  <c r="F516" i="12"/>
  <c r="L516" i="12" s="1"/>
  <c r="R516" i="12" s="1"/>
  <c r="T516" i="12" s="1"/>
  <c r="H606" i="12"/>
  <c r="N606" i="12" s="1"/>
  <c r="V606" i="12" s="1"/>
  <c r="G747" i="12"/>
  <c r="M747" i="12" s="1"/>
  <c r="U747" i="12" s="1"/>
  <c r="G864" i="12"/>
  <c r="M864" i="12" s="1"/>
  <c r="U864" i="12" s="1"/>
  <c r="G926" i="12"/>
  <c r="M926" i="12" s="1"/>
  <c r="U926" i="12" s="1"/>
  <c r="F989" i="12"/>
  <c r="L989" i="12" s="1"/>
  <c r="R989" i="12" s="1"/>
  <c r="T989" i="12" s="1"/>
  <c r="F1073" i="12"/>
  <c r="L1073" i="12" s="1"/>
  <c r="R1073" i="12" s="1"/>
  <c r="T1073" i="12" s="1"/>
  <c r="H1137" i="12"/>
  <c r="N1137" i="12" s="1"/>
  <c r="V1137" i="12" s="1"/>
  <c r="H1188" i="12"/>
  <c r="N1188" i="12" s="1"/>
  <c r="V1188" i="12" s="1"/>
  <c r="G1257" i="12"/>
  <c r="M1257" i="12" s="1"/>
  <c r="U1257" i="12" s="1"/>
  <c r="G1293" i="12"/>
  <c r="M1293" i="12" s="1"/>
  <c r="U1293" i="12" s="1"/>
  <c r="G1343" i="12"/>
  <c r="M1343" i="12" s="1"/>
  <c r="U1343" i="12" s="1"/>
  <c r="F1408" i="12"/>
  <c r="L1408" i="12" s="1"/>
  <c r="R1408" i="12" s="1"/>
  <c r="T1408" i="12" s="1"/>
  <c r="F1463" i="12"/>
  <c r="L1463" i="12" s="1"/>
  <c r="R1463" i="12" s="1"/>
  <c r="T1463" i="12" s="1"/>
  <c r="F1499" i="12"/>
  <c r="L1499" i="12" s="1"/>
  <c r="R1499" i="12" s="1"/>
  <c r="T1499" i="12" s="1"/>
  <c r="F1539" i="12"/>
  <c r="L1539" i="12" s="1"/>
  <c r="R1539" i="12" s="1"/>
  <c r="T1539" i="12" s="1"/>
  <c r="H1605" i="12"/>
  <c r="N1605" i="12" s="1"/>
  <c r="V1605" i="12" s="1"/>
  <c r="H1643" i="12"/>
  <c r="N1643" i="12" s="1"/>
  <c r="V1643" i="12" s="1"/>
  <c r="F1794" i="12"/>
  <c r="L1794" i="12" s="1"/>
  <c r="R1794" i="12" s="1"/>
  <c r="T1794" i="12" s="1"/>
  <c r="H1836" i="12"/>
  <c r="N1836" i="12" s="1"/>
  <c r="V1836" i="12" s="1"/>
  <c r="G1935" i="12"/>
  <c r="M1935" i="12" s="1"/>
  <c r="U1935" i="12" s="1"/>
  <c r="F1990" i="12"/>
  <c r="L1990" i="12" s="1"/>
  <c r="R1990" i="12" s="1"/>
  <c r="T1990" i="12" s="1"/>
  <c r="F2028" i="12"/>
  <c r="L2028" i="12" s="1"/>
  <c r="R2028" i="12" s="1"/>
  <c r="T2028" i="12" s="1"/>
  <c r="H2205" i="12"/>
  <c r="N2205" i="12" s="1"/>
  <c r="V2205" i="12" s="1"/>
  <c r="G2278" i="12"/>
  <c r="M2278" i="12" s="1"/>
  <c r="U2278" i="12" s="1"/>
  <c r="H2301" i="12"/>
  <c r="N2301" i="12" s="1"/>
  <c r="V2301" i="12" s="1"/>
  <c r="H2335" i="12"/>
  <c r="N2335" i="12" s="1"/>
  <c r="V2335" i="12" s="1"/>
  <c r="F2418" i="12"/>
  <c r="L2418" i="12" s="1"/>
  <c r="R2418" i="12" s="1"/>
  <c r="T2418" i="12" s="1"/>
  <c r="G41" i="12"/>
  <c r="M41" i="12" s="1"/>
  <c r="U41" i="12" s="1"/>
  <c r="H257" i="12"/>
  <c r="N257" i="12" s="1"/>
  <c r="V257" i="12" s="1"/>
  <c r="F433" i="12"/>
  <c r="L433" i="12" s="1"/>
  <c r="R433" i="12" s="1"/>
  <c r="T433" i="12" s="1"/>
  <c r="H838" i="12"/>
  <c r="N838" i="12" s="1"/>
  <c r="V838" i="12" s="1"/>
  <c r="H1621" i="12"/>
  <c r="N1621" i="12" s="1"/>
  <c r="V1621" i="12" s="1"/>
  <c r="H250" i="12"/>
  <c r="N250" i="12" s="1"/>
  <c r="V250" i="12" s="1"/>
  <c r="G633" i="12"/>
  <c r="M633" i="12" s="1"/>
  <c r="U633" i="12" s="1"/>
  <c r="F755" i="12"/>
  <c r="L755" i="12" s="1"/>
  <c r="R755" i="12" s="1"/>
  <c r="T755" i="12" s="1"/>
  <c r="F1757" i="12"/>
  <c r="L1757" i="12" s="1"/>
  <c r="R1757" i="12" s="1"/>
  <c r="T1757" i="12" s="1"/>
  <c r="H719" i="12"/>
  <c r="N719" i="12" s="1"/>
  <c r="V719" i="12" s="1"/>
  <c r="G618" i="12"/>
  <c r="M618" i="12" s="1"/>
  <c r="U618" i="12" s="1"/>
  <c r="G284" i="12"/>
  <c r="M284" i="12" s="1"/>
  <c r="U284" i="12" s="1"/>
  <c r="H765" i="12"/>
  <c r="N765" i="12" s="1"/>
  <c r="V765" i="12" s="1"/>
  <c r="G1946" i="12"/>
  <c r="M1946" i="12" s="1"/>
  <c r="U1946" i="12" s="1"/>
  <c r="G2097" i="12"/>
  <c r="M2097" i="12" s="1"/>
  <c r="U2097" i="12" s="1"/>
  <c r="H2239" i="12"/>
  <c r="N2239" i="12" s="1"/>
  <c r="V2239" i="12" s="1"/>
  <c r="G2344" i="12"/>
  <c r="M2344" i="12" s="1"/>
  <c r="U2344" i="12" s="1"/>
  <c r="H1691" i="12"/>
  <c r="N1691" i="12" s="1"/>
  <c r="V1691" i="12" s="1"/>
  <c r="H962" i="12"/>
  <c r="N962" i="12" s="1"/>
  <c r="V962" i="12" s="1"/>
  <c r="F1086" i="12"/>
  <c r="L1086" i="12" s="1"/>
  <c r="R1086" i="12" s="1"/>
  <c r="T1086" i="12" s="1"/>
  <c r="F250" i="12"/>
  <c r="L250" i="12" s="1"/>
  <c r="R250" i="12" s="1"/>
  <c r="T250" i="12" s="1"/>
  <c r="H633" i="12"/>
  <c r="N633" i="12" s="1"/>
  <c r="V633" i="12" s="1"/>
  <c r="F520" i="12"/>
  <c r="L520" i="12" s="1"/>
  <c r="R520" i="12" s="1"/>
  <c r="T520" i="12" s="1"/>
  <c r="H689" i="12"/>
  <c r="N689" i="12" s="1"/>
  <c r="V689" i="12" s="1"/>
  <c r="F1746" i="12"/>
  <c r="L1746" i="12" s="1"/>
  <c r="R1746" i="12" s="1"/>
  <c r="T1746" i="12" s="1"/>
  <c r="G726" i="12"/>
  <c r="M726" i="12" s="1"/>
  <c r="U726" i="12" s="1"/>
  <c r="G765" i="12"/>
  <c r="M765" i="12" s="1"/>
  <c r="U765" i="12" s="1"/>
  <c r="G600" i="12"/>
  <c r="M600" i="12" s="1"/>
  <c r="U600" i="12" s="1"/>
  <c r="H2158" i="12"/>
  <c r="N2158" i="12" s="1"/>
  <c r="V2158" i="12" s="1"/>
  <c r="H2055" i="12"/>
  <c r="F2326" i="12"/>
  <c r="L2326" i="12" s="1"/>
  <c r="R2326" i="12" s="1"/>
  <c r="T2326" i="12" s="1"/>
  <c r="F219" i="12"/>
  <c r="L219" i="12" s="1"/>
  <c r="R219" i="12" s="1"/>
  <c r="T219" i="12" s="1"/>
  <c r="F207" i="12"/>
  <c r="L207" i="12" s="1"/>
  <c r="R207" i="12" s="1"/>
  <c r="T207" i="12" s="1"/>
  <c r="H103" i="12"/>
  <c r="N103" i="12" s="1"/>
  <c r="V103" i="12" s="1"/>
  <c r="G277" i="12"/>
  <c r="M277" i="12" s="1"/>
  <c r="U277" i="12" s="1"/>
  <c r="H600" i="12"/>
  <c r="N600" i="12" s="1"/>
  <c r="V600" i="12" s="1"/>
  <c r="G213" i="12"/>
  <c r="M213" i="12" s="1"/>
  <c r="U213" i="12" s="1"/>
  <c r="H639" i="12"/>
  <c r="N639" i="12" s="1"/>
  <c r="V639" i="12" s="1"/>
  <c r="H213" i="12"/>
  <c r="N213" i="12" s="1"/>
  <c r="V213" i="12" s="1"/>
  <c r="G250" i="12"/>
  <c r="M250" i="12" s="1"/>
  <c r="U250" i="12" s="1"/>
  <c r="H726" i="12"/>
  <c r="N726" i="12" s="1"/>
  <c r="V726" i="12" s="1"/>
  <c r="F28" i="12"/>
  <c r="L28" i="12" s="1"/>
  <c r="R28" i="12" s="1"/>
  <c r="T28" i="12" s="1"/>
  <c r="G98" i="12"/>
  <c r="M98" i="12" s="1"/>
  <c r="U98" i="12" s="1"/>
  <c r="G183" i="12"/>
  <c r="M183" i="12" s="1"/>
  <c r="U183" i="12" s="1"/>
  <c r="H378" i="12"/>
  <c r="N378" i="12" s="1"/>
  <c r="V378" i="12" s="1"/>
  <c r="G451" i="12"/>
  <c r="M451" i="12" s="1"/>
  <c r="U451" i="12" s="1"/>
  <c r="H490" i="12"/>
  <c r="N490" i="12" s="1"/>
  <c r="V490" i="12" s="1"/>
  <c r="F512" i="12"/>
  <c r="L512" i="12" s="1"/>
  <c r="R512" i="12" s="1"/>
  <c r="T512" i="12" s="1"/>
  <c r="H534" i="12"/>
  <c r="N534" i="12" s="1"/>
  <c r="V534" i="12" s="1"/>
  <c r="G788" i="12"/>
  <c r="M788" i="12" s="1"/>
  <c r="U788" i="12" s="1"/>
  <c r="G842" i="12"/>
  <c r="M842" i="12" s="1"/>
  <c r="U842" i="12" s="1"/>
  <c r="G918" i="12"/>
  <c r="M918" i="12" s="1"/>
  <c r="U918" i="12" s="1"/>
  <c r="F972" i="12"/>
  <c r="L972" i="12" s="1"/>
  <c r="R972" i="12" s="1"/>
  <c r="T972" i="12" s="1"/>
  <c r="F1105" i="12"/>
  <c r="L1105" i="12" s="1"/>
  <c r="R1105" i="12" s="1"/>
  <c r="T1105" i="12" s="1"/>
  <c r="F1163" i="12"/>
  <c r="L1163" i="12" s="1"/>
  <c r="R1163" i="12" s="1"/>
  <c r="T1163" i="12" s="1"/>
  <c r="H1241" i="12"/>
  <c r="N1241" i="12" s="1"/>
  <c r="V1241" i="12" s="1"/>
  <c r="G1289" i="12"/>
  <c r="M1289" i="12" s="1"/>
  <c r="U1289" i="12" s="1"/>
  <c r="G1463" i="12"/>
  <c r="M1463" i="12" s="1"/>
  <c r="U1463" i="12" s="1"/>
  <c r="H1579" i="12"/>
  <c r="N1579" i="12" s="1"/>
  <c r="V1579" i="12" s="1"/>
  <c r="G1595" i="12"/>
  <c r="M1595" i="12" s="1"/>
  <c r="U1595" i="12" s="1"/>
  <c r="G1631" i="12"/>
  <c r="M1631" i="12" s="1"/>
  <c r="U1631" i="12" s="1"/>
  <c r="G1715" i="12"/>
  <c r="M1715" i="12" s="1"/>
  <c r="U1715" i="12" s="1"/>
  <c r="H1742" i="12"/>
  <c r="N1742" i="12" s="1"/>
  <c r="V1742" i="12" s="1"/>
  <c r="G1794" i="12"/>
  <c r="M1794" i="12" s="1"/>
  <c r="U1794" i="12" s="1"/>
  <c r="H1814" i="12"/>
  <c r="N1814" i="12" s="1"/>
  <c r="V1814" i="12" s="1"/>
  <c r="H1851" i="12"/>
  <c r="N1851" i="12" s="1"/>
  <c r="V1851" i="12" s="1"/>
  <c r="F1881" i="12"/>
  <c r="L1881" i="12" s="1"/>
  <c r="R1881" i="12" s="1"/>
  <c r="T1881" i="12" s="1"/>
  <c r="F1925" i="12"/>
  <c r="L1925" i="12" s="1"/>
  <c r="R1925" i="12" s="1"/>
  <c r="T1925" i="12" s="1"/>
  <c r="F1966" i="12"/>
  <c r="L1966" i="12" s="1"/>
  <c r="R1966" i="12" s="1"/>
  <c r="T1966" i="12" s="1"/>
  <c r="G1990" i="12"/>
  <c r="M1990" i="12" s="1"/>
  <c r="U1990" i="12" s="1"/>
  <c r="G2028" i="12"/>
  <c r="M2028" i="12" s="1"/>
  <c r="U2028" i="12" s="1"/>
  <c r="H2088" i="12"/>
  <c r="N2088" i="12" s="1"/>
  <c r="V2088" i="12" s="1"/>
  <c r="F2146" i="12"/>
  <c r="L2146" i="12" s="1"/>
  <c r="R2146" i="12" s="1"/>
  <c r="T2146" i="12" s="1"/>
  <c r="F2179" i="12"/>
  <c r="L2179" i="12" s="1"/>
  <c r="R2179" i="12" s="1"/>
  <c r="T2179" i="12" s="1"/>
  <c r="H2216" i="12"/>
  <c r="N2216" i="12" s="1"/>
  <c r="V2216" i="12" s="1"/>
  <c r="H2278" i="12"/>
  <c r="N2278" i="12" s="1"/>
  <c r="V2278" i="12" s="1"/>
  <c r="F2413" i="12"/>
  <c r="L2413" i="12" s="1"/>
  <c r="R2413" i="12" s="1"/>
  <c r="T2413" i="12" s="1"/>
  <c r="G2413" i="12"/>
  <c r="M2413" i="12" s="1"/>
  <c r="U2413" i="12" s="1"/>
  <c r="F555" i="12"/>
  <c r="L555" i="12" s="1"/>
  <c r="R555" i="12" s="1"/>
  <c r="T555" i="12" s="1"/>
  <c r="G626" i="12"/>
  <c r="M626" i="12" s="1"/>
  <c r="U626" i="12" s="1"/>
  <c r="F864" i="12"/>
  <c r="L864" i="12" s="1"/>
  <c r="R864" i="12" s="1"/>
  <c r="T864" i="12" s="1"/>
  <c r="G934" i="12"/>
  <c r="M934" i="12" s="1"/>
  <c r="U934" i="12" s="1"/>
  <c r="F1132" i="12"/>
  <c r="L1132" i="12" s="1"/>
  <c r="R1132" i="12" s="1"/>
  <c r="T1132" i="12" s="1"/>
  <c r="H1285" i="12"/>
  <c r="N1285" i="12" s="1"/>
  <c r="V1285" i="12" s="1"/>
  <c r="G1417" i="12"/>
  <c r="M1417" i="12" s="1"/>
  <c r="U1417" i="12" s="1"/>
  <c r="F1720" i="12"/>
  <c r="L1720" i="12" s="1"/>
  <c r="R1720" i="12" s="1"/>
  <c r="T1720" i="12" s="1"/>
  <c r="H1841" i="12"/>
  <c r="N1841" i="12" s="1"/>
  <c r="V1841" i="12" s="1"/>
  <c r="G1978" i="12"/>
  <c r="M1978" i="12" s="1"/>
  <c r="U1978" i="12" s="1"/>
  <c r="F2261" i="12"/>
  <c r="L2261" i="12" s="1"/>
  <c r="R2261" i="12" s="1"/>
  <c r="T2261" i="12" s="1"/>
  <c r="F41" i="12"/>
  <c r="L41" i="12" s="1"/>
  <c r="R41" i="12" s="1"/>
  <c r="T41" i="12" s="1"/>
  <c r="H183" i="12"/>
  <c r="N183" i="12" s="1"/>
  <c r="V183" i="12" s="1"/>
  <c r="G394" i="12"/>
  <c r="M394" i="12" s="1"/>
  <c r="U394" i="12" s="1"/>
  <c r="G610" i="12"/>
  <c r="M610" i="12" s="1"/>
  <c r="U610" i="12" s="1"/>
  <c r="F868" i="12"/>
  <c r="L868" i="12" s="1"/>
  <c r="R868" i="12" s="1"/>
  <c r="T868" i="12" s="1"/>
  <c r="F934" i="12"/>
  <c r="L934" i="12" s="1"/>
  <c r="R934" i="12" s="1"/>
  <c r="T934" i="12" s="1"/>
  <c r="G972" i="12"/>
  <c r="M972" i="12" s="1"/>
  <c r="U972" i="12" s="1"/>
  <c r="G1105" i="12"/>
  <c r="M1105" i="12" s="1"/>
  <c r="U1105" i="12" s="1"/>
  <c r="G1163" i="12"/>
  <c r="M1163" i="12" s="1"/>
  <c r="U1163" i="12" s="1"/>
  <c r="G1233" i="12"/>
  <c r="M1233" i="12" s="1"/>
  <c r="U1233" i="12" s="1"/>
  <c r="H1289" i="12"/>
  <c r="N1289" i="12" s="1"/>
  <c r="V1289" i="12" s="1"/>
  <c r="H1325" i="12"/>
  <c r="N1325" i="12" s="1"/>
  <c r="V1325" i="12" s="1"/>
  <c r="G1433" i="12"/>
  <c r="M1433" i="12" s="1"/>
  <c r="U1433" i="12" s="1"/>
  <c r="G1476" i="12"/>
  <c r="M1476" i="12" s="1"/>
  <c r="U1476" i="12" s="1"/>
  <c r="F1586" i="12"/>
  <c r="L1586" i="12" s="1"/>
  <c r="R1586" i="12" s="1"/>
  <c r="T1586" i="12" s="1"/>
  <c r="G1609" i="12"/>
  <c r="M1609" i="12" s="1"/>
  <c r="U1609" i="12" s="1"/>
  <c r="H1631" i="12"/>
  <c r="N1631" i="12" s="1"/>
  <c r="V1631" i="12" s="1"/>
  <c r="F1660" i="12"/>
  <c r="L1660" i="12" s="1"/>
  <c r="R1660" i="12" s="1"/>
  <c r="F1707" i="12"/>
  <c r="L1707" i="12" s="1"/>
  <c r="R1707" i="12" s="1"/>
  <c r="T1707" i="12" s="1"/>
  <c r="F1786" i="12"/>
  <c r="L1786" i="12" s="1"/>
  <c r="R1786" i="12" s="1"/>
  <c r="T1786" i="12" s="1"/>
  <c r="G1841" i="12"/>
  <c r="M1841" i="12" s="1"/>
  <c r="U1841" i="12" s="1"/>
  <c r="F1978" i="12"/>
  <c r="L1978" i="12" s="1"/>
  <c r="R1978" i="12" s="1"/>
  <c r="T1978" i="12" s="1"/>
  <c r="F2018" i="12"/>
  <c r="L2018" i="12" s="1"/>
  <c r="R2018" i="12" s="1"/>
  <c r="T2018" i="12" s="1"/>
  <c r="F2111" i="12"/>
  <c r="L2111" i="12" s="1"/>
  <c r="R2111" i="12" s="1"/>
  <c r="T2111" i="12" s="1"/>
  <c r="F2235" i="12"/>
  <c r="L2235" i="12" s="1"/>
  <c r="R2235" i="12" s="1"/>
  <c r="T2235" i="12" s="1"/>
  <c r="G2253" i="12"/>
  <c r="M2253" i="12" s="1"/>
  <c r="U2253" i="12" s="1"/>
  <c r="F926" i="12"/>
  <c r="L926" i="12" s="1"/>
  <c r="R926" i="12" s="1"/>
  <c r="T926" i="12" s="1"/>
  <c r="G1137" i="12"/>
  <c r="M1137" i="12" s="1"/>
  <c r="U1137" i="12" s="1"/>
  <c r="H1233" i="12"/>
  <c r="N1233" i="12" s="1"/>
  <c r="V1233" i="12" s="1"/>
  <c r="G1297" i="12"/>
  <c r="M1297" i="12" s="1"/>
  <c r="U1297" i="12" s="1"/>
  <c r="F1412" i="12"/>
  <c r="L1412" i="12" s="1"/>
  <c r="R1412" i="12" s="1"/>
  <c r="T1412" i="12" s="1"/>
  <c r="G1449" i="12"/>
  <c r="M1449" i="12" s="1"/>
  <c r="U1449" i="12" s="1"/>
  <c r="H1609" i="12"/>
  <c r="N1609" i="12" s="1"/>
  <c r="V1609" i="12" s="1"/>
  <c r="G1836" i="12"/>
  <c r="M1836" i="12" s="1"/>
  <c r="U1836" i="12" s="1"/>
  <c r="G1961" i="12"/>
  <c r="M1961" i="12" s="1"/>
  <c r="U1961" i="12" s="1"/>
  <c r="H2024" i="12"/>
  <c r="N2024" i="12" s="1"/>
  <c r="V2024" i="12" s="1"/>
  <c r="G36" i="12"/>
  <c r="M36" i="12" s="1"/>
  <c r="U36" i="12" s="1"/>
  <c r="G219" i="12"/>
  <c r="M219" i="12" s="1"/>
  <c r="U219" i="12" s="1"/>
  <c r="F398" i="12"/>
  <c r="L398" i="12" s="1"/>
  <c r="R398" i="12" s="1"/>
  <c r="T398" i="12" s="1"/>
  <c r="G555" i="12"/>
  <c r="M555" i="12" s="1"/>
  <c r="U555" i="12" s="1"/>
  <c r="F788" i="12"/>
  <c r="L788" i="12" s="1"/>
  <c r="R788" i="12" s="1"/>
  <c r="T788" i="12" s="1"/>
  <c r="F876" i="12"/>
  <c r="L876" i="12" s="1"/>
  <c r="R876" i="12" s="1"/>
  <c r="T876" i="12" s="1"/>
  <c r="H954" i="12"/>
  <c r="N954" i="12" s="1"/>
  <c r="V954" i="12" s="1"/>
  <c r="G1155" i="12"/>
  <c r="M1155" i="12" s="1"/>
  <c r="U1155" i="12" s="1"/>
  <c r="G1215" i="12"/>
  <c r="M1215" i="12" s="1"/>
  <c r="U1215" i="12" s="1"/>
  <c r="H1245" i="12"/>
  <c r="N1245" i="12" s="1"/>
  <c r="V1245" i="12" s="1"/>
  <c r="H1281" i="12"/>
  <c r="N1281" i="12" s="1"/>
  <c r="V1281" i="12" s="1"/>
  <c r="H1313" i="12"/>
  <c r="N1313" i="12" s="1"/>
  <c r="V1313" i="12" s="1"/>
  <c r="H1417" i="12"/>
  <c r="N1417" i="12" s="1"/>
  <c r="V1417" i="12" s="1"/>
  <c r="H1471" i="12"/>
  <c r="N1471" i="12" s="1"/>
  <c r="V1471" i="12" s="1"/>
  <c r="G1579" i="12"/>
  <c r="M1579" i="12" s="1"/>
  <c r="U1579" i="12" s="1"/>
  <c r="F1595" i="12"/>
  <c r="L1595" i="12" s="1"/>
  <c r="R1595" i="12" s="1"/>
  <c r="T1595" i="12" s="1"/>
  <c r="F1631" i="12"/>
  <c r="L1631" i="12" s="1"/>
  <c r="R1631" i="12" s="1"/>
  <c r="T1631" i="12" s="1"/>
  <c r="F1715" i="12"/>
  <c r="L1715" i="12" s="1"/>
  <c r="R1715" i="12" s="1"/>
  <c r="T1715" i="12" s="1"/>
  <c r="G1742" i="12"/>
  <c r="M1742" i="12" s="1"/>
  <c r="U1742" i="12" s="1"/>
  <c r="G1782" i="12"/>
  <c r="M1782" i="12" s="1"/>
  <c r="U1782" i="12" s="1"/>
  <c r="G1814" i="12"/>
  <c r="M1814" i="12" s="1"/>
  <c r="U1814" i="12" s="1"/>
  <c r="G1851" i="12"/>
  <c r="M1851" i="12" s="1"/>
  <c r="U1851" i="12" s="1"/>
  <c r="H1875" i="12"/>
  <c r="N1875" i="12" s="1"/>
  <c r="V1875" i="12" s="1"/>
  <c r="H1916" i="12"/>
  <c r="N1916" i="12" s="1"/>
  <c r="V1916" i="12" s="1"/>
  <c r="G2014" i="12"/>
  <c r="M2014" i="12" s="1"/>
  <c r="U2014" i="12" s="1"/>
  <c r="F2197" i="12"/>
  <c r="L2197" i="12" s="1"/>
  <c r="R2197" i="12" s="1"/>
  <c r="T2197" i="12" s="1"/>
  <c r="G2216" i="12"/>
  <c r="M2216" i="12" s="1"/>
  <c r="U2216" i="12" s="1"/>
  <c r="H2235" i="12"/>
  <c r="N2235" i="12" s="1"/>
  <c r="V2235" i="12" s="1"/>
  <c r="F2257" i="12"/>
  <c r="L2257" i="12" s="1"/>
  <c r="R2257" i="12" s="1"/>
  <c r="T2257" i="12" s="1"/>
  <c r="H28" i="12"/>
  <c r="N28" i="12" s="1"/>
  <c r="V28" i="12" s="1"/>
  <c r="G86" i="12"/>
  <c r="M86" i="12" s="1"/>
  <c r="U86" i="12" s="1"/>
  <c r="F134" i="12"/>
  <c r="L134" i="12" s="1"/>
  <c r="R134" i="12" s="1"/>
  <c r="T134" i="12" s="1"/>
  <c r="F171" i="12"/>
  <c r="L171" i="12" s="1"/>
  <c r="R171" i="12" s="1"/>
  <c r="T171" i="12" s="1"/>
  <c r="G192" i="12"/>
  <c r="M192" i="12" s="1"/>
  <c r="U192" i="12" s="1"/>
  <c r="H273" i="12"/>
  <c r="N273" i="12" s="1"/>
  <c r="V273" i="12" s="1"/>
  <c r="F316" i="12"/>
  <c r="L316" i="12" s="1"/>
  <c r="R316" i="12" s="1"/>
  <c r="T316" i="12" s="1"/>
  <c r="F378" i="12"/>
  <c r="L378" i="12" s="1"/>
  <c r="R378" i="12" s="1"/>
  <c r="T378" i="12" s="1"/>
  <c r="H610" i="12"/>
  <c r="N610" i="12" s="1"/>
  <c r="V610" i="12" s="1"/>
  <c r="G751" i="12"/>
  <c r="M751" i="12" s="1"/>
  <c r="U751" i="12" s="1"/>
  <c r="H908" i="12"/>
  <c r="N908" i="12" s="1"/>
  <c r="V908" i="12" s="1"/>
  <c r="G954" i="12"/>
  <c r="M954" i="12" s="1"/>
  <c r="U954" i="12" s="1"/>
  <c r="F993" i="12"/>
  <c r="L993" i="12" s="1"/>
  <c r="R993" i="12" s="1"/>
  <c r="T993" i="12" s="1"/>
  <c r="F1081" i="12"/>
  <c r="L1081" i="12" s="1"/>
  <c r="R1081" i="12" s="1"/>
  <c r="T1081" i="12" s="1"/>
  <c r="H1105" i="12"/>
  <c r="N1105" i="12" s="1"/>
  <c r="V1105" i="12" s="1"/>
  <c r="H1163" i="12"/>
  <c r="N1163" i="12" s="1"/>
  <c r="V1163" i="12" s="1"/>
  <c r="F1241" i="12"/>
  <c r="L1241" i="12" s="1"/>
  <c r="R1241" i="12" s="1"/>
  <c r="T1241" i="12" s="1"/>
  <c r="F1277" i="12"/>
  <c r="L1277" i="12" s="1"/>
  <c r="R1277" i="12" s="1"/>
  <c r="T1277" i="12" s="1"/>
  <c r="H1301" i="12"/>
  <c r="N1301" i="12" s="1"/>
  <c r="V1301" i="12" s="1"/>
  <c r="F1467" i="12"/>
  <c r="L1467" i="12" s="1"/>
  <c r="R1467" i="12" s="1"/>
  <c r="T1467" i="12" s="1"/>
  <c r="H1495" i="12"/>
  <c r="N1495" i="12" s="1"/>
  <c r="V1495" i="12" s="1"/>
  <c r="F1544" i="12"/>
  <c r="L1544" i="12" s="1"/>
  <c r="R1544" i="12" s="1"/>
  <c r="F1600" i="12"/>
  <c r="L1600" i="12" s="1"/>
  <c r="R1600" i="12" s="1"/>
  <c r="T1600" i="12" s="1"/>
  <c r="F1636" i="12"/>
  <c r="L1636" i="12" s="1"/>
  <c r="R1636" i="12" s="1"/>
  <c r="T1636" i="12" s="1"/>
  <c r="G1727" i="12"/>
  <c r="M1727" i="12" s="1"/>
  <c r="U1727" i="12" s="1"/>
  <c r="H1767" i="12"/>
  <c r="N1767" i="12" s="1"/>
  <c r="V1767" i="12" s="1"/>
  <c r="G1802" i="12"/>
  <c r="M1802" i="12" s="1"/>
  <c r="U1802" i="12" s="1"/>
  <c r="F1851" i="12"/>
  <c r="L1851" i="12" s="1"/>
  <c r="R1851" i="12" s="1"/>
  <c r="T1851" i="12" s="1"/>
  <c r="F1935" i="12"/>
  <c r="L1935" i="12" s="1"/>
  <c r="R1935" i="12" s="1"/>
  <c r="T1935" i="12" s="1"/>
  <c r="H1966" i="12"/>
  <c r="N1966" i="12" s="1"/>
  <c r="V1966" i="12" s="1"/>
  <c r="F2014" i="12"/>
  <c r="L2014" i="12" s="1"/>
  <c r="R2014" i="12" s="1"/>
  <c r="T2014" i="12" s="1"/>
  <c r="F2088" i="12"/>
  <c r="L2088" i="12" s="1"/>
  <c r="R2088" i="12" s="1"/>
  <c r="T2088" i="12" s="1"/>
  <c r="F2134" i="12"/>
  <c r="L2134" i="12" s="1"/>
  <c r="R2134" i="12" s="1"/>
  <c r="T2134" i="12" s="1"/>
  <c r="H2193" i="12"/>
  <c r="N2193" i="12" s="1"/>
  <c r="V2193" i="12" s="1"/>
  <c r="F2231" i="12"/>
  <c r="L2231" i="12" s="1"/>
  <c r="R2231" i="12" s="1"/>
  <c r="T2231" i="12" s="1"/>
  <c r="G2249" i="12"/>
  <c r="M2249" i="12" s="1"/>
  <c r="U2249" i="12" s="1"/>
  <c r="G2283" i="12"/>
  <c r="M2283" i="12" s="1"/>
  <c r="U2283" i="12" s="1"/>
  <c r="H2355" i="12"/>
  <c r="N2355" i="12" s="1"/>
  <c r="V2355" i="12" s="1"/>
  <c r="G112" i="12"/>
  <c r="M112" i="12" s="1"/>
  <c r="U112" i="12" s="1"/>
  <c r="F175" i="12"/>
  <c r="L175" i="12" s="1"/>
  <c r="R175" i="12" s="1"/>
  <c r="T175" i="12" s="1"/>
  <c r="F734" i="12"/>
  <c r="L734" i="12" s="1"/>
  <c r="R734" i="12" s="1"/>
  <c r="T734" i="12" s="1"/>
  <c r="F527" i="12"/>
  <c r="L527" i="12" s="1"/>
  <c r="R527" i="12" s="1"/>
  <c r="T527" i="12" s="1"/>
  <c r="H1025" i="12"/>
  <c r="N1025" i="12" s="1"/>
  <c r="V1025" i="12" s="1"/>
  <c r="H2305" i="12"/>
  <c r="N2305" i="12" s="1"/>
  <c r="V2305" i="12" s="1"/>
  <c r="H520" i="12"/>
  <c r="N520" i="12" s="1"/>
  <c r="V520" i="12" s="1"/>
  <c r="H421" i="12"/>
  <c r="N421" i="12" s="1"/>
  <c r="V421" i="12" s="1"/>
  <c r="H338" i="12"/>
  <c r="N338" i="12" s="1"/>
  <c r="V338" i="12" s="1"/>
  <c r="G122" i="12"/>
  <c r="M122" i="12" s="1"/>
  <c r="U122" i="12" s="1"/>
  <c r="G501" i="12"/>
  <c r="M501" i="12" s="1"/>
  <c r="U501" i="12" s="1"/>
  <c r="F1358" i="12"/>
  <c r="L1358" i="12" s="1"/>
  <c r="R1358" i="12" s="1"/>
  <c r="T1358" i="12" s="1"/>
  <c r="G1757" i="12"/>
  <c r="M1757" i="12" s="1"/>
  <c r="U1757" i="12" s="1"/>
  <c r="G2305" i="12"/>
  <c r="M2305" i="12" s="1"/>
  <c r="U2305" i="12" s="1"/>
  <c r="G2076" i="12"/>
  <c r="M2076" i="12" s="1"/>
  <c r="U2076" i="12" s="1"/>
  <c r="G2224" i="12"/>
  <c r="M2224" i="12" s="1"/>
  <c r="U2224" i="12" s="1"/>
  <c r="F455" i="12"/>
  <c r="L455" i="12" s="1"/>
  <c r="R455" i="12" s="1"/>
  <c r="T455" i="12" s="1"/>
  <c r="H277" i="12"/>
  <c r="N277" i="12" s="1"/>
  <c r="V277" i="12" s="1"/>
  <c r="H574" i="12"/>
  <c r="N574" i="12" s="1"/>
  <c r="V574" i="12" s="1"/>
  <c r="H21" i="12"/>
  <c r="N21" i="12" s="1"/>
  <c r="V21" i="12" s="1"/>
  <c r="G527" i="12"/>
  <c r="M527" i="12" s="1"/>
  <c r="U527" i="12" s="1"/>
  <c r="H2344" i="12"/>
  <c r="N2344" i="12" s="1"/>
  <c r="V2344" i="12" s="1"/>
  <c r="F112" i="12"/>
  <c r="L112" i="12" s="1"/>
  <c r="R112" i="12" s="1"/>
  <c r="T112" i="12" s="1"/>
  <c r="F213" i="12"/>
  <c r="L213" i="12" s="1"/>
  <c r="R213" i="12" s="1"/>
  <c r="T213" i="12" s="1"/>
  <c r="G639" i="12"/>
  <c r="M639" i="12" s="1"/>
  <c r="U639" i="12" s="1"/>
  <c r="F122" i="12"/>
  <c r="L122" i="12" s="1"/>
  <c r="R122" i="12" s="1"/>
  <c r="T122" i="12" s="1"/>
  <c r="G544" i="12"/>
  <c r="M544" i="12" s="1"/>
  <c r="U544" i="12" s="1"/>
  <c r="G962" i="12"/>
  <c r="M962" i="12" s="1"/>
  <c r="U962" i="12" s="1"/>
  <c r="H2165" i="12"/>
  <c r="N2165" i="12" s="1"/>
  <c r="V2165" i="12" s="1"/>
  <c r="F2183" i="12"/>
  <c r="L2183" i="12" s="1"/>
  <c r="R2183" i="12" s="1"/>
  <c r="T2183" i="12" s="1"/>
  <c r="G1029" i="12"/>
  <c r="M1029" i="12" s="1"/>
  <c r="U1029" i="12" s="1"/>
  <c r="F699" i="12"/>
  <c r="L699" i="12" s="1"/>
  <c r="R699" i="12" s="1"/>
  <c r="T699" i="12" s="1"/>
  <c r="F45" i="12"/>
  <c r="L45" i="12" s="1"/>
  <c r="R45" i="12" s="1"/>
  <c r="T45" i="12" s="1"/>
  <c r="F93" i="12"/>
  <c r="L93" i="12" s="1"/>
  <c r="R93" i="12" s="1"/>
  <c r="T93" i="12" s="1"/>
  <c r="G161" i="12"/>
  <c r="M161" i="12" s="1"/>
  <c r="U161" i="12" s="1"/>
  <c r="H187" i="12"/>
  <c r="N187" i="12" s="1"/>
  <c r="V187" i="12" s="1"/>
  <c r="G297" i="12"/>
  <c r="M297" i="12" s="1"/>
  <c r="U297" i="12" s="1"/>
  <c r="G334" i="12"/>
  <c r="M334" i="12" s="1"/>
  <c r="U334" i="12" s="1"/>
  <c r="H353" i="12"/>
  <c r="N353" i="12" s="1"/>
  <c r="V353" i="12" s="1"/>
  <c r="G416" i="12"/>
  <c r="M416" i="12" s="1"/>
  <c r="U416" i="12" s="1"/>
  <c r="H471" i="12"/>
  <c r="N471" i="12" s="1"/>
  <c r="V471" i="12" s="1"/>
  <c r="G516" i="12"/>
  <c r="M516" i="12" s="1"/>
  <c r="U516" i="12" s="1"/>
  <c r="G569" i="12"/>
  <c r="M569" i="12" s="1"/>
  <c r="U569" i="12" s="1"/>
  <c r="F798" i="12"/>
  <c r="L798" i="12" s="1"/>
  <c r="R798" i="12" s="1"/>
  <c r="T798" i="12" s="1"/>
  <c r="F838" i="12"/>
  <c r="L838" i="12" s="1"/>
  <c r="R838" i="12" s="1"/>
  <c r="T838" i="12" s="1"/>
  <c r="F908" i="12"/>
  <c r="L908" i="12" s="1"/>
  <c r="R908" i="12" s="1"/>
  <c r="T908" i="12" s="1"/>
  <c r="F1017" i="12"/>
  <c r="L1017" i="12" s="1"/>
  <c r="R1017" i="12" s="1"/>
  <c r="T1017" i="12" s="1"/>
  <c r="G1073" i="12"/>
  <c r="M1073" i="12" s="1"/>
  <c r="U1073" i="12" s="1"/>
  <c r="H1155" i="12"/>
  <c r="N1155" i="12" s="1"/>
  <c r="V1155" i="12" s="1"/>
  <c r="H1215" i="12"/>
  <c r="N1215" i="12" s="1"/>
  <c r="V1215" i="12" s="1"/>
  <c r="G1273" i="12"/>
  <c r="M1273" i="12" s="1"/>
  <c r="U1273" i="12" s="1"/>
  <c r="G1305" i="12"/>
  <c r="M1305" i="12" s="1"/>
  <c r="U1305" i="12" s="1"/>
  <c r="H1343" i="12"/>
  <c r="N1343" i="12" s="1"/>
  <c r="V1343" i="12" s="1"/>
  <c r="G1437" i="12"/>
  <c r="M1437" i="12" s="1"/>
  <c r="U1437" i="12" s="1"/>
  <c r="G1480" i="12"/>
  <c r="M1480" i="12" s="1"/>
  <c r="U1480" i="12" s="1"/>
  <c r="H1544" i="12"/>
  <c r="N1544" i="12" s="1"/>
  <c r="V1544" i="12" s="1"/>
  <c r="F1590" i="12"/>
  <c r="L1590" i="12" s="1"/>
  <c r="R1590" i="12" s="1"/>
  <c r="T1590" i="12" s="1"/>
  <c r="G1616" i="12"/>
  <c r="M1616" i="12" s="1"/>
  <c r="U1616" i="12" s="1"/>
  <c r="H1636" i="12"/>
  <c r="N1636" i="12" s="1"/>
  <c r="V1636" i="12" s="1"/>
  <c r="H1720" i="12"/>
  <c r="N1720" i="12" s="1"/>
  <c r="V1720" i="12" s="1"/>
  <c r="G1735" i="12"/>
  <c r="M1735" i="12" s="1"/>
  <c r="U1735" i="12" s="1"/>
  <c r="F1790" i="12"/>
  <c r="L1790" i="12" s="1"/>
  <c r="R1790" i="12" s="1"/>
  <c r="T1790" i="12" s="1"/>
  <c r="G1810" i="12"/>
  <c r="M1810" i="12" s="1"/>
  <c r="U1810" i="12" s="1"/>
  <c r="H1832" i="12"/>
  <c r="N1832" i="12" s="1"/>
  <c r="V1832" i="12" s="1"/>
  <c r="F1862" i="12"/>
  <c r="L1862" i="12" s="1"/>
  <c r="R1862" i="12" s="1"/>
  <c r="T1862" i="12" s="1"/>
  <c r="H1912" i="12"/>
  <c r="N1912" i="12" s="1"/>
  <c r="V1912" i="12" s="1"/>
  <c r="G1930" i="12"/>
  <c r="M1930" i="12" s="1"/>
  <c r="U1930" i="12" s="1"/>
  <c r="H2134" i="12"/>
  <c r="N2134" i="12" s="1"/>
  <c r="V2134" i="12" s="1"/>
  <c r="F2193" i="12"/>
  <c r="L2193" i="12" s="1"/>
  <c r="R2193" i="12" s="1"/>
  <c r="T2193" i="12" s="1"/>
  <c r="H2231" i="12"/>
  <c r="N2231" i="12" s="1"/>
  <c r="V2231" i="12" s="1"/>
  <c r="H2261" i="12"/>
  <c r="N2261" i="12" s="1"/>
  <c r="V2261" i="12" s="1"/>
  <c r="F2355" i="12"/>
  <c r="L2355" i="12" s="1"/>
  <c r="R2355" i="12" s="1"/>
  <c r="T2355" i="12" s="1"/>
  <c r="G2418" i="12"/>
  <c r="M2418" i="12" s="1"/>
  <c r="U2418" i="12" s="1"/>
  <c r="G2355" i="12"/>
  <c r="M2355" i="12" s="1"/>
  <c r="U2355" i="12" s="1"/>
  <c r="H2418" i="12"/>
  <c r="N2418" i="12" s="1"/>
  <c r="V2418" i="12" s="1"/>
  <c r="G508" i="12"/>
  <c r="M508" i="12" s="1"/>
  <c r="U508" i="12" s="1"/>
  <c r="F534" i="12"/>
  <c r="L534" i="12" s="1"/>
  <c r="R534" i="12" s="1"/>
  <c r="T534" i="12" s="1"/>
  <c r="H1017" i="12"/>
  <c r="N1017" i="12" s="1"/>
  <c r="V1017" i="12" s="1"/>
  <c r="G1159" i="12"/>
  <c r="M1159" i="12" s="1"/>
  <c r="U1159" i="12" s="1"/>
  <c r="G1229" i="12"/>
  <c r="M1229" i="12" s="1"/>
  <c r="U1229" i="12" s="1"/>
  <c r="H1269" i="12"/>
  <c r="N1269" i="12" s="1"/>
  <c r="V1269" i="12" s="1"/>
  <c r="F1309" i="12"/>
  <c r="L1309" i="12" s="1"/>
  <c r="R1309" i="12" s="1"/>
  <c r="T1309" i="12" s="1"/>
  <c r="H1404" i="12"/>
  <c r="N1404" i="12" s="1"/>
  <c r="V1404" i="12" s="1"/>
  <c r="H1459" i="12"/>
  <c r="N1459" i="12" s="1"/>
  <c r="V1459" i="12" s="1"/>
  <c r="F1507" i="12"/>
  <c r="L1507" i="12" s="1"/>
  <c r="R1507" i="12" s="1"/>
  <c r="T1507" i="12" s="1"/>
  <c r="G1560" i="12"/>
  <c r="M1560" i="12" s="1"/>
  <c r="U1560" i="12" s="1"/>
  <c r="G1605" i="12"/>
  <c r="M1605" i="12" s="1"/>
  <c r="U1605" i="12" s="1"/>
  <c r="H1647" i="12"/>
  <c r="N1647" i="12" s="1"/>
  <c r="V1647" i="12" s="1"/>
  <c r="F1742" i="12"/>
  <c r="L1742" i="12" s="1"/>
  <c r="R1742" i="12" s="1"/>
  <c r="T1742" i="12" s="1"/>
  <c r="H1790" i="12"/>
  <c r="N1790" i="12" s="1"/>
  <c r="V1790" i="12" s="1"/>
  <c r="H1822" i="12"/>
  <c r="N1822" i="12" s="1"/>
  <c r="V1822" i="12" s="1"/>
  <c r="H1862" i="12"/>
  <c r="N1862" i="12" s="1"/>
  <c r="V1862" i="12" s="1"/>
  <c r="H1897" i="12"/>
  <c r="N1897" i="12" s="1"/>
  <c r="V1897" i="12" s="1"/>
  <c r="G2000" i="12"/>
  <c r="M2000" i="12" s="1"/>
  <c r="U2000" i="12" s="1"/>
  <c r="G2092" i="12"/>
  <c r="M2092" i="12" s="1"/>
  <c r="U2092" i="12" s="1"/>
  <c r="G2205" i="12"/>
  <c r="M2205" i="12" s="1"/>
  <c r="U2205" i="12" s="1"/>
  <c r="F2278" i="12"/>
  <c r="L2278" i="12" s="1"/>
  <c r="R2278" i="12" s="1"/>
  <c r="T2278" i="12" s="1"/>
  <c r="H32" i="12"/>
  <c r="N32" i="12" s="1"/>
  <c r="V32" i="12" s="1"/>
  <c r="G45" i="12"/>
  <c r="M45" i="12" s="1"/>
  <c r="U45" i="12" s="1"/>
  <c r="G93" i="12"/>
  <c r="M93" i="12" s="1"/>
  <c r="U93" i="12" s="1"/>
  <c r="H129" i="12"/>
  <c r="N129" i="12" s="1"/>
  <c r="V129" i="12" s="1"/>
  <c r="H161" i="12"/>
  <c r="N161" i="12" s="1"/>
  <c r="V161" i="12" s="1"/>
  <c r="F192" i="12"/>
  <c r="L192" i="12" s="1"/>
  <c r="R192" i="12" s="1"/>
  <c r="T192" i="12" s="1"/>
  <c r="H200" i="12"/>
  <c r="N200" i="12" s="1"/>
  <c r="V200" i="12" s="1"/>
  <c r="G257" i="12"/>
  <c r="M257" i="12" s="1"/>
  <c r="U257" i="12" s="1"/>
  <c r="G273" i="12"/>
  <c r="M273" i="12" s="1"/>
  <c r="U273" i="12" s="1"/>
  <c r="H312" i="12"/>
  <c r="N312" i="12" s="1"/>
  <c r="V312" i="12" s="1"/>
  <c r="H348" i="12"/>
  <c r="N348" i="12" s="1"/>
  <c r="V348" i="12" s="1"/>
  <c r="G363" i="12"/>
  <c r="M363" i="12" s="1"/>
  <c r="U363" i="12" s="1"/>
  <c r="F382" i="12"/>
  <c r="L382" i="12" s="1"/>
  <c r="R382" i="12" s="1"/>
  <c r="T382" i="12" s="1"/>
  <c r="H398" i="12"/>
  <c r="N398" i="12" s="1"/>
  <c r="V398" i="12" s="1"/>
  <c r="G446" i="12"/>
  <c r="M446" i="12" s="1"/>
  <c r="U446" i="12" s="1"/>
  <c r="F475" i="12"/>
  <c r="L475" i="12" s="1"/>
  <c r="R475" i="12" s="1"/>
  <c r="T475" i="12" s="1"/>
  <c r="H483" i="12"/>
  <c r="N483" i="12" s="1"/>
  <c r="V483" i="12" s="1"/>
  <c r="F508" i="12"/>
  <c r="L508" i="12" s="1"/>
  <c r="R508" i="12" s="1"/>
  <c r="T508" i="12" s="1"/>
  <c r="H516" i="12"/>
  <c r="N516" i="12" s="1"/>
  <c r="V516" i="12" s="1"/>
  <c r="H569" i="12"/>
  <c r="N569" i="12" s="1"/>
  <c r="V569" i="12" s="1"/>
  <c r="F606" i="12"/>
  <c r="L606" i="12" s="1"/>
  <c r="R606" i="12" s="1"/>
  <c r="T606" i="12" s="1"/>
  <c r="G798" i="12"/>
  <c r="M798" i="12" s="1"/>
  <c r="U798" i="12" s="1"/>
  <c r="F834" i="12"/>
  <c r="L834" i="12" s="1"/>
  <c r="R834" i="12" s="1"/>
  <c r="T834" i="12" s="1"/>
  <c r="H842" i="12"/>
  <c r="N842" i="12" s="1"/>
  <c r="V842" i="12" s="1"/>
  <c r="G872" i="12"/>
  <c r="M872" i="12" s="1"/>
  <c r="U872" i="12" s="1"/>
  <c r="H918" i="12"/>
  <c r="N918" i="12" s="1"/>
  <c r="V918" i="12" s="1"/>
  <c r="G942" i="12"/>
  <c r="M942" i="12" s="1"/>
  <c r="U942" i="12" s="1"/>
  <c r="F954" i="12"/>
  <c r="L954" i="12" s="1"/>
  <c r="R954" i="12" s="1"/>
  <c r="T954" i="12" s="1"/>
  <c r="F968" i="12"/>
  <c r="L968" i="12" s="1"/>
  <c r="R968" i="12" s="1"/>
  <c r="T968" i="12" s="1"/>
  <c r="H989" i="12"/>
  <c r="N989" i="12" s="1"/>
  <c r="V989" i="12" s="1"/>
  <c r="G1017" i="12"/>
  <c r="M1017" i="12" s="1"/>
  <c r="U1017" i="12" s="1"/>
  <c r="F1045" i="12"/>
  <c r="L1045" i="12" s="1"/>
  <c r="R1045" i="12" s="1"/>
  <c r="T1045" i="12" s="1"/>
  <c r="H1073" i="12"/>
  <c r="N1073" i="12" s="1"/>
  <c r="V1073" i="12" s="1"/>
  <c r="H1127" i="12"/>
  <c r="N1127" i="12" s="1"/>
  <c r="V1127" i="12" s="1"/>
  <c r="G1141" i="12"/>
  <c r="M1141" i="12" s="1"/>
  <c r="U1141" i="12" s="1"/>
  <c r="F1159" i="12"/>
  <c r="L1159" i="12" s="1"/>
  <c r="R1159" i="12" s="1"/>
  <c r="T1159" i="12" s="1"/>
  <c r="H1168" i="12"/>
  <c r="N1168" i="12" s="1"/>
  <c r="V1168" i="12" s="1"/>
  <c r="G1192" i="12"/>
  <c r="M1192" i="12" s="1"/>
  <c r="U1192" i="12" s="1"/>
  <c r="F1229" i="12"/>
  <c r="L1229" i="12" s="1"/>
  <c r="R1229" i="12" s="1"/>
  <c r="T1229" i="12" s="1"/>
  <c r="H1237" i="12"/>
  <c r="N1237" i="12" s="1"/>
  <c r="V1237" i="12" s="1"/>
  <c r="G1249" i="12"/>
  <c r="M1249" i="12" s="1"/>
  <c r="U1249" i="12" s="1"/>
  <c r="F1265" i="12"/>
  <c r="L1265" i="12" s="1"/>
  <c r="R1265" i="12" s="1"/>
  <c r="T1265" i="12" s="1"/>
  <c r="H1273" i="12"/>
  <c r="N1273" i="12" s="1"/>
  <c r="V1273" i="12" s="1"/>
  <c r="G1285" i="12"/>
  <c r="M1285" i="12" s="1"/>
  <c r="U1285" i="12" s="1"/>
  <c r="F1297" i="12"/>
  <c r="L1297" i="12" s="1"/>
  <c r="R1297" i="12" s="1"/>
  <c r="T1297" i="12" s="1"/>
  <c r="H1305" i="12"/>
  <c r="N1305" i="12" s="1"/>
  <c r="V1305" i="12" s="1"/>
  <c r="G1317" i="12"/>
  <c r="M1317" i="12" s="1"/>
  <c r="U1317" i="12" s="1"/>
  <c r="F1348" i="12"/>
  <c r="L1348" i="12" s="1"/>
  <c r="R1348" i="12" s="1"/>
  <c r="T1348" i="12" s="1"/>
  <c r="G1404" i="12"/>
  <c r="M1404" i="12" s="1"/>
  <c r="U1404" i="12" s="1"/>
  <c r="F1417" i="12"/>
  <c r="L1417" i="12" s="1"/>
  <c r="R1417" i="12" s="1"/>
  <c r="T1417" i="12" s="1"/>
  <c r="H1437" i="12"/>
  <c r="N1437" i="12" s="1"/>
  <c r="V1437" i="12" s="1"/>
  <c r="G1459" i="12"/>
  <c r="M1459" i="12" s="1"/>
  <c r="U1459" i="12" s="1"/>
  <c r="F1471" i="12"/>
  <c r="L1471" i="12" s="1"/>
  <c r="R1471" i="12" s="1"/>
  <c r="T1471" i="12" s="1"/>
  <c r="H1480" i="12"/>
  <c r="N1480" i="12" s="1"/>
  <c r="V1480" i="12" s="1"/>
  <c r="G1495" i="12"/>
  <c r="M1495" i="12" s="1"/>
  <c r="U1495" i="12" s="1"/>
  <c r="F1511" i="12"/>
  <c r="L1511" i="12" s="1"/>
  <c r="R1511" i="12" s="1"/>
  <c r="T1511" i="12" s="1"/>
  <c r="G1535" i="12"/>
  <c r="M1535" i="12" s="1"/>
  <c r="U1535" i="12" s="1"/>
  <c r="F1560" i="12"/>
  <c r="L1560" i="12" s="1"/>
  <c r="R1560" i="12" s="1"/>
  <c r="T1560" i="12" s="1"/>
  <c r="H1575" i="12"/>
  <c r="N1575" i="12" s="1"/>
  <c r="V1575" i="12" s="1"/>
  <c r="G1590" i="12"/>
  <c r="M1590" i="12" s="1"/>
  <c r="U1590" i="12" s="1"/>
  <c r="F1605" i="12"/>
  <c r="L1605" i="12" s="1"/>
  <c r="R1605" i="12" s="1"/>
  <c r="T1605" i="12" s="1"/>
  <c r="H1616" i="12"/>
  <c r="N1616" i="12" s="1"/>
  <c r="V1616" i="12" s="1"/>
  <c r="F1643" i="12"/>
  <c r="L1643" i="12" s="1"/>
  <c r="R1643" i="12" s="1"/>
  <c r="T1643" i="12" s="1"/>
  <c r="H1651" i="12"/>
  <c r="N1651" i="12" s="1"/>
  <c r="V1651" i="12" s="1"/>
  <c r="G1711" i="12"/>
  <c r="M1711" i="12" s="1"/>
  <c r="U1711" i="12" s="1"/>
  <c r="F1727" i="12"/>
  <c r="L1727" i="12" s="1"/>
  <c r="R1727" i="12" s="1"/>
  <c r="T1727" i="12" s="1"/>
  <c r="H1735" i="12"/>
  <c r="N1735" i="12" s="1"/>
  <c r="V1735" i="12" s="1"/>
  <c r="H1778" i="12"/>
  <c r="N1778" i="12" s="1"/>
  <c r="V1778" i="12" s="1"/>
  <c r="G1790" i="12"/>
  <c r="M1790" i="12" s="1"/>
  <c r="U1790" i="12" s="1"/>
  <c r="F1802" i="12"/>
  <c r="L1802" i="12" s="1"/>
  <c r="R1802" i="12" s="1"/>
  <c r="T1802" i="12" s="1"/>
  <c r="H1810" i="12"/>
  <c r="N1810" i="12" s="1"/>
  <c r="V1810" i="12" s="1"/>
  <c r="G1822" i="12"/>
  <c r="M1822" i="12" s="1"/>
  <c r="U1822" i="12" s="1"/>
  <c r="F1836" i="12"/>
  <c r="L1836" i="12" s="1"/>
  <c r="R1836" i="12" s="1"/>
  <c r="T1836" i="12" s="1"/>
  <c r="H1845" i="12"/>
  <c r="N1845" i="12" s="1"/>
  <c r="V1845" i="12" s="1"/>
  <c r="G1862" i="12"/>
  <c r="M1862" i="12" s="1"/>
  <c r="U1862" i="12" s="1"/>
  <c r="F1875" i="12"/>
  <c r="L1875" i="12" s="1"/>
  <c r="R1875" i="12" s="1"/>
  <c r="T1875" i="12" s="1"/>
  <c r="G1897" i="12"/>
  <c r="M1897" i="12" s="1"/>
  <c r="U1897" i="12" s="1"/>
  <c r="F1916" i="12"/>
  <c r="L1916" i="12" s="1"/>
  <c r="R1916" i="12" s="1"/>
  <c r="T1916" i="12" s="1"/>
  <c r="H1930" i="12"/>
  <c r="N1930" i="12" s="1"/>
  <c r="V1930" i="12" s="1"/>
  <c r="F1961" i="12"/>
  <c r="L1961" i="12" s="1"/>
  <c r="R1961" i="12" s="1"/>
  <c r="T1961" i="12" s="1"/>
  <c r="G1982" i="12"/>
  <c r="M1982" i="12" s="1"/>
  <c r="U1982" i="12" s="1"/>
  <c r="F2000" i="12"/>
  <c r="L2000" i="12" s="1"/>
  <c r="R2000" i="12" s="1"/>
  <c r="T2000" i="12" s="1"/>
  <c r="G2024" i="12"/>
  <c r="M2024" i="12" s="1"/>
  <c r="U2024" i="12" s="1"/>
  <c r="H2083" i="12"/>
  <c r="N2083" i="12" s="1"/>
  <c r="V2083" i="12" s="1"/>
  <c r="G2115" i="12"/>
  <c r="M2115" i="12" s="1"/>
  <c r="U2115" i="12" s="1"/>
  <c r="F2142" i="12"/>
  <c r="L2142" i="12" s="1"/>
  <c r="R2142" i="12" s="1"/>
  <c r="T2142" i="12" s="1"/>
  <c r="H2154" i="12"/>
  <c r="N2154" i="12" s="1"/>
  <c r="V2154" i="12" s="1"/>
  <c r="F2175" i="12"/>
  <c r="L2175" i="12" s="1"/>
  <c r="R2175" i="12" s="1"/>
  <c r="T2175" i="12" s="1"/>
  <c r="F2189" i="12"/>
  <c r="L2189" i="12" s="1"/>
  <c r="R2189" i="12" s="1"/>
  <c r="T2189" i="12" s="1"/>
  <c r="H2197" i="12"/>
  <c r="N2197" i="12" s="1"/>
  <c r="V2197" i="12" s="1"/>
  <c r="F2220" i="12"/>
  <c r="L2220" i="12" s="1"/>
  <c r="R2220" i="12" s="1"/>
  <c r="T2220" i="12" s="1"/>
  <c r="F2249" i="12"/>
  <c r="L2249" i="12" s="1"/>
  <c r="R2249" i="12" s="1"/>
  <c r="T2249" i="12" s="1"/>
  <c r="H2257" i="12"/>
  <c r="N2257" i="12" s="1"/>
  <c r="V2257" i="12" s="1"/>
  <c r="F2283" i="12"/>
  <c r="L2283" i="12" s="1"/>
  <c r="R2283" i="12" s="1"/>
  <c r="T2283" i="12" s="1"/>
  <c r="F2301" i="12"/>
  <c r="L2301" i="12" s="1"/>
  <c r="R2301" i="12" s="1"/>
  <c r="T2301" i="12" s="1"/>
  <c r="G2340" i="12"/>
  <c r="M2340" i="12" s="1"/>
  <c r="U2340" i="12" s="1"/>
  <c r="G359" i="12"/>
  <c r="M359" i="12" s="1"/>
  <c r="U359" i="12" s="1"/>
  <c r="G382" i="12"/>
  <c r="M382" i="12" s="1"/>
  <c r="U382" i="12" s="1"/>
  <c r="G475" i="12"/>
  <c r="M475" i="12" s="1"/>
  <c r="U475" i="12" s="1"/>
  <c r="G538" i="12"/>
  <c r="M538" i="12" s="1"/>
  <c r="U538" i="12" s="1"/>
  <c r="F747" i="12"/>
  <c r="L747" i="12" s="1"/>
  <c r="R747" i="12" s="1"/>
  <c r="T747" i="12" s="1"/>
  <c r="G834" i="12"/>
  <c r="M834" i="12" s="1"/>
  <c r="U834" i="12" s="1"/>
  <c r="F950" i="12"/>
  <c r="L950" i="12" s="1"/>
  <c r="R950" i="12" s="1"/>
  <c r="T950" i="12" s="1"/>
  <c r="G1045" i="12"/>
  <c r="M1045" i="12" s="1"/>
  <c r="U1045" i="12" s="1"/>
  <c r="F1155" i="12"/>
  <c r="L1155" i="12" s="1"/>
  <c r="R1155" i="12" s="1"/>
  <c r="T1155" i="12" s="1"/>
  <c r="F1215" i="12"/>
  <c r="L1215" i="12" s="1"/>
  <c r="R1215" i="12" s="1"/>
  <c r="T1215" i="12" s="1"/>
  <c r="G1245" i="12"/>
  <c r="M1245" i="12" s="1"/>
  <c r="U1245" i="12" s="1"/>
  <c r="G1281" i="12"/>
  <c r="M1281" i="12" s="1"/>
  <c r="U1281" i="12" s="1"/>
  <c r="G1313" i="12"/>
  <c r="M1313" i="12" s="1"/>
  <c r="U1313" i="12" s="1"/>
  <c r="H1433" i="12"/>
  <c r="N1433" i="12" s="1"/>
  <c r="V1433" i="12" s="1"/>
  <c r="G1471" i="12"/>
  <c r="M1471" i="12" s="1"/>
  <c r="U1471" i="12" s="1"/>
  <c r="G1511" i="12"/>
  <c r="M1511" i="12" s="1"/>
  <c r="U1511" i="12" s="1"/>
  <c r="H1535" i="12"/>
  <c r="N1535" i="12" s="1"/>
  <c r="V1535" i="12" s="1"/>
  <c r="H1590" i="12"/>
  <c r="N1590" i="12" s="1"/>
  <c r="V1590" i="12" s="1"/>
  <c r="G1660" i="12"/>
  <c r="M1660" i="12" s="1"/>
  <c r="U1660" i="12" s="1"/>
  <c r="G1707" i="12"/>
  <c r="M1707" i="12" s="1"/>
  <c r="U1707" i="12" s="1"/>
  <c r="H1731" i="12"/>
  <c r="N1731" i="12" s="1"/>
  <c r="V1731" i="12" s="1"/>
  <c r="F1798" i="12"/>
  <c r="L1798" i="12" s="1"/>
  <c r="R1798" i="12" s="1"/>
  <c r="T1798" i="12" s="1"/>
  <c r="F1832" i="12"/>
  <c r="L1832" i="12" s="1"/>
  <c r="R1832" i="12" s="1"/>
  <c r="T1832" i="12" s="1"/>
  <c r="G1856" i="12"/>
  <c r="M1856" i="12" s="1"/>
  <c r="U1856" i="12" s="1"/>
  <c r="G1939" i="12"/>
  <c r="M1939" i="12" s="1"/>
  <c r="U1939" i="12" s="1"/>
  <c r="G2142" i="12"/>
  <c r="M2142" i="12" s="1"/>
  <c r="U2142" i="12" s="1"/>
  <c r="G2175" i="12"/>
  <c r="M2175" i="12" s="1"/>
  <c r="U2175" i="12" s="1"/>
  <c r="F2201" i="12"/>
  <c r="L2201" i="12" s="1"/>
  <c r="R2201" i="12" s="1"/>
  <c r="T2201" i="12" s="1"/>
  <c r="H2253" i="12"/>
  <c r="N2253" i="12" s="1"/>
  <c r="V2253" i="12" s="1"/>
  <c r="F2296" i="12"/>
  <c r="L2296" i="12" s="1"/>
  <c r="R2296" i="12" s="1"/>
  <c r="T2296" i="12" s="1"/>
  <c r="H2340" i="12"/>
  <c r="N2340" i="12" s="1"/>
  <c r="V2340" i="12" s="1"/>
  <c r="F2423" i="12"/>
  <c r="L2423" i="12" s="1"/>
  <c r="R2423" i="12" s="1"/>
  <c r="T2423" i="12" s="1"/>
  <c r="F32" i="12"/>
  <c r="L32" i="12" s="1"/>
  <c r="R32" i="12" s="1"/>
  <c r="T32" i="12" s="1"/>
  <c r="H41" i="12"/>
  <c r="N41" i="12" s="1"/>
  <c r="V41" i="12" s="1"/>
  <c r="F98" i="12"/>
  <c r="L98" i="12" s="1"/>
  <c r="R98" i="12" s="1"/>
  <c r="T98" i="12" s="1"/>
  <c r="F129" i="12"/>
  <c r="L129" i="12" s="1"/>
  <c r="R129" i="12" s="1"/>
  <c r="T129" i="12" s="1"/>
  <c r="H138" i="12"/>
  <c r="N138" i="12" s="1"/>
  <c r="V138" i="12" s="1"/>
  <c r="F161" i="12"/>
  <c r="L161" i="12" s="1"/>
  <c r="R161" i="12" s="1"/>
  <c r="T161" i="12" s="1"/>
  <c r="G187" i="12"/>
  <c r="M187" i="12" s="1"/>
  <c r="U187" i="12" s="1"/>
  <c r="F200" i="12"/>
  <c r="L200" i="12" s="1"/>
  <c r="R200" i="12" s="1"/>
  <c r="T200" i="12" s="1"/>
  <c r="F297" i="12"/>
  <c r="L297" i="12" s="1"/>
  <c r="R297" i="12" s="1"/>
  <c r="T297" i="12" s="1"/>
  <c r="G316" i="12"/>
  <c r="M316" i="12" s="1"/>
  <c r="U316" i="12" s="1"/>
  <c r="F334" i="12"/>
  <c r="L334" i="12" s="1"/>
  <c r="R334" i="12" s="1"/>
  <c r="T334" i="12" s="1"/>
  <c r="G353" i="12"/>
  <c r="M353" i="12" s="1"/>
  <c r="U353" i="12" s="1"/>
  <c r="F370" i="12"/>
  <c r="L370" i="12" s="1"/>
  <c r="R370" i="12" s="1"/>
  <c r="T370" i="12" s="1"/>
  <c r="H382" i="12"/>
  <c r="N382" i="12" s="1"/>
  <c r="V382" i="12" s="1"/>
  <c r="F416" i="12"/>
  <c r="L416" i="12" s="1"/>
  <c r="R416" i="12" s="1"/>
  <c r="T416" i="12" s="1"/>
  <c r="F451" i="12"/>
  <c r="L451" i="12" s="1"/>
  <c r="R451" i="12" s="1"/>
  <c r="T451" i="12" s="1"/>
  <c r="H475" i="12"/>
  <c r="N475" i="12" s="1"/>
  <c r="V475" i="12" s="1"/>
  <c r="G490" i="12"/>
  <c r="M490" i="12" s="1"/>
  <c r="U490" i="12" s="1"/>
  <c r="H508" i="12"/>
  <c r="N508" i="12" s="1"/>
  <c r="V508" i="12" s="1"/>
  <c r="H538" i="12"/>
  <c r="N538" i="12" s="1"/>
  <c r="V538" i="12" s="1"/>
  <c r="H626" i="12"/>
  <c r="N626" i="12" s="1"/>
  <c r="V626" i="12" s="1"/>
  <c r="H751" i="12"/>
  <c r="N751" i="12" s="1"/>
  <c r="V751" i="12" s="1"/>
  <c r="F842" i="12"/>
  <c r="L842" i="12" s="1"/>
  <c r="R842" i="12" s="1"/>
  <c r="T842" i="12" s="1"/>
  <c r="H868" i="12"/>
  <c r="N868" i="12" s="1"/>
  <c r="V868" i="12" s="1"/>
  <c r="F918" i="12"/>
  <c r="L918" i="12" s="1"/>
  <c r="R918" i="12" s="1"/>
  <c r="T918" i="12" s="1"/>
  <c r="H934" i="12"/>
  <c r="N934" i="12" s="1"/>
  <c r="V934" i="12" s="1"/>
  <c r="G950" i="12"/>
  <c r="M950" i="12" s="1"/>
  <c r="U950" i="12" s="1"/>
  <c r="H968" i="12"/>
  <c r="N968" i="12" s="1"/>
  <c r="V968" i="12" s="1"/>
  <c r="G993" i="12"/>
  <c r="M993" i="12" s="1"/>
  <c r="U993" i="12" s="1"/>
  <c r="H1045" i="12"/>
  <c r="N1045" i="12" s="1"/>
  <c r="V1045" i="12" s="1"/>
  <c r="G1081" i="12"/>
  <c r="M1081" i="12" s="1"/>
  <c r="U1081" i="12" s="1"/>
  <c r="G1132" i="12"/>
  <c r="M1132" i="12" s="1"/>
  <c r="U1132" i="12" s="1"/>
  <c r="F1151" i="12"/>
  <c r="L1151" i="12" s="1"/>
  <c r="R1151" i="12" s="1"/>
  <c r="T1151" i="12" s="1"/>
  <c r="H1159" i="12"/>
  <c r="N1159" i="12" s="1"/>
  <c r="V1159" i="12" s="1"/>
  <c r="G1176" i="12"/>
  <c r="M1176" i="12" s="1"/>
  <c r="U1176" i="12" s="1"/>
  <c r="F1210" i="12"/>
  <c r="L1210" i="12" s="1"/>
  <c r="R1210" i="12" s="1"/>
  <c r="T1210" i="12" s="1"/>
  <c r="H1229" i="12"/>
  <c r="N1229" i="12" s="1"/>
  <c r="V1229" i="12" s="1"/>
  <c r="G1241" i="12"/>
  <c r="M1241" i="12" s="1"/>
  <c r="U1241" i="12" s="1"/>
  <c r="F1253" i="12"/>
  <c r="L1253" i="12" s="1"/>
  <c r="R1253" i="12" s="1"/>
  <c r="H1265" i="12"/>
  <c r="N1265" i="12" s="1"/>
  <c r="V1265" i="12" s="1"/>
  <c r="G1277" i="12"/>
  <c r="M1277" i="12" s="1"/>
  <c r="U1277" i="12" s="1"/>
  <c r="F1289" i="12"/>
  <c r="L1289" i="12" s="1"/>
  <c r="R1289" i="12" s="1"/>
  <c r="T1289" i="12" s="1"/>
  <c r="H1297" i="12"/>
  <c r="N1297" i="12" s="1"/>
  <c r="V1297" i="12" s="1"/>
  <c r="G1309" i="12"/>
  <c r="M1309" i="12" s="1"/>
  <c r="U1309" i="12" s="1"/>
  <c r="F1325" i="12"/>
  <c r="L1325" i="12" s="1"/>
  <c r="R1325" i="12" s="1"/>
  <c r="T1325" i="12" s="1"/>
  <c r="H1348" i="12"/>
  <c r="N1348" i="12" s="1"/>
  <c r="V1348" i="12" s="1"/>
  <c r="G1412" i="12"/>
  <c r="M1412" i="12" s="1"/>
  <c r="U1412" i="12" s="1"/>
  <c r="F1437" i="12"/>
  <c r="L1437" i="12" s="1"/>
  <c r="R1437" i="12" s="1"/>
  <c r="T1437" i="12" s="1"/>
  <c r="H1449" i="12"/>
  <c r="N1449" i="12" s="1"/>
  <c r="V1449" i="12" s="1"/>
  <c r="G1467" i="12"/>
  <c r="M1467" i="12" s="1"/>
  <c r="U1467" i="12" s="1"/>
  <c r="F1480" i="12"/>
  <c r="L1480" i="12" s="1"/>
  <c r="R1480" i="12" s="1"/>
  <c r="T1480" i="12" s="1"/>
  <c r="H1491" i="12"/>
  <c r="N1491" i="12" s="1"/>
  <c r="V1491" i="12" s="1"/>
  <c r="G1507" i="12"/>
  <c r="M1507" i="12" s="1"/>
  <c r="U1507" i="12" s="1"/>
  <c r="G1544" i="12"/>
  <c r="M1544" i="12" s="1"/>
  <c r="U1544" i="12" s="1"/>
  <c r="F1575" i="12"/>
  <c r="L1575" i="12" s="1"/>
  <c r="R1575" i="12" s="1"/>
  <c r="T1575" i="12" s="1"/>
  <c r="H1586" i="12"/>
  <c r="N1586" i="12" s="1"/>
  <c r="V1586" i="12" s="1"/>
  <c r="G1600" i="12"/>
  <c r="M1600" i="12" s="1"/>
  <c r="U1600" i="12" s="1"/>
  <c r="F1616" i="12"/>
  <c r="L1616" i="12" s="1"/>
  <c r="R1616" i="12" s="1"/>
  <c r="T1616" i="12" s="1"/>
  <c r="G1636" i="12"/>
  <c r="M1636" i="12" s="1"/>
  <c r="U1636" i="12" s="1"/>
  <c r="F1651" i="12"/>
  <c r="L1651" i="12" s="1"/>
  <c r="R1651" i="12" s="1"/>
  <c r="T1651" i="12" s="1"/>
  <c r="H1660" i="12"/>
  <c r="N1660" i="12" s="1"/>
  <c r="V1660" i="12" s="1"/>
  <c r="H1707" i="12"/>
  <c r="N1707" i="12" s="1"/>
  <c r="V1707" i="12" s="1"/>
  <c r="G1720" i="12"/>
  <c r="M1720" i="12" s="1"/>
  <c r="U1720" i="12" s="1"/>
  <c r="F1735" i="12"/>
  <c r="L1735" i="12" s="1"/>
  <c r="R1735" i="12" s="1"/>
  <c r="T1735" i="12" s="1"/>
  <c r="F1778" i="12"/>
  <c r="L1778" i="12" s="1"/>
  <c r="R1778" i="12" s="1"/>
  <c r="T1778" i="12" s="1"/>
  <c r="H1786" i="12"/>
  <c r="N1786" i="12" s="1"/>
  <c r="V1786" i="12" s="1"/>
  <c r="G1798" i="12"/>
  <c r="M1798" i="12" s="1"/>
  <c r="U1798" i="12" s="1"/>
  <c r="F1810" i="12"/>
  <c r="L1810" i="12" s="1"/>
  <c r="R1810" i="12" s="1"/>
  <c r="T1810" i="12" s="1"/>
  <c r="H1818" i="12"/>
  <c r="N1818" i="12" s="1"/>
  <c r="V1818" i="12" s="1"/>
  <c r="G1832" i="12"/>
  <c r="M1832" i="12" s="1"/>
  <c r="U1832" i="12" s="1"/>
  <c r="F1845" i="12"/>
  <c r="L1845" i="12" s="1"/>
  <c r="R1845" i="12" s="1"/>
  <c r="T1845" i="12" s="1"/>
  <c r="H1856" i="12"/>
  <c r="N1856" i="12" s="1"/>
  <c r="V1856" i="12" s="1"/>
  <c r="G1871" i="12"/>
  <c r="M1871" i="12" s="1"/>
  <c r="U1871" i="12" s="1"/>
  <c r="G1912" i="12"/>
  <c r="M1912" i="12" s="1"/>
  <c r="U1912" i="12" s="1"/>
  <c r="F1930" i="12"/>
  <c r="L1930" i="12" s="1"/>
  <c r="R1930" i="12" s="1"/>
  <c r="T1930" i="12" s="1"/>
  <c r="H1939" i="12"/>
  <c r="N1939" i="12" s="1"/>
  <c r="V1939" i="12" s="1"/>
  <c r="H1978" i="12"/>
  <c r="N1978" i="12" s="1"/>
  <c r="V1978" i="12" s="1"/>
  <c r="G1996" i="12"/>
  <c r="M1996" i="12" s="1"/>
  <c r="U1996" i="12" s="1"/>
  <c r="H2018" i="12"/>
  <c r="N2018" i="12" s="1"/>
  <c r="V2018" i="12" s="1"/>
  <c r="F2083" i="12"/>
  <c r="L2083" i="12" s="1"/>
  <c r="R2083" i="12" s="1"/>
  <c r="T2083" i="12" s="1"/>
  <c r="H2092" i="12"/>
  <c r="N2092" i="12" s="1"/>
  <c r="V2092" i="12" s="1"/>
  <c r="H2111" i="12"/>
  <c r="N2111" i="12" s="1"/>
  <c r="V2111" i="12" s="1"/>
  <c r="G2134" i="12"/>
  <c r="M2134" i="12" s="1"/>
  <c r="U2134" i="12" s="1"/>
  <c r="F2154" i="12"/>
  <c r="L2154" i="12" s="1"/>
  <c r="R2154" i="12" s="1"/>
  <c r="T2154" i="12" s="1"/>
  <c r="H2189" i="12"/>
  <c r="N2189" i="12" s="1"/>
  <c r="V2189" i="12" s="1"/>
  <c r="G2201" i="12"/>
  <c r="M2201" i="12" s="1"/>
  <c r="U2201" i="12" s="1"/>
  <c r="H2220" i="12"/>
  <c r="N2220" i="12" s="1"/>
  <c r="V2220" i="12" s="1"/>
  <c r="G2231" i="12"/>
  <c r="M2231" i="12" s="1"/>
  <c r="U2231" i="12" s="1"/>
  <c r="H2249" i="12"/>
  <c r="N2249" i="12" s="1"/>
  <c r="V2249" i="12" s="1"/>
  <c r="G2261" i="12"/>
  <c r="M2261" i="12" s="1"/>
  <c r="U2261" i="12" s="1"/>
  <c r="F2274" i="12"/>
  <c r="L2274" i="12" s="1"/>
  <c r="R2274" i="12" s="1"/>
  <c r="T2274" i="12" s="1"/>
  <c r="H2283" i="12"/>
  <c r="N2283" i="12" s="1"/>
  <c r="V2283" i="12" s="1"/>
  <c r="G2296" i="12"/>
  <c r="M2296" i="12" s="1"/>
  <c r="U2296" i="12" s="1"/>
  <c r="H2317" i="12"/>
  <c r="N2317" i="12" s="1"/>
  <c r="V2317" i="12" s="1"/>
  <c r="G2423" i="12"/>
  <c r="M2423" i="12" s="1"/>
  <c r="U2423" i="12" s="1"/>
  <c r="F36" i="12"/>
  <c r="L36" i="12" s="1"/>
  <c r="R36" i="12" s="1"/>
  <c r="T36" i="12" s="1"/>
  <c r="H45" i="12"/>
  <c r="N45" i="12" s="1"/>
  <c r="V45" i="12" s="1"/>
  <c r="H93" i="12"/>
  <c r="N93" i="12" s="1"/>
  <c r="V93" i="12" s="1"/>
  <c r="G138" i="12"/>
  <c r="M138" i="12" s="1"/>
  <c r="U138" i="12" s="1"/>
  <c r="F187" i="12"/>
  <c r="L187" i="12" s="1"/>
  <c r="R187" i="12" s="1"/>
  <c r="T187" i="12" s="1"/>
  <c r="H196" i="12"/>
  <c r="N196" i="12" s="1"/>
  <c r="V196" i="12" s="1"/>
  <c r="G267" i="12"/>
  <c r="M267" i="12" s="1"/>
  <c r="U267" i="12" s="1"/>
  <c r="H327" i="12"/>
  <c r="N327" i="12" s="1"/>
  <c r="V327" i="12" s="1"/>
  <c r="F353" i="12"/>
  <c r="L353" i="12" s="1"/>
  <c r="R353" i="12" s="1"/>
  <c r="T353" i="12" s="1"/>
  <c r="H394" i="12"/>
  <c r="N394" i="12" s="1"/>
  <c r="V394" i="12" s="1"/>
  <c r="H446" i="12"/>
  <c r="N446" i="12" s="1"/>
  <c r="V446" i="12" s="1"/>
  <c r="G681" i="12"/>
  <c r="M681" i="12" s="1"/>
  <c r="U681" i="12" s="1"/>
  <c r="H798" i="12"/>
  <c r="N798" i="12" s="1"/>
  <c r="V798" i="12" s="1"/>
  <c r="H872" i="12"/>
  <c r="N872" i="12" s="1"/>
  <c r="V872" i="12" s="1"/>
  <c r="H942" i="12"/>
  <c r="N942" i="12" s="1"/>
  <c r="V942" i="12" s="1"/>
  <c r="G968" i="12"/>
  <c r="M968" i="12" s="1"/>
  <c r="U968" i="12" s="1"/>
  <c r="H1141" i="12"/>
  <c r="N1141" i="12" s="1"/>
  <c r="V1141" i="12" s="1"/>
  <c r="H1192" i="12"/>
  <c r="N1192" i="12" s="1"/>
  <c r="V1192" i="12" s="1"/>
  <c r="F1257" i="12"/>
  <c r="L1257" i="12" s="1"/>
  <c r="R1257" i="12" s="1"/>
  <c r="T1257" i="12" s="1"/>
  <c r="F1293" i="12"/>
  <c r="L1293" i="12" s="1"/>
  <c r="R1293" i="12" s="1"/>
  <c r="T1293" i="12" s="1"/>
  <c r="H1317" i="12"/>
  <c r="N1317" i="12" s="1"/>
  <c r="V1317" i="12" s="1"/>
  <c r="F1445" i="12"/>
  <c r="L1445" i="12" s="1"/>
  <c r="R1445" i="12" s="1"/>
  <c r="T1445" i="12" s="1"/>
  <c r="H1476" i="12"/>
  <c r="N1476" i="12" s="1"/>
  <c r="V1476" i="12" s="1"/>
  <c r="H1519" i="12"/>
  <c r="N1519" i="12" s="1"/>
  <c r="V1519" i="12" s="1"/>
  <c r="F1579" i="12"/>
  <c r="L1579" i="12" s="1"/>
  <c r="R1579" i="12" s="1"/>
  <c r="T1579" i="12" s="1"/>
  <c r="F1656" i="12"/>
  <c r="L1656" i="12" s="1"/>
  <c r="R1656" i="12" s="1"/>
  <c r="G1786" i="12"/>
  <c r="M1786" i="12" s="1"/>
  <c r="U1786" i="12" s="1"/>
  <c r="G1818" i="12"/>
  <c r="M1818" i="12" s="1"/>
  <c r="U1818" i="12" s="1"/>
  <c r="F1871" i="12"/>
  <c r="L1871" i="12" s="1"/>
  <c r="R1871" i="12" s="1"/>
  <c r="T1871" i="12" s="1"/>
  <c r="F1912" i="12"/>
  <c r="L1912" i="12" s="1"/>
  <c r="R1912" i="12" s="1"/>
  <c r="T1912" i="12" s="1"/>
  <c r="H1982" i="12"/>
  <c r="N1982" i="12" s="1"/>
  <c r="V1982" i="12" s="1"/>
  <c r="H2146" i="12"/>
  <c r="N2146" i="12" s="1"/>
  <c r="V2146" i="12" s="1"/>
  <c r="H2179" i="12"/>
  <c r="N2179" i="12" s="1"/>
  <c r="V2179" i="12" s="1"/>
  <c r="F2216" i="12"/>
  <c r="L2216" i="12" s="1"/>
  <c r="R2216" i="12" s="1"/>
  <c r="T2216" i="12" s="1"/>
  <c r="G2235" i="12"/>
  <c r="M2235" i="12" s="1"/>
  <c r="U2235" i="12" s="1"/>
  <c r="G2301" i="12"/>
  <c r="M2301" i="12" s="1"/>
  <c r="U2301" i="12" s="1"/>
  <c r="H2322" i="12"/>
  <c r="N2322" i="12" s="1"/>
  <c r="V2322" i="12" s="1"/>
  <c r="H2397" i="12"/>
  <c r="N2397" i="12" s="1"/>
  <c r="V2397" i="12" s="1"/>
  <c r="H409" i="12"/>
  <c r="N409" i="12" s="1"/>
  <c r="V409" i="12" s="1"/>
  <c r="G646" i="12"/>
  <c r="M646" i="12" s="1"/>
  <c r="U646" i="12" s="1"/>
  <c r="H646" i="12"/>
  <c r="N646" i="12" s="1"/>
  <c r="V646" i="12" s="1"/>
  <c r="G1358" i="12"/>
  <c r="M1358" i="12" s="1"/>
  <c r="U1358" i="12" s="1"/>
  <c r="G461" i="12"/>
  <c r="M461" i="12" s="1"/>
  <c r="U461" i="12" s="1"/>
  <c r="G438" i="12"/>
  <c r="M438" i="12" s="1"/>
  <c r="U438" i="12" s="1"/>
  <c r="H1358" i="12"/>
  <c r="N1358" i="12" s="1"/>
  <c r="V1358" i="12" s="1"/>
  <c r="G409" i="12"/>
  <c r="M409" i="12" s="1"/>
  <c r="U409" i="12" s="1"/>
  <c r="H461" i="12"/>
  <c r="N461" i="12" s="1"/>
  <c r="V461" i="12" s="1"/>
  <c r="H438" i="12"/>
  <c r="N438" i="12" s="1"/>
  <c r="V438" i="12" s="1"/>
  <c r="H809" i="12"/>
  <c r="N809" i="12" s="1"/>
  <c r="V809" i="12" s="1"/>
  <c r="F809" i="12"/>
  <c r="L809" i="12" s="1"/>
  <c r="R809" i="12" s="1"/>
  <c r="T809" i="12" s="1"/>
  <c r="G809" i="12"/>
  <c r="M809" i="12" s="1"/>
  <c r="U809" i="12" s="1"/>
  <c r="W1287" i="12"/>
  <c r="W1286" i="12" s="1"/>
  <c r="W1285" i="12" s="1"/>
  <c r="W1259" i="12"/>
  <c r="W1258" i="12" s="1"/>
  <c r="W1257" i="12" s="1"/>
  <c r="W1562" i="12"/>
  <c r="W1561" i="12" s="1"/>
  <c r="W1560" i="12" s="1"/>
  <c r="W1559" i="12" s="1"/>
  <c r="W1553" i="12" s="1"/>
  <c r="F617" i="12" l="1"/>
  <c r="L617" i="12" s="1"/>
  <c r="R617" i="12" s="1"/>
  <c r="T617" i="12" s="1"/>
  <c r="H2054" i="12"/>
  <c r="N2054" i="12" s="1"/>
  <c r="V2054" i="12" s="1"/>
  <c r="N2055" i="12"/>
  <c r="V2055" i="12" s="1"/>
  <c r="G2054" i="12"/>
  <c r="M2054" i="12" s="1"/>
  <c r="U2054" i="12" s="1"/>
  <c r="M2055" i="12"/>
  <c r="U2055" i="12" s="1"/>
  <c r="H1523" i="12"/>
  <c r="N1523" i="12" s="1"/>
  <c r="V1523" i="12" s="1"/>
  <c r="N1524" i="12"/>
  <c r="V1524" i="12" s="1"/>
  <c r="G2428" i="12"/>
  <c r="M2428" i="12" s="1"/>
  <c r="U2428" i="12" s="1"/>
  <c r="M2429" i="12"/>
  <c r="U2429" i="12" s="1"/>
  <c r="F2054" i="12"/>
  <c r="L2054" i="12" s="1"/>
  <c r="R2054" i="12" s="1"/>
  <c r="T2054" i="12" s="1"/>
  <c r="L2055" i="12"/>
  <c r="R2055" i="12" s="1"/>
  <c r="T2055" i="12" s="1"/>
  <c r="G582" i="12"/>
  <c r="M582" i="12" s="1"/>
  <c r="U582" i="12" s="1"/>
  <c r="M583" i="12"/>
  <c r="U583" i="12" s="1"/>
  <c r="G53" i="12"/>
  <c r="M53" i="12" s="1"/>
  <c r="U53" i="12" s="1"/>
  <c r="M54" i="12"/>
  <c r="U54" i="12" s="1"/>
  <c r="G573" i="12"/>
  <c r="M573" i="12" s="1"/>
  <c r="U573" i="12" s="1"/>
  <c r="M574" i="12"/>
  <c r="U574" i="12" s="1"/>
  <c r="H582" i="12"/>
  <c r="N582" i="12" s="1"/>
  <c r="V582" i="12" s="1"/>
  <c r="F1965" i="12"/>
  <c r="L1965" i="12" s="1"/>
  <c r="R1965" i="12" s="1"/>
  <c r="T1965" i="12" s="1"/>
  <c r="F632" i="12"/>
  <c r="L632" i="12" s="1"/>
  <c r="R632" i="12" s="1"/>
  <c r="T632" i="12" s="1"/>
  <c r="G2033" i="12"/>
  <c r="M2033" i="12" s="1"/>
  <c r="U2033" i="12" s="1"/>
  <c r="G2396" i="12"/>
  <c r="M2396" i="12" s="1"/>
  <c r="U2396" i="12" s="1"/>
  <c r="G142" i="12"/>
  <c r="M142" i="12" s="1"/>
  <c r="U142" i="12" s="1"/>
  <c r="H1945" i="12"/>
  <c r="N1945" i="12" s="1"/>
  <c r="V1945" i="12" s="1"/>
  <c r="G1680" i="12"/>
  <c r="H2033" i="12"/>
  <c r="N2033" i="12" s="1"/>
  <c r="V2033" i="12" s="1"/>
  <c r="H1680" i="12"/>
  <c r="F573" i="12"/>
  <c r="L573" i="12" s="1"/>
  <c r="R573" i="12" s="1"/>
  <c r="T573" i="12" s="1"/>
  <c r="H111" i="12"/>
  <c r="N111" i="12" s="1"/>
  <c r="V111" i="12" s="1"/>
  <c r="H764" i="12"/>
  <c r="N764" i="12" s="1"/>
  <c r="V764" i="12" s="1"/>
  <c r="F1049" i="12"/>
  <c r="L1049" i="12" s="1"/>
  <c r="R1049" i="12" s="1"/>
  <c r="T1049" i="12" s="1"/>
  <c r="F272" i="12"/>
  <c r="G2354" i="12"/>
  <c r="M2354" i="12" s="1"/>
  <c r="U2354" i="12" s="1"/>
  <c r="G1049" i="12"/>
  <c r="M1049" i="12" s="1"/>
  <c r="U1049" i="12" s="1"/>
  <c r="F705" i="12"/>
  <c r="L705" i="12" s="1"/>
  <c r="R705" i="12" s="1"/>
  <c r="T705" i="12" s="1"/>
  <c r="H402" i="12"/>
  <c r="N402" i="12" s="1"/>
  <c r="V402" i="12" s="1"/>
  <c r="G333" i="12"/>
  <c r="M333" i="12" s="1"/>
  <c r="U333" i="12" s="1"/>
  <c r="G1523" i="12"/>
  <c r="M1523" i="12" s="1"/>
  <c r="U1523" i="12" s="1"/>
  <c r="G1756" i="12"/>
  <c r="G206" i="12"/>
  <c r="M206" i="12" s="1"/>
  <c r="U206" i="12" s="1"/>
  <c r="H705" i="12"/>
  <c r="N705" i="12" s="1"/>
  <c r="V705" i="12" s="1"/>
  <c r="H235" i="12"/>
  <c r="N235" i="12" s="1"/>
  <c r="V235" i="12" s="1"/>
  <c r="H2065" i="12"/>
  <c r="N2065" i="12" s="1"/>
  <c r="V2065" i="12" s="1"/>
  <c r="G705" i="12"/>
  <c r="M705" i="12" s="1"/>
  <c r="U705" i="12" s="1"/>
  <c r="G733" i="12"/>
  <c r="F764" i="12"/>
  <c r="L764" i="12" s="1"/>
  <c r="R764" i="12" s="1"/>
  <c r="T764" i="12" s="1"/>
  <c r="H1741" i="12"/>
  <c r="N1741" i="12" s="1"/>
  <c r="V1741" i="12" s="1"/>
  <c r="F489" i="12"/>
  <c r="L489" i="12" s="1"/>
  <c r="R489" i="12" s="1"/>
  <c r="T489" i="12" s="1"/>
  <c r="G111" i="12"/>
  <c r="M111" i="12" s="1"/>
  <c r="U111" i="12" s="1"/>
  <c r="F2065" i="12"/>
  <c r="L2065" i="12" s="1"/>
  <c r="R2065" i="12" s="1"/>
  <c r="T2065" i="12" s="1"/>
  <c r="H333" i="12"/>
  <c r="N333" i="12" s="1"/>
  <c r="V333" i="12" s="1"/>
  <c r="H420" i="12"/>
  <c r="N420" i="12" s="1"/>
  <c r="V420" i="12" s="1"/>
  <c r="H53" i="12"/>
  <c r="N53" i="12" s="1"/>
  <c r="V53" i="12" s="1"/>
  <c r="H617" i="12"/>
  <c r="N617" i="12" s="1"/>
  <c r="V617" i="12" s="1"/>
  <c r="H917" i="12"/>
  <c r="N917" i="12" s="1"/>
  <c r="V917" i="12" s="1"/>
  <c r="G296" i="12"/>
  <c r="F206" i="12"/>
  <c r="L206" i="12" s="1"/>
  <c r="R206" i="12" s="1"/>
  <c r="T206" i="12" s="1"/>
  <c r="H2282" i="12"/>
  <c r="N2282" i="12" s="1"/>
  <c r="V2282" i="12" s="1"/>
  <c r="H2321" i="12"/>
  <c r="N2321" i="12" s="1"/>
  <c r="V2321" i="12" s="1"/>
  <c r="G272" i="12"/>
  <c r="M272" i="12" s="1"/>
  <c r="U272" i="12" s="1"/>
  <c r="F2096" i="12"/>
  <c r="L2096" i="12" s="1"/>
  <c r="R2096" i="12" s="1"/>
  <c r="T2096" i="12" s="1"/>
  <c r="F2300" i="12"/>
  <c r="L2300" i="12" s="1"/>
  <c r="R2300" i="12" s="1"/>
  <c r="T2300" i="12" s="1"/>
  <c r="G1965" i="12"/>
  <c r="M1965" i="12" s="1"/>
  <c r="U1965" i="12" s="1"/>
  <c r="H2339" i="12"/>
  <c r="N2339" i="12" s="1"/>
  <c r="V2339" i="12" s="1"/>
  <c r="F733" i="12"/>
  <c r="L733" i="12" s="1"/>
  <c r="R733" i="12" s="1"/>
  <c r="T733" i="12" s="1"/>
  <c r="F2087" i="12"/>
  <c r="L2087" i="12" s="1"/>
  <c r="R2087" i="12" s="1"/>
  <c r="T2087" i="12" s="1"/>
  <c r="F1635" i="12"/>
  <c r="L1635" i="12" s="1"/>
  <c r="R1635" i="12" s="1"/>
  <c r="T1635" i="12" s="1"/>
  <c r="F1543" i="12"/>
  <c r="L1543" i="12" s="1"/>
  <c r="R1543" i="12" s="1"/>
  <c r="T1543" i="12" s="1"/>
  <c r="H1416" i="12"/>
  <c r="N1416" i="12" s="1"/>
  <c r="V1416" i="12" s="1"/>
  <c r="G1214" i="12"/>
  <c r="M1214" i="12" s="1"/>
  <c r="U1214" i="12" s="1"/>
  <c r="H1220" i="12"/>
  <c r="N1220" i="12" s="1"/>
  <c r="V1220" i="12" s="1"/>
  <c r="F1585" i="12"/>
  <c r="L1585" i="12" s="1"/>
  <c r="R1585" i="12" s="1"/>
  <c r="T1585" i="12" s="1"/>
  <c r="F40" i="12"/>
  <c r="L40" i="12" s="1"/>
  <c r="R40" i="12" s="1"/>
  <c r="T40" i="12" s="1"/>
  <c r="G1977" i="12"/>
  <c r="M1977" i="12" s="1"/>
  <c r="U1977" i="12" s="1"/>
  <c r="F1719" i="12"/>
  <c r="L1719" i="12" s="1"/>
  <c r="R1719" i="12" s="1"/>
  <c r="T1719" i="12" s="1"/>
  <c r="G625" i="12"/>
  <c r="M625" i="12" s="1"/>
  <c r="U625" i="12" s="1"/>
  <c r="H2087" i="12"/>
  <c r="N2087" i="12" s="1"/>
  <c r="V2087" i="12" s="1"/>
  <c r="F1924" i="12"/>
  <c r="L1924" i="12" s="1"/>
  <c r="R1924" i="12" s="1"/>
  <c r="T1924" i="12" s="1"/>
  <c r="H1850" i="12"/>
  <c r="N1850" i="12" s="1"/>
  <c r="V1850" i="12" s="1"/>
  <c r="G1594" i="12"/>
  <c r="M1594" i="12" s="1"/>
  <c r="U1594" i="12" s="1"/>
  <c r="H599" i="12"/>
  <c r="N599" i="12" s="1"/>
  <c r="V599" i="12" s="1"/>
  <c r="H102" i="12"/>
  <c r="N102" i="12" s="1"/>
  <c r="V102" i="12" s="1"/>
  <c r="F1085" i="12"/>
  <c r="L1085" i="12" s="1"/>
  <c r="R1085" i="12" s="1"/>
  <c r="T1085" i="12" s="1"/>
  <c r="G2339" i="12"/>
  <c r="M2339" i="12" s="1"/>
  <c r="U2339" i="12" s="1"/>
  <c r="F2417" i="12"/>
  <c r="L2417" i="12" s="1"/>
  <c r="R2417" i="12" s="1"/>
  <c r="T2417" i="12" s="1"/>
  <c r="F1989" i="12"/>
  <c r="L1989" i="12" s="1"/>
  <c r="R1989" i="12" s="1"/>
  <c r="T1989" i="12" s="1"/>
  <c r="H1642" i="12"/>
  <c r="N1642" i="12" s="1"/>
  <c r="V1642" i="12" s="1"/>
  <c r="G1342" i="12"/>
  <c r="M1342" i="12" s="1"/>
  <c r="U1342" i="12" s="1"/>
  <c r="H1136" i="12"/>
  <c r="N1136" i="12" s="1"/>
  <c r="V1136" i="12" s="1"/>
  <c r="G2316" i="12"/>
  <c r="M2316" i="12" s="1"/>
  <c r="U2316" i="12" s="1"/>
  <c r="G1642" i="12"/>
  <c r="M1642" i="12" s="1"/>
  <c r="U1642" i="12" s="1"/>
  <c r="H1594" i="12"/>
  <c r="N1594" i="12" s="1"/>
  <c r="V1594" i="12" s="1"/>
  <c r="H369" i="12"/>
  <c r="N369" i="12" s="1"/>
  <c r="V369" i="12" s="1"/>
  <c r="G1826" i="12"/>
  <c r="M1826" i="12" s="1"/>
  <c r="U1826" i="12" s="1"/>
  <c r="F1475" i="12"/>
  <c r="L1475" i="12" s="1"/>
  <c r="R1475" i="12" s="1"/>
  <c r="T1475" i="12" s="1"/>
  <c r="H1131" i="12"/>
  <c r="N1131" i="12" s="1"/>
  <c r="V1131" i="12" s="1"/>
  <c r="H206" i="12"/>
  <c r="N206" i="12" s="1"/>
  <c r="V206" i="12" s="1"/>
  <c r="H2412" i="12"/>
  <c r="N2412" i="12" s="1"/>
  <c r="V2412" i="12" s="1"/>
  <c r="G1620" i="12"/>
  <c r="M1620" i="12" s="1"/>
  <c r="U1620" i="12" s="1"/>
  <c r="G560" i="12"/>
  <c r="M560" i="12" s="1"/>
  <c r="U560" i="12" s="1"/>
  <c r="H256" i="12"/>
  <c r="N256" i="12" s="1"/>
  <c r="V256" i="12" s="1"/>
  <c r="F582" i="12"/>
  <c r="L582" i="12" s="1"/>
  <c r="R582" i="12" s="1"/>
  <c r="T582" i="12" s="1"/>
  <c r="F20" i="12"/>
  <c r="L20" i="12" s="1"/>
  <c r="R20" i="12" s="1"/>
  <c r="T20" i="12" s="1"/>
  <c r="H1995" i="12"/>
  <c r="N1995" i="12" s="1"/>
  <c r="V1995" i="12" s="1"/>
  <c r="G1167" i="12"/>
  <c r="M1167" i="12" s="1"/>
  <c r="U1167" i="12" s="1"/>
  <c r="H543" i="12"/>
  <c r="N543" i="12" s="1"/>
  <c r="V543" i="12" s="1"/>
  <c r="F142" i="12"/>
  <c r="L142" i="12" s="1"/>
  <c r="R142" i="12" s="1"/>
  <c r="T142" i="12" s="1"/>
  <c r="G632" i="12"/>
  <c r="M632" i="12" s="1"/>
  <c r="U632" i="12" s="1"/>
  <c r="H632" i="12"/>
  <c r="N632" i="12" s="1"/>
  <c r="V632" i="12" s="1"/>
  <c r="F670" i="12"/>
  <c r="L670" i="12" s="1"/>
  <c r="R670" i="12" s="1"/>
  <c r="T670" i="12" s="1"/>
  <c r="G62" i="12"/>
  <c r="M62" i="12" s="1"/>
  <c r="U62" i="12" s="1"/>
  <c r="F2133" i="12"/>
  <c r="L2133" i="12" s="1"/>
  <c r="R2133" i="12" s="1"/>
  <c r="T2133" i="12" s="1"/>
  <c r="F2033" i="12"/>
  <c r="L2033" i="12" s="1"/>
  <c r="R2033" i="12" s="1"/>
  <c r="T2033" i="12" s="1"/>
  <c r="F988" i="12"/>
  <c r="L988" i="12" s="1"/>
  <c r="R988" i="12" s="1"/>
  <c r="T988" i="12" s="1"/>
  <c r="F296" i="12"/>
  <c r="L296" i="12" s="1"/>
  <c r="R296" i="12" s="1"/>
  <c r="T296" i="12" s="1"/>
  <c r="H326" i="12"/>
  <c r="N326" i="12" s="1"/>
  <c r="V326" i="12" s="1"/>
  <c r="G2422" i="12"/>
  <c r="M2422" i="12" s="1"/>
  <c r="U2422" i="12" s="1"/>
  <c r="H1977" i="12"/>
  <c r="N1977" i="12" s="1"/>
  <c r="V1977" i="12" s="1"/>
  <c r="F1777" i="12"/>
  <c r="L1777" i="12" s="1"/>
  <c r="R1777" i="12" s="1"/>
  <c r="T1777" i="12" s="1"/>
  <c r="H1655" i="12"/>
  <c r="N1655" i="12" s="1"/>
  <c r="V1655" i="12" s="1"/>
  <c r="G1599" i="12"/>
  <c r="M1599" i="12" s="1"/>
  <c r="U1599" i="12" s="1"/>
  <c r="F369" i="12"/>
  <c r="L369" i="12" s="1"/>
  <c r="R369" i="12" s="1"/>
  <c r="T369" i="12" s="1"/>
  <c r="H489" i="12"/>
  <c r="N489" i="12" s="1"/>
  <c r="V489" i="12" s="1"/>
  <c r="H62" i="12"/>
  <c r="N62" i="12" s="1"/>
  <c r="V62" i="12" s="1"/>
  <c r="F62" i="12"/>
  <c r="L62" i="12" s="1"/>
  <c r="R62" i="12" s="1"/>
  <c r="T62" i="12" s="1"/>
  <c r="H1756" i="12"/>
  <c r="N1756" i="12" s="1"/>
  <c r="V1756" i="12" s="1"/>
  <c r="H2133" i="12"/>
  <c r="N2133" i="12" s="1"/>
  <c r="V2133" i="12" s="1"/>
  <c r="F917" i="12"/>
  <c r="L917" i="12" s="1"/>
  <c r="R917" i="12" s="1"/>
  <c r="T917" i="12" s="1"/>
  <c r="G764" i="12"/>
  <c r="M764" i="12" s="1"/>
  <c r="U764" i="12" s="1"/>
  <c r="F333" i="12"/>
  <c r="L333" i="12" s="1"/>
  <c r="R333" i="12" s="1"/>
  <c r="T333" i="12" s="1"/>
  <c r="F420" i="12"/>
  <c r="L420" i="12" s="1"/>
  <c r="R420" i="12" s="1"/>
  <c r="T420" i="12" s="1"/>
  <c r="G489" i="12"/>
  <c r="M489" i="12" s="1"/>
  <c r="U489" i="12" s="1"/>
  <c r="F1756" i="12"/>
  <c r="L1756" i="12" s="1"/>
  <c r="R1756" i="12" s="1"/>
  <c r="T1756" i="12" s="1"/>
  <c r="G670" i="12"/>
  <c r="M670" i="12" s="1"/>
  <c r="U670" i="12" s="1"/>
  <c r="G2065" i="12"/>
  <c r="M2065" i="12" s="1"/>
  <c r="U2065" i="12" s="1"/>
  <c r="F111" i="12"/>
  <c r="L111" i="12" s="1"/>
  <c r="R111" i="12" s="1"/>
  <c r="T111" i="12" s="1"/>
  <c r="H670" i="12"/>
  <c r="N670" i="12" s="1"/>
  <c r="V670" i="12" s="1"/>
  <c r="F402" i="12"/>
  <c r="L402" i="12" s="1"/>
  <c r="R402" i="12" s="1"/>
  <c r="T402" i="12" s="1"/>
  <c r="G402" i="12"/>
  <c r="M402" i="12" s="1"/>
  <c r="U402" i="12" s="1"/>
  <c r="G2133" i="12"/>
  <c r="M2133" i="12" s="1"/>
  <c r="U2133" i="12" s="1"/>
  <c r="G917" i="12"/>
  <c r="M917" i="12" s="1"/>
  <c r="U917" i="12" s="1"/>
  <c r="F808" i="12"/>
  <c r="L808" i="12" s="1"/>
  <c r="R808" i="12" s="1"/>
  <c r="T808" i="12" s="1"/>
  <c r="G988" i="12"/>
  <c r="M988" i="12" s="1"/>
  <c r="U988" i="12" s="1"/>
  <c r="H733" i="12"/>
  <c r="H296" i="12"/>
  <c r="N296" i="12" s="1"/>
  <c r="V296" i="12" s="1"/>
  <c r="G450" i="12"/>
  <c r="M450" i="12" s="1"/>
  <c r="U450" i="12" s="1"/>
  <c r="G2282" i="12"/>
  <c r="M2282" i="12" s="1"/>
  <c r="U2282" i="12" s="1"/>
  <c r="H2396" i="12"/>
  <c r="N2396" i="12" s="1"/>
  <c r="V2396" i="12" s="1"/>
  <c r="G1741" i="12"/>
  <c r="H2354" i="12"/>
  <c r="N2354" i="12" s="1"/>
  <c r="V2354" i="12" s="1"/>
  <c r="F1870" i="12"/>
  <c r="L1870" i="12" s="1"/>
  <c r="R1870" i="12" s="1"/>
  <c r="T1870" i="12" s="1"/>
  <c r="H1475" i="12"/>
  <c r="N1475" i="12" s="1"/>
  <c r="V1475" i="12" s="1"/>
  <c r="H445" i="12"/>
  <c r="N445" i="12" s="1"/>
  <c r="V445" i="12" s="1"/>
  <c r="F352" i="12"/>
  <c r="L352" i="12" s="1"/>
  <c r="R352" i="12" s="1"/>
  <c r="T352" i="12" s="1"/>
  <c r="H92" i="12"/>
  <c r="N92" i="12" s="1"/>
  <c r="V92" i="12" s="1"/>
  <c r="H2316" i="12"/>
  <c r="N2316" i="12" s="1"/>
  <c r="V2316" i="12" s="1"/>
  <c r="G1995" i="12"/>
  <c r="M1995" i="12" s="1"/>
  <c r="U1995" i="12" s="1"/>
  <c r="H1855" i="12"/>
  <c r="N1855" i="12" s="1"/>
  <c r="V1855" i="12" s="1"/>
  <c r="G1831" i="12"/>
  <c r="M1831" i="12" s="1"/>
  <c r="U1831" i="12" s="1"/>
  <c r="H1706" i="12"/>
  <c r="N1706" i="12" s="1"/>
  <c r="V1706" i="12" s="1"/>
  <c r="F1615" i="12"/>
  <c r="L1615" i="12" s="1"/>
  <c r="R1615" i="12" s="1"/>
  <c r="T1615" i="12" s="1"/>
  <c r="H1585" i="12"/>
  <c r="N1585" i="12" s="1"/>
  <c r="V1585" i="12" s="1"/>
  <c r="G1543" i="12"/>
  <c r="M1543" i="12" s="1"/>
  <c r="U1543" i="12" s="1"/>
  <c r="H1347" i="12"/>
  <c r="N1347" i="12" s="1"/>
  <c r="V1347" i="12" s="1"/>
  <c r="F1209" i="12"/>
  <c r="L1209" i="12" s="1"/>
  <c r="R1209" i="12" s="1"/>
  <c r="T1209" i="12" s="1"/>
  <c r="G1131" i="12"/>
  <c r="M1131" i="12" s="1"/>
  <c r="U1131" i="12" s="1"/>
  <c r="H1044" i="12"/>
  <c r="N1044" i="12" s="1"/>
  <c r="V1044" i="12" s="1"/>
  <c r="G352" i="12"/>
  <c r="M352" i="12" s="1"/>
  <c r="U352" i="12" s="1"/>
  <c r="F160" i="12"/>
  <c r="L160" i="12" s="1"/>
  <c r="R160" i="12" s="1"/>
  <c r="T160" i="12" s="1"/>
  <c r="H40" i="12"/>
  <c r="N40" i="12" s="1"/>
  <c r="V40" i="12" s="1"/>
  <c r="F2422" i="12"/>
  <c r="L2422" i="12" s="1"/>
  <c r="R2422" i="12" s="1"/>
  <c r="T2422" i="12" s="1"/>
  <c r="F2295" i="12"/>
  <c r="L2295" i="12" s="1"/>
  <c r="R2295" i="12" s="1"/>
  <c r="T2295" i="12" s="1"/>
  <c r="G1855" i="12"/>
  <c r="M1855" i="12" s="1"/>
  <c r="U1855" i="12" s="1"/>
  <c r="G1706" i="12"/>
  <c r="M1706" i="12" s="1"/>
  <c r="U1706" i="12" s="1"/>
  <c r="F1214" i="12"/>
  <c r="L1214" i="12" s="1"/>
  <c r="R1214" i="12" s="1"/>
  <c r="T1214" i="12" s="1"/>
  <c r="G1044" i="12"/>
  <c r="M1044" i="12" s="1"/>
  <c r="U1044" i="12" s="1"/>
  <c r="F2282" i="12"/>
  <c r="L2282" i="12" s="1"/>
  <c r="R2282" i="12" s="1"/>
  <c r="T2282" i="12" s="1"/>
  <c r="F1960" i="12"/>
  <c r="L1960" i="12" s="1"/>
  <c r="R1960" i="12" s="1"/>
  <c r="T1960" i="12" s="1"/>
  <c r="F1911" i="12"/>
  <c r="L1911" i="12" s="1"/>
  <c r="R1911" i="12" s="1"/>
  <c r="T1911" i="12" s="1"/>
  <c r="H1777" i="12"/>
  <c r="N1777" i="12" s="1"/>
  <c r="V1777" i="12" s="1"/>
  <c r="H1615" i="12"/>
  <c r="N1615" i="12" s="1"/>
  <c r="V1615" i="12" s="1"/>
  <c r="F1559" i="12"/>
  <c r="L1559" i="12" s="1"/>
  <c r="R1559" i="12" s="1"/>
  <c r="T1559" i="12" s="1"/>
  <c r="G1458" i="12"/>
  <c r="M1458" i="12" s="1"/>
  <c r="U1458" i="12" s="1"/>
  <c r="F1416" i="12"/>
  <c r="L1416" i="12" s="1"/>
  <c r="R1416" i="12" s="1"/>
  <c r="T1416" i="12" s="1"/>
  <c r="F1347" i="12"/>
  <c r="L1347" i="12" s="1"/>
  <c r="R1347" i="12" s="1"/>
  <c r="T1347" i="12" s="1"/>
  <c r="H1126" i="12"/>
  <c r="N1126" i="12" s="1"/>
  <c r="V1126" i="12" s="1"/>
  <c r="F1044" i="12"/>
  <c r="L1044" i="12" s="1"/>
  <c r="R1044" i="12" s="1"/>
  <c r="T1044" i="12" s="1"/>
  <c r="H568" i="12"/>
  <c r="N568" i="12" s="1"/>
  <c r="V568" i="12" s="1"/>
  <c r="F191" i="12"/>
  <c r="L191" i="12" s="1"/>
  <c r="R191" i="12" s="1"/>
  <c r="T191" i="12" s="1"/>
  <c r="G1604" i="12"/>
  <c r="M1604" i="12" s="1"/>
  <c r="U1604" i="12" s="1"/>
  <c r="H2417" i="12"/>
  <c r="N2417" i="12" s="1"/>
  <c r="V2417" i="12" s="1"/>
  <c r="G2417" i="12"/>
  <c r="M2417" i="12" s="1"/>
  <c r="U2417" i="12" s="1"/>
  <c r="G1929" i="12"/>
  <c r="M1929" i="12" s="1"/>
  <c r="U1929" i="12" s="1"/>
  <c r="F1861" i="12"/>
  <c r="L1861" i="12" s="1"/>
  <c r="R1861" i="12" s="1"/>
  <c r="T1861" i="12" s="1"/>
  <c r="H1635" i="12"/>
  <c r="N1635" i="12" s="1"/>
  <c r="V1635" i="12" s="1"/>
  <c r="H1342" i="12"/>
  <c r="N1342" i="12" s="1"/>
  <c r="V1342" i="12" s="1"/>
  <c r="G568" i="12"/>
  <c r="M568" i="12" s="1"/>
  <c r="U568" i="12" s="1"/>
  <c r="H352" i="12"/>
  <c r="N352" i="12" s="1"/>
  <c r="V352" i="12" s="1"/>
  <c r="G160" i="12"/>
  <c r="M160" i="12" s="1"/>
  <c r="U160" i="12" s="1"/>
  <c r="G543" i="12"/>
  <c r="M543" i="12" s="1"/>
  <c r="U543" i="12" s="1"/>
  <c r="H573" i="12"/>
  <c r="N573" i="12" s="1"/>
  <c r="V573" i="12" s="1"/>
  <c r="F526" i="12"/>
  <c r="L526" i="12" s="1"/>
  <c r="R526" i="12" s="1"/>
  <c r="T526" i="12" s="1"/>
  <c r="F1741" i="12"/>
  <c r="L1741" i="12" s="1"/>
  <c r="R1741" i="12" s="1"/>
  <c r="T1741" i="12" s="1"/>
  <c r="G1945" i="12"/>
  <c r="M1945" i="12" s="1"/>
  <c r="U1945" i="12" s="1"/>
  <c r="F2396" i="12"/>
  <c r="L2396" i="12" s="1"/>
  <c r="R2396" i="12" s="1"/>
  <c r="T2396" i="12" s="1"/>
  <c r="F53" i="12"/>
  <c r="L53" i="12" s="1"/>
  <c r="R53" i="12" s="1"/>
  <c r="T53" i="12" s="1"/>
  <c r="G817" i="12"/>
  <c r="M817" i="12" s="1"/>
  <c r="U817" i="12" s="1"/>
  <c r="F1945" i="12"/>
  <c r="L1945" i="12" s="1"/>
  <c r="R1945" i="12" s="1"/>
  <c r="T1945" i="12" s="1"/>
  <c r="G826" i="12"/>
  <c r="M826" i="12" s="1"/>
  <c r="U826" i="12" s="1"/>
  <c r="H2006" i="12"/>
  <c r="N2006" i="12" s="1"/>
  <c r="V2006" i="12" s="1"/>
  <c r="H1085" i="12"/>
  <c r="N1085" i="12" s="1"/>
  <c r="V1085" i="12" s="1"/>
  <c r="F256" i="12"/>
  <c r="L256" i="12" s="1"/>
  <c r="R256" i="12" s="1"/>
  <c r="T256" i="12" s="1"/>
  <c r="F826" i="12"/>
  <c r="L826" i="12" s="1"/>
  <c r="R826" i="12" s="1"/>
  <c r="T826" i="12" s="1"/>
  <c r="H2096" i="12"/>
  <c r="N2096" i="12" s="1"/>
  <c r="V2096" i="12" s="1"/>
  <c r="F543" i="12"/>
  <c r="L543" i="12" s="1"/>
  <c r="R543" i="12" s="1"/>
  <c r="T543" i="12" s="1"/>
  <c r="F1886" i="12"/>
  <c r="L1886" i="12" s="1"/>
  <c r="R1886" i="12" s="1"/>
  <c r="T1886" i="12" s="1"/>
  <c r="F817" i="12"/>
  <c r="L817" i="12" s="1"/>
  <c r="R817" i="12" s="1"/>
  <c r="T817" i="12" s="1"/>
  <c r="G1085" i="12"/>
  <c r="M1085" i="12" s="1"/>
  <c r="U1085" i="12" s="1"/>
  <c r="F1850" i="12"/>
  <c r="L1850" i="12" s="1"/>
  <c r="R1850" i="12" s="1"/>
  <c r="T1850" i="12" s="1"/>
  <c r="F1080" i="12"/>
  <c r="L1080" i="12" s="1"/>
  <c r="R1080" i="12" s="1"/>
  <c r="T1080" i="12" s="1"/>
  <c r="G1960" i="12"/>
  <c r="M1960" i="12" s="1"/>
  <c r="U1960" i="12" s="1"/>
  <c r="G1840" i="12"/>
  <c r="M1840" i="12" s="1"/>
  <c r="U1840" i="12" s="1"/>
  <c r="G1989" i="12"/>
  <c r="M1989" i="12" s="1"/>
  <c r="U1989" i="12" s="1"/>
  <c r="G182" i="12"/>
  <c r="M182" i="12" s="1"/>
  <c r="U182" i="12" s="1"/>
  <c r="H1599" i="12"/>
  <c r="N1599" i="12" s="1"/>
  <c r="V1599" i="12" s="1"/>
  <c r="F445" i="12"/>
  <c r="L445" i="12" s="1"/>
  <c r="R445" i="12" s="1"/>
  <c r="T445" i="12" s="1"/>
  <c r="F2428" i="12"/>
  <c r="L2428" i="12" s="1"/>
  <c r="R2428" i="12" s="1"/>
  <c r="T2428" i="12" s="1"/>
  <c r="H2428" i="12"/>
  <c r="N2428" i="12" s="1"/>
  <c r="V2428" i="12" s="1"/>
  <c r="G2087" i="12"/>
  <c r="M2087" i="12" s="1"/>
  <c r="U2087" i="12" s="1"/>
  <c r="F1167" i="12"/>
  <c r="L1167" i="12" s="1"/>
  <c r="R1167" i="12" s="1"/>
  <c r="T1167" i="12" s="1"/>
  <c r="G1924" i="12"/>
  <c r="M1924" i="12" s="1"/>
  <c r="U1924" i="12" s="1"/>
  <c r="G1565" i="12"/>
  <c r="M1565" i="12" s="1"/>
  <c r="U1565" i="12" s="1"/>
  <c r="G1187" i="12"/>
  <c r="M1187" i="12" s="1"/>
  <c r="U1187" i="12" s="1"/>
  <c r="H1934" i="12"/>
  <c r="N1934" i="12" s="1"/>
  <c r="V1934" i="12" s="1"/>
  <c r="F2273" i="12"/>
  <c r="L2273" i="12" s="1"/>
  <c r="R2273" i="12" s="1"/>
  <c r="T2273" i="12" s="1"/>
  <c r="G1870" i="12"/>
  <c r="M1870" i="12" s="1"/>
  <c r="U1870" i="12" s="1"/>
  <c r="F1574" i="12"/>
  <c r="L1574" i="12" s="1"/>
  <c r="R1574" i="12" s="1"/>
  <c r="T1574" i="12" s="1"/>
  <c r="F1150" i="12"/>
  <c r="L1150" i="12" s="1"/>
  <c r="R1150" i="12" s="1"/>
  <c r="T1150" i="12" s="1"/>
  <c r="H625" i="12"/>
  <c r="N625" i="12" s="1"/>
  <c r="V625" i="12" s="1"/>
  <c r="F97" i="12"/>
  <c r="L97" i="12" s="1"/>
  <c r="R97" i="12" s="1"/>
  <c r="T97" i="12" s="1"/>
  <c r="F1831" i="12"/>
  <c r="L1831" i="12" s="1"/>
  <c r="R1831" i="12" s="1"/>
  <c r="T1831" i="12" s="1"/>
  <c r="G1655" i="12"/>
  <c r="M1655" i="12" s="1"/>
  <c r="U1655" i="12" s="1"/>
  <c r="H1534" i="12"/>
  <c r="N1534" i="12" s="1"/>
  <c r="V1534" i="12" s="1"/>
  <c r="G358" i="12"/>
  <c r="M358" i="12" s="1"/>
  <c r="U358" i="12" s="1"/>
  <c r="G2023" i="12"/>
  <c r="M2023" i="12" s="1"/>
  <c r="U2023" i="12" s="1"/>
  <c r="H1929" i="12"/>
  <c r="N1929" i="12" s="1"/>
  <c r="V1929" i="12" s="1"/>
  <c r="G1861" i="12"/>
  <c r="M1861" i="12" s="1"/>
  <c r="U1861" i="12" s="1"/>
  <c r="F1642" i="12"/>
  <c r="L1642" i="12" s="1"/>
  <c r="R1642" i="12" s="1"/>
  <c r="T1642" i="12" s="1"/>
  <c r="F1604" i="12"/>
  <c r="L1604" i="12" s="1"/>
  <c r="R1604" i="12" s="1"/>
  <c r="T1604" i="12" s="1"/>
  <c r="H1574" i="12"/>
  <c r="N1574" i="12" s="1"/>
  <c r="V1574" i="12" s="1"/>
  <c r="G1534" i="12"/>
  <c r="M1534" i="12" s="1"/>
  <c r="U1534" i="12" s="1"/>
  <c r="H1167" i="12"/>
  <c r="N1167" i="12" s="1"/>
  <c r="V1167" i="12" s="1"/>
  <c r="G445" i="12"/>
  <c r="M445" i="12" s="1"/>
  <c r="U445" i="12" s="1"/>
  <c r="H160" i="12"/>
  <c r="N160" i="12" s="1"/>
  <c r="V160" i="12" s="1"/>
  <c r="G92" i="12"/>
  <c r="M92" i="12" s="1"/>
  <c r="U92" i="12" s="1"/>
  <c r="H1861" i="12"/>
  <c r="N1861" i="12" s="1"/>
  <c r="V1861" i="12" s="1"/>
  <c r="G1559" i="12"/>
  <c r="M1559" i="12" s="1"/>
  <c r="U1559" i="12" s="1"/>
  <c r="H1458" i="12"/>
  <c r="N1458" i="12" s="1"/>
  <c r="V1458" i="12" s="1"/>
  <c r="H1831" i="12"/>
  <c r="N1831" i="12" s="1"/>
  <c r="V1831" i="12" s="1"/>
  <c r="H1719" i="12"/>
  <c r="N1719" i="12" s="1"/>
  <c r="V1719" i="12" s="1"/>
  <c r="G1615" i="12"/>
  <c r="M1615" i="12" s="1"/>
  <c r="U1615" i="12" s="1"/>
  <c r="H1543" i="12"/>
  <c r="N1543" i="12" s="1"/>
  <c r="V1543" i="12" s="1"/>
  <c r="H1214" i="12"/>
  <c r="N1214" i="12" s="1"/>
  <c r="V1214" i="12" s="1"/>
  <c r="F907" i="12"/>
  <c r="L907" i="12" s="1"/>
  <c r="R907" i="12" s="1"/>
  <c r="T907" i="12" s="1"/>
  <c r="F92" i="12"/>
  <c r="L92" i="12" s="1"/>
  <c r="R92" i="12" s="1"/>
  <c r="T92" i="12" s="1"/>
  <c r="F863" i="12"/>
  <c r="L863" i="12" s="1"/>
  <c r="R863" i="12" s="1"/>
  <c r="T863" i="12" s="1"/>
  <c r="G526" i="12"/>
  <c r="M526" i="12" s="1"/>
  <c r="U526" i="12" s="1"/>
  <c r="F1357" i="12"/>
  <c r="L1357" i="12" s="1"/>
  <c r="R1357" i="12" s="1"/>
  <c r="T1357" i="12" s="1"/>
  <c r="H2300" i="12"/>
  <c r="N2300" i="12" s="1"/>
  <c r="V2300" i="12" s="1"/>
  <c r="F170" i="12"/>
  <c r="L170" i="12" s="1"/>
  <c r="R170" i="12" s="1"/>
  <c r="T170" i="12" s="1"/>
  <c r="F2354" i="12"/>
  <c r="L2354" i="12" s="1"/>
  <c r="R2354" i="12" s="1"/>
  <c r="T2354" i="12" s="1"/>
  <c r="F1094" i="12"/>
  <c r="L1094" i="12" s="1"/>
  <c r="R1094" i="12" s="1"/>
  <c r="T1094" i="12" s="1"/>
  <c r="F599" i="12"/>
  <c r="L599" i="12" s="1"/>
  <c r="R599" i="12" s="1"/>
  <c r="T599" i="12" s="1"/>
  <c r="G170" i="12"/>
  <c r="M170" i="12" s="1"/>
  <c r="U170" i="12" s="1"/>
  <c r="F1523" i="12"/>
  <c r="L1523" i="12" s="1"/>
  <c r="R1523" i="12" s="1"/>
  <c r="T1523" i="12" s="1"/>
  <c r="F787" i="12"/>
  <c r="L787" i="12" s="1"/>
  <c r="R787" i="12" s="1"/>
  <c r="T787" i="12" s="1"/>
  <c r="F235" i="12"/>
  <c r="L235" i="12" s="1"/>
  <c r="R235" i="12" s="1"/>
  <c r="T235" i="12" s="1"/>
  <c r="F1620" i="12"/>
  <c r="L1620" i="12" s="1"/>
  <c r="R1620" i="12" s="1"/>
  <c r="T1620" i="12" s="1"/>
  <c r="G1886" i="12"/>
  <c r="M1886" i="12" s="1"/>
  <c r="U1886" i="12" s="1"/>
  <c r="F645" i="12"/>
  <c r="L645" i="12" s="1"/>
  <c r="R645" i="12" s="1"/>
  <c r="T645" i="12" s="1"/>
  <c r="F1706" i="12"/>
  <c r="L1706" i="12" s="1"/>
  <c r="R1706" i="12" s="1"/>
  <c r="T1706" i="12" s="1"/>
  <c r="G2412" i="12"/>
  <c r="M2412" i="12" s="1"/>
  <c r="U2412" i="12" s="1"/>
  <c r="H358" i="12"/>
  <c r="N358" i="12" s="1"/>
  <c r="V358" i="12" s="1"/>
  <c r="F2316" i="12"/>
  <c r="L2316" i="12" s="1"/>
  <c r="R2316" i="12" s="1"/>
  <c r="T2316" i="12" s="1"/>
  <c r="F1187" i="12"/>
  <c r="L1187" i="12" s="1"/>
  <c r="R1187" i="12" s="1"/>
  <c r="T1187" i="12" s="1"/>
  <c r="H2295" i="12"/>
  <c r="N2295" i="12" s="1"/>
  <c r="V2295" i="12" s="1"/>
  <c r="F1534" i="12"/>
  <c r="L1534" i="12" s="1"/>
  <c r="R1534" i="12" s="1"/>
  <c r="T1534" i="12" s="1"/>
  <c r="F1458" i="12"/>
  <c r="L1458" i="12" s="1"/>
  <c r="R1458" i="12" s="1"/>
  <c r="T1458" i="12" s="1"/>
  <c r="G1126" i="12"/>
  <c r="M1126" i="12" s="1"/>
  <c r="U1126" i="12" s="1"/>
  <c r="G369" i="12"/>
  <c r="M369" i="12" s="1"/>
  <c r="U369" i="12" s="1"/>
  <c r="F102" i="12"/>
  <c r="L102" i="12" s="1"/>
  <c r="R102" i="12" s="1"/>
  <c r="T102" i="12" s="1"/>
  <c r="H1960" i="12"/>
  <c r="N1960" i="12" s="1"/>
  <c r="V1960" i="12" s="1"/>
  <c r="F568" i="12"/>
  <c r="L568" i="12" s="1"/>
  <c r="R568" i="12" s="1"/>
  <c r="T568" i="12" s="1"/>
  <c r="H191" i="12"/>
  <c r="N191" i="12" s="1"/>
  <c r="V191" i="12" s="1"/>
  <c r="G133" i="12"/>
  <c r="M133" i="12" s="1"/>
  <c r="U133" i="12" s="1"/>
  <c r="G1911" i="12"/>
  <c r="M1911" i="12" s="1"/>
  <c r="U1911" i="12" s="1"/>
  <c r="F1855" i="12"/>
  <c r="L1855" i="12" s="1"/>
  <c r="R1855" i="12" s="1"/>
  <c r="T1855" i="12" s="1"/>
  <c r="H1150" i="12"/>
  <c r="N1150" i="12" s="1"/>
  <c r="V1150" i="12" s="1"/>
  <c r="G907" i="12"/>
  <c r="M907" i="12" s="1"/>
  <c r="U907" i="12" s="1"/>
  <c r="H97" i="12"/>
  <c r="N97" i="12" s="1"/>
  <c r="V97" i="12" s="1"/>
  <c r="G1585" i="12"/>
  <c r="M1585" i="12" s="1"/>
  <c r="U1585" i="12" s="1"/>
  <c r="F1565" i="12"/>
  <c r="L1565" i="12" s="1"/>
  <c r="R1565" i="12" s="1"/>
  <c r="T1565" i="12" s="1"/>
  <c r="H1486" i="12"/>
  <c r="N1486" i="12" s="1"/>
  <c r="V1486" i="12" s="1"/>
  <c r="F1220" i="12"/>
  <c r="L1220" i="12" s="1"/>
  <c r="R1220" i="12" s="1"/>
  <c r="T1220" i="12" s="1"/>
  <c r="G1150" i="12"/>
  <c r="M1150" i="12" s="1"/>
  <c r="U1150" i="12" s="1"/>
  <c r="F326" i="12"/>
  <c r="L326" i="12" s="1"/>
  <c r="R326" i="12" s="1"/>
  <c r="T326" i="12" s="1"/>
  <c r="H142" i="12"/>
  <c r="N142" i="12" s="1"/>
  <c r="V142" i="12" s="1"/>
  <c r="H1049" i="12"/>
  <c r="N1049" i="12" s="1"/>
  <c r="V1049" i="12" s="1"/>
  <c r="H272" i="12"/>
  <c r="N272" i="12" s="1"/>
  <c r="V272" i="12" s="1"/>
  <c r="H988" i="12"/>
  <c r="N988" i="12" s="1"/>
  <c r="V988" i="12" s="1"/>
  <c r="F450" i="12"/>
  <c r="L450" i="12" s="1"/>
  <c r="R450" i="12" s="1"/>
  <c r="T450" i="12" s="1"/>
  <c r="G2321" i="12"/>
  <c r="M2321" i="12" s="1"/>
  <c r="U2321" i="12" s="1"/>
  <c r="G2295" i="12"/>
  <c r="M2295" i="12" s="1"/>
  <c r="U2295" i="12" s="1"/>
  <c r="F1929" i="12"/>
  <c r="L1929" i="12" s="1"/>
  <c r="R1929" i="12" s="1"/>
  <c r="T1929" i="12" s="1"/>
  <c r="G1719" i="12"/>
  <c r="M1719" i="12" s="1"/>
  <c r="U1719" i="12" s="1"/>
  <c r="G1635" i="12"/>
  <c r="M1635" i="12" s="1"/>
  <c r="U1635" i="12" s="1"/>
  <c r="G1080" i="12"/>
  <c r="M1080" i="12" s="1"/>
  <c r="U1080" i="12" s="1"/>
  <c r="F1680" i="12"/>
  <c r="L1680" i="12" s="1"/>
  <c r="R1680" i="12" s="1"/>
  <c r="T1680" i="12" s="1"/>
  <c r="G420" i="12"/>
  <c r="M420" i="12" s="1"/>
  <c r="U420" i="12" s="1"/>
  <c r="G235" i="12"/>
  <c r="M235" i="12" s="1"/>
  <c r="U235" i="12" s="1"/>
  <c r="H20" i="12"/>
  <c r="N20" i="12" s="1"/>
  <c r="V20" i="12" s="1"/>
  <c r="G2300" i="12"/>
  <c r="M2300" i="12" s="1"/>
  <c r="U2300" i="12" s="1"/>
  <c r="F1934" i="12"/>
  <c r="L1934" i="12" s="1"/>
  <c r="R1934" i="12" s="1"/>
  <c r="T1934" i="12" s="1"/>
  <c r="F1599" i="12"/>
  <c r="L1599" i="12" s="1"/>
  <c r="R1599" i="12" s="1"/>
  <c r="T1599" i="12" s="1"/>
  <c r="H907" i="12"/>
  <c r="N907" i="12" s="1"/>
  <c r="V907" i="12" s="1"/>
  <c r="G191" i="12"/>
  <c r="M191" i="12" s="1"/>
  <c r="U191" i="12" s="1"/>
  <c r="F133" i="12"/>
  <c r="L133" i="12" s="1"/>
  <c r="R133" i="12" s="1"/>
  <c r="T133" i="12" s="1"/>
  <c r="H1911" i="12"/>
  <c r="N1911" i="12" s="1"/>
  <c r="V1911" i="12" s="1"/>
  <c r="G1850" i="12"/>
  <c r="M1850" i="12" s="1"/>
  <c r="U1850" i="12" s="1"/>
  <c r="F1594" i="12"/>
  <c r="L1594" i="12" s="1"/>
  <c r="R1594" i="12" s="1"/>
  <c r="T1594" i="12" s="1"/>
  <c r="H2023" i="12"/>
  <c r="N2023" i="12" s="1"/>
  <c r="V2023" i="12" s="1"/>
  <c r="G1136" i="12"/>
  <c r="M1136" i="12" s="1"/>
  <c r="U1136" i="12" s="1"/>
  <c r="F1977" i="12"/>
  <c r="L1977" i="12" s="1"/>
  <c r="R1977" i="12" s="1"/>
  <c r="T1977" i="12" s="1"/>
  <c r="F1655" i="12"/>
  <c r="L1655" i="12" s="1"/>
  <c r="R1655" i="12" s="1"/>
  <c r="T1655" i="12" s="1"/>
  <c r="G1475" i="12"/>
  <c r="M1475" i="12" s="1"/>
  <c r="U1475" i="12" s="1"/>
  <c r="G1220" i="12"/>
  <c r="M1220" i="12" s="1"/>
  <c r="U1220" i="12" s="1"/>
  <c r="H182" i="12"/>
  <c r="N182" i="12" s="1"/>
  <c r="V182" i="12" s="1"/>
  <c r="H1840" i="12"/>
  <c r="N1840" i="12" s="1"/>
  <c r="V1840" i="12" s="1"/>
  <c r="G1416" i="12"/>
  <c r="M1416" i="12" s="1"/>
  <c r="U1416" i="12" s="1"/>
  <c r="F1131" i="12"/>
  <c r="L1131" i="12" s="1"/>
  <c r="R1131" i="12" s="1"/>
  <c r="T1131" i="12" s="1"/>
  <c r="F2412" i="12"/>
  <c r="L2412" i="12" s="1"/>
  <c r="R2412" i="12" s="1"/>
  <c r="T2412" i="12" s="1"/>
  <c r="F1880" i="12"/>
  <c r="L1880" i="12" s="1"/>
  <c r="R1880" i="12" s="1"/>
  <c r="T1880" i="12" s="1"/>
  <c r="G97" i="12"/>
  <c r="M97" i="12" s="1"/>
  <c r="U97" i="12" s="1"/>
  <c r="H170" i="12"/>
  <c r="N170" i="12" s="1"/>
  <c r="V170" i="12" s="1"/>
  <c r="G1094" i="12"/>
  <c r="M1094" i="12" s="1"/>
  <c r="U1094" i="12" s="1"/>
  <c r="H863" i="12"/>
  <c r="N863" i="12" s="1"/>
  <c r="V863" i="12" s="1"/>
  <c r="F2321" i="12"/>
  <c r="L2321" i="12" s="1"/>
  <c r="R2321" i="12" s="1"/>
  <c r="T2321" i="12" s="1"/>
  <c r="G599" i="12"/>
  <c r="M599" i="12" s="1"/>
  <c r="U599" i="12" s="1"/>
  <c r="G2096" i="12"/>
  <c r="M2096" i="12" s="1"/>
  <c r="U2096" i="12" s="1"/>
  <c r="G617" i="12"/>
  <c r="M617" i="12" s="1"/>
  <c r="U617" i="12" s="1"/>
  <c r="H1620" i="12"/>
  <c r="N1620" i="12" s="1"/>
  <c r="V1620" i="12" s="1"/>
  <c r="G40" i="12"/>
  <c r="M40" i="12" s="1"/>
  <c r="U40" i="12" s="1"/>
  <c r="H2334" i="12"/>
  <c r="N2334" i="12" s="1"/>
  <c r="V2334" i="12" s="1"/>
  <c r="G1934" i="12"/>
  <c r="M1934" i="12" s="1"/>
  <c r="U1934" i="12" s="1"/>
  <c r="H1604" i="12"/>
  <c r="N1604" i="12" s="1"/>
  <c r="V1604" i="12" s="1"/>
  <c r="H1187" i="12"/>
  <c r="N1187" i="12" s="1"/>
  <c r="V1187" i="12" s="1"/>
  <c r="F182" i="12"/>
  <c r="L182" i="12" s="1"/>
  <c r="R182" i="12" s="1"/>
  <c r="T182" i="12" s="1"/>
  <c r="F1995" i="12"/>
  <c r="L1995" i="12" s="1"/>
  <c r="R1995" i="12" s="1"/>
  <c r="T1995" i="12" s="1"/>
  <c r="H1565" i="12"/>
  <c r="N1565" i="12" s="1"/>
  <c r="V1565" i="12" s="1"/>
  <c r="G1347" i="12"/>
  <c r="M1347" i="12" s="1"/>
  <c r="U1347" i="12" s="1"/>
  <c r="H2273" i="12"/>
  <c r="N2273" i="12" s="1"/>
  <c r="V2273" i="12" s="1"/>
  <c r="H1989" i="12"/>
  <c r="N1989" i="12" s="1"/>
  <c r="V1989" i="12" s="1"/>
  <c r="H1906" i="12"/>
  <c r="N1906" i="12" s="1"/>
  <c r="V1906" i="12" s="1"/>
  <c r="H1826" i="12"/>
  <c r="N1826" i="12" s="1"/>
  <c r="V1826" i="12" s="1"/>
  <c r="F1136" i="12"/>
  <c r="L1136" i="12" s="1"/>
  <c r="R1136" i="12" s="1"/>
  <c r="T1136" i="12" s="1"/>
  <c r="F625" i="12"/>
  <c r="L625" i="12" s="1"/>
  <c r="R625" i="12" s="1"/>
  <c r="T625" i="12" s="1"/>
  <c r="H1924" i="12"/>
  <c r="N1924" i="12" s="1"/>
  <c r="V1924" i="12" s="1"/>
  <c r="F1486" i="12"/>
  <c r="L1486" i="12" s="1"/>
  <c r="R1486" i="12" s="1"/>
  <c r="T1486" i="12" s="1"/>
  <c r="F2334" i="12"/>
  <c r="L2334" i="12" s="1"/>
  <c r="R2334" i="12" s="1"/>
  <c r="T2334" i="12" s="1"/>
  <c r="G1209" i="12"/>
  <c r="M1209" i="12" s="1"/>
  <c r="U1209" i="12" s="1"/>
  <c r="H1080" i="12"/>
  <c r="N1080" i="12" s="1"/>
  <c r="V1080" i="12" s="1"/>
  <c r="H133" i="12"/>
  <c r="N133" i="12" s="1"/>
  <c r="V133" i="12" s="1"/>
  <c r="F2339" i="12"/>
  <c r="L2339" i="12" s="1"/>
  <c r="R2339" i="12" s="1"/>
  <c r="T2339" i="12" s="1"/>
  <c r="G863" i="12"/>
  <c r="M863" i="12" s="1"/>
  <c r="U863" i="12" s="1"/>
  <c r="F437" i="12"/>
  <c r="L437" i="12" s="1"/>
  <c r="R437" i="12" s="1"/>
  <c r="T437" i="12" s="1"/>
  <c r="H1886" i="12"/>
  <c r="N1886" i="12" s="1"/>
  <c r="V1886" i="12" s="1"/>
  <c r="F560" i="12"/>
  <c r="L560" i="12" s="1"/>
  <c r="R560" i="12" s="1"/>
  <c r="T560" i="12" s="1"/>
  <c r="H560" i="12"/>
  <c r="N560" i="12" s="1"/>
  <c r="V560" i="12" s="1"/>
  <c r="H1965" i="12"/>
  <c r="N1965" i="12" s="1"/>
  <c r="V1965" i="12" s="1"/>
  <c r="H826" i="12"/>
  <c r="N826" i="12" s="1"/>
  <c r="V826" i="12" s="1"/>
  <c r="G326" i="12"/>
  <c r="M326" i="12" s="1"/>
  <c r="U326" i="12" s="1"/>
  <c r="G2273" i="12"/>
  <c r="M2273" i="12" s="1"/>
  <c r="U2273" i="12" s="1"/>
  <c r="F2023" i="12"/>
  <c r="L2023" i="12" s="1"/>
  <c r="R2023" i="12" s="1"/>
  <c r="T2023" i="12" s="1"/>
  <c r="H1870" i="12"/>
  <c r="N1870" i="12" s="1"/>
  <c r="V1870" i="12" s="1"/>
  <c r="G1777" i="12"/>
  <c r="M1777" i="12" s="1"/>
  <c r="U1777" i="12" s="1"/>
  <c r="G1574" i="12"/>
  <c r="M1574" i="12" s="1"/>
  <c r="U1574" i="12" s="1"/>
  <c r="G787" i="12"/>
  <c r="M787" i="12" s="1"/>
  <c r="U787" i="12" s="1"/>
  <c r="G20" i="12"/>
  <c r="M20" i="12" s="1"/>
  <c r="U20" i="12" s="1"/>
  <c r="H526" i="12"/>
  <c r="N526" i="12" s="1"/>
  <c r="V526" i="12" s="1"/>
  <c r="G256" i="12"/>
  <c r="M256" i="12" s="1"/>
  <c r="U256" i="12" s="1"/>
  <c r="G102" i="12"/>
  <c r="M102" i="12" s="1"/>
  <c r="U102" i="12" s="1"/>
  <c r="G2006" i="12"/>
  <c r="M2006" i="12" s="1"/>
  <c r="U2006" i="12" s="1"/>
  <c r="G2334" i="12"/>
  <c r="M2334" i="12" s="1"/>
  <c r="U2334" i="12" s="1"/>
  <c r="F1906" i="12"/>
  <c r="L1906" i="12" s="1"/>
  <c r="R1906" i="12" s="1"/>
  <c r="T1906" i="12" s="1"/>
  <c r="F1826" i="12"/>
  <c r="L1826" i="12" s="1"/>
  <c r="R1826" i="12" s="1"/>
  <c r="T1826" i="12" s="1"/>
  <c r="H1559" i="12"/>
  <c r="N1559" i="12" s="1"/>
  <c r="V1559" i="12" s="1"/>
  <c r="G1486" i="12"/>
  <c r="M1486" i="12" s="1"/>
  <c r="U1486" i="12" s="1"/>
  <c r="F1126" i="12"/>
  <c r="L1126" i="12" s="1"/>
  <c r="R1126" i="12" s="1"/>
  <c r="T1126" i="12" s="1"/>
  <c r="G1880" i="12"/>
  <c r="M1880" i="12" s="1"/>
  <c r="U1880" i="12" s="1"/>
  <c r="H1209" i="12"/>
  <c r="N1209" i="12" s="1"/>
  <c r="V1209" i="12" s="1"/>
  <c r="F358" i="12"/>
  <c r="L358" i="12" s="1"/>
  <c r="R358" i="12" s="1"/>
  <c r="T358" i="12" s="1"/>
  <c r="H1880" i="12"/>
  <c r="N1880" i="12" s="1"/>
  <c r="V1880" i="12" s="1"/>
  <c r="F1342" i="12"/>
  <c r="L1342" i="12" s="1"/>
  <c r="R1342" i="12" s="1"/>
  <c r="T1342" i="12" s="1"/>
  <c r="H2422" i="12"/>
  <c r="N2422" i="12" s="1"/>
  <c r="V2422" i="12" s="1"/>
  <c r="G1906" i="12"/>
  <c r="M1906" i="12" s="1"/>
  <c r="U1906" i="12" s="1"/>
  <c r="F1840" i="12"/>
  <c r="L1840" i="12" s="1"/>
  <c r="R1840" i="12" s="1"/>
  <c r="T1840" i="12" s="1"/>
  <c r="F2006" i="12"/>
  <c r="L2006" i="12" s="1"/>
  <c r="R2006" i="12" s="1"/>
  <c r="T2006" i="12" s="1"/>
  <c r="H787" i="12"/>
  <c r="N787" i="12" s="1"/>
  <c r="V787" i="12" s="1"/>
  <c r="H1094" i="12"/>
  <c r="N1094" i="12" s="1"/>
  <c r="V1094" i="12" s="1"/>
  <c r="H437" i="12"/>
  <c r="N437" i="12" s="1"/>
  <c r="V437" i="12" s="1"/>
  <c r="G437" i="12"/>
  <c r="M437" i="12" s="1"/>
  <c r="U437" i="12" s="1"/>
  <c r="G1357" i="12"/>
  <c r="M1357" i="12" s="1"/>
  <c r="U1357" i="12" s="1"/>
  <c r="G645" i="12"/>
  <c r="M645" i="12" s="1"/>
  <c r="U645" i="12" s="1"/>
  <c r="G808" i="12"/>
  <c r="M808" i="12" s="1"/>
  <c r="U808" i="12" s="1"/>
  <c r="H450" i="12"/>
  <c r="N450" i="12" s="1"/>
  <c r="V450" i="12" s="1"/>
  <c r="H1357" i="12"/>
  <c r="N1357" i="12" s="1"/>
  <c r="V1357" i="12" s="1"/>
  <c r="H645" i="12"/>
  <c r="N645" i="12" s="1"/>
  <c r="V645" i="12" s="1"/>
  <c r="H808" i="12"/>
  <c r="N808" i="12" s="1"/>
  <c r="V808" i="12" s="1"/>
  <c r="G2427" i="12" l="1"/>
  <c r="M2427" i="12" s="1"/>
  <c r="U2427" i="12" s="1"/>
  <c r="G1740" i="12"/>
  <c r="M1740" i="12" s="1"/>
  <c r="U1740" i="12" s="1"/>
  <c r="M1741" i="12"/>
  <c r="U1741" i="12" s="1"/>
  <c r="G732" i="12"/>
  <c r="M732" i="12" s="1"/>
  <c r="U732" i="12" s="1"/>
  <c r="M733" i="12"/>
  <c r="U733" i="12" s="1"/>
  <c r="G1679" i="12"/>
  <c r="M1679" i="12" s="1"/>
  <c r="U1679" i="12" s="1"/>
  <c r="M1680" i="12"/>
  <c r="U1680" i="12" s="1"/>
  <c r="H732" i="12"/>
  <c r="N732" i="12" s="1"/>
  <c r="V732" i="12" s="1"/>
  <c r="N733" i="12"/>
  <c r="V733" i="12" s="1"/>
  <c r="G295" i="12"/>
  <c r="M295" i="12" s="1"/>
  <c r="U295" i="12" s="1"/>
  <c r="M296" i="12"/>
  <c r="U296" i="12" s="1"/>
  <c r="F271" i="12"/>
  <c r="L271" i="12" s="1"/>
  <c r="R271" i="12" s="1"/>
  <c r="T271" i="12" s="1"/>
  <c r="L272" i="12"/>
  <c r="R272" i="12" s="1"/>
  <c r="T272" i="12" s="1"/>
  <c r="G1755" i="12"/>
  <c r="M1755" i="12" s="1"/>
  <c r="U1755" i="12" s="1"/>
  <c r="M1756" i="12"/>
  <c r="U1756" i="12" s="1"/>
  <c r="H1679" i="12"/>
  <c r="N1679" i="12" s="1"/>
  <c r="V1679" i="12" s="1"/>
  <c r="N1680" i="12"/>
  <c r="V1680" i="12" s="1"/>
  <c r="H1740" i="12"/>
  <c r="N1740" i="12" s="1"/>
  <c r="V1740" i="12" s="1"/>
  <c r="H669" i="12"/>
  <c r="N669" i="12" s="1"/>
  <c r="V669" i="12" s="1"/>
  <c r="G110" i="12"/>
  <c r="M110" i="12" s="1"/>
  <c r="U110" i="12" s="1"/>
  <c r="G271" i="12"/>
  <c r="M271" i="12" s="1"/>
  <c r="U271" i="12" s="1"/>
  <c r="F205" i="12"/>
  <c r="L205" i="12" s="1"/>
  <c r="R205" i="12" s="1"/>
  <c r="T205" i="12" s="1"/>
  <c r="G332" i="12"/>
  <c r="M332" i="12" s="1"/>
  <c r="U332" i="12" s="1"/>
  <c r="G205" i="12"/>
  <c r="M205" i="12" s="1"/>
  <c r="U205" i="12" s="1"/>
  <c r="F631" i="12"/>
  <c r="L631" i="12" s="1"/>
  <c r="R631" i="12" s="1"/>
  <c r="T631" i="12" s="1"/>
  <c r="F916" i="12"/>
  <c r="L916" i="12" s="1"/>
  <c r="R916" i="12" s="1"/>
  <c r="T916" i="12" s="1"/>
  <c r="F669" i="12"/>
  <c r="L669" i="12" s="1"/>
  <c r="R669" i="12" s="1"/>
  <c r="T669" i="12" s="1"/>
  <c r="F368" i="12"/>
  <c r="L368" i="12" s="1"/>
  <c r="R368" i="12" s="1"/>
  <c r="T368" i="12" s="1"/>
  <c r="H2315" i="12"/>
  <c r="N2315" i="12" s="1"/>
  <c r="V2315" i="12" s="1"/>
  <c r="F2032" i="12"/>
  <c r="L2032" i="12" s="1"/>
  <c r="R2032" i="12" s="1"/>
  <c r="T2032" i="12" s="1"/>
  <c r="H2032" i="12"/>
  <c r="N2032" i="12" s="1"/>
  <c r="V2032" i="12" s="1"/>
  <c r="F763" i="12"/>
  <c r="L763" i="12" s="1"/>
  <c r="R763" i="12" s="1"/>
  <c r="T763" i="12" s="1"/>
  <c r="H295" i="12"/>
  <c r="N295" i="12" s="1"/>
  <c r="V295" i="12" s="1"/>
  <c r="G2315" i="12"/>
  <c r="M2315" i="12" s="1"/>
  <c r="U2315" i="12" s="1"/>
  <c r="H916" i="12"/>
  <c r="N916" i="12" s="1"/>
  <c r="V916" i="12" s="1"/>
  <c r="G2032" i="12"/>
  <c r="M2032" i="12" s="1"/>
  <c r="U2032" i="12" s="1"/>
  <c r="G669" i="12"/>
  <c r="M669" i="12" s="1"/>
  <c r="U669" i="12" s="1"/>
  <c r="F110" i="12"/>
  <c r="L110" i="12" s="1"/>
  <c r="R110" i="12" s="1"/>
  <c r="T110" i="12" s="1"/>
  <c r="H368" i="12"/>
  <c r="N368" i="12" s="1"/>
  <c r="V368" i="12" s="1"/>
  <c r="H234" i="12"/>
  <c r="N234" i="12" s="1"/>
  <c r="V234" i="12" s="1"/>
  <c r="F234" i="12"/>
  <c r="L234" i="12" s="1"/>
  <c r="R234" i="12" s="1"/>
  <c r="T234" i="12" s="1"/>
  <c r="G763" i="12"/>
  <c r="M763" i="12" s="1"/>
  <c r="U763" i="12" s="1"/>
  <c r="H332" i="12"/>
  <c r="N332" i="12" s="1"/>
  <c r="V332" i="12" s="1"/>
  <c r="H631" i="12"/>
  <c r="N631" i="12" s="1"/>
  <c r="V631" i="12" s="1"/>
  <c r="G916" i="12"/>
  <c r="M916" i="12" s="1"/>
  <c r="U916" i="12" s="1"/>
  <c r="G631" i="12"/>
  <c r="M631" i="12" s="1"/>
  <c r="U631" i="12" s="1"/>
  <c r="H110" i="12"/>
  <c r="N110" i="12" s="1"/>
  <c r="V110" i="12" s="1"/>
  <c r="H763" i="12"/>
  <c r="N763" i="12" s="1"/>
  <c r="V763" i="12" s="1"/>
  <c r="F1125" i="12"/>
  <c r="L1125" i="12" s="1"/>
  <c r="R1125" i="12" s="1"/>
  <c r="T1125" i="12" s="1"/>
  <c r="F1994" i="12"/>
  <c r="L1994" i="12" s="1"/>
  <c r="R1994" i="12" s="1"/>
  <c r="T1994" i="12" s="1"/>
  <c r="H1093" i="12"/>
  <c r="N1093" i="12" s="1"/>
  <c r="V1093" i="12" s="1"/>
  <c r="G19" i="12"/>
  <c r="M19" i="12" s="1"/>
  <c r="U19" i="12" s="1"/>
  <c r="H825" i="12"/>
  <c r="N825" i="12" s="1"/>
  <c r="V825" i="12" s="1"/>
  <c r="H559" i="12"/>
  <c r="N559" i="12" s="1"/>
  <c r="V559" i="12" s="1"/>
  <c r="H1885" i="12"/>
  <c r="N1885" i="12" s="1"/>
  <c r="V1885" i="12" s="1"/>
  <c r="F2333" i="12"/>
  <c r="L2333" i="12" s="1"/>
  <c r="R2333" i="12" s="1"/>
  <c r="T2333" i="12" s="1"/>
  <c r="H1564" i="12"/>
  <c r="N1564" i="12" s="1"/>
  <c r="V1564" i="12" s="1"/>
  <c r="H2333" i="12"/>
  <c r="N2333" i="12" s="1"/>
  <c r="V2333" i="12" s="1"/>
  <c r="F2315" i="12"/>
  <c r="L2315" i="12" s="1"/>
  <c r="R2315" i="12" s="1"/>
  <c r="T2315" i="12" s="1"/>
  <c r="F2411" i="12"/>
  <c r="L2411" i="12" s="1"/>
  <c r="R2411" i="12" s="1"/>
  <c r="T2411" i="12" s="1"/>
  <c r="G1396" i="12"/>
  <c r="M1396" i="12" s="1"/>
  <c r="U1396" i="12" s="1"/>
  <c r="H2022" i="12"/>
  <c r="N2022" i="12" s="1"/>
  <c r="V2022" i="12" s="1"/>
  <c r="F1923" i="12"/>
  <c r="L1923" i="12" s="1"/>
  <c r="R1923" i="12" s="1"/>
  <c r="T1923" i="12" s="1"/>
  <c r="H271" i="12"/>
  <c r="N271" i="12" s="1"/>
  <c r="V271" i="12" s="1"/>
  <c r="F91" i="12"/>
  <c r="L91" i="12" s="1"/>
  <c r="R91" i="12" s="1"/>
  <c r="T91" i="12" s="1"/>
  <c r="G1125" i="12"/>
  <c r="M1125" i="12" s="1"/>
  <c r="U1125" i="12" s="1"/>
  <c r="G169" i="12"/>
  <c r="M169" i="12" s="1"/>
  <c r="U169" i="12" s="1"/>
  <c r="G1614" i="12"/>
  <c r="M1614" i="12" s="1"/>
  <c r="U1614" i="12" s="1"/>
  <c r="G1553" i="12"/>
  <c r="M1553" i="12" s="1"/>
  <c r="U1553" i="12" s="1"/>
  <c r="G444" i="12"/>
  <c r="M444" i="12" s="1"/>
  <c r="U444" i="12" s="1"/>
  <c r="F2427" i="12"/>
  <c r="L2427" i="12" s="1"/>
  <c r="R2427" i="12" s="1"/>
  <c r="T2427" i="12" s="1"/>
  <c r="F1849" i="12"/>
  <c r="L1849" i="12" s="1"/>
  <c r="R1849" i="12" s="1"/>
  <c r="T1849" i="12" s="1"/>
  <c r="G1079" i="12"/>
  <c r="M1079" i="12" s="1"/>
  <c r="U1079" i="12" s="1"/>
  <c r="F1885" i="12"/>
  <c r="L1885" i="12" s="1"/>
  <c r="R1885" i="12" s="1"/>
  <c r="T1885" i="12" s="1"/>
  <c r="G1457" i="12"/>
  <c r="M1457" i="12" s="1"/>
  <c r="U1457" i="12" s="1"/>
  <c r="F1905" i="12"/>
  <c r="L1905" i="12" s="1"/>
  <c r="R1905" i="12" s="1"/>
  <c r="T1905" i="12" s="1"/>
  <c r="G1994" i="12"/>
  <c r="M1994" i="12" s="1"/>
  <c r="U1994" i="12" s="1"/>
  <c r="F332" i="12"/>
  <c r="L332" i="12" s="1"/>
  <c r="R332" i="12" s="1"/>
  <c r="T332" i="12" s="1"/>
  <c r="H1755" i="12"/>
  <c r="N1755" i="12" s="1"/>
  <c r="V1755" i="12" s="1"/>
  <c r="G1043" i="12"/>
  <c r="M1043" i="12" s="1"/>
  <c r="U1043" i="12" s="1"/>
  <c r="H325" i="12"/>
  <c r="N325" i="12" s="1"/>
  <c r="V325" i="12" s="1"/>
  <c r="G1641" i="12"/>
  <c r="M1641" i="12" s="1"/>
  <c r="U1641" i="12" s="1"/>
  <c r="H1641" i="12"/>
  <c r="N1641" i="12" s="1"/>
  <c r="V1641" i="12" s="1"/>
  <c r="F1584" i="12"/>
  <c r="L1584" i="12" s="1"/>
  <c r="R1584" i="12" s="1"/>
  <c r="T1584" i="12" s="1"/>
  <c r="F2022" i="12"/>
  <c r="L2022" i="12" s="1"/>
  <c r="R2022" i="12" s="1"/>
  <c r="T2022" i="12" s="1"/>
  <c r="F1219" i="12"/>
  <c r="L1219" i="12" s="1"/>
  <c r="R1219" i="12" s="1"/>
  <c r="T1219" i="12" s="1"/>
  <c r="H1149" i="12"/>
  <c r="N1149" i="12" s="1"/>
  <c r="V1149" i="12" s="1"/>
  <c r="G1905" i="12"/>
  <c r="M1905" i="12" s="1"/>
  <c r="U1905" i="12" s="1"/>
  <c r="F1457" i="12"/>
  <c r="L1457" i="12" s="1"/>
  <c r="R1457" i="12" s="1"/>
  <c r="T1457" i="12" s="1"/>
  <c r="F1698" i="12"/>
  <c r="L1698" i="12" s="1"/>
  <c r="R1698" i="12" s="1"/>
  <c r="T1698" i="12" s="1"/>
  <c r="H2294" i="12"/>
  <c r="N2294" i="12" s="1"/>
  <c r="V2294" i="12" s="1"/>
  <c r="H1457" i="12"/>
  <c r="N1457" i="12" s="1"/>
  <c r="V1457" i="12" s="1"/>
  <c r="H1860" i="12"/>
  <c r="N1860" i="12" s="1"/>
  <c r="V1860" i="12" s="1"/>
  <c r="F1641" i="12"/>
  <c r="L1641" i="12" s="1"/>
  <c r="R1641" i="12" s="1"/>
  <c r="T1641" i="12" s="1"/>
  <c r="G357" i="12"/>
  <c r="M357" i="12" s="1"/>
  <c r="U357" i="12" s="1"/>
  <c r="F1149" i="12"/>
  <c r="L1149" i="12" s="1"/>
  <c r="R1149" i="12" s="1"/>
  <c r="T1149" i="12" s="1"/>
  <c r="H1923" i="12"/>
  <c r="N1923" i="12" s="1"/>
  <c r="V1923" i="12" s="1"/>
  <c r="G825" i="12"/>
  <c r="M825" i="12" s="1"/>
  <c r="U825" i="12" s="1"/>
  <c r="F1740" i="12"/>
  <c r="L1740" i="12" s="1"/>
  <c r="R1740" i="12" s="1"/>
  <c r="T1740" i="12" s="1"/>
  <c r="H1614" i="12"/>
  <c r="N1614" i="12" s="1"/>
  <c r="V1614" i="12" s="1"/>
  <c r="F1614" i="12"/>
  <c r="L1614" i="12" s="1"/>
  <c r="R1614" i="12" s="1"/>
  <c r="T1614" i="12" s="1"/>
  <c r="F1755" i="12"/>
  <c r="L1755" i="12" s="1"/>
  <c r="R1755" i="12" s="1"/>
  <c r="T1755" i="12" s="1"/>
  <c r="F61" i="12"/>
  <c r="L61" i="12" s="1"/>
  <c r="R61" i="12" s="1"/>
  <c r="T61" i="12" s="1"/>
  <c r="H488" i="12"/>
  <c r="N488" i="12" s="1"/>
  <c r="V488" i="12" s="1"/>
  <c r="F1776" i="12"/>
  <c r="L1776" i="12" s="1"/>
  <c r="R1776" i="12" s="1"/>
  <c r="T1776" i="12" s="1"/>
  <c r="F295" i="12"/>
  <c r="L295" i="12" s="1"/>
  <c r="R295" i="12" s="1"/>
  <c r="T295" i="12" s="1"/>
  <c r="G61" i="12"/>
  <c r="M61" i="12" s="1"/>
  <c r="U61" i="12" s="1"/>
  <c r="F19" i="12"/>
  <c r="L19" i="12" s="1"/>
  <c r="R19" i="12" s="1"/>
  <c r="T19" i="12" s="1"/>
  <c r="H205" i="12"/>
  <c r="N205" i="12" s="1"/>
  <c r="V205" i="12" s="1"/>
  <c r="F1079" i="12"/>
  <c r="L1079" i="12" s="1"/>
  <c r="R1079" i="12" s="1"/>
  <c r="T1079" i="12" s="1"/>
  <c r="H581" i="12"/>
  <c r="N581" i="12" s="1"/>
  <c r="V581" i="12" s="1"/>
  <c r="G1776" i="12"/>
  <c r="M1776" i="12" s="1"/>
  <c r="U1776" i="12" s="1"/>
  <c r="G1485" i="12"/>
  <c r="M1485" i="12" s="1"/>
  <c r="U1485" i="12" s="1"/>
  <c r="G325" i="12"/>
  <c r="M325" i="12" s="1"/>
  <c r="U325" i="12" s="1"/>
  <c r="G1093" i="12"/>
  <c r="M1093" i="12" s="1"/>
  <c r="U1093" i="12" s="1"/>
  <c r="H1905" i="12"/>
  <c r="N1905" i="12" s="1"/>
  <c r="V1905" i="12" s="1"/>
  <c r="F444" i="12"/>
  <c r="L444" i="12" s="1"/>
  <c r="R444" i="12" s="1"/>
  <c r="T444" i="12" s="1"/>
  <c r="F325" i="12"/>
  <c r="L325" i="12" s="1"/>
  <c r="R325" i="12" s="1"/>
  <c r="T325" i="12" s="1"/>
  <c r="G1885" i="12"/>
  <c r="M1885" i="12" s="1"/>
  <c r="U1885" i="12" s="1"/>
  <c r="F862" i="12"/>
  <c r="L862" i="12" s="1"/>
  <c r="R862" i="12" s="1"/>
  <c r="T862" i="12" s="1"/>
  <c r="G1564" i="12"/>
  <c r="M1564" i="12" s="1"/>
  <c r="U1564" i="12" s="1"/>
  <c r="H2427" i="12"/>
  <c r="N2427" i="12" s="1"/>
  <c r="V2427" i="12" s="1"/>
  <c r="F542" i="12"/>
  <c r="L542" i="12" s="1"/>
  <c r="R542" i="12" s="1"/>
  <c r="T542" i="12" s="1"/>
  <c r="F825" i="12"/>
  <c r="L825" i="12" s="1"/>
  <c r="R825" i="12" s="1"/>
  <c r="T825" i="12" s="1"/>
  <c r="H1079" i="12"/>
  <c r="N1079" i="12" s="1"/>
  <c r="V1079" i="12" s="1"/>
  <c r="F1860" i="12"/>
  <c r="L1860" i="12" s="1"/>
  <c r="R1860" i="12" s="1"/>
  <c r="T1860" i="12" s="1"/>
  <c r="F1396" i="12"/>
  <c r="L1396" i="12" s="1"/>
  <c r="R1396" i="12" s="1"/>
  <c r="T1396" i="12" s="1"/>
  <c r="H1776" i="12"/>
  <c r="N1776" i="12" s="1"/>
  <c r="V1776" i="12" s="1"/>
  <c r="G1698" i="12"/>
  <c r="M1698" i="12" s="1"/>
  <c r="U1698" i="12" s="1"/>
  <c r="H1584" i="12"/>
  <c r="N1584" i="12" s="1"/>
  <c r="V1584" i="12" s="1"/>
  <c r="H1698" i="12"/>
  <c r="N1698" i="12" s="1"/>
  <c r="V1698" i="12" s="1"/>
  <c r="G581" i="12"/>
  <c r="M581" i="12" s="1"/>
  <c r="U581" i="12" s="1"/>
  <c r="G488" i="12"/>
  <c r="M488" i="12" s="1"/>
  <c r="U488" i="12" s="1"/>
  <c r="H61" i="12"/>
  <c r="N61" i="12" s="1"/>
  <c r="V61" i="12" s="1"/>
  <c r="H1944" i="12"/>
  <c r="N1944" i="12" s="1"/>
  <c r="V1944" i="12" s="1"/>
  <c r="H1994" i="12"/>
  <c r="N1994" i="12" s="1"/>
  <c r="V1994" i="12" s="1"/>
  <c r="H2411" i="12"/>
  <c r="N2411" i="12" s="1"/>
  <c r="V2411" i="12" s="1"/>
  <c r="H1219" i="12"/>
  <c r="N1219" i="12" s="1"/>
  <c r="V1219" i="12" s="1"/>
  <c r="H1396" i="12"/>
  <c r="N1396" i="12" s="1"/>
  <c r="V1396" i="12" s="1"/>
  <c r="H1553" i="12"/>
  <c r="N1553" i="12" s="1"/>
  <c r="V1553" i="12" s="1"/>
  <c r="G2005" i="12"/>
  <c r="M2005" i="12" s="1"/>
  <c r="U2005" i="12" s="1"/>
  <c r="F1485" i="12"/>
  <c r="L1485" i="12" s="1"/>
  <c r="R1485" i="12" s="1"/>
  <c r="T1485" i="12" s="1"/>
  <c r="G1923" i="12"/>
  <c r="M1923" i="12" s="1"/>
  <c r="U1923" i="12" s="1"/>
  <c r="H862" i="12"/>
  <c r="N862" i="12" s="1"/>
  <c r="V862" i="12" s="1"/>
  <c r="G1849" i="12"/>
  <c r="M1849" i="12" s="1"/>
  <c r="U1849" i="12" s="1"/>
  <c r="H19" i="12"/>
  <c r="N19" i="12" s="1"/>
  <c r="V19" i="12" s="1"/>
  <c r="F357" i="12"/>
  <c r="L357" i="12" s="1"/>
  <c r="R357" i="12" s="1"/>
  <c r="T357" i="12" s="1"/>
  <c r="F559" i="12"/>
  <c r="L559" i="12" s="1"/>
  <c r="R559" i="12" s="1"/>
  <c r="T559" i="12" s="1"/>
  <c r="G1219" i="12"/>
  <c r="M1219" i="12" s="1"/>
  <c r="U1219" i="12" s="1"/>
  <c r="F1679" i="12"/>
  <c r="L1679" i="12" s="1"/>
  <c r="R1679" i="12" s="1"/>
  <c r="T1679" i="12" s="1"/>
  <c r="G234" i="12"/>
  <c r="M234" i="12" s="1"/>
  <c r="U234" i="12" s="1"/>
  <c r="G368" i="12"/>
  <c r="M368" i="12" s="1"/>
  <c r="U368" i="12" s="1"/>
  <c r="F2005" i="12"/>
  <c r="L2005" i="12" s="1"/>
  <c r="R2005" i="12" s="1"/>
  <c r="T2005" i="12" s="1"/>
  <c r="G2333" i="12"/>
  <c r="M2333" i="12" s="1"/>
  <c r="U2333" i="12" s="1"/>
  <c r="G91" i="12"/>
  <c r="M91" i="12" s="1"/>
  <c r="U91" i="12" s="1"/>
  <c r="G2272" i="12"/>
  <c r="M2272" i="12" s="1"/>
  <c r="U2272" i="12" s="1"/>
  <c r="G862" i="12"/>
  <c r="M862" i="12" s="1"/>
  <c r="U862" i="12" s="1"/>
  <c r="H2272" i="12"/>
  <c r="N2272" i="12" s="1"/>
  <c r="V2272" i="12" s="1"/>
  <c r="H169" i="12"/>
  <c r="N169" i="12" s="1"/>
  <c r="V169" i="12" s="1"/>
  <c r="G2294" i="12"/>
  <c r="M2294" i="12" s="1"/>
  <c r="U2294" i="12" s="1"/>
  <c r="H1043" i="12"/>
  <c r="N1043" i="12" s="1"/>
  <c r="V1043" i="12" s="1"/>
  <c r="G1149" i="12"/>
  <c r="M1149" i="12" s="1"/>
  <c r="U1149" i="12" s="1"/>
  <c r="H1485" i="12"/>
  <c r="N1485" i="12" s="1"/>
  <c r="V1485" i="12" s="1"/>
  <c r="G1584" i="12"/>
  <c r="M1584" i="12" s="1"/>
  <c r="U1584" i="12" s="1"/>
  <c r="H357" i="12"/>
  <c r="N357" i="12" s="1"/>
  <c r="V357" i="12" s="1"/>
  <c r="G2411" i="12"/>
  <c r="M2411" i="12" s="1"/>
  <c r="U2411" i="12" s="1"/>
  <c r="F1093" i="12"/>
  <c r="L1093" i="12" s="1"/>
  <c r="R1093" i="12" s="1"/>
  <c r="T1093" i="12" s="1"/>
  <c r="F169" i="12"/>
  <c r="L169" i="12" s="1"/>
  <c r="R169" i="12" s="1"/>
  <c r="T169" i="12" s="1"/>
  <c r="G1860" i="12"/>
  <c r="M1860" i="12" s="1"/>
  <c r="U1860" i="12" s="1"/>
  <c r="G2022" i="12"/>
  <c r="M2022" i="12" s="1"/>
  <c r="U2022" i="12" s="1"/>
  <c r="F1564" i="12"/>
  <c r="L1564" i="12" s="1"/>
  <c r="R1564" i="12" s="1"/>
  <c r="T1564" i="12" s="1"/>
  <c r="F2272" i="12"/>
  <c r="L2272" i="12" s="1"/>
  <c r="R2272" i="12" s="1"/>
  <c r="T2272" i="12" s="1"/>
  <c r="H2005" i="12"/>
  <c r="N2005" i="12" s="1"/>
  <c r="V2005" i="12" s="1"/>
  <c r="F1944" i="12"/>
  <c r="L1944" i="12" s="1"/>
  <c r="R1944" i="12" s="1"/>
  <c r="T1944" i="12" s="1"/>
  <c r="G1944" i="12"/>
  <c r="M1944" i="12" s="1"/>
  <c r="U1944" i="12" s="1"/>
  <c r="G542" i="12"/>
  <c r="M542" i="12" s="1"/>
  <c r="U542" i="12" s="1"/>
  <c r="H1125" i="12"/>
  <c r="N1125" i="12" s="1"/>
  <c r="V1125" i="12" s="1"/>
  <c r="F1553" i="12"/>
  <c r="L1553" i="12" s="1"/>
  <c r="R1553" i="12" s="1"/>
  <c r="T1553" i="12" s="1"/>
  <c r="F1043" i="12"/>
  <c r="L1043" i="12" s="1"/>
  <c r="R1043" i="12" s="1"/>
  <c r="T1043" i="12" s="1"/>
  <c r="H542" i="12"/>
  <c r="N542" i="12" s="1"/>
  <c r="V542" i="12" s="1"/>
  <c r="F581" i="12"/>
  <c r="L581" i="12" s="1"/>
  <c r="R581" i="12" s="1"/>
  <c r="T581" i="12" s="1"/>
  <c r="G559" i="12"/>
  <c r="M559" i="12" s="1"/>
  <c r="U559" i="12" s="1"/>
  <c r="H91" i="12"/>
  <c r="N91" i="12" s="1"/>
  <c r="V91" i="12" s="1"/>
  <c r="F2294" i="12"/>
  <c r="L2294" i="12" s="1"/>
  <c r="R2294" i="12" s="1"/>
  <c r="T2294" i="12" s="1"/>
  <c r="H1849" i="12"/>
  <c r="N1849" i="12" s="1"/>
  <c r="V1849" i="12" s="1"/>
  <c r="F732" i="12"/>
  <c r="L732" i="12" s="1"/>
  <c r="R732" i="12" s="1"/>
  <c r="T732" i="12" s="1"/>
  <c r="F488" i="12"/>
  <c r="L488" i="12" s="1"/>
  <c r="R488" i="12" s="1"/>
  <c r="T488" i="12" s="1"/>
  <c r="H444" i="12"/>
  <c r="N444" i="12" s="1"/>
  <c r="V444" i="12" s="1"/>
  <c r="W1217" i="12"/>
  <c r="W1216" i="12" s="1"/>
  <c r="W1215" i="12" s="1"/>
  <c r="W1214" i="12" s="1"/>
  <c r="G1739" i="12" l="1"/>
  <c r="M1739" i="12" s="1"/>
  <c r="U1739" i="12" s="1"/>
  <c r="H1739" i="12"/>
  <c r="N1739" i="12" s="1"/>
  <c r="V1739" i="12" s="1"/>
  <c r="G331" i="12"/>
  <c r="M331" i="12" s="1"/>
  <c r="U331" i="12" s="1"/>
  <c r="G630" i="12"/>
  <c r="M630" i="12" s="1"/>
  <c r="U630" i="12" s="1"/>
  <c r="G861" i="12"/>
  <c r="M861" i="12" s="1"/>
  <c r="U861" i="12" s="1"/>
  <c r="H204" i="12"/>
  <c r="N204" i="12" s="1"/>
  <c r="V204" i="12" s="1"/>
  <c r="G204" i="12"/>
  <c r="M204" i="12" s="1"/>
  <c r="U204" i="12" s="1"/>
  <c r="F630" i="12"/>
  <c r="L630" i="12" s="1"/>
  <c r="R630" i="12" s="1"/>
  <c r="T630" i="12" s="1"/>
  <c r="G90" i="12"/>
  <c r="M90" i="12" s="1"/>
  <c r="U90" i="12" s="1"/>
  <c r="H861" i="12"/>
  <c r="N861" i="12" s="1"/>
  <c r="V861" i="12" s="1"/>
  <c r="H331" i="12"/>
  <c r="N331" i="12" s="1"/>
  <c r="V331" i="12" s="1"/>
  <c r="G1148" i="12"/>
  <c r="M1148" i="12" s="1"/>
  <c r="U1148" i="12" s="1"/>
  <c r="H1484" i="12"/>
  <c r="N1484" i="12" s="1"/>
  <c r="V1484" i="12" s="1"/>
  <c r="H2004" i="12"/>
  <c r="N2004" i="12" s="1"/>
  <c r="V2004" i="12" s="1"/>
  <c r="F2004" i="12"/>
  <c r="L2004" i="12" s="1"/>
  <c r="R2004" i="12" s="1"/>
  <c r="T2004" i="12" s="1"/>
  <c r="F90" i="12"/>
  <c r="L90" i="12" s="1"/>
  <c r="R90" i="12" s="1"/>
  <c r="T90" i="12" s="1"/>
  <c r="G2004" i="12"/>
  <c r="M2004" i="12" s="1"/>
  <c r="U2004" i="12" s="1"/>
  <c r="G1583" i="12"/>
  <c r="M1583" i="12" s="1"/>
  <c r="U1583" i="12" s="1"/>
  <c r="G18" i="12"/>
  <c r="M18" i="12" s="1"/>
  <c r="U18" i="12" s="1"/>
  <c r="F1078" i="12"/>
  <c r="L1078" i="12" s="1"/>
  <c r="R1078" i="12" s="1"/>
  <c r="T1078" i="12" s="1"/>
  <c r="G367" i="12"/>
  <c r="M367" i="12" s="1"/>
  <c r="U367" i="12" s="1"/>
  <c r="H18" i="12"/>
  <c r="N18" i="12" s="1"/>
  <c r="V18" i="12" s="1"/>
  <c r="F1484" i="12"/>
  <c r="L1484" i="12" s="1"/>
  <c r="R1484" i="12" s="1"/>
  <c r="T1484" i="12" s="1"/>
  <c r="F1395" i="12"/>
  <c r="L1395" i="12" s="1"/>
  <c r="R1395" i="12" s="1"/>
  <c r="T1395" i="12" s="1"/>
  <c r="G1484" i="12"/>
  <c r="M1484" i="12" s="1"/>
  <c r="U1484" i="12" s="1"/>
  <c r="F18" i="12"/>
  <c r="H1583" i="12"/>
  <c r="N1583" i="12" s="1"/>
  <c r="V1583" i="12" s="1"/>
  <c r="F1148" i="12"/>
  <c r="L1148" i="12" s="1"/>
  <c r="R1148" i="12" s="1"/>
  <c r="T1148" i="12" s="1"/>
  <c r="F1640" i="12"/>
  <c r="L1640" i="12" s="1"/>
  <c r="R1640" i="12" s="1"/>
  <c r="T1640" i="12" s="1"/>
  <c r="G1640" i="12"/>
  <c r="M1640" i="12" s="1"/>
  <c r="U1640" i="12" s="1"/>
  <c r="F331" i="12"/>
  <c r="L331" i="12" s="1"/>
  <c r="R331" i="12" s="1"/>
  <c r="T331" i="12" s="1"/>
  <c r="F204" i="12"/>
  <c r="L204" i="12" s="1"/>
  <c r="R204" i="12" s="1"/>
  <c r="T204" i="12" s="1"/>
  <c r="F1943" i="12"/>
  <c r="L1943" i="12" s="1"/>
  <c r="R1943" i="12" s="1"/>
  <c r="T1943" i="12" s="1"/>
  <c r="F1552" i="12"/>
  <c r="L1552" i="12" s="1"/>
  <c r="R1552" i="12" s="1"/>
  <c r="T1552" i="12" s="1"/>
  <c r="H1552" i="12"/>
  <c r="N1552" i="12" s="1"/>
  <c r="V1552" i="12" s="1"/>
  <c r="H1078" i="12"/>
  <c r="N1078" i="12" s="1"/>
  <c r="V1078" i="12" s="1"/>
  <c r="F367" i="12"/>
  <c r="L367" i="12" s="1"/>
  <c r="R367" i="12" s="1"/>
  <c r="T367" i="12" s="1"/>
  <c r="F861" i="12"/>
  <c r="L861" i="12" s="1"/>
  <c r="R861" i="12" s="1"/>
  <c r="T861" i="12" s="1"/>
  <c r="H487" i="12"/>
  <c r="N487" i="12" s="1"/>
  <c r="V487" i="12" s="1"/>
  <c r="F1739" i="12"/>
  <c r="L1739" i="12" s="1"/>
  <c r="R1739" i="12" s="1"/>
  <c r="T1739" i="12" s="1"/>
  <c r="G1395" i="12"/>
  <c r="M1395" i="12" s="1"/>
  <c r="U1395" i="12" s="1"/>
  <c r="F487" i="12"/>
  <c r="L487" i="12" s="1"/>
  <c r="R487" i="12" s="1"/>
  <c r="T487" i="12" s="1"/>
  <c r="H90" i="12"/>
  <c r="N90" i="12" s="1"/>
  <c r="V90" i="12" s="1"/>
  <c r="G1943" i="12"/>
  <c r="M1943" i="12" s="1"/>
  <c r="U1943" i="12" s="1"/>
  <c r="H1395" i="12"/>
  <c r="N1395" i="12" s="1"/>
  <c r="V1395" i="12" s="1"/>
  <c r="H1943" i="12"/>
  <c r="N1943" i="12" s="1"/>
  <c r="V1943" i="12" s="1"/>
  <c r="G487" i="12"/>
  <c r="M487" i="12" s="1"/>
  <c r="U487" i="12" s="1"/>
  <c r="H1775" i="12"/>
  <c r="N1775" i="12" s="1"/>
  <c r="V1775" i="12" s="1"/>
  <c r="G1775" i="12"/>
  <c r="M1775" i="12" s="1"/>
  <c r="U1775" i="12" s="1"/>
  <c r="F1775" i="12"/>
  <c r="L1775" i="12" s="1"/>
  <c r="R1775" i="12" s="1"/>
  <c r="T1775" i="12" s="1"/>
  <c r="F1583" i="12"/>
  <c r="L1583" i="12" s="1"/>
  <c r="R1583" i="12" s="1"/>
  <c r="T1583" i="12" s="1"/>
  <c r="H1148" i="12"/>
  <c r="N1148" i="12" s="1"/>
  <c r="V1148" i="12" s="1"/>
  <c r="H1640" i="12"/>
  <c r="N1640" i="12" s="1"/>
  <c r="V1640" i="12" s="1"/>
  <c r="G1078" i="12"/>
  <c r="M1078" i="12" s="1"/>
  <c r="U1078" i="12" s="1"/>
  <c r="G1552" i="12"/>
  <c r="M1552" i="12" s="1"/>
  <c r="U1552" i="12" s="1"/>
  <c r="H630" i="12"/>
  <c r="N630" i="12" s="1"/>
  <c r="V630" i="12" s="1"/>
  <c r="H367" i="12"/>
  <c r="N367" i="12" s="1"/>
  <c r="V367" i="12" s="1"/>
  <c r="W1937" i="12"/>
  <c r="W1936" i="12" s="1"/>
  <c r="W1935" i="12" s="1"/>
  <c r="W1941" i="12"/>
  <c r="W1940" i="12" s="1"/>
  <c r="W1939" i="12" s="1"/>
  <c r="G2440" i="12" l="1"/>
  <c r="L18" i="12"/>
  <c r="R18" i="12" s="1"/>
  <c r="T18" i="12" s="1"/>
  <c r="F2440" i="12"/>
  <c r="L2440" i="12" s="1"/>
  <c r="R2440" i="12" s="1"/>
  <c r="T2440" i="12" s="1"/>
  <c r="H2440" i="12"/>
  <c r="N2440" i="12" s="1"/>
  <c r="V2440" i="12" s="1"/>
  <c r="W1934" i="12"/>
  <c r="M2440" i="12" l="1"/>
  <c r="U2440" i="12" s="1"/>
  <c r="W1019" i="12"/>
  <c r="W1018" i="12" s="1"/>
  <c r="W1017" i="12" s="1"/>
  <c r="W1015" i="12"/>
  <c r="W1014" i="12" s="1"/>
  <c r="W1013" i="12" s="1"/>
  <c r="W956" i="12"/>
  <c r="W955" i="12" s="1"/>
  <c r="W954" i="12" s="1"/>
  <c r="W1243" i="12" l="1"/>
  <c r="W1242" i="12" s="1"/>
  <c r="W1241" i="12" s="1"/>
  <c r="W1247" i="12"/>
  <c r="W1246" i="12" s="1"/>
  <c r="W1245" i="12" s="1"/>
  <c r="W1251" i="12"/>
  <c r="W1250" i="12" s="1"/>
  <c r="W1249" i="12" s="1"/>
  <c r="W2057" i="12" l="1"/>
  <c r="W2056" i="12" s="1"/>
  <c r="W2060" i="12"/>
  <c r="W2059" i="12" s="1"/>
  <c r="W2055" i="12" l="1"/>
  <c r="W2054" i="12" s="1"/>
  <c r="W1497" i="12" l="1"/>
  <c r="W1496" i="12" s="1"/>
  <c r="W1495" i="12" s="1"/>
  <c r="W514" i="12" l="1"/>
  <c r="W513" i="12" s="1"/>
  <c r="W512" i="12" s="1"/>
  <c r="W1658" i="12" l="1"/>
  <c r="W1657" i="12" s="1"/>
  <c r="W1656" i="12" s="1"/>
  <c r="W1662" i="12"/>
  <c r="W1661" i="12" s="1"/>
  <c r="W1660" i="12" s="1"/>
  <c r="W1655" i="12" l="1"/>
  <c r="W948" i="12"/>
  <c r="W947" i="12" s="1"/>
  <c r="W946" i="12" s="1"/>
  <c r="W952" i="12"/>
  <c r="W951" i="12" s="1"/>
  <c r="W950" i="12" s="1"/>
  <c r="W1350" i="12" l="1"/>
  <c r="W1349" i="12" s="1"/>
  <c r="W1348" i="12" s="1"/>
  <c r="W1347" i="12" s="1"/>
  <c r="W1031" i="12" l="1"/>
  <c r="W1030" i="12" s="1"/>
  <c r="W1027" i="12"/>
  <c r="W1026" i="12" s="1"/>
  <c r="W944" i="12" l="1"/>
  <c r="W943" i="12" s="1"/>
  <c r="W942" i="12" s="1"/>
  <c r="W910" i="12" l="1"/>
  <c r="W909" i="12" s="1"/>
  <c r="W908" i="12" s="1"/>
  <c r="W907" i="12" s="1"/>
  <c r="W1611" i="12" l="1"/>
  <c r="W1610" i="12" s="1"/>
  <c r="W1609" i="12" s="1"/>
  <c r="W1295" i="12" l="1"/>
  <c r="W1294" i="12" s="1"/>
  <c r="W1293" i="12" s="1"/>
  <c r="W1327" i="12" l="1"/>
  <c r="W1326" i="12" s="1"/>
  <c r="W1325" i="12" s="1"/>
  <c r="W1914" i="12" l="1"/>
  <c r="W1913" i="12" s="1"/>
  <c r="W1912" i="12" s="1"/>
  <c r="W453" i="12" l="1"/>
  <c r="W452" i="12" s="1"/>
  <c r="W451" i="12" s="1"/>
  <c r="W163" i="12" l="1"/>
  <c r="W162" i="12" s="1"/>
  <c r="W161" i="12" s="1"/>
  <c r="W160" i="12" s="1"/>
  <c r="W215" i="12" l="1"/>
  <c r="W1858" i="12" l="1"/>
  <c r="W1857" i="12" s="1"/>
  <c r="W1856" i="12" s="1"/>
  <c r="W1855" i="12" s="1"/>
  <c r="W1581" i="12" l="1"/>
  <c r="W1580" i="12" s="1"/>
  <c r="W1579" i="12" s="1"/>
  <c r="W1345" i="12" l="1"/>
  <c r="W1344" i="12" s="1"/>
  <c r="W1343" i="12" s="1"/>
  <c r="W1342" i="12" s="1"/>
  <c r="W1231" i="12"/>
  <c r="W1230" i="12" s="1"/>
  <c r="W1229" i="12" s="1"/>
  <c r="W1239" i="12"/>
  <c r="W1238" i="12" s="1"/>
  <c r="W1237" i="12" s="1"/>
  <c r="W2255" i="12" l="1"/>
  <c r="W2254" i="12" s="1"/>
  <c r="W2253" i="12" s="1"/>
  <c r="W2199" i="12"/>
  <c r="W2198" i="12" s="1"/>
  <c r="W2197" i="12" s="1"/>
  <c r="W974" i="12" l="1"/>
  <c r="W973" i="12" s="1"/>
  <c r="W972" i="12" s="1"/>
  <c r="W314" i="12" l="1"/>
  <c r="W313" i="12" s="1"/>
  <c r="W312" i="12" s="1"/>
  <c r="W1733" i="12" l="1"/>
  <c r="W1732" i="12" s="1"/>
  <c r="W1731" i="12" s="1"/>
  <c r="W1729" i="12"/>
  <c r="W1728" i="12" s="1"/>
  <c r="W1727" i="12" s="1"/>
  <c r="W2247" i="12" l="1"/>
  <c r="W2246" i="12" s="1"/>
  <c r="W2244" i="12"/>
  <c r="W2243" i="12" s="1"/>
  <c r="W2241" i="12"/>
  <c r="W2240" i="12" s="1"/>
  <c r="W2237" i="12"/>
  <c r="W2236" i="12" s="1"/>
  <c r="W2235" i="12" s="1"/>
  <c r="W2239" i="12" l="1"/>
  <c r="W1493" i="12" l="1"/>
  <c r="W1492" i="12" s="1"/>
  <c r="W1491" i="12" s="1"/>
  <c r="W2233" i="12" l="1"/>
  <c r="W2232" i="12" s="1"/>
  <c r="W2231" i="12" s="1"/>
  <c r="W760" i="12" l="1"/>
  <c r="W759" i="12" l="1"/>
  <c r="W970" i="12" l="1"/>
  <c r="W969" i="12" s="1"/>
  <c r="W968" i="12" s="1"/>
  <c r="W964" i="12"/>
  <c r="W966" i="12"/>
  <c r="W963" i="12" l="1"/>
  <c r="W962" i="12" s="1"/>
  <c r="W1097" i="12"/>
  <c r="W1096" i="12" s="1"/>
  <c r="W1100" i="12"/>
  <c r="W1099" i="12" s="1"/>
  <c r="W1103" i="12"/>
  <c r="W1102" i="12" s="1"/>
  <c r="W1095" i="12" l="1"/>
  <c r="W1932" i="12"/>
  <c r="W1931" i="12" s="1"/>
  <c r="W1930" i="12" s="1"/>
  <c r="W1929" i="12" s="1"/>
  <c r="W1212" i="12" l="1"/>
  <c r="W1211" i="12" s="1"/>
  <c r="W1210" i="12" s="1"/>
  <c r="W1209" i="12" s="1"/>
  <c r="W2049" i="12" l="1"/>
  <c r="W2048" i="12" s="1"/>
  <c r="W2052" i="12"/>
  <c r="W2051" i="12" s="1"/>
  <c r="W2047" i="12" l="1"/>
  <c r="W400" i="12"/>
  <c r="W399" i="12" s="1"/>
  <c r="W398" i="12" s="1"/>
  <c r="W2211" i="12" l="1"/>
  <c r="W2210" i="12" s="1"/>
  <c r="W2431" i="12" l="1"/>
  <c r="W2430" i="12" s="1"/>
  <c r="W2434" i="12"/>
  <c r="W2433" i="12" s="1"/>
  <c r="W2437" i="12"/>
  <c r="W2436" i="12" s="1"/>
  <c r="W2425" i="12"/>
  <c r="W2424" i="12" s="1"/>
  <c r="W2423" i="12" s="1"/>
  <c r="W2422" i="12" s="1"/>
  <c r="W2420" i="12"/>
  <c r="W2419" i="12" s="1"/>
  <c r="W2418" i="12" s="1"/>
  <c r="W2417" i="12" s="1"/>
  <c r="W2415" i="12"/>
  <c r="W2414" i="12" s="1"/>
  <c r="W2413" i="12" s="1"/>
  <c r="W2399" i="12"/>
  <c r="W2398" i="12" s="1"/>
  <c r="W2397" i="12" s="1"/>
  <c r="W2403" i="12"/>
  <c r="W2402" i="12" s="1"/>
  <c r="W2406" i="12"/>
  <c r="W2405" i="12" s="1"/>
  <c r="W2409" i="12"/>
  <c r="W2408" i="12" s="1"/>
  <c r="W2357" i="12"/>
  <c r="W2356" i="12" s="1"/>
  <c r="W2355" i="12" s="1"/>
  <c r="W2369" i="12"/>
  <c r="W2381" i="12"/>
  <c r="W2380" i="12" s="1"/>
  <c r="W2392" i="12"/>
  <c r="W2342" i="12"/>
  <c r="W2341" i="12" s="1"/>
  <c r="W2340" i="12" s="1"/>
  <c r="W2346" i="12"/>
  <c r="W2345" i="12" s="1"/>
  <c r="W2349" i="12"/>
  <c r="W2348" i="12" s="1"/>
  <c r="W2352" i="12"/>
  <c r="W2351" i="12" s="1"/>
  <c r="W2337" i="12"/>
  <c r="W2336" i="12" s="1"/>
  <c r="W2335" i="12" s="1"/>
  <c r="W2334" i="12" s="1"/>
  <c r="W2324" i="12"/>
  <c r="W2323" i="12" s="1"/>
  <c r="W2322" i="12" s="1"/>
  <c r="W2328" i="12"/>
  <c r="W2327" i="12" s="1"/>
  <c r="W2331" i="12"/>
  <c r="W2330" i="12" s="1"/>
  <c r="W2319" i="12"/>
  <c r="W2318" i="12" s="1"/>
  <c r="W2317" i="12" s="1"/>
  <c r="W2316" i="12" s="1"/>
  <c r="W2401" i="12" l="1"/>
  <c r="W2396" i="12" s="1"/>
  <c r="W2326" i="12"/>
  <c r="W2321" i="12" s="1"/>
  <c r="W2315" i="12" s="1"/>
  <c r="W2412" i="12"/>
  <c r="W2411" i="12" s="1"/>
  <c r="W2429" i="12"/>
  <c r="W2428" i="12" s="1"/>
  <c r="W2427" i="12" s="1"/>
  <c r="W2368" i="12"/>
  <c r="W2354" i="12" s="1"/>
  <c r="W2344" i="12"/>
  <c r="W2339" i="12" s="1"/>
  <c r="W2333" i="12" l="1"/>
  <c r="W2303" i="12" l="1"/>
  <c r="W2302" i="12" s="1"/>
  <c r="W2301" i="12" s="1"/>
  <c r="W2307" i="12"/>
  <c r="W2306" i="12" s="1"/>
  <c r="W2310" i="12"/>
  <c r="W2309" i="12" s="1"/>
  <c r="W2313" i="12"/>
  <c r="W2312" i="12" s="1"/>
  <c r="W2298" i="12"/>
  <c r="W2297" i="12" s="1"/>
  <c r="W2296" i="12" s="1"/>
  <c r="W2295" i="12" s="1"/>
  <c r="W2285" i="12"/>
  <c r="W2284" i="12" s="1"/>
  <c r="W2283" i="12" s="1"/>
  <c r="W2289" i="12"/>
  <c r="W2288" i="12" s="1"/>
  <c r="W2292" i="12"/>
  <c r="W2291" i="12" s="1"/>
  <c r="W2276" i="12"/>
  <c r="W2275" i="12" s="1"/>
  <c r="W2274" i="12" s="1"/>
  <c r="W2280" i="12"/>
  <c r="W2279" i="12" s="1"/>
  <c r="W2278" i="12" s="1"/>
  <c r="W2287" i="12" l="1"/>
  <c r="W2282" i="12" s="1"/>
  <c r="W2305" i="12"/>
  <c r="W2300" i="12" s="1"/>
  <c r="W2294" i="12" s="1"/>
  <c r="W2273" i="12"/>
  <c r="W2136" i="12"/>
  <c r="W2135" i="12" s="1"/>
  <c r="W2134" i="12" s="1"/>
  <c r="W2144" i="12"/>
  <c r="W2143" i="12" s="1"/>
  <c r="W2142" i="12" s="1"/>
  <c r="W2148" i="12"/>
  <c r="W2147" i="12" s="1"/>
  <c r="W2146" i="12" s="1"/>
  <c r="W2156" i="12"/>
  <c r="W2155" i="12" s="1"/>
  <c r="W2154" i="12" s="1"/>
  <c r="W2160" i="12"/>
  <c r="W2159" i="12" s="1"/>
  <c r="W2163" i="12"/>
  <c r="W2162" i="12" s="1"/>
  <c r="W2167" i="12"/>
  <c r="W2166" i="12" s="1"/>
  <c r="W2170" i="12"/>
  <c r="W2169" i="12" s="1"/>
  <c r="W2173" i="12"/>
  <c r="W2172" i="12" s="1"/>
  <c r="W2177" i="12"/>
  <c r="W2176" i="12" s="1"/>
  <c r="W2175" i="12" s="1"/>
  <c r="W2181" i="12"/>
  <c r="W2180" i="12" s="1"/>
  <c r="W2179" i="12" s="1"/>
  <c r="W2185" i="12"/>
  <c r="W2187" i="12"/>
  <c r="W2191" i="12"/>
  <c r="W2190" i="12" s="1"/>
  <c r="W2189" i="12" s="1"/>
  <c r="W2195" i="12"/>
  <c r="W2194" i="12" s="1"/>
  <c r="W2193" i="12" s="1"/>
  <c r="W2203" i="12"/>
  <c r="W2202" i="12" s="1"/>
  <c r="W2201" i="12" s="1"/>
  <c r="W2207" i="12"/>
  <c r="W2206" i="12" s="1"/>
  <c r="W2205" i="12" s="1"/>
  <c r="W2214" i="12"/>
  <c r="W2213" i="12" s="1"/>
  <c r="W2218" i="12"/>
  <c r="W2217" i="12" s="1"/>
  <c r="W2216" i="12" s="1"/>
  <c r="W2222" i="12"/>
  <c r="W2221" i="12" s="1"/>
  <c r="W2220" i="12" s="1"/>
  <c r="W2226" i="12"/>
  <c r="W2225" i="12" s="1"/>
  <c r="W2229" i="12"/>
  <c r="W2228" i="12" s="1"/>
  <c r="W2251" i="12"/>
  <c r="W2250" i="12" s="1"/>
  <c r="W2249" i="12" s="1"/>
  <c r="W2259" i="12"/>
  <c r="W2258" i="12" s="1"/>
  <c r="W2257" i="12" s="1"/>
  <c r="W2263" i="12"/>
  <c r="W2262" i="12" s="1"/>
  <c r="W2261" i="12" s="1"/>
  <c r="W2267" i="12"/>
  <c r="W2266" i="12" s="1"/>
  <c r="W2270" i="12"/>
  <c r="W2269" i="12" s="1"/>
  <c r="W2123" i="12"/>
  <c r="W2122" i="12" s="1"/>
  <c r="W2099" i="12"/>
  <c r="W2098" i="12" s="1"/>
  <c r="W2101" i="12"/>
  <c r="W2105" i="12"/>
  <c r="W2104" i="12" s="1"/>
  <c r="W2113" i="12"/>
  <c r="W2112" i="12" s="1"/>
  <c r="W2111" i="12" s="1"/>
  <c r="W2117" i="12"/>
  <c r="W2116" i="12" s="1"/>
  <c r="W2115" i="12" s="1"/>
  <c r="W2090" i="12"/>
  <c r="W2089" i="12" s="1"/>
  <c r="W2088" i="12" s="1"/>
  <c r="W2094" i="12"/>
  <c r="W2093" i="12" s="1"/>
  <c r="W2092" i="12" s="1"/>
  <c r="W2068" i="12"/>
  <c r="W2067" i="12" s="1"/>
  <c r="W2071" i="12"/>
  <c r="W2070" i="12" s="1"/>
  <c r="W2074" i="12"/>
  <c r="W2073" i="12" s="1"/>
  <c r="W2078" i="12"/>
  <c r="W2077" i="12" s="1"/>
  <c r="W2081" i="12"/>
  <c r="W2080" i="12" s="1"/>
  <c r="W2085" i="12"/>
  <c r="W2084" i="12" s="1"/>
  <c r="W2083" i="12" s="1"/>
  <c r="W2036" i="12"/>
  <c r="W2035" i="12" s="1"/>
  <c r="W2042" i="12"/>
  <c r="W2041" i="12" s="1"/>
  <c r="W2034" i="12" l="1"/>
  <c r="W2033" i="12" s="1"/>
  <c r="W2272" i="12"/>
  <c r="W2209" i="12"/>
  <c r="W2265" i="12"/>
  <c r="W2224" i="12"/>
  <c r="W2165" i="12"/>
  <c r="W2184" i="12"/>
  <c r="W2183" i="12" s="1"/>
  <c r="W2158" i="12"/>
  <c r="W2097" i="12"/>
  <c r="W2096" i="12" s="1"/>
  <c r="W2087" i="12"/>
  <c r="W2076" i="12"/>
  <c r="W2066" i="12"/>
  <c r="W2026" i="12"/>
  <c r="W2025" i="12" s="1"/>
  <c r="W2024" i="12" s="1"/>
  <c r="W2030" i="12"/>
  <c r="W2029" i="12" s="1"/>
  <c r="W2028" i="12" s="1"/>
  <c r="W2009" i="12"/>
  <c r="W2008" i="12" s="1"/>
  <c r="W2012" i="12"/>
  <c r="W2011" i="12" s="1"/>
  <c r="W2016" i="12"/>
  <c r="W2015" i="12" s="1"/>
  <c r="W2014" i="12" s="1"/>
  <c r="W2020" i="12"/>
  <c r="W2019" i="12" s="1"/>
  <c r="W2018" i="12" s="1"/>
  <c r="W1998" i="12"/>
  <c r="W1997" i="12" s="1"/>
  <c r="W1996" i="12" s="1"/>
  <c r="W2002" i="12"/>
  <c r="W2001" i="12" s="1"/>
  <c r="W2000" i="12" s="1"/>
  <c r="W1992" i="12"/>
  <c r="W1991" i="12" s="1"/>
  <c r="W1990" i="12" s="1"/>
  <c r="W1989" i="12" s="1"/>
  <c r="W1984" i="12"/>
  <c r="W1983" i="12" s="1"/>
  <c r="W1982" i="12" s="1"/>
  <c r="W1980" i="12"/>
  <c r="W1979" i="12" s="1"/>
  <c r="W1978" i="12" s="1"/>
  <c r="W1972" i="12"/>
  <c r="W1971" i="12" s="1"/>
  <c r="W1975" i="12"/>
  <c r="W1974" i="12" s="1"/>
  <c r="W1968" i="12"/>
  <c r="W1967" i="12" s="1"/>
  <c r="W1966" i="12" s="1"/>
  <c r="W1963" i="12"/>
  <c r="W1962" i="12" s="1"/>
  <c r="W1961" i="12" s="1"/>
  <c r="W1960" i="12" s="1"/>
  <c r="W1948" i="12"/>
  <c r="W1947" i="12" s="1"/>
  <c r="W1951" i="12"/>
  <c r="W1950" i="12" s="1"/>
  <c r="W1954" i="12"/>
  <c r="W1953" i="12" s="1"/>
  <c r="W1927" i="12"/>
  <c r="W1926" i="12" s="1"/>
  <c r="W1925" i="12" s="1"/>
  <c r="W1924" i="12" s="1"/>
  <c r="W1923" i="12" s="1"/>
  <c r="W1921" i="12"/>
  <c r="W1920" i="12" s="1"/>
  <c r="W1909" i="12"/>
  <c r="W1908" i="12" s="1"/>
  <c r="W1907" i="12" s="1"/>
  <c r="W1906" i="12" s="1"/>
  <c r="W1889" i="12"/>
  <c r="W1888" i="12" s="1"/>
  <c r="W1892" i="12"/>
  <c r="W1891" i="12" s="1"/>
  <c r="W1895" i="12"/>
  <c r="W1894" i="12" s="1"/>
  <c r="W1899" i="12"/>
  <c r="W1898" i="12" s="1"/>
  <c r="W1897" i="12" s="1"/>
  <c r="W1883" i="12"/>
  <c r="W1882" i="12" s="1"/>
  <c r="W1881" i="12" s="1"/>
  <c r="W1880" i="12" s="1"/>
  <c r="W1877" i="12"/>
  <c r="W1876" i="12" s="1"/>
  <c r="W1875" i="12" s="1"/>
  <c r="W1873" i="12"/>
  <c r="W1872" i="12" s="1"/>
  <c r="W1871" i="12" s="1"/>
  <c r="W1870" i="12" s="1"/>
  <c r="W1864" i="12"/>
  <c r="W1863" i="12" s="1"/>
  <c r="W1862" i="12" s="1"/>
  <c r="W1868" i="12"/>
  <c r="W1867" i="12" s="1"/>
  <c r="W1866" i="12" s="1"/>
  <c r="W1853" i="12"/>
  <c r="W1852" i="12" s="1"/>
  <c r="W1851" i="12" s="1"/>
  <c r="W1850" i="12" s="1"/>
  <c r="W1849" i="12" s="1"/>
  <c r="W1843" i="12"/>
  <c r="W1842" i="12" s="1"/>
  <c r="W1841" i="12" s="1"/>
  <c r="W1847" i="12"/>
  <c r="W1846" i="12" s="1"/>
  <c r="W1845" i="12" s="1"/>
  <c r="W1834" i="12"/>
  <c r="W1833" i="12" s="1"/>
  <c r="W1832" i="12" s="1"/>
  <c r="W1838" i="12"/>
  <c r="W1837" i="12" s="1"/>
  <c r="W1836" i="12" s="1"/>
  <c r="W1829" i="12"/>
  <c r="W1828" i="12" s="1"/>
  <c r="W1827" i="12" s="1"/>
  <c r="W1780" i="12"/>
  <c r="W1779" i="12" s="1"/>
  <c r="W1778" i="12" s="1"/>
  <c r="W1784" i="12"/>
  <c r="W1783" i="12" s="1"/>
  <c r="W1782" i="12" s="1"/>
  <c r="W1788" i="12"/>
  <c r="W1787" i="12" s="1"/>
  <c r="W1786" i="12" s="1"/>
  <c r="W1792" i="12"/>
  <c r="W1791" i="12" s="1"/>
  <c r="W1790" i="12" s="1"/>
  <c r="W1796" i="12"/>
  <c r="W1795" i="12" s="1"/>
  <c r="W1794" i="12" s="1"/>
  <c r="W1800" i="12"/>
  <c r="W1799" i="12" s="1"/>
  <c r="W1798" i="12" s="1"/>
  <c r="W1804" i="12"/>
  <c r="W1803" i="12" s="1"/>
  <c r="W1802" i="12" s="1"/>
  <c r="W1808" i="12"/>
  <c r="W1807" i="12" s="1"/>
  <c r="W1806" i="12" s="1"/>
  <c r="W1812" i="12"/>
  <c r="W1811" i="12" s="1"/>
  <c r="W1810" i="12" s="1"/>
  <c r="W1816" i="12"/>
  <c r="W1815" i="12" s="1"/>
  <c r="W1814" i="12" s="1"/>
  <c r="W1820" i="12"/>
  <c r="W1819" i="12" s="1"/>
  <c r="W1818" i="12" s="1"/>
  <c r="W1824" i="12"/>
  <c r="W1823" i="12" s="1"/>
  <c r="W1822" i="12" s="1"/>
  <c r="W1916" i="12" l="1"/>
  <c r="W1911" i="12" s="1"/>
  <c r="W1905" i="12" s="1"/>
  <c r="W2133" i="12"/>
  <c r="W1777" i="12"/>
  <c r="W1826" i="12"/>
  <c r="W2065" i="12"/>
  <c r="W1995" i="12"/>
  <c r="W1994" i="12" s="1"/>
  <c r="W2023" i="12"/>
  <c r="W2022" i="12" s="1"/>
  <c r="W1977" i="12"/>
  <c r="W2007" i="12"/>
  <c r="W2006" i="12" s="1"/>
  <c r="W2005" i="12" s="1"/>
  <c r="W1831" i="12"/>
  <c r="W1861" i="12"/>
  <c r="W1860" i="12" s="1"/>
  <c r="W1970" i="12"/>
  <c r="W1965" i="12" s="1"/>
  <c r="W1946" i="12"/>
  <c r="W1945" i="12" s="1"/>
  <c r="W1840" i="12"/>
  <c r="W1887" i="12"/>
  <c r="W1759" i="12"/>
  <c r="W1758" i="12" s="1"/>
  <c r="W1762" i="12"/>
  <c r="W1761" i="12" s="1"/>
  <c r="W1765" i="12"/>
  <c r="W1764" i="12" s="1"/>
  <c r="W1769" i="12"/>
  <c r="W1768" i="12" s="1"/>
  <c r="W1767" i="12" s="1"/>
  <c r="W1744" i="12"/>
  <c r="W1743" i="12" s="1"/>
  <c r="W1742" i="12" s="1"/>
  <c r="W1748" i="12"/>
  <c r="W1747" i="12" s="1"/>
  <c r="W1751" i="12"/>
  <c r="W1750" i="12" s="1"/>
  <c r="W1725" i="12"/>
  <c r="W1724" i="12" s="1"/>
  <c r="W1720" i="12" s="1"/>
  <c r="W1737" i="12"/>
  <c r="W1736" i="12" s="1"/>
  <c r="W1735" i="12" s="1"/>
  <c r="W1709" i="12"/>
  <c r="W1708" i="12" s="1"/>
  <c r="W1707" i="12" s="1"/>
  <c r="W1713" i="12"/>
  <c r="W1712" i="12" s="1"/>
  <c r="W1711" i="12" s="1"/>
  <c r="W1717" i="12"/>
  <c r="W1716" i="12" s="1"/>
  <c r="W1715" i="12" s="1"/>
  <c r="W1683" i="12"/>
  <c r="W1682" i="12" s="1"/>
  <c r="W1686" i="12"/>
  <c r="W1685" i="12" s="1"/>
  <c r="W1689" i="12"/>
  <c r="W1688" i="12" s="1"/>
  <c r="W1693" i="12"/>
  <c r="W1692" i="12" s="1"/>
  <c r="W1696" i="12"/>
  <c r="W1695" i="12" s="1"/>
  <c r="W1674" i="12"/>
  <c r="W1673" i="12" s="1"/>
  <c r="W1677" i="12"/>
  <c r="W1676" i="12" s="1"/>
  <c r="W1645" i="12"/>
  <c r="W1644" i="12" s="1"/>
  <c r="W1643" i="12" s="1"/>
  <c r="W1649" i="12"/>
  <c r="W1648" i="12" s="1"/>
  <c r="W1647" i="12" s="1"/>
  <c r="W1653" i="12"/>
  <c r="W1652" i="12" s="1"/>
  <c r="W1651" i="12" s="1"/>
  <c r="W1638" i="12"/>
  <c r="W1637" i="12" s="1"/>
  <c r="W1636" i="12" s="1"/>
  <c r="W1635" i="12" s="1"/>
  <c r="W1623" i="12"/>
  <c r="W1622" i="12" s="1"/>
  <c r="W1626" i="12"/>
  <c r="W1625" i="12" s="1"/>
  <c r="W1629" i="12"/>
  <c r="W1628" i="12" s="1"/>
  <c r="W1633" i="12"/>
  <c r="W1632" i="12" s="1"/>
  <c r="W1631" i="12" s="1"/>
  <c r="W1618" i="12"/>
  <c r="W1617" i="12" s="1"/>
  <c r="W1616" i="12" s="1"/>
  <c r="W1615" i="12" s="1"/>
  <c r="W1607" i="12"/>
  <c r="W1606" i="12" s="1"/>
  <c r="W1605" i="12" s="1"/>
  <c r="W1604" i="12" s="1"/>
  <c r="W1602" i="12"/>
  <c r="W1601" i="12" s="1"/>
  <c r="W1600" i="12" s="1"/>
  <c r="W1599" i="12" s="1"/>
  <c r="W1597" i="12"/>
  <c r="W1596" i="12" s="1"/>
  <c r="W1595" i="12" s="1"/>
  <c r="W1594" i="12" s="1"/>
  <c r="W1588" i="12"/>
  <c r="W1587" i="12" s="1"/>
  <c r="W1586" i="12" s="1"/>
  <c r="W1592" i="12"/>
  <c r="W1591" i="12" s="1"/>
  <c r="W1590" i="12" s="1"/>
  <c r="W1886" i="12" l="1"/>
  <c r="W1885" i="12" s="1"/>
  <c r="W1642" i="12"/>
  <c r="W1719" i="12"/>
  <c r="W1776" i="12"/>
  <c r="W2032" i="12"/>
  <c r="W2004" i="12"/>
  <c r="W1944" i="12"/>
  <c r="W1943" i="12" s="1"/>
  <c r="W1706" i="12"/>
  <c r="W1672" i="12"/>
  <c r="W1746" i="12"/>
  <c r="W1741" i="12" s="1"/>
  <c r="W1740" i="12" s="1"/>
  <c r="W1691" i="12"/>
  <c r="W1681" i="12"/>
  <c r="W1757" i="12"/>
  <c r="W1756" i="12" s="1"/>
  <c r="W1621" i="12"/>
  <c r="W1620" i="12" s="1"/>
  <c r="W1614" i="12" s="1"/>
  <c r="W1585" i="12"/>
  <c r="W1584" i="12" s="1"/>
  <c r="W1577" i="12"/>
  <c r="W1576" i="12" s="1"/>
  <c r="W1575" i="12" s="1"/>
  <c r="W1574" i="12" s="1"/>
  <c r="W1568" i="12"/>
  <c r="W1567" i="12" s="1"/>
  <c r="W1566" i="12" s="1"/>
  <c r="W1565" i="12" s="1"/>
  <c r="W1546" i="12"/>
  <c r="W1545" i="12" s="1"/>
  <c r="W1544" i="12" s="1"/>
  <c r="W1543" i="12" s="1"/>
  <c r="W1537" i="12"/>
  <c r="W1536" i="12" s="1"/>
  <c r="W1535" i="12" s="1"/>
  <c r="W1541" i="12"/>
  <c r="W1540" i="12" s="1"/>
  <c r="W1539" i="12" s="1"/>
  <c r="W1526" i="12"/>
  <c r="W1525" i="12" s="1"/>
  <c r="W1529" i="12"/>
  <c r="W1528" i="12" s="1"/>
  <c r="W1532" i="12"/>
  <c r="W1531" i="12" s="1"/>
  <c r="W1489" i="12"/>
  <c r="W1488" i="12" s="1"/>
  <c r="W1487" i="12" s="1"/>
  <c r="W1501" i="12"/>
  <c r="W1500" i="12" s="1"/>
  <c r="W1499" i="12" s="1"/>
  <c r="W1509" i="12"/>
  <c r="W1508" i="12" s="1"/>
  <c r="W1507" i="12" s="1"/>
  <c r="W1513" i="12"/>
  <c r="W1512" i="12" s="1"/>
  <c r="W1511" i="12" s="1"/>
  <c r="W1521" i="12"/>
  <c r="W1520" i="12" s="1"/>
  <c r="W1519" i="12" s="1"/>
  <c r="W1698" i="12" l="1"/>
  <c r="W1486" i="12"/>
  <c r="W1641" i="12"/>
  <c r="W1564" i="12"/>
  <c r="W1775" i="12"/>
  <c r="W1680" i="12"/>
  <c r="W1679" i="12" s="1"/>
  <c r="W1755" i="12"/>
  <c r="W1739" i="12" s="1"/>
  <c r="W1534" i="12"/>
  <c r="W1583" i="12"/>
  <c r="W1524" i="12"/>
  <c r="W1523" i="12" s="1"/>
  <c r="W1485" i="12" l="1"/>
  <c r="W1484" i="12" s="1"/>
  <c r="W1552" i="12"/>
  <c r="W1640" i="12"/>
  <c r="W1478" i="12" l="1"/>
  <c r="W1477" i="12" s="1"/>
  <c r="W1476" i="12" s="1"/>
  <c r="W1482" i="12"/>
  <c r="W1481" i="12" s="1"/>
  <c r="W1480" i="12" s="1"/>
  <c r="W1473" i="12"/>
  <c r="W1472" i="12" s="1"/>
  <c r="W1471" i="12" s="1"/>
  <c r="W1469" i="12"/>
  <c r="W1468" i="12" s="1"/>
  <c r="W1467" i="12" s="1"/>
  <c r="W1461" i="12"/>
  <c r="W1460" i="12" s="1"/>
  <c r="W1459" i="12" s="1"/>
  <c r="W1465" i="12"/>
  <c r="W1464" i="12" s="1"/>
  <c r="W1463" i="12" s="1"/>
  <c r="W1451" i="12"/>
  <c r="W1450" i="12" s="1"/>
  <c r="W1449" i="12" s="1"/>
  <c r="W1447" i="12"/>
  <c r="W1446" i="12" s="1"/>
  <c r="W1445" i="12" s="1"/>
  <c r="W1419" i="12"/>
  <c r="W1418" i="12" s="1"/>
  <c r="W1417" i="12" s="1"/>
  <c r="W1435" i="12"/>
  <c r="W1434" i="12" s="1"/>
  <c r="W1433" i="12" s="1"/>
  <c r="W1439" i="12"/>
  <c r="W1438" i="12" s="1"/>
  <c r="W1437" i="12" s="1"/>
  <c r="W1414" i="12"/>
  <c r="W1413" i="12" s="1"/>
  <c r="W1412" i="12" s="1"/>
  <c r="W1410" i="12"/>
  <c r="W1409" i="12" s="1"/>
  <c r="W1408" i="12" s="1"/>
  <c r="W1406" i="12"/>
  <c r="W1405" i="12" s="1"/>
  <c r="W1404" i="12" s="1"/>
  <c r="W1399" i="12"/>
  <c r="W1398" i="12" s="1"/>
  <c r="W1402" i="12"/>
  <c r="W1401" i="12" s="1"/>
  <c r="W1416" i="12" l="1"/>
  <c r="W1475" i="12"/>
  <c r="W1458" i="12"/>
  <c r="W1397" i="12"/>
  <c r="W1360" i="12"/>
  <c r="W1364" i="12"/>
  <c r="W1235" i="12"/>
  <c r="W1234" i="12" s="1"/>
  <c r="W1233" i="12" s="1"/>
  <c r="W1255" i="12"/>
  <c r="W1254" i="12" s="1"/>
  <c r="W1253" i="12" s="1"/>
  <c r="W1267" i="12"/>
  <c r="W1266" i="12" s="1"/>
  <c r="W1265" i="12" s="1"/>
  <c r="W1271" i="12"/>
  <c r="W1270" i="12" s="1"/>
  <c r="W1269" i="12" s="1"/>
  <c r="W1275" i="12"/>
  <c r="W1274" i="12" s="1"/>
  <c r="W1273" i="12" s="1"/>
  <c r="W1279" i="12"/>
  <c r="W1278" i="12" s="1"/>
  <c r="W1277" i="12" s="1"/>
  <c r="W1283" i="12"/>
  <c r="W1282" i="12" s="1"/>
  <c r="W1281" i="12" s="1"/>
  <c r="W1291" i="12"/>
  <c r="W1290" i="12" s="1"/>
  <c r="W1289" i="12" s="1"/>
  <c r="W1299" i="12"/>
  <c r="W1298" i="12" s="1"/>
  <c r="W1297" i="12" s="1"/>
  <c r="W1303" i="12"/>
  <c r="W1302" i="12" s="1"/>
  <c r="W1301" i="12" s="1"/>
  <c r="W1307" i="12"/>
  <c r="W1306" i="12" s="1"/>
  <c r="W1305" i="12" s="1"/>
  <c r="W1311" i="12"/>
  <c r="W1310" i="12" s="1"/>
  <c r="W1309" i="12" s="1"/>
  <c r="W1315" i="12"/>
  <c r="W1314" i="12" s="1"/>
  <c r="W1313" i="12" s="1"/>
  <c r="W1319" i="12"/>
  <c r="W1318" i="12" s="1"/>
  <c r="W1317" i="12" s="1"/>
  <c r="W1190" i="12"/>
  <c r="W1189" i="12" s="1"/>
  <c r="W1188" i="12" s="1"/>
  <c r="W1194" i="12"/>
  <c r="W1193" i="12" s="1"/>
  <c r="W1192" i="12" s="1"/>
  <c r="W1170" i="12"/>
  <c r="W1169" i="12" s="1"/>
  <c r="W1168" i="12" s="1"/>
  <c r="W1178" i="12"/>
  <c r="W1177" i="12" s="1"/>
  <c r="W1176" i="12" s="1"/>
  <c r="W1165" i="12"/>
  <c r="W1164" i="12" s="1"/>
  <c r="W1163" i="12" s="1"/>
  <c r="W1153" i="12"/>
  <c r="W1152" i="12" s="1"/>
  <c r="W1151" i="12" s="1"/>
  <c r="W1157" i="12"/>
  <c r="W1156" i="12" s="1"/>
  <c r="W1155" i="12" s="1"/>
  <c r="W1161" i="12"/>
  <c r="W1160" i="12" s="1"/>
  <c r="W1159" i="12" s="1"/>
  <c r="W1139" i="12"/>
  <c r="W1138" i="12" s="1"/>
  <c r="W1137" i="12" s="1"/>
  <c r="W1146" i="12"/>
  <c r="W1145" i="12" s="1"/>
  <c r="W1141" i="12" s="1"/>
  <c r="W1134" i="12"/>
  <c r="W1133" i="12" s="1"/>
  <c r="W1132" i="12" s="1"/>
  <c r="W1131" i="12" s="1"/>
  <c r="W1129" i="12"/>
  <c r="W1128" i="12" s="1"/>
  <c r="W1127" i="12" s="1"/>
  <c r="W1126" i="12" s="1"/>
  <c r="W1110" i="12"/>
  <c r="W1109" i="12" s="1"/>
  <c r="W1088" i="12"/>
  <c r="W1087" i="12" s="1"/>
  <c r="W1091" i="12"/>
  <c r="W1090" i="12" s="1"/>
  <c r="W1083" i="12"/>
  <c r="W1082" i="12" s="1"/>
  <c r="W1081" i="12" s="1"/>
  <c r="W1080" i="12" s="1"/>
  <c r="W1075" i="12"/>
  <c r="W1074" i="12" s="1"/>
  <c r="W1073" i="12" s="1"/>
  <c r="W1052" i="12"/>
  <c r="W1051" i="12" s="1"/>
  <c r="W1055" i="12"/>
  <c r="W1057" i="12"/>
  <c r="W1063" i="12"/>
  <c r="W1065" i="12"/>
  <c r="W1047" i="12"/>
  <c r="W1046" i="12" s="1"/>
  <c r="W1045" i="12" s="1"/>
  <c r="W1044" i="12" s="1"/>
  <c r="W991" i="12"/>
  <c r="W990" i="12" s="1"/>
  <c r="W989" i="12" s="1"/>
  <c r="W995" i="12"/>
  <c r="W994" i="12" s="1"/>
  <c r="W993" i="12" s="1"/>
  <c r="W920" i="12"/>
  <c r="W919" i="12" s="1"/>
  <c r="W918" i="12" s="1"/>
  <c r="W928" i="12"/>
  <c r="W927" i="12" s="1"/>
  <c r="W926" i="12" s="1"/>
  <c r="W936" i="12"/>
  <c r="W935" i="12" s="1"/>
  <c r="W934" i="12" s="1"/>
  <c r="W960" i="12"/>
  <c r="W959" i="12" s="1"/>
  <c r="W866" i="12"/>
  <c r="W865" i="12" s="1"/>
  <c r="W864" i="12" s="1"/>
  <c r="W870" i="12"/>
  <c r="W869" i="12" s="1"/>
  <c r="W868" i="12" s="1"/>
  <c r="W874" i="12"/>
  <c r="W873" i="12" s="1"/>
  <c r="W872" i="12" s="1"/>
  <c r="W878" i="12"/>
  <c r="W877" i="12" s="1"/>
  <c r="W876" i="12" s="1"/>
  <c r="W886" i="12"/>
  <c r="W885" i="12" s="1"/>
  <c r="W889" i="12"/>
  <c r="W888" i="12" s="1"/>
  <c r="W1220" i="12" l="1"/>
  <c r="W1219" i="12" s="1"/>
  <c r="W1167" i="12"/>
  <c r="W1396" i="12"/>
  <c r="W1150" i="12"/>
  <c r="W1187" i="12"/>
  <c r="W1105" i="12"/>
  <c r="W1094" i="12" s="1"/>
  <c r="W1093" i="12" s="1"/>
  <c r="W1029" i="12"/>
  <c r="W1025" i="12"/>
  <c r="W1457" i="12"/>
  <c r="W1359" i="12"/>
  <c r="W1358" i="12" s="1"/>
  <c r="W1357" i="12" s="1"/>
  <c r="W1136" i="12"/>
  <c r="W1054" i="12"/>
  <c r="W1050" i="12" s="1"/>
  <c r="W1086" i="12"/>
  <c r="W1085" i="12" s="1"/>
  <c r="W1079" i="12" s="1"/>
  <c r="W958" i="12"/>
  <c r="W917" i="12" s="1"/>
  <c r="W1062" i="12"/>
  <c r="W1061" i="12" s="1"/>
  <c r="W884" i="12"/>
  <c r="W863" i="12" s="1"/>
  <c r="W829" i="12"/>
  <c r="W828" i="12" s="1"/>
  <c r="W832" i="12"/>
  <c r="W831" i="12" s="1"/>
  <c r="W836" i="12"/>
  <c r="W835" i="12" s="1"/>
  <c r="W834" i="12" s="1"/>
  <c r="W840" i="12"/>
  <c r="W839" i="12" s="1"/>
  <c r="W838" i="12" s="1"/>
  <c r="W844" i="12"/>
  <c r="W843" i="12" s="1"/>
  <c r="W842" i="12" s="1"/>
  <c r="W820" i="12"/>
  <c r="W819" i="12" s="1"/>
  <c r="W823" i="12"/>
  <c r="W822" i="12" s="1"/>
  <c r="W811" i="12"/>
  <c r="W813" i="12"/>
  <c r="W790" i="12"/>
  <c r="W789" i="12" s="1"/>
  <c r="W788" i="12" s="1"/>
  <c r="W794" i="12"/>
  <c r="W796" i="12"/>
  <c r="W800" i="12"/>
  <c r="W799" i="12" s="1"/>
  <c r="W798" i="12" s="1"/>
  <c r="W767" i="12"/>
  <c r="W766" i="12" s="1"/>
  <c r="W770" i="12"/>
  <c r="W769" i="12" s="1"/>
  <c r="W773" i="12"/>
  <c r="W775" i="12"/>
  <c r="W779" i="12"/>
  <c r="W778" i="12" s="1"/>
  <c r="W783" i="12"/>
  <c r="W785" i="12"/>
  <c r="W736" i="12"/>
  <c r="W735" i="12" s="1"/>
  <c r="W739" i="12"/>
  <c r="W738" i="12" s="1"/>
  <c r="W741" i="12"/>
  <c r="W745" i="12"/>
  <c r="W744" i="12" s="1"/>
  <c r="W749" i="12"/>
  <c r="W748" i="12" s="1"/>
  <c r="W747" i="12" s="1"/>
  <c r="W753" i="12"/>
  <c r="W752" i="12" s="1"/>
  <c r="W751" i="12" s="1"/>
  <c r="W757" i="12"/>
  <c r="W756" i="12" s="1"/>
  <c r="W755" i="12" s="1"/>
  <c r="W708" i="12"/>
  <c r="W707" i="12" s="1"/>
  <c r="W711" i="12"/>
  <c r="W714" i="12"/>
  <c r="W717" i="12"/>
  <c r="W721" i="12"/>
  <c r="W720" i="12" s="1"/>
  <c r="W724" i="12"/>
  <c r="W723" i="12" s="1"/>
  <c r="W728" i="12"/>
  <c r="W730" i="12"/>
  <c r="W673" i="12"/>
  <c r="W675" i="12"/>
  <c r="W683" i="12"/>
  <c r="W682" i="12" s="1"/>
  <c r="W681" i="12" s="1"/>
  <c r="W686" i="12"/>
  <c r="W685" i="12" s="1"/>
  <c r="W691" i="12"/>
  <c r="W693" i="12"/>
  <c r="W696" i="12"/>
  <c r="W695" i="12" s="1"/>
  <c r="W701" i="12"/>
  <c r="W703" i="12"/>
  <c r="W648" i="12"/>
  <c r="W647" i="12" s="1"/>
  <c r="W651" i="12"/>
  <c r="W650" i="12" s="1"/>
  <c r="W654" i="12"/>
  <c r="W653" i="12" s="1"/>
  <c r="W666" i="12"/>
  <c r="W665" i="12" s="1"/>
  <c r="W635" i="12"/>
  <c r="W637" i="12"/>
  <c r="W641" i="12"/>
  <c r="W643" i="12"/>
  <c r="W628" i="12"/>
  <c r="W627" i="12" s="1"/>
  <c r="W626" i="12" s="1"/>
  <c r="W625" i="12" s="1"/>
  <c r="W620" i="12"/>
  <c r="W619" i="12" s="1"/>
  <c r="W623" i="12"/>
  <c r="W622" i="12" s="1"/>
  <c r="W602" i="12"/>
  <c r="W604" i="12"/>
  <c r="W608" i="12"/>
  <c r="W607" i="12" s="1"/>
  <c r="W606" i="12" s="1"/>
  <c r="W615" i="12"/>
  <c r="W614" i="12" s="1"/>
  <c r="W610" i="12" s="1"/>
  <c r="W585" i="12"/>
  <c r="W584" i="12" s="1"/>
  <c r="W588" i="12"/>
  <c r="W587" i="12" s="1"/>
  <c r="W591" i="12"/>
  <c r="W590" i="12" s="1"/>
  <c r="W594" i="12"/>
  <c r="W593" i="12" s="1"/>
  <c r="W597" i="12"/>
  <c r="W596" i="12" s="1"/>
  <c r="W576" i="12"/>
  <c r="W575" i="12" s="1"/>
  <c r="W579" i="12"/>
  <c r="W578" i="12" s="1"/>
  <c r="W571" i="12"/>
  <c r="W570" i="12" s="1"/>
  <c r="W569" i="12" s="1"/>
  <c r="W568" i="12" s="1"/>
  <c r="W563" i="12"/>
  <c r="W562" i="12" s="1"/>
  <c r="W566" i="12"/>
  <c r="W565" i="12" s="1"/>
  <c r="W546" i="12"/>
  <c r="W550" i="12"/>
  <c r="W557" i="12"/>
  <c r="W556" i="12" s="1"/>
  <c r="W555" i="12" s="1"/>
  <c r="W529" i="12"/>
  <c r="W528" i="12" s="1"/>
  <c r="W532" i="12"/>
  <c r="W531" i="12" s="1"/>
  <c r="W536" i="12"/>
  <c r="W535" i="12" s="1"/>
  <c r="W534" i="12" s="1"/>
  <c r="W540" i="12"/>
  <c r="W539" i="12" s="1"/>
  <c r="W538" i="12" s="1"/>
  <c r="W492" i="12"/>
  <c r="W491" i="12" s="1"/>
  <c r="W490" i="12" s="1"/>
  <c r="W496" i="12"/>
  <c r="W495" i="12" s="1"/>
  <c r="W499" i="12"/>
  <c r="W498" i="12" s="1"/>
  <c r="W503" i="12"/>
  <c r="W502" i="12" s="1"/>
  <c r="W506" i="12"/>
  <c r="W505" i="12" s="1"/>
  <c r="W510" i="12"/>
  <c r="W509" i="12" s="1"/>
  <c r="W508" i="12" s="1"/>
  <c r="W518" i="12"/>
  <c r="W517" i="12" s="1"/>
  <c r="W516" i="12" s="1"/>
  <c r="W522" i="12"/>
  <c r="W524" i="12"/>
  <c r="W457" i="12"/>
  <c r="W459" i="12"/>
  <c r="W462" i="12"/>
  <c r="W468" i="12"/>
  <c r="W473" i="12"/>
  <c r="W472" i="12" s="1"/>
  <c r="W471" i="12" s="1"/>
  <c r="W477" i="12"/>
  <c r="W476" i="12" s="1"/>
  <c r="W475" i="12" s="1"/>
  <c r="W481" i="12"/>
  <c r="W480" i="12" s="1"/>
  <c r="W479" i="12" s="1"/>
  <c r="W485" i="12"/>
  <c r="W484" i="12" s="1"/>
  <c r="W483" i="12" s="1"/>
  <c r="W448" i="12"/>
  <c r="W447" i="12" s="1"/>
  <c r="W446" i="12" s="1"/>
  <c r="W445" i="12" s="1"/>
  <c r="W442" i="12"/>
  <c r="W423" i="12"/>
  <c r="W425" i="12"/>
  <c r="W429" i="12"/>
  <c r="W431" i="12"/>
  <c r="W435" i="12"/>
  <c r="W434" i="12" s="1"/>
  <c r="W433" i="12" s="1"/>
  <c r="W405" i="12"/>
  <c r="W407" i="12"/>
  <c r="W411" i="12"/>
  <c r="W418" i="12"/>
  <c r="W417" i="12" s="1"/>
  <c r="W416" i="12" s="1"/>
  <c r="W372" i="12"/>
  <c r="W371" i="12" s="1"/>
  <c r="W370" i="12" s="1"/>
  <c r="W380" i="12"/>
  <c r="W379" i="12" s="1"/>
  <c r="W378" i="12" s="1"/>
  <c r="W384" i="12"/>
  <c r="W383" i="12" s="1"/>
  <c r="W382" i="12" s="1"/>
  <c r="W396" i="12"/>
  <c r="W395" i="12" s="1"/>
  <c r="W394" i="12" s="1"/>
  <c r="W988" i="12" l="1"/>
  <c r="W916" i="12" s="1"/>
  <c r="W1049" i="12"/>
  <c r="W1043" i="12" s="1"/>
  <c r="W369" i="12"/>
  <c r="W810" i="12"/>
  <c r="W439" i="12"/>
  <c r="W438" i="12" s="1"/>
  <c r="W437" i="12" s="1"/>
  <c r="W1149" i="12"/>
  <c r="W1148" i="12" s="1"/>
  <c r="W862" i="12"/>
  <c r="W727" i="12"/>
  <c r="W726" i="12" s="1"/>
  <c r="W1395" i="12"/>
  <c r="W1125" i="12"/>
  <c r="W1078" i="12" s="1"/>
  <c r="W827" i="12"/>
  <c r="W826" i="12" s="1"/>
  <c r="W825" i="12" s="1"/>
  <c r="W793" i="12"/>
  <c r="W792" i="12" s="1"/>
  <c r="W787" i="12" s="1"/>
  <c r="W818" i="12"/>
  <c r="W817" i="12" s="1"/>
  <c r="W782" i="12"/>
  <c r="W781" i="12" s="1"/>
  <c r="W772" i="12"/>
  <c r="W765" i="12" s="1"/>
  <c r="W710" i="12"/>
  <c r="W706" i="12" s="1"/>
  <c r="W734" i="12"/>
  <c r="W733" i="12" s="1"/>
  <c r="W732" i="12" s="1"/>
  <c r="W719" i="12"/>
  <c r="W700" i="12"/>
  <c r="W699" i="12" s="1"/>
  <c r="W672" i="12"/>
  <c r="W671" i="12" s="1"/>
  <c r="W690" i="12"/>
  <c r="W689" i="12" s="1"/>
  <c r="W656" i="12"/>
  <c r="W646" i="12" s="1"/>
  <c r="W645" i="12" s="1"/>
  <c r="W640" i="12"/>
  <c r="W639" i="12" s="1"/>
  <c r="W634" i="12"/>
  <c r="W633" i="12" s="1"/>
  <c r="W601" i="12"/>
  <c r="W600" i="12" s="1"/>
  <c r="W599" i="12" s="1"/>
  <c r="W545" i="12"/>
  <c r="W544" i="12" s="1"/>
  <c r="W543" i="12" s="1"/>
  <c r="W542" i="12" s="1"/>
  <c r="W618" i="12"/>
  <c r="W617" i="12" s="1"/>
  <c r="W583" i="12"/>
  <c r="W582" i="12" s="1"/>
  <c r="W561" i="12"/>
  <c r="W560" i="12" s="1"/>
  <c r="W574" i="12"/>
  <c r="W573" i="12" s="1"/>
  <c r="W521" i="12"/>
  <c r="W520" i="12" s="1"/>
  <c r="W501" i="12"/>
  <c r="W527" i="12"/>
  <c r="W526" i="12" s="1"/>
  <c r="W494" i="12"/>
  <c r="W456" i="12"/>
  <c r="W455" i="12" s="1"/>
  <c r="W465" i="12"/>
  <c r="W461" i="12" s="1"/>
  <c r="W428" i="12"/>
  <c r="W427" i="12" s="1"/>
  <c r="W422" i="12"/>
  <c r="W421" i="12" s="1"/>
  <c r="W410" i="12"/>
  <c r="W409" i="12" s="1"/>
  <c r="W404" i="12"/>
  <c r="W403" i="12" s="1"/>
  <c r="W670" i="12" l="1"/>
  <c r="W764" i="12"/>
  <c r="W420" i="12"/>
  <c r="W450" i="12"/>
  <c r="W444" i="12" s="1"/>
  <c r="W809" i="12"/>
  <c r="W808" i="12" s="1"/>
  <c r="W489" i="12"/>
  <c r="W488" i="12" s="1"/>
  <c r="W861" i="12"/>
  <c r="W705" i="12"/>
  <c r="W632" i="12"/>
  <c r="W631" i="12" s="1"/>
  <c r="W581" i="12"/>
  <c r="W559" i="12"/>
  <c r="W402" i="12"/>
  <c r="W368" i="12" l="1"/>
  <c r="W367" i="12" s="1"/>
  <c r="W763" i="12"/>
  <c r="W669" i="12"/>
  <c r="W487" i="12"/>
  <c r="W630" i="12" l="1"/>
  <c r="W361" i="12"/>
  <c r="W360" i="12" s="1"/>
  <c r="W359" i="12" s="1"/>
  <c r="W365" i="12"/>
  <c r="W364" i="12" s="1"/>
  <c r="W363" i="12" s="1"/>
  <c r="W355" i="12"/>
  <c r="W354" i="12" s="1"/>
  <c r="W353" i="12" s="1"/>
  <c r="W352" i="12" s="1"/>
  <c r="W336" i="12"/>
  <c r="W335" i="12" s="1"/>
  <c r="W334" i="12" s="1"/>
  <c r="W340" i="12"/>
  <c r="W339" i="12" s="1"/>
  <c r="W343" i="12"/>
  <c r="W342" i="12" s="1"/>
  <c r="W346" i="12"/>
  <c r="W345" i="12" s="1"/>
  <c r="W350" i="12"/>
  <c r="W349" i="12" s="1"/>
  <c r="W348" i="12" s="1"/>
  <c r="W358" i="12" l="1"/>
  <c r="W357" i="12" s="1"/>
  <c r="W338" i="12"/>
  <c r="W329" i="12"/>
  <c r="W328" i="12" s="1"/>
  <c r="W327" i="12" s="1"/>
  <c r="W326" i="12" s="1"/>
  <c r="W299" i="12"/>
  <c r="W298" i="12" s="1"/>
  <c r="W297" i="12" s="1"/>
  <c r="W302" i="12"/>
  <c r="W301" i="12" s="1"/>
  <c r="W307" i="12"/>
  <c r="W306" i="12" s="1"/>
  <c r="W310" i="12"/>
  <c r="W309" i="12" s="1"/>
  <c r="W318" i="12"/>
  <c r="W317" i="12" s="1"/>
  <c r="W316" i="12" s="1"/>
  <c r="W323" i="12"/>
  <c r="W322" i="12" s="1"/>
  <c r="W321" i="12" s="1"/>
  <c r="W275" i="12"/>
  <c r="W274" i="12" s="1"/>
  <c r="W273" i="12" s="1"/>
  <c r="W279" i="12"/>
  <c r="W281" i="12"/>
  <c r="W286" i="12"/>
  <c r="W288" i="12"/>
  <c r="W259" i="12"/>
  <c r="W258" i="12" s="1"/>
  <c r="W257" i="12" s="1"/>
  <c r="W263" i="12"/>
  <c r="W265" i="12"/>
  <c r="W269" i="12"/>
  <c r="W268" i="12" s="1"/>
  <c r="W267" i="12" s="1"/>
  <c r="W238" i="12"/>
  <c r="W240" i="12"/>
  <c r="W252" i="12"/>
  <c r="W254" i="12"/>
  <c r="W209" i="12"/>
  <c r="W211" i="12"/>
  <c r="W217" i="12"/>
  <c r="W221" i="12"/>
  <c r="W220" i="12" s="1"/>
  <c r="W224" i="12"/>
  <c r="W223" i="12" s="1"/>
  <c r="W194" i="12"/>
  <c r="W193" i="12" s="1"/>
  <c r="W192" i="12" s="1"/>
  <c r="W198" i="12"/>
  <c r="W197" i="12" s="1"/>
  <c r="W196" i="12" s="1"/>
  <c r="W202" i="12"/>
  <c r="W201" i="12" s="1"/>
  <c r="W200" i="12" s="1"/>
  <c r="W185" i="12"/>
  <c r="W184" i="12" s="1"/>
  <c r="W183" i="12" s="1"/>
  <c r="W189" i="12"/>
  <c r="W188" i="12" s="1"/>
  <c r="W187" i="12" s="1"/>
  <c r="W173" i="12"/>
  <c r="W172" i="12" s="1"/>
  <c r="W171" i="12" s="1"/>
  <c r="W177" i="12"/>
  <c r="W176" i="12" s="1"/>
  <c r="W180" i="12"/>
  <c r="W179" i="12" s="1"/>
  <c r="W145" i="12"/>
  <c r="W144" i="12" s="1"/>
  <c r="W148" i="12"/>
  <c r="W147" i="12" s="1"/>
  <c r="W151" i="12"/>
  <c r="W150" i="12" s="1"/>
  <c r="W155" i="12"/>
  <c r="W154" i="12" s="1"/>
  <c r="W158" i="12"/>
  <c r="W157" i="12" s="1"/>
  <c r="W136" i="12"/>
  <c r="W135" i="12" s="1"/>
  <c r="W134" i="12" s="1"/>
  <c r="W140" i="12"/>
  <c r="W139" i="12" s="1"/>
  <c r="W138" i="12" s="1"/>
  <c r="W133" i="12" l="1"/>
  <c r="W219" i="12"/>
  <c r="W333" i="12"/>
  <c r="W332" i="12" s="1"/>
  <c r="W331" i="12" s="1"/>
  <c r="W214" i="12"/>
  <c r="W213" i="12" s="1"/>
  <c r="W278" i="12"/>
  <c r="W277" i="12" s="1"/>
  <c r="W325" i="12"/>
  <c r="W285" i="12"/>
  <c r="W284" i="12" s="1"/>
  <c r="W305" i="12"/>
  <c r="W296" i="12" s="1"/>
  <c r="W262" i="12"/>
  <c r="W261" i="12" s="1"/>
  <c r="W256" i="12" s="1"/>
  <c r="W251" i="12"/>
  <c r="W250" i="12" s="1"/>
  <c r="W237" i="12"/>
  <c r="W236" i="12" s="1"/>
  <c r="W208" i="12"/>
  <c r="W207" i="12" s="1"/>
  <c r="W153" i="12"/>
  <c r="W175" i="12"/>
  <c r="W170" i="12" s="1"/>
  <c r="W143" i="12"/>
  <c r="W182" i="12"/>
  <c r="W191" i="12"/>
  <c r="W114" i="12"/>
  <c r="W113" i="12" s="1"/>
  <c r="W117" i="12"/>
  <c r="W116" i="12" s="1"/>
  <c r="W120" i="12"/>
  <c r="W119" i="12" s="1"/>
  <c r="W124" i="12"/>
  <c r="W123" i="12" s="1"/>
  <c r="W127" i="12"/>
  <c r="W126" i="12" s="1"/>
  <c r="W131" i="12"/>
  <c r="W130" i="12" s="1"/>
  <c r="W129" i="12" s="1"/>
  <c r="W235" i="12" l="1"/>
  <c r="W272" i="12"/>
  <c r="W271" i="12" s="1"/>
  <c r="W206" i="12"/>
  <c r="W205" i="12" s="1"/>
  <c r="W295" i="12"/>
  <c r="W169" i="12"/>
  <c r="W142" i="12"/>
  <c r="W112" i="12"/>
  <c r="W122" i="12"/>
  <c r="W111" i="12" l="1"/>
  <c r="W110" i="12" s="1"/>
  <c r="W234" i="12"/>
  <c r="W204" i="12" s="1"/>
  <c r="W105" i="12"/>
  <c r="W107" i="12"/>
  <c r="W100" i="12"/>
  <c r="W99" i="12" s="1"/>
  <c r="W98" i="12" s="1"/>
  <c r="W97" i="12" s="1"/>
  <c r="W95" i="12"/>
  <c r="W94" i="12" s="1"/>
  <c r="W93" i="12" s="1"/>
  <c r="W92" i="12" s="1"/>
  <c r="W81" i="12"/>
  <c r="W74" i="12"/>
  <c r="W73" i="12" s="1"/>
  <c r="W65" i="12"/>
  <c r="W64" i="12" s="1"/>
  <c r="W68" i="12"/>
  <c r="W70" i="12"/>
  <c r="W78" i="12"/>
  <c r="W84" i="12"/>
  <c r="W88" i="12"/>
  <c r="W87" i="12" s="1"/>
  <c r="W86" i="12" s="1"/>
  <c r="W56" i="12"/>
  <c r="W55" i="12" s="1"/>
  <c r="W59" i="12"/>
  <c r="W58" i="12" s="1"/>
  <c r="W43" i="12"/>
  <c r="W42" i="12" s="1"/>
  <c r="W41" i="12" s="1"/>
  <c r="W47" i="12"/>
  <c r="W46" i="12" s="1"/>
  <c r="W45" i="12" s="1"/>
  <c r="W51" i="12"/>
  <c r="W50" i="12" s="1"/>
  <c r="W49" i="12" s="1"/>
  <c r="W23" i="12"/>
  <c r="W22" i="12" s="1"/>
  <c r="W26" i="12"/>
  <c r="W25" i="12" s="1"/>
  <c r="W30" i="12"/>
  <c r="W29" i="12" s="1"/>
  <c r="W28" i="12" s="1"/>
  <c r="W34" i="12"/>
  <c r="W33" i="12" s="1"/>
  <c r="W32" i="12" s="1"/>
  <c r="W38" i="12"/>
  <c r="W37" i="12" s="1"/>
  <c r="W36" i="12" s="1"/>
  <c r="W67" i="12" l="1"/>
  <c r="W63" i="12" s="1"/>
  <c r="W104" i="12"/>
  <c r="W103" i="12" s="1"/>
  <c r="W102" i="12" s="1"/>
  <c r="W91" i="12" s="1"/>
  <c r="W77" i="12"/>
  <c r="W72" i="12" s="1"/>
  <c r="W54" i="12"/>
  <c r="W53" i="12" s="1"/>
  <c r="W21" i="12"/>
  <c r="W20" i="12" s="1"/>
  <c r="W40" i="12"/>
  <c r="W90" i="12" l="1"/>
  <c r="W62" i="12"/>
  <c r="W61" i="12" s="1"/>
  <c r="W19" i="12"/>
  <c r="W18" i="12" l="1"/>
  <c r="W2440" i="12" s="1"/>
</calcChain>
</file>

<file path=xl/sharedStrings.xml><?xml version="1.0" encoding="utf-8"?>
<sst xmlns="http://schemas.openxmlformats.org/spreadsheetml/2006/main" count="6253" uniqueCount="1428">
  <si>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</si>
  <si>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</si>
  <si>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</si>
  <si>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</si>
  <si>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</si>
  <si>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</si>
  <si>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</si>
  <si>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</si>
  <si>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</si>
  <si>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</si>
  <si>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</si>
  <si>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</si>
  <si>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</si>
  <si>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</si>
  <si>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</si>
  <si>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</si>
  <si>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</si>
  <si>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</si>
  <si>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</si>
  <si>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</si>
  <si>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</si>
  <si>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</si>
  <si>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</si>
  <si>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</si>
  <si>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</si>
  <si>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</si>
  <si>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</si>
  <si>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</si>
  <si>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</si>
  <si>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</si>
  <si>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</si>
  <si>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</si>
  <si>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</si>
  <si>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</si>
  <si>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</si>
  <si>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</si>
  <si>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</si>
  <si>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</si>
  <si>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</si>
  <si>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</si>
  <si>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</si>
  <si>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</si>
  <si>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</si>
  <si>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</si>
  <si>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</si>
  <si>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</si>
  <si>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</si>
  <si>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</si>
  <si>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</si>
  <si>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</si>
  <si>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</si>
  <si>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</si>
  <si>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</si>
  <si>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</si>
  <si>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</si>
  <si>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</si>
  <si>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</si>
  <si>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</si>
  <si>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</si>
  <si>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</si>
  <si>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</si>
  <si>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</si>
  <si>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</si>
  <si>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</si>
  <si>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</si>
  <si>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</si>
  <si>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</si>
  <si>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</si>
  <si>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</si>
  <si>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</si>
  <si>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</si>
  <si>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</si>
  <si>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</si>
  <si>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</si>
  <si>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</si>
  <si>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</si>
  <si>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</si>
  <si>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</si>
  <si>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</si>
  <si>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</si>
  <si>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</si>
  <si>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</si>
  <si>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</si>
  <si>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</si>
  <si>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</si>
  <si>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</si>
  <si>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</si>
  <si>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</si>
  <si>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</si>
  <si>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</si>
  <si>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</si>
  <si>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</si>
  <si>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</si>
  <si>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</si>
  <si>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</si>
  <si>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</si>
  <si>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</si>
  <si>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</si>
  <si>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</si>
  <si>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</si>
  <si>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</si>
  <si>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</si>
  <si>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</si>
  <si>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</si>
  <si>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</si>
  <si>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</si>
  <si>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</si>
  <si>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</si>
  <si>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</si>
  <si>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</si>
  <si>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</si>
  <si>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</si>
  <si>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</si>
  <si>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</si>
  <si>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</si>
  <si>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</si>
  <si>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</si>
  <si>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</si>
  <si>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</si>
  <si>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</si>
  <si>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</si>
  <si>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</si>
  <si>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</si>
  <si>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</si>
  <si>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</si>
  <si>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</si>
  <si>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</si>
  <si>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</si>
  <si>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</si>
  <si>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</si>
  <si>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</si>
  <si>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</si>
  <si>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</si>
  <si>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</si>
  <si>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</si>
  <si>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</si>
  <si>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</si>
  <si>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</si>
  <si>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</si>
  <si>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</si>
  <si>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</si>
  <si>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</si>
  <si>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</si>
  <si>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</si>
  <si>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</si>
  <si>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</si>
  <si>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</si>
  <si>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</si>
  <si>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</si>
  <si>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</si>
  <si>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</si>
  <si>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</si>
  <si>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</si>
  <si>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</si>
  <si>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</si>
  <si>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</si>
  <si>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</si>
  <si>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</si>
  <si>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</si>
  <si>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</si>
  <si>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</si>
  <si>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</si>
  <si>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</si>
  <si>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</si>
  <si>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</si>
  <si>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</si>
  <si>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</si>
  <si>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</si>
  <si>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</si>
  <si>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</si>
  <si>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</si>
  <si>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</si>
  <si>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</si>
  <si>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</si>
  <si>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</si>
  <si>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</si>
  <si>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</si>
  <si>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</si>
  <si>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</si>
  <si>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</si>
  <si>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</si>
  <si>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</si>
  <si>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</si>
  <si>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</si>
  <si>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</si>
  <si>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</si>
  <si>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</si>
  <si>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</si>
  <si>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</si>
  <si>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</si>
  <si>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</si>
  <si>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</si>
  <si>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</si>
  <si>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</si>
  <si>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</si>
  <si>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</si>
  <si>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</si>
  <si>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</si>
  <si>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</si>
  <si>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</si>
  <si>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</si>
  <si>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</si>
  <si>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</si>
  <si>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</si>
  <si>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</si>
  <si>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</si>
  <si>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</si>
  <si>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</si>
  <si>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</si>
  <si>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</si>
  <si>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</si>
  <si>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</si>
  <si>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</si>
  <si>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</si>
  <si>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</si>
  <si>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</si>
  <si>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</si>
  <si>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</si>
  <si>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</si>
  <si>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</si>
  <si>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</si>
  <si>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</si>
  <si>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</si>
  <si>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</si>
  <si>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</si>
  <si>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</si>
  <si>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</si>
  <si>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</si>
  <si>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</si>
  <si>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</si>
  <si>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</si>
  <si>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</si>
  <si>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</si>
  <si>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</si>
  <si>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</si>
  <si>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</si>
  <si>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</si>
  <si>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</si>
  <si>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</si>
  <si>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</si>
  <si>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</si>
  <si>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</si>
  <si>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</si>
  <si>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</si>
  <si>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</si>
  <si>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</si>
  <si>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</si>
  <si>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</si>
  <si>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</si>
  <si>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</si>
  <si>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</si>
  <si>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</si>
  <si>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</si>
  <si>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</si>
  <si>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</si>
  <si>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</si>
  <si>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</si>
  <si>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</si>
  <si>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</si>
  <si>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</si>
  <si>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</si>
  <si>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</si>
  <si>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</si>
  <si>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</si>
  <si>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</si>
  <si>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</si>
  <si>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</si>
  <si>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</si>
  <si>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</si>
  <si>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</si>
  <si>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</si>
  <si>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</si>
  <si>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</si>
  <si>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</si>
  <si>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</si>
  <si>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1020141920</t>
  </si>
  <si>
    <t>10201ST04D</t>
  </si>
  <si>
    <t>10201ST04G</t>
  </si>
  <si>
    <t>10201ST04I</t>
  </si>
  <si>
    <t>10201ST04J</t>
  </si>
  <si>
    <t>10201ST04L</t>
  </si>
  <si>
    <t>10201ST04Q</t>
  </si>
  <si>
    <t>10201ST04U</t>
  </si>
  <si>
    <t>10201ST04V</t>
  </si>
  <si>
    <t>10201ST04W</t>
  </si>
  <si>
    <t>10201ST04Y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</si>
  <si>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</si>
  <si>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</si>
  <si>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</si>
  <si>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</si>
  <si>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</si>
  <si>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</si>
  <si>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</si>
  <si>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</si>
  <si>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</si>
  <si>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</si>
  <si>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</si>
  <si>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</si>
  <si>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</si>
  <si>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</si>
  <si>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</si>
  <si>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</si>
  <si>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</si>
  <si>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</si>
  <si>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</si>
  <si>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</si>
  <si>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</si>
  <si>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</si>
  <si>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</si>
  <si>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</si>
  <si>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</si>
  <si>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</si>
  <si>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</si>
  <si>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</si>
  <si>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</si>
  <si>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</si>
  <si>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1220123280</t>
  </si>
  <si>
    <t>1220171060</t>
  </si>
  <si>
    <t>1220171070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</si>
  <si>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</si>
  <si>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</si>
  <si>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</si>
  <si>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</si>
  <si>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</si>
  <si>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</si>
  <si>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</si>
  <si>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</si>
  <si>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</si>
  <si>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</si>
  <si>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</si>
  <si>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</si>
  <si>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</si>
  <si>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</si>
  <si>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</si>
  <si>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</si>
  <si>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</si>
  <si>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</si>
  <si>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</si>
  <si>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</si>
  <si>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</si>
  <si>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</si>
  <si>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</si>
  <si>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</si>
  <si>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</si>
  <si>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</si>
  <si>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</si>
  <si>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</si>
  <si>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</si>
  <si>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</si>
  <si>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</si>
  <si>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</si>
  <si>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</si>
  <si>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</si>
  <si>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</si>
  <si>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</si>
  <si>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</si>
  <si>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</si>
  <si>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</si>
  <si>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</si>
  <si>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</si>
  <si>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</si>
  <si>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</si>
  <si>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</si>
  <si>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</si>
  <si>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</si>
  <si>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</si>
  <si>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</si>
  <si>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</si>
  <si>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</si>
  <si>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</si>
  <si>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</si>
  <si>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</si>
  <si>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</si>
  <si>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</si>
  <si>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</si>
  <si>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</si>
  <si>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</si>
  <si>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</si>
  <si>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</si>
  <si>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</si>
  <si>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</si>
  <si>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</si>
  <si>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</si>
  <si>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</si>
  <si>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</si>
  <si>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</si>
  <si>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</si>
  <si>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</si>
  <si>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</si>
  <si>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</si>
  <si>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</si>
  <si>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</si>
  <si>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</si>
  <si>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</si>
  <si>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</si>
  <si>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</si>
  <si>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</si>
  <si>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</si>
  <si>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</si>
  <si>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</si>
  <si>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</si>
  <si>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</si>
  <si>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</si>
  <si>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</si>
  <si>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</si>
  <si>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</si>
  <si>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</si>
  <si>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</si>
  <si>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</si>
  <si>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</si>
  <si>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</si>
  <si>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</si>
  <si>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</si>
  <si>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</si>
  <si>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</si>
  <si>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</si>
  <si>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</si>
  <si>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</si>
  <si>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</si>
  <si>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</si>
  <si>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</si>
  <si>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</si>
  <si>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</si>
  <si>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</si>
  <si>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</si>
  <si>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</si>
  <si>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</si>
  <si>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</si>
  <si>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</si>
  <si>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</si>
  <si>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</si>
  <si>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</si>
  <si>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</si>
  <si>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</si>
  <si>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</si>
  <si>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</si>
  <si>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</si>
  <si>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</si>
  <si>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</si>
  <si>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</si>
  <si>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</si>
  <si>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</si>
  <si>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</si>
  <si>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</si>
  <si>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</si>
  <si>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</si>
  <si>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</si>
  <si>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</si>
  <si>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</si>
  <si>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</si>
  <si>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</si>
  <si>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</si>
  <si>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</si>
  <si>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</si>
  <si>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</si>
  <si>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</si>
  <si>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</si>
  <si>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</si>
  <si>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</si>
  <si>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</si>
  <si>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</si>
  <si>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</si>
  <si>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</si>
  <si>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</si>
  <si>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</si>
  <si>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</si>
  <si>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</si>
  <si>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</si>
  <si>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</si>
  <si>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</si>
  <si>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</si>
  <si>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</si>
  <si>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</si>
  <si>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</si>
  <si>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</si>
  <si>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</si>
  <si>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</si>
  <si>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</si>
  <si>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</si>
  <si>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</si>
  <si>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</si>
  <si>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</si>
  <si>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</si>
  <si>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</si>
  <si>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</si>
  <si>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</si>
  <si>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</si>
  <si>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</si>
  <si>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</si>
  <si>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</si>
  <si>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</si>
  <si>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</si>
  <si>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</si>
  <si>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</si>
  <si>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</si>
  <si>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</si>
  <si>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</si>
  <si>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</si>
  <si>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</si>
  <si>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</si>
  <si>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</si>
  <si>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</si>
  <si>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</si>
  <si>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</si>
  <si>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</si>
  <si>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</si>
  <si>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</si>
  <si>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</si>
  <si>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</si>
  <si>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</si>
  <si>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</si>
  <si>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</si>
  <si>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</si>
  <si>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</si>
  <si>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</si>
  <si>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</si>
  <si>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</si>
  <si>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</si>
  <si>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</si>
  <si>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</si>
  <si>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</si>
  <si>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</si>
  <si>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</si>
  <si>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</si>
  <si>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</si>
  <si>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</si>
  <si>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</si>
  <si>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</si>
  <si>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</si>
  <si>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</si>
  <si>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</si>
  <si>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</si>
  <si>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</si>
  <si>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</si>
  <si>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</si>
  <si>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</si>
  <si>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</si>
  <si>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</si>
  <si>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</si>
  <si>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</si>
  <si>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</si>
  <si>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</si>
  <si>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</si>
  <si>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</si>
  <si>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</si>
  <si>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</si>
  <si>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</si>
  <si>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</si>
  <si>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</si>
  <si>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</si>
  <si>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</si>
  <si>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</si>
  <si>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</si>
  <si>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</si>
  <si>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</si>
  <si>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</si>
  <si>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</si>
  <si>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</si>
  <si>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</si>
  <si>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</si>
  <si>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</si>
  <si>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</si>
  <si>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</si>
  <si>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</si>
  <si>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</si>
  <si>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</si>
  <si>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</si>
  <si>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</si>
  <si>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</si>
  <si>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</si>
  <si>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</si>
  <si>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</si>
  <si>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</si>
  <si>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</si>
  <si>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</si>
  <si>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</si>
  <si>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</si>
  <si>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</si>
  <si>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</si>
  <si>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</si>
  <si>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</si>
  <si>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</si>
  <si>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</si>
  <si>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</si>
  <si>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</si>
  <si>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</si>
  <si>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</si>
  <si>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</si>
  <si>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</si>
  <si>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</si>
  <si>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</si>
  <si>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</si>
  <si>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</si>
  <si>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</si>
  <si>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</si>
  <si>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</si>
  <si>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</si>
  <si>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</si>
  <si>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</si>
  <si>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</si>
  <si>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</si>
  <si>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</si>
  <si>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</si>
  <si>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</si>
  <si>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</si>
  <si>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</si>
  <si>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</si>
  <si>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</si>
  <si>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</si>
  <si>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</si>
  <si>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</si>
  <si>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</si>
  <si>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</si>
  <si>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</si>
  <si>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</si>
  <si>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</si>
  <si>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</si>
  <si>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</si>
  <si>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</si>
  <si>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</si>
  <si>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</si>
  <si>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</si>
  <si>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</si>
  <si>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</si>
  <si>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</si>
  <si>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</si>
  <si>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</si>
  <si>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</si>
  <si>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</si>
  <si>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</si>
  <si>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</si>
  <si>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</si>
  <si>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</si>
  <si>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</si>
  <si>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</si>
  <si>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</si>
  <si>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</si>
  <si>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</si>
  <si>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</si>
  <si>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</si>
  <si>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</si>
  <si>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</si>
  <si>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</si>
  <si>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</si>
  <si>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</si>
  <si>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</si>
  <si>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</si>
  <si>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</si>
  <si>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</si>
  <si>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</si>
  <si>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</si>
  <si>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</si>
  <si>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</si>
  <si>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</si>
  <si>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</si>
  <si>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</si>
  <si>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</si>
  <si>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</si>
  <si>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</si>
  <si>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</si>
  <si>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</si>
  <si>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</si>
  <si>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</si>
  <si>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</si>
  <si>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</si>
  <si>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</si>
  <si>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</si>
  <si>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</si>
  <si>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</si>
  <si>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</si>
  <si>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</si>
  <si>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</si>
  <si>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</si>
  <si>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</si>
  <si>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</si>
  <si>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</si>
  <si>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</si>
  <si>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</si>
  <si>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</si>
  <si>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</si>
  <si>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</si>
  <si>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</si>
  <si>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</si>
  <si>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</si>
  <si>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</si>
  <si>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</si>
  <si>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</si>
  <si>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</si>
  <si>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</si>
  <si>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</si>
  <si>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</si>
  <si>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</si>
  <si>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</si>
  <si>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</si>
  <si>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</si>
  <si>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</si>
  <si>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</si>
  <si>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</si>
  <si>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</si>
  <si>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</si>
  <si>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</si>
  <si>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</si>
  <si>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Целевая субсидия образовательным организациям на мероприятия в области инновационного развития системы образования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</si>
  <si>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</si>
  <si>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</si>
  <si>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</si>
  <si>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</si>
  <si>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</si>
  <si>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</si>
  <si>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</si>
  <si>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</si>
  <si>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</si>
  <si>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</si>
  <si>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</si>
  <si>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</si>
  <si>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</si>
  <si>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</si>
  <si>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</si>
  <si>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</si>
  <si>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</si>
  <si>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</si>
  <si>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</si>
  <si>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</si>
  <si>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</si>
  <si>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</si>
  <si>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</si>
  <si>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</si>
  <si>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</si>
  <si>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</si>
  <si>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</si>
  <si>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</si>
  <si>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</si>
  <si>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</si>
  <si>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</si>
  <si>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</si>
  <si>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</si>
  <si>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</si>
  <si>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</si>
  <si>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</si>
  <si>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</si>
  <si>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</si>
  <si>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</si>
  <si>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</si>
  <si>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</si>
  <si>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</si>
  <si>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</si>
  <si>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</si>
  <si>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</si>
  <si>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</si>
  <si>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</si>
  <si>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</si>
  <si>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</si>
  <si>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</si>
  <si>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</si>
  <si>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Пермского края, признанного аварийным после 01 января 2012 г.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</si>
  <si>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</si>
  <si>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</si>
  <si>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</si>
  <si>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</si>
  <si>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</si>
  <si>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</si>
  <si>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</si>
  <si>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</si>
  <si>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</si>
  <si>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</si>
  <si>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</si>
  <si>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</si>
  <si>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</si>
  <si>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</si>
  <si>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</si>
  <si>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</si>
  <si>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</si>
  <si>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</si>
  <si>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</si>
  <si>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</si>
  <si>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</si>
  <si>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</si>
  <si>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</si>
  <si>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</si>
  <si>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</si>
  <si>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</si>
  <si>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</si>
  <si>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</si>
  <si>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</si>
  <si>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</si>
  <si>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</si>
  <si>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</si>
  <si>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</si>
  <si>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</si>
  <si>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</si>
  <si>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</si>
  <si>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</si>
  <si>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</si>
  <si>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</si>
  <si>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</si>
  <si>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</si>
  <si>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</si>
  <si>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</si>
  <si>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</si>
  <si>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</si>
  <si>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</si>
  <si>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</si>
  <si>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</si>
  <si>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</si>
  <si>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</si>
  <si>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</si>
  <si>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</si>
  <si>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</si>
  <si>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</si>
  <si>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</si>
  <si>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</si>
  <si>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</si>
  <si>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</si>
  <si>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</si>
  <si>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</si>
  <si>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</si>
  <si>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</si>
  <si>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</si>
  <si>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</si>
  <si>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</si>
  <si>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</si>
  <si>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</si>
  <si>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</si>
  <si>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</si>
  <si>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</si>
  <si>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</si>
  <si>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</si>
  <si>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</si>
  <si>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</si>
  <si>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</si>
  <si>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</si>
  <si>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</si>
  <si>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</si>
  <si>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</si>
  <si>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</si>
  <si>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</si>
  <si>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</si>
  <si>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</si>
  <si>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</si>
  <si>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</si>
  <si>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</si>
  <si>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</si>
  <si>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</si>
  <si>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</si>
  <si>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</si>
  <si>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</si>
  <si>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</si>
  <si>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</si>
  <si>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</si>
  <si>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</si>
  <si>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</si>
  <si>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</si>
  <si>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</si>
  <si>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</si>
  <si>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</si>
  <si>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</si>
  <si>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</si>
  <si>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</si>
  <si>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</si>
  <si>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1020141930</t>
  </si>
  <si>
    <t>1020141280</t>
  </si>
  <si>
    <t>1020300000</t>
  </si>
  <si>
    <t>1020341290</t>
  </si>
  <si>
    <t>1320243710</t>
  </si>
  <si>
    <t>1720200000</t>
  </si>
  <si>
    <t>1720222130</t>
  </si>
  <si>
    <t>0220400000</t>
  </si>
  <si>
    <t>0220443720</t>
  </si>
  <si>
    <t>0520200730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</si>
  <si>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</si>
  <si>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Социалистической от ПК7 до ПК10+50 с разворотным кольцом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</si>
  <si>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</si>
  <si>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</si>
  <si>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</si>
  <si>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</si>
  <si>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</si>
  <si>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</si>
  <si>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10201ST04T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</si>
  <si>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</si>
  <si>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</si>
  <si>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</si>
  <si>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</si>
  <si>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</si>
  <si>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</si>
  <si>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</si>
  <si>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</si>
  <si>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</si>
  <si>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</si>
  <si>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</si>
  <si>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</si>
  <si>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</si>
  <si>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</si>
  <si>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</si>
  <si>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Строительство здания общеобразовательного учреждения по ул. Холмогорской, 2з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</si>
  <si>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</si>
  <si>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</si>
  <si>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</si>
  <si>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</si>
  <si>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</si>
  <si>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</si>
  <si>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</si>
  <si>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</si>
  <si>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1020142580</t>
  </si>
  <si>
    <t>1020142590</t>
  </si>
  <si>
    <t>1020142600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</si>
  <si>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</si>
  <si>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</si>
  <si>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</si>
  <si>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</si>
  <si>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</si>
  <si>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</si>
  <si>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</si>
  <si>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</si>
  <si>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</si>
  <si>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</si>
  <si>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</si>
  <si>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</si>
  <si>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</si>
  <si>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10201ST040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</si>
  <si>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</si>
  <si>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</si>
  <si>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</si>
  <si>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</si>
  <si>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</si>
  <si>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</si>
  <si>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</si>
  <si>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</si>
  <si>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10201ST04E</t>
  </si>
  <si>
    <t>10201ST04P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</si>
  <si>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</si>
  <si>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</si>
  <si>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</si>
  <si>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</si>
  <si>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2020 и на плановый период 2021 и 2022 годов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</si>
  <si>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</si>
  <si>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</si>
  <si>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</si>
  <si>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</si>
  <si>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</si>
  <si>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</si>
  <si>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</si>
  <si>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</si>
  <si>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</si>
  <si>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</si>
  <si>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</si>
  <si>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</si>
  <si>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</si>
  <si>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</si>
  <si>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</si>
  <si>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</si>
  <si>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10201ST200</t>
  </si>
  <si>
    <t>122012T160</t>
  </si>
  <si>
    <t>122042T150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</si>
  <si>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</si>
  <si>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</si>
  <si>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</si>
  <si>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</si>
  <si>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</si>
  <si>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</si>
  <si>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</si>
  <si>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</si>
  <si>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</si>
  <si>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</si>
  <si>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</si>
  <si>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</si>
  <si>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</si>
  <si>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</si>
  <si>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Строительство (реконструкция) объектов общественной инфраструктуры муниципально-го значения, приобретение объектов недвижимого имущества в муниципальную соб-ственность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</si>
  <si>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08201SН075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</si>
  <si>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Холмогорской, 2з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</si>
  <si>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</si>
  <si>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</si>
  <si>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</si>
  <si>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</si>
  <si>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</si>
  <si>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</si>
  <si>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</si>
  <si>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</si>
  <si>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</si>
  <si>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</si>
  <si>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</si>
  <si>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</si>
  <si>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</si>
  <si>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</si>
  <si>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</si>
  <si>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</si>
  <si>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</si>
  <si>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</si>
  <si>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</si>
  <si>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</si>
  <si>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</si>
  <si>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</si>
  <si>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</si>
  <si>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</si>
  <si>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</si>
  <si>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</si>
  <si>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102012T260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</si>
  <si>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</si>
  <si>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</si>
  <si>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(реконструкция) сетей наружного освещения</t>
  </si>
  <si>
    <t>1020243670</t>
  </si>
  <si>
    <t>10202SЖ410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</si>
  <si>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</si>
  <si>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</si>
  <si>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</si>
  <si>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</si>
  <si>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</si>
  <si>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</si>
  <si>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</si>
  <si>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</si>
  <si>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</si>
  <si>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</si>
  <si>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</si>
  <si>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</si>
  <si>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</si>
  <si>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</si>
  <si>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</si>
  <si>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</si>
  <si>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</si>
  <si>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1220171050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</si>
  <si>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</si>
  <si>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</si>
  <si>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</si>
  <si>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</si>
  <si>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Строительство здания для размещения дошкольного образовательного учреждения по ул. Ветлужской, 89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</si>
  <si>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</si>
  <si>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</si>
  <si>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</si>
  <si>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муниципально-го значения, приобретение объектов недвижимого имущества в муниципальную соб-ственность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</si>
  <si>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</si>
  <si>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</si>
  <si>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</si>
  <si>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</si>
  <si>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</si>
  <si>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</si>
  <si>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</si>
  <si>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</si>
  <si>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</si>
  <si>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</si>
  <si>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</si>
  <si>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</si>
  <si>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</si>
  <si>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</si>
  <si>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</si>
  <si>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</si>
  <si>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</si>
  <si>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</si>
  <si>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</si>
  <si>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</si>
  <si>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</si>
  <si>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</si>
  <si>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</si>
  <si>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</si>
  <si>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</si>
  <si>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</si>
  <si>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</si>
  <si>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</si>
  <si>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</si>
  <si>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</si>
  <si>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</si>
  <si>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</si>
  <si>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</si>
  <si>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</si>
  <si>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</si>
  <si>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</si>
  <si>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</si>
  <si>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</si>
  <si>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</si>
  <si>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</si>
  <si>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</si>
  <si>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</si>
  <si>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</si>
  <si>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</si>
  <si>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</si>
  <si>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</si>
  <si>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</si>
  <si>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</si>
  <si>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</si>
  <si>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</si>
  <si>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</si>
  <si>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</si>
  <si>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</si>
  <si>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</si>
  <si>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</si>
  <si>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</si>
  <si>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</si>
  <si>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</si>
  <si>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</si>
  <si>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</si>
  <si>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</si>
  <si>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</si>
  <si>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</si>
  <si>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</si>
  <si>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"Организация оздоровления и отдыха детей в загородных лагерях отдыха и оздоровления детей и санаторно-оздоровительных детских лагерях"</t>
  </si>
  <si>
    <t>Основное мероприятие "Организация отдыха детей в детских лагерях палаточного типа, лагерях досуга и отдыха"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</si>
  <si>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</si>
  <si>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</si>
  <si>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</si>
  <si>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</si>
  <si>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</si>
  <si>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</si>
  <si>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</si>
  <si>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</si>
  <si>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</si>
  <si>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</si>
  <si>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</si>
  <si>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</si>
  <si>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</si>
  <si>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</si>
  <si>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</si>
  <si>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</si>
  <si>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</si>
  <si>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</si>
  <si>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</si>
  <si>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</si>
  <si>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</si>
  <si>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</si>
  <si>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</si>
  <si>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</si>
  <si>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</si>
  <si>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</si>
  <si>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</si>
  <si>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</si>
  <si>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</si>
  <si>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</si>
  <si>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</si>
  <si>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</si>
  <si>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25"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</si>
  <si>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</si>
  <si>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</si>
  <si>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</si>
  <si>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</si>
  <si>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</si>
  <si>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</si>
  <si>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</si>
  <si>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</si>
  <si>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</si>
  <si>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</si>
  <si>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</si>
  <si>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</si>
  <si>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</si>
  <si>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</si>
  <si>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</si>
  <si>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</si>
  <si>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</si>
  <si>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</si>
  <si>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</si>
  <si>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</si>
  <si>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</si>
  <si>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</si>
  <si>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</si>
  <si>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</si>
  <si>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</si>
  <si>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</si>
  <si>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</si>
  <si>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</si>
  <si>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Строительство трамвайных путей между станциями Пермь II и Пермь I, в том числе изъятие земельных участков и объектов недвижимости ОАО "Российские железные дороги", расположенных в границах участка от станции Пермь I до станции Пермь II</t>
  </si>
  <si>
    <t>Основное мероприятие "Выполнение комплекса мероприятий по строительству (реконструкции) сетей наружного освещения"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</si>
  <si>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</si>
  <si>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</si>
  <si>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</si>
  <si>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</si>
  <si>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</si>
  <si>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</si>
  <si>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</si>
  <si>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</si>
  <si>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</si>
  <si>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</si>
  <si>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</si>
  <si>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</si>
  <si>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</si>
  <si>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</si>
  <si>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</si>
  <si>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</si>
  <si>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</si>
  <si>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</si>
  <si>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</si>
  <si>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</si>
  <si>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</si>
  <si>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</si>
  <si>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</si>
  <si>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</si>
  <si>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</si>
  <si>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</si>
  <si>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</si>
  <si>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</si>
  <si>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</si>
  <si>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</si>
  <si>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</si>
  <si>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</si>
  <si>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</si>
  <si>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</si>
  <si>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</si>
  <si>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</si>
  <si>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</si>
  <si>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</si>
  <si>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</si>
  <si>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</si>
  <si>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</si>
  <si>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</si>
  <si>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</si>
  <si>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</si>
  <si>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</si>
  <si>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</si>
  <si>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</si>
  <si>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</si>
  <si>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</si>
  <si>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</si>
  <si>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</si>
  <si>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</si>
  <si>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</si>
  <si>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</si>
  <si>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</si>
  <si>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</si>
  <si>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</si>
  <si>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</si>
  <si>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</si>
  <si>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</si>
  <si>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</si>
  <si>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</si>
  <si>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</si>
  <si>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</si>
  <si>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</si>
  <si>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</si>
  <si>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</si>
  <si>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</si>
  <si>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</si>
  <si>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</si>
  <si>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</si>
  <si>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</si>
  <si>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</si>
  <si>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</si>
  <si>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</si>
  <si>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</si>
  <si>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</si>
  <si>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</si>
  <si>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</si>
  <si>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</si>
  <si>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</si>
  <si>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</si>
  <si>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</si>
  <si>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</si>
  <si>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</si>
  <si>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</si>
  <si>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</si>
  <si>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</si>
  <si>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</si>
  <si>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</si>
  <si>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</si>
  <si>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</si>
  <si>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</si>
  <si>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</si>
  <si>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</si>
  <si>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</si>
  <si>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</si>
  <si>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</si>
  <si>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</si>
  <si>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</si>
  <si>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</si>
  <si>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</si>
  <si>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</si>
  <si>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</si>
  <si>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</si>
  <si>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</si>
  <si>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</si>
  <si>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</si>
  <si>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</si>
  <si>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</si>
  <si>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</si>
  <si>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</si>
  <si>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</si>
  <si>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</si>
  <si>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</si>
  <si>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</si>
  <si>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</si>
  <si>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</si>
  <si>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номер поправки</t>
  </si>
  <si>
    <t>Поправки ко 2 чтению</t>
  </si>
  <si>
    <t>59,60</t>
  </si>
  <si>
    <t>63</t>
  </si>
  <si>
    <t>64</t>
  </si>
  <si>
    <t>65,66</t>
  </si>
  <si>
    <t>70</t>
  </si>
  <si>
    <t>71</t>
  </si>
  <si>
    <t>72</t>
  </si>
  <si>
    <t>73</t>
  </si>
  <si>
    <t>74</t>
  </si>
  <si>
    <t>75</t>
  </si>
  <si>
    <t>76</t>
  </si>
  <si>
    <t>77</t>
  </si>
  <si>
    <t>79</t>
  </si>
  <si>
    <t>80</t>
  </si>
  <si>
    <t>82</t>
  </si>
  <si>
    <t>83</t>
  </si>
  <si>
    <t>85</t>
  </si>
  <si>
    <t>86</t>
  </si>
  <si>
    <t>87</t>
  </si>
  <si>
    <t>88</t>
  </si>
  <si>
    <t>89</t>
  </si>
  <si>
    <t>90</t>
  </si>
  <si>
    <t>91,92</t>
  </si>
  <si>
    <t>93</t>
  </si>
  <si>
    <t>95</t>
  </si>
  <si>
    <t>94,96</t>
  </si>
  <si>
    <t>97</t>
  </si>
  <si>
    <t>98</t>
  </si>
  <si>
    <t>99</t>
  </si>
  <si>
    <t>100</t>
  </si>
  <si>
    <t>101</t>
  </si>
  <si>
    <t>102</t>
  </si>
  <si>
    <t>104</t>
  </si>
  <si>
    <t>105</t>
  </si>
  <si>
    <t>107</t>
  </si>
  <si>
    <t>108</t>
  </si>
  <si>
    <t>81, 110</t>
  </si>
  <si>
    <t>111</t>
  </si>
  <si>
    <t>112</t>
  </si>
  <si>
    <t>113</t>
  </si>
  <si>
    <t>114</t>
  </si>
  <si>
    <t>0320100770</t>
  </si>
  <si>
    <t>Целевая субсидия на организацию и обеспечение творческого процесса концертной деятельности</t>
  </si>
  <si>
    <t>115</t>
  </si>
  <si>
    <t>116</t>
  </si>
  <si>
    <t>118</t>
  </si>
  <si>
    <t>119</t>
  </si>
  <si>
    <t>120</t>
  </si>
  <si>
    <t>121</t>
  </si>
  <si>
    <t>0220443730</t>
  </si>
  <si>
    <t>Реконструкция здания по ул. Ижевской, 25 (литер А, А1)</t>
  </si>
  <si>
    <t>122</t>
  </si>
  <si>
    <t>123</t>
  </si>
  <si>
    <t>124</t>
  </si>
  <si>
    <t>125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</si>
  <si>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</si>
  <si>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</si>
  <si>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</si>
  <si>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</si>
  <si>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</si>
  <si>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</si>
  <si>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</si>
  <si>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</si>
  <si>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</si>
  <si>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</si>
  <si>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</si>
  <si>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84,135</t>
  </si>
  <si>
    <t>0720100610</t>
  </si>
  <si>
    <t>136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</si>
  <si>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</si>
  <si>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</si>
  <si>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</si>
  <si>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109,137,138,139,140,141,142</t>
  </si>
  <si>
    <t>137,138,139,140,141,142</t>
  </si>
  <si>
    <t>Реконструкция здания МАОУ "СОШ № 22" г. Перми (приспособление и реставрация объекта культурного наследия для современного использования)</t>
  </si>
  <si>
    <t>143</t>
  </si>
  <si>
    <t>144</t>
  </si>
  <si>
    <t>Реконструкция здания по ул. Ижевской, 25 (литер Д)</t>
  </si>
  <si>
    <t>1а</t>
  </si>
  <si>
    <t>103</t>
  </si>
  <si>
    <t>106</t>
  </si>
  <si>
    <t>78,117а</t>
  </si>
  <si>
    <t>10201ST04A</t>
  </si>
  <si>
    <t>10201ST04N</t>
  </si>
  <si>
    <t>Проведение на территории города Перми ярмарок и продажи товаров (выполнения работ, оказания услуг) на них</t>
  </si>
  <si>
    <t>изменения</t>
  </si>
  <si>
    <t>пустые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</si>
  <si>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</si>
  <si>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</si>
  <si>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</si>
  <si>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</si>
  <si>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</si>
  <si>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</si>
  <si>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</si>
  <si>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</si>
  <si>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</si>
  <si>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</si>
  <si>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т.ч.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</si>
  <si>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03101L5090</t>
  </si>
  <si>
    <t>102F100000</t>
  </si>
  <si>
    <t>102F150212</t>
  </si>
  <si>
    <t>Основное мероприятие "Федеральный проект "Жилье"</t>
  </si>
  <si>
    <t>Стимулирование программ развития жилищного строительства субъектов Российской Федерации (строительство (реконструкция) автомобильных дорог)</t>
  </si>
  <si>
    <t>9190021230</t>
  </si>
  <si>
    <t>Капитальный ремонт здания для размещения муниципального архива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</si>
  <si>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</si>
  <si>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</si>
  <si>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</si>
  <si>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</si>
  <si>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</si>
  <si>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</si>
  <si>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</si>
  <si>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</si>
  <si>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</si>
  <si>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</si>
  <si>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</si>
  <si>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</si>
  <si>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</si>
  <si>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</si>
  <si>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</si>
  <si>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</si>
  <si>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</si>
  <si>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</si>
  <si>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1810121580</t>
  </si>
  <si>
    <t>Обеспечение выполнения работ по внесению изменений в Правила землепользования и застройки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</si>
  <si>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</si>
  <si>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</si>
  <si>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</si>
  <si>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083022P080</t>
  </si>
  <si>
    <t>Субсидия на софинансирование проектов инициативного бюджетирования</t>
  </si>
  <si>
    <t>10201ST150</t>
  </si>
  <si>
    <t>10201ST15D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</si>
  <si>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</si>
  <si>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</si>
  <si>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</si>
  <si>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</si>
  <si>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</si>
  <si>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</si>
  <si>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</si>
  <si>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</si>
  <si>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</si>
  <si>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</si>
  <si>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</si>
  <si>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</si>
  <si>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</si>
  <si>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</si>
  <si>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от 17.12.2019 № 303</t>
  </si>
  <si>
    <t>2020 год (проект)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</si>
  <si>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</si>
  <si>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от 25.02.2020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</si>
</sst>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Z2444"/>
  <sheetViews>
    <sheetView tabSelected="1" zoomScale="90" zoomScaleNormal="90" workbookViewId="0">
      <selection activeCell="E8" sqref="E8"/>
    </sheetView>
  </sheetViews>
  <sheetFormatPr defaultColWidth="9.109375" defaultRowHeight="15.6" x14ac:dyDescent="0.3"/>
  <cols>
    <col min="1" max="1" width="14.88671875" style="4" customWidth="1"/>
    <col min="2" max="2" width="9.5546875" style="3" customWidth="1"/>
    <col min="3" max="3" width="9.88671875" style="4" customWidth="1"/>
    <col min="4" max="4" width="9.33203125" style="4" customWidth="1"/>
    <col min="5" max="5" width="48.5546875" style="5" customWidth="1"/>
    <col min="6" max="18" width="15.109375" style="3" hidden="1" customWidth="1"/>
    <col min="19" max="19" width="22.6640625" style="3" hidden="1" customWidth="1"/>
    <col min="20" max="22" width="15.109375" style="3" customWidth="1"/>
    <col min="23" max="23" width="22.6640625" style="3" hidden="1" customWidth="1"/>
    <col min="24" max="24" width="21.44140625" style="3" hidden="1" customWidth="1"/>
    <col min="25" max="25" width="18" style="3" hidden="1" customWidth="1"/>
    <col min="26" max="26" width="18" style="1" hidden="1" customWidth="1"/>
    <col min="27" max="16384" width="9.109375" style="2"/>
  </cols>
  <sheetData>
    <row r="1" spans="1:25" x14ac:dyDescent="0.3">
      <c r="C1" s="51"/>
      <c r="D1" s="51"/>
      <c r="G1" s="51" t="s">
        <v>1030</v>
      </c>
      <c r="H1" s="51"/>
      <c r="I1" s="33"/>
      <c r="J1" s="33"/>
      <c r="K1" s="33"/>
      <c r="L1" s="33"/>
      <c r="M1" s="33"/>
      <c r="N1" s="33"/>
      <c r="O1" s="33"/>
      <c r="P1" s="33"/>
      <c r="Q1" s="33"/>
      <c r="R1" s="46"/>
      <c r="S1" s="37"/>
      <c r="T1" s="46"/>
      <c r="U1" s="51" t="s">
        <v>1030</v>
      </c>
      <c r="V1" s="51"/>
      <c r="W1" s="37"/>
    </row>
    <row r="2" spans="1:25" x14ac:dyDescent="0.3">
      <c r="C2" s="51"/>
      <c r="D2" s="51"/>
      <c r="G2" s="51" t="s">
        <v>991</v>
      </c>
      <c r="H2" s="51"/>
      <c r="I2" s="33"/>
      <c r="J2" s="33"/>
      <c r="K2" s="33"/>
      <c r="L2" s="33"/>
      <c r="M2" s="33"/>
      <c r="N2" s="33"/>
      <c r="O2" s="33"/>
      <c r="P2" s="33"/>
      <c r="Q2" s="33"/>
      <c r="R2" s="46"/>
      <c r="S2" s="37"/>
      <c r="T2" s="46"/>
      <c r="U2" s="51" t="s">
        <v>991</v>
      </c>
      <c r="V2" s="51"/>
      <c r="W2" s="37"/>
    </row>
    <row r="3" spans="1:25" x14ac:dyDescent="0.3">
      <c r="C3" s="51"/>
      <c r="D3" s="51"/>
      <c r="G3" s="51" t="s">
        <v>992</v>
      </c>
      <c r="H3" s="51"/>
      <c r="I3" s="33"/>
      <c r="J3" s="33"/>
      <c r="K3" s="33"/>
      <c r="L3" s="33"/>
      <c r="M3" s="33"/>
      <c r="N3" s="33"/>
      <c r="O3" s="33"/>
      <c r="P3" s="33"/>
      <c r="Q3" s="33"/>
      <c r="R3" s="46"/>
      <c r="S3" s="37"/>
      <c r="T3" s="46"/>
      <c r="U3" s="51" t="s">
        <v>992</v>
      </c>
      <c r="V3" s="51"/>
      <c r="W3" s="37"/>
    </row>
    <row r="4" spans="1:25" x14ac:dyDescent="0.3">
      <c r="C4" s="46"/>
      <c r="D4" s="46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46"/>
      <c r="S4" s="37"/>
      <c r="T4" s="46"/>
      <c r="U4" s="51" t="s">
        <v>1427</v>
      </c>
      <c r="V4" s="51"/>
      <c r="W4" s="37"/>
    </row>
    <row r="5" spans="1:25" x14ac:dyDescent="0.3">
      <c r="C5" s="46"/>
      <c r="D5" s="4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46"/>
      <c r="T5" s="46"/>
      <c r="U5" s="46"/>
      <c r="V5" s="46"/>
    </row>
    <row r="6" spans="1:25" x14ac:dyDescent="0.3">
      <c r="C6" s="46"/>
      <c r="D6" s="4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46"/>
      <c r="S6" s="37"/>
      <c r="T6" s="46"/>
      <c r="U6" s="51" t="s">
        <v>1030</v>
      </c>
      <c r="V6" s="51"/>
      <c r="W6" s="37"/>
    </row>
    <row r="7" spans="1:25" x14ac:dyDescent="0.3">
      <c r="C7" s="46"/>
      <c r="D7" s="4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46"/>
      <c r="S7" s="37"/>
      <c r="T7" s="46"/>
      <c r="U7" s="46"/>
      <c r="V7" s="46" t="s">
        <v>991</v>
      </c>
      <c r="W7" s="37"/>
    </row>
    <row r="8" spans="1:25" x14ac:dyDescent="0.3">
      <c r="C8" s="46"/>
      <c r="D8" s="4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46"/>
      <c r="S8" s="37"/>
      <c r="T8" s="46"/>
      <c r="U8" s="51" t="s">
        <v>992</v>
      </c>
      <c r="V8" s="51"/>
      <c r="W8" s="37"/>
    </row>
    <row r="9" spans="1:25" x14ac:dyDescent="0.3">
      <c r="C9" s="46"/>
      <c r="D9" s="4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46"/>
      <c r="T9" s="46"/>
      <c r="U9" s="51" t="s">
        <v>1424</v>
      </c>
      <c r="V9" s="51"/>
    </row>
    <row r="10" spans="1:25" x14ac:dyDescent="0.3">
      <c r="C10" s="46"/>
      <c r="D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T10" s="46"/>
      <c r="U10" s="46"/>
      <c r="V10" s="46"/>
    </row>
    <row r="11" spans="1:25" ht="15.6" customHeight="1" x14ac:dyDescent="0.3">
      <c r="A11" s="52" t="s">
        <v>933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spans="1:25" s="1" customFormat="1" ht="4.2" customHeight="1" x14ac:dyDescent="0.3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6"/>
      <c r="X12" s="6"/>
      <c r="Y12" s="6"/>
    </row>
    <row r="13" spans="1:25" s="1" customFormat="1" ht="26.4" customHeight="1" x14ac:dyDescent="0.3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7"/>
      <c r="X13" s="7"/>
      <c r="Y13" s="7"/>
    </row>
    <row r="14" spans="1:25" s="1" customFormat="1" x14ac:dyDescent="0.3">
      <c r="A14" s="48"/>
      <c r="B14" s="48"/>
      <c r="C14" s="48"/>
      <c r="D14" s="48"/>
      <c r="E14" s="4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8"/>
      <c r="S14" s="48"/>
      <c r="T14" s="48"/>
      <c r="U14" s="48"/>
      <c r="V14" s="48"/>
      <c r="W14" s="7"/>
      <c r="X14" s="7"/>
      <c r="Y14" s="7"/>
    </row>
    <row r="15" spans="1:25" x14ac:dyDescent="0.3">
      <c r="F15" s="13"/>
      <c r="G15" s="13"/>
      <c r="H15" s="33" t="s">
        <v>911</v>
      </c>
      <c r="I15" s="27">
        <f>I2440</f>
        <v>-164232.09999999995</v>
      </c>
      <c r="J15" s="27">
        <f t="shared" ref="J15:K15" si="0">J2440</f>
        <v>-6.3664629124104977E-12</v>
      </c>
      <c r="K15" s="27">
        <f t="shared" si="0"/>
        <v>0</v>
      </c>
      <c r="L15" s="33"/>
      <c r="M15" s="33"/>
      <c r="N15" s="33"/>
      <c r="O15" s="30">
        <f>O2440</f>
        <v>1879380.31</v>
      </c>
      <c r="P15" s="30">
        <f t="shared" ref="P15:Q15" si="1">P2440</f>
        <v>496418</v>
      </c>
      <c r="Q15" s="30">
        <f t="shared" si="1"/>
        <v>66138.800000000017</v>
      </c>
      <c r="R15" s="30"/>
      <c r="S15" s="46" t="s">
        <v>911</v>
      </c>
      <c r="T15" s="30"/>
      <c r="U15" s="30"/>
      <c r="V15" s="46" t="s">
        <v>911</v>
      </c>
      <c r="W15" s="33" t="s">
        <v>911</v>
      </c>
      <c r="X15" s="33"/>
      <c r="Y15" s="33"/>
    </row>
    <row r="16" spans="1:25" ht="42" customHeight="1" x14ac:dyDescent="0.3">
      <c r="A16" s="53" t="s">
        <v>0</v>
      </c>
      <c r="B16" s="49" t="s">
        <v>1</v>
      </c>
      <c r="C16" s="53" t="s">
        <v>3</v>
      </c>
      <c r="D16" s="53" t="s">
        <v>4</v>
      </c>
      <c r="E16" s="53" t="s">
        <v>10</v>
      </c>
      <c r="F16" s="49" t="s">
        <v>11</v>
      </c>
      <c r="G16" s="49" t="s">
        <v>833</v>
      </c>
      <c r="H16" s="49" t="s">
        <v>932</v>
      </c>
      <c r="I16" s="54" t="s">
        <v>1277</v>
      </c>
      <c r="J16" s="55"/>
      <c r="K16" s="56"/>
      <c r="L16" s="49" t="s">
        <v>11</v>
      </c>
      <c r="M16" s="49" t="s">
        <v>833</v>
      </c>
      <c r="N16" s="49" t="s">
        <v>932</v>
      </c>
      <c r="O16" s="34" t="s">
        <v>1363</v>
      </c>
      <c r="P16" s="34" t="s">
        <v>1363</v>
      </c>
      <c r="Q16" s="34" t="s">
        <v>1363</v>
      </c>
      <c r="R16" s="49" t="s">
        <v>1425</v>
      </c>
      <c r="S16" s="49" t="s">
        <v>9</v>
      </c>
      <c r="T16" s="57" t="s">
        <v>11</v>
      </c>
      <c r="U16" s="49" t="s">
        <v>833</v>
      </c>
      <c r="V16" s="49" t="s">
        <v>932</v>
      </c>
      <c r="W16" s="49" t="s">
        <v>9</v>
      </c>
      <c r="X16" s="21"/>
      <c r="Y16" s="21"/>
    </row>
    <row r="17" spans="1:26" ht="29.4" hidden="1" customHeight="1" x14ac:dyDescent="0.3">
      <c r="A17" s="53"/>
      <c r="B17" s="49"/>
      <c r="C17" s="53"/>
      <c r="D17" s="53"/>
      <c r="E17" s="53"/>
      <c r="F17" s="49"/>
      <c r="G17" s="49"/>
      <c r="H17" s="49"/>
      <c r="I17" s="34" t="s">
        <v>11</v>
      </c>
      <c r="J17" s="34" t="s">
        <v>833</v>
      </c>
      <c r="K17" s="34" t="s">
        <v>932</v>
      </c>
      <c r="L17" s="49"/>
      <c r="M17" s="49"/>
      <c r="N17" s="49"/>
      <c r="O17" s="34" t="s">
        <v>11</v>
      </c>
      <c r="P17" s="34" t="s">
        <v>833</v>
      </c>
      <c r="Q17" s="34" t="s">
        <v>932</v>
      </c>
      <c r="R17" s="49"/>
      <c r="S17" s="49"/>
      <c r="T17" s="58"/>
      <c r="U17" s="49"/>
      <c r="V17" s="49"/>
      <c r="W17" s="49"/>
      <c r="X17" s="21" t="s">
        <v>1364</v>
      </c>
      <c r="Y17" s="21" t="s">
        <v>1276</v>
      </c>
    </row>
    <row r="18" spans="1:26" s="9" customFormat="1" ht="31.2" x14ac:dyDescent="0.3">
      <c r="A18" s="8" t="s">
        <v>7</v>
      </c>
      <c r="B18" s="14"/>
      <c r="C18" s="8"/>
      <c r="D18" s="8"/>
      <c r="E18" s="45" t="s">
        <v>1031</v>
      </c>
      <c r="F18" s="12">
        <f>F19+F61</f>
        <v>120340.90000000001</v>
      </c>
      <c r="G18" s="12">
        <f>G19+G61</f>
        <v>117933.3</v>
      </c>
      <c r="H18" s="12">
        <f>H19+H61</f>
        <v>115410.1</v>
      </c>
      <c r="I18" s="12">
        <f t="shared" ref="I18:K18" si="2">I19+I61</f>
        <v>0</v>
      </c>
      <c r="J18" s="12">
        <f t="shared" si="2"/>
        <v>0</v>
      </c>
      <c r="K18" s="12">
        <f t="shared" si="2"/>
        <v>0</v>
      </c>
      <c r="L18" s="12">
        <f>F18+I18</f>
        <v>120340.90000000001</v>
      </c>
      <c r="M18" s="12">
        <f>G18+J18</f>
        <v>117933.3</v>
      </c>
      <c r="N18" s="12">
        <f>H18+K18</f>
        <v>115410.1</v>
      </c>
      <c r="O18" s="12">
        <f t="shared" ref="O18:Q18" si="3">O19+O61</f>
        <v>583.86599999999999</v>
      </c>
      <c r="P18" s="12">
        <f t="shared" si="3"/>
        <v>0</v>
      </c>
      <c r="Q18" s="12">
        <f t="shared" si="3"/>
        <v>0</v>
      </c>
      <c r="R18" s="12">
        <f t="shared" ref="R18:R81" si="4">L18+O18</f>
        <v>120924.766</v>
      </c>
      <c r="S18" s="12">
        <f>S19+S61</f>
        <v>0</v>
      </c>
      <c r="T18" s="12">
        <f>R18+S18</f>
        <v>120924.766</v>
      </c>
      <c r="U18" s="12">
        <f t="shared" ref="U18:U81" si="5">M18+P18</f>
        <v>117933.3</v>
      </c>
      <c r="V18" s="12">
        <f t="shared" ref="V18:V81" si="6">N18+Q18</f>
        <v>115410.1</v>
      </c>
      <c r="W18" s="12">
        <f>W19+W61</f>
        <v>0</v>
      </c>
      <c r="X18" s="22"/>
      <c r="Y18" s="25"/>
    </row>
    <row r="19" spans="1:26" s="11" customFormat="1" ht="31.2" x14ac:dyDescent="0.3">
      <c r="A19" s="10" t="s">
        <v>8</v>
      </c>
      <c r="B19" s="17"/>
      <c r="C19" s="10"/>
      <c r="D19" s="10"/>
      <c r="E19" s="16" t="s">
        <v>1032</v>
      </c>
      <c r="F19" s="18">
        <f>F20+F40+F53</f>
        <v>109932.20000000001</v>
      </c>
      <c r="G19" s="18">
        <f>G20+G40+G53</f>
        <v>107524.6</v>
      </c>
      <c r="H19" s="18">
        <f>H20+H40+H53</f>
        <v>105001.40000000001</v>
      </c>
      <c r="I19" s="18">
        <f t="shared" ref="I19:K19" si="7">I20+I40+I53</f>
        <v>0</v>
      </c>
      <c r="J19" s="18">
        <f t="shared" si="7"/>
        <v>0</v>
      </c>
      <c r="K19" s="18">
        <f t="shared" si="7"/>
        <v>0</v>
      </c>
      <c r="L19" s="18">
        <f t="shared" ref="L19:L82" si="8">F19+I19</f>
        <v>109932.20000000001</v>
      </c>
      <c r="M19" s="18">
        <f t="shared" ref="M19:M82" si="9">G19+J19</f>
        <v>107524.6</v>
      </c>
      <c r="N19" s="18">
        <f t="shared" ref="N19:N82" si="10">H19+K19</f>
        <v>105001.40000000001</v>
      </c>
      <c r="O19" s="18">
        <f t="shared" ref="O19:Q19" si="11">O20+O40+O53</f>
        <v>583.86599999999999</v>
      </c>
      <c r="P19" s="18">
        <f t="shared" si="11"/>
        <v>0</v>
      </c>
      <c r="Q19" s="18">
        <f t="shared" si="11"/>
        <v>0</v>
      </c>
      <c r="R19" s="18">
        <f t="shared" si="4"/>
        <v>110516.06600000001</v>
      </c>
      <c r="S19" s="18">
        <f>S20+S40+S53</f>
        <v>0</v>
      </c>
      <c r="T19" s="18">
        <f t="shared" ref="T19:T82" si="12">R19+S19</f>
        <v>110516.06600000001</v>
      </c>
      <c r="U19" s="18">
        <f t="shared" si="5"/>
        <v>107524.6</v>
      </c>
      <c r="V19" s="18">
        <f t="shared" si="6"/>
        <v>105001.40000000001</v>
      </c>
      <c r="W19" s="18">
        <f>W20+W40+W53</f>
        <v>0</v>
      </c>
      <c r="X19" s="31"/>
      <c r="Y19" s="26"/>
    </row>
    <row r="20" spans="1:26" ht="78" x14ac:dyDescent="0.3">
      <c r="A20" s="47" t="s">
        <v>2</v>
      </c>
      <c r="B20" s="44"/>
      <c r="C20" s="47"/>
      <c r="D20" s="47"/>
      <c r="E20" s="15" t="s">
        <v>1033</v>
      </c>
      <c r="F20" s="19">
        <f>F21+F28+F32+F36</f>
        <v>39773.9</v>
      </c>
      <c r="G20" s="19">
        <f t="shared" ref="G20:W20" si="13">G21+G28+G32+G36</f>
        <v>39773.9</v>
      </c>
      <c r="H20" s="19">
        <f t="shared" si="13"/>
        <v>39773.9</v>
      </c>
      <c r="I20" s="19">
        <f t="shared" ref="I20:K20" si="14">I21+I28+I32+I36</f>
        <v>0</v>
      </c>
      <c r="J20" s="19">
        <f t="shared" si="14"/>
        <v>0</v>
      </c>
      <c r="K20" s="19">
        <f t="shared" si="14"/>
        <v>0</v>
      </c>
      <c r="L20" s="19">
        <f t="shared" si="8"/>
        <v>39773.9</v>
      </c>
      <c r="M20" s="19">
        <f t="shared" si="9"/>
        <v>39773.9</v>
      </c>
      <c r="N20" s="19">
        <f t="shared" si="10"/>
        <v>39773.9</v>
      </c>
      <c r="O20" s="19">
        <f t="shared" ref="O20:Q20" si="15">O21+O28+O32+O36</f>
        <v>0</v>
      </c>
      <c r="P20" s="19">
        <f t="shared" si="15"/>
        <v>0</v>
      </c>
      <c r="Q20" s="19">
        <f t="shared" si="15"/>
        <v>0</v>
      </c>
      <c r="R20" s="19">
        <f t="shared" si="4"/>
        <v>39773.9</v>
      </c>
      <c r="S20" s="19">
        <f t="shared" ref="S20" si="16">S21+S28+S32+S36</f>
        <v>0</v>
      </c>
      <c r="T20" s="19">
        <f t="shared" si="12"/>
        <v>39773.9</v>
      </c>
      <c r="U20" s="19">
        <f t="shared" si="5"/>
        <v>39773.9</v>
      </c>
      <c r="V20" s="19">
        <f t="shared" si="6"/>
        <v>39773.9</v>
      </c>
      <c r="W20" s="19">
        <f t="shared" si="13"/>
        <v>0</v>
      </c>
      <c r="X20" s="32"/>
      <c r="Y20" s="23"/>
      <c r="Z20" s="2"/>
    </row>
    <row r="21" spans="1:26" ht="62.4" x14ac:dyDescent="0.3">
      <c r="A21" s="47" t="s">
        <v>12</v>
      </c>
      <c r="B21" s="44"/>
      <c r="C21" s="47"/>
      <c r="D21" s="47"/>
      <c r="E21" s="15" t="s">
        <v>824</v>
      </c>
      <c r="F21" s="19">
        <f t="shared" ref="F21:K21" si="17">F22+F25</f>
        <v>3333.9</v>
      </c>
      <c r="G21" s="19">
        <f t="shared" si="17"/>
        <v>3333.9</v>
      </c>
      <c r="H21" s="19">
        <f t="shared" si="17"/>
        <v>3333.9</v>
      </c>
      <c r="I21" s="19">
        <f t="shared" si="17"/>
        <v>0</v>
      </c>
      <c r="J21" s="19">
        <f t="shared" si="17"/>
        <v>0</v>
      </c>
      <c r="K21" s="19">
        <f t="shared" si="17"/>
        <v>0</v>
      </c>
      <c r="L21" s="19">
        <f t="shared" si="8"/>
        <v>3333.9</v>
      </c>
      <c r="M21" s="19">
        <f t="shared" si="9"/>
        <v>3333.9</v>
      </c>
      <c r="N21" s="19">
        <f t="shared" si="10"/>
        <v>3333.9</v>
      </c>
      <c r="O21" s="19">
        <f t="shared" ref="O21:Q21" si="18">O22+O25</f>
        <v>0</v>
      </c>
      <c r="P21" s="19">
        <f t="shared" si="18"/>
        <v>0</v>
      </c>
      <c r="Q21" s="19">
        <f t="shared" si="18"/>
        <v>0</v>
      </c>
      <c r="R21" s="19">
        <f t="shared" si="4"/>
        <v>3333.9</v>
      </c>
      <c r="S21" s="19">
        <f t="shared" ref="S21" si="19">S22+S25</f>
        <v>0</v>
      </c>
      <c r="T21" s="19">
        <f t="shared" si="12"/>
        <v>3333.9</v>
      </c>
      <c r="U21" s="19">
        <f t="shared" si="5"/>
        <v>3333.9</v>
      </c>
      <c r="V21" s="19">
        <f t="shared" si="6"/>
        <v>3333.9</v>
      </c>
      <c r="W21" s="19">
        <f t="shared" ref="W21" si="20">W22+W25</f>
        <v>0</v>
      </c>
      <c r="X21" s="32"/>
      <c r="Y21" s="23"/>
      <c r="Z21" s="2"/>
    </row>
    <row r="22" spans="1:26" ht="31.2" x14ac:dyDescent="0.3">
      <c r="A22" s="47" t="s">
        <v>12</v>
      </c>
      <c r="B22" s="44">
        <v>200</v>
      </c>
      <c r="C22" s="47"/>
      <c r="D22" s="47"/>
      <c r="E22" s="15" t="s">
        <v>578</v>
      </c>
      <c r="F22" s="19">
        <f t="shared" ref="F22:K23" si="21">F23</f>
        <v>2498</v>
      </c>
      <c r="G22" s="19">
        <f t="shared" si="21"/>
        <v>2498</v>
      </c>
      <c r="H22" s="19">
        <f t="shared" si="21"/>
        <v>2498</v>
      </c>
      <c r="I22" s="19">
        <f t="shared" si="21"/>
        <v>0</v>
      </c>
      <c r="J22" s="19">
        <f t="shared" si="21"/>
        <v>0</v>
      </c>
      <c r="K22" s="19">
        <f t="shared" si="21"/>
        <v>0</v>
      </c>
      <c r="L22" s="19">
        <f t="shared" si="8"/>
        <v>2498</v>
      </c>
      <c r="M22" s="19">
        <f t="shared" si="9"/>
        <v>2498</v>
      </c>
      <c r="N22" s="19">
        <f t="shared" si="10"/>
        <v>2498</v>
      </c>
      <c r="O22" s="19">
        <f t="shared" ref="O22:Q23" si="22">O23</f>
        <v>0</v>
      </c>
      <c r="P22" s="19">
        <f t="shared" si="22"/>
        <v>0</v>
      </c>
      <c r="Q22" s="19">
        <f t="shared" si="22"/>
        <v>0</v>
      </c>
      <c r="R22" s="19">
        <f t="shared" si="4"/>
        <v>2498</v>
      </c>
      <c r="S22" s="19">
        <f t="shared" ref="S22:S23" si="23">S23</f>
        <v>0</v>
      </c>
      <c r="T22" s="19">
        <f t="shared" si="12"/>
        <v>2498</v>
      </c>
      <c r="U22" s="19">
        <f t="shared" si="5"/>
        <v>2498</v>
      </c>
      <c r="V22" s="19">
        <f t="shared" si="6"/>
        <v>2498</v>
      </c>
      <c r="W22" s="19">
        <f t="shared" ref="W22:W23" si="24">W23</f>
        <v>0</v>
      </c>
      <c r="X22" s="32"/>
      <c r="Y22" s="23"/>
      <c r="Z22" s="2"/>
    </row>
    <row r="23" spans="1:26" ht="46.8" x14ac:dyDescent="0.3">
      <c r="A23" s="47" t="s">
        <v>12</v>
      </c>
      <c r="B23" s="44">
        <v>240</v>
      </c>
      <c r="C23" s="47"/>
      <c r="D23" s="47"/>
      <c r="E23" s="15" t="s">
        <v>586</v>
      </c>
      <c r="F23" s="19">
        <f t="shared" si="21"/>
        <v>2498</v>
      </c>
      <c r="G23" s="19">
        <f t="shared" si="21"/>
        <v>2498</v>
      </c>
      <c r="H23" s="19">
        <f t="shared" si="21"/>
        <v>2498</v>
      </c>
      <c r="I23" s="19">
        <f t="shared" si="21"/>
        <v>0</v>
      </c>
      <c r="J23" s="19">
        <f t="shared" si="21"/>
        <v>0</v>
      </c>
      <c r="K23" s="19">
        <f t="shared" si="21"/>
        <v>0</v>
      </c>
      <c r="L23" s="19">
        <f t="shared" si="8"/>
        <v>2498</v>
      </c>
      <c r="M23" s="19">
        <f t="shared" si="9"/>
        <v>2498</v>
      </c>
      <c r="N23" s="19">
        <f t="shared" si="10"/>
        <v>2498</v>
      </c>
      <c r="O23" s="19">
        <f t="shared" si="22"/>
        <v>0</v>
      </c>
      <c r="P23" s="19">
        <f t="shared" si="22"/>
        <v>0</v>
      </c>
      <c r="Q23" s="19">
        <f t="shared" si="22"/>
        <v>0</v>
      </c>
      <c r="R23" s="19">
        <f t="shared" si="4"/>
        <v>2498</v>
      </c>
      <c r="S23" s="19">
        <f t="shared" si="23"/>
        <v>0</v>
      </c>
      <c r="T23" s="19">
        <f t="shared" si="12"/>
        <v>2498</v>
      </c>
      <c r="U23" s="19">
        <f t="shared" si="5"/>
        <v>2498</v>
      </c>
      <c r="V23" s="19">
        <f t="shared" si="6"/>
        <v>2498</v>
      </c>
      <c r="W23" s="19">
        <f t="shared" si="24"/>
        <v>0</v>
      </c>
      <c r="X23" s="32"/>
      <c r="Y23" s="23"/>
      <c r="Z23" s="2"/>
    </row>
    <row r="24" spans="1:26" x14ac:dyDescent="0.3">
      <c r="A24" s="47" t="s">
        <v>12</v>
      </c>
      <c r="B24" s="44">
        <v>240</v>
      </c>
      <c r="C24" s="47" t="s">
        <v>5</v>
      </c>
      <c r="D24" s="47" t="s">
        <v>6</v>
      </c>
      <c r="E24" s="15" t="s">
        <v>543</v>
      </c>
      <c r="F24" s="19">
        <v>2498</v>
      </c>
      <c r="G24" s="19">
        <v>2498</v>
      </c>
      <c r="H24" s="19">
        <v>2498</v>
      </c>
      <c r="I24" s="19"/>
      <c r="J24" s="19"/>
      <c r="K24" s="19"/>
      <c r="L24" s="19">
        <f t="shared" si="8"/>
        <v>2498</v>
      </c>
      <c r="M24" s="19">
        <f t="shared" si="9"/>
        <v>2498</v>
      </c>
      <c r="N24" s="19">
        <f t="shared" si="10"/>
        <v>2498</v>
      </c>
      <c r="O24" s="19"/>
      <c r="P24" s="19"/>
      <c r="Q24" s="19"/>
      <c r="R24" s="19">
        <f t="shared" si="4"/>
        <v>2498</v>
      </c>
      <c r="S24" s="19"/>
      <c r="T24" s="19">
        <f t="shared" si="12"/>
        <v>2498</v>
      </c>
      <c r="U24" s="19">
        <f t="shared" si="5"/>
        <v>2498</v>
      </c>
      <c r="V24" s="19">
        <f t="shared" si="6"/>
        <v>2498</v>
      </c>
      <c r="W24" s="19"/>
      <c r="X24" s="32"/>
      <c r="Y24" s="23"/>
      <c r="Z24" s="2"/>
    </row>
    <row r="25" spans="1:26" ht="46.8" x14ac:dyDescent="0.3">
      <c r="A25" s="47" t="s">
        <v>12</v>
      </c>
      <c r="B25" s="44">
        <v>600</v>
      </c>
      <c r="C25" s="47"/>
      <c r="D25" s="47"/>
      <c r="E25" s="15" t="s">
        <v>581</v>
      </c>
      <c r="F25" s="19">
        <f t="shared" ref="F25:K26" si="25">F26</f>
        <v>835.9</v>
      </c>
      <c r="G25" s="19">
        <f t="shared" si="25"/>
        <v>835.9</v>
      </c>
      <c r="H25" s="19">
        <f t="shared" si="25"/>
        <v>835.9</v>
      </c>
      <c r="I25" s="19">
        <f t="shared" si="25"/>
        <v>0</v>
      </c>
      <c r="J25" s="19">
        <f t="shared" si="25"/>
        <v>0</v>
      </c>
      <c r="K25" s="19">
        <f t="shared" si="25"/>
        <v>0</v>
      </c>
      <c r="L25" s="19">
        <f t="shared" si="8"/>
        <v>835.9</v>
      </c>
      <c r="M25" s="19">
        <f t="shared" si="9"/>
        <v>835.9</v>
      </c>
      <c r="N25" s="19">
        <f t="shared" si="10"/>
        <v>835.9</v>
      </c>
      <c r="O25" s="19">
        <f t="shared" ref="O25:Q26" si="26">O26</f>
        <v>0</v>
      </c>
      <c r="P25" s="19">
        <f t="shared" si="26"/>
        <v>0</v>
      </c>
      <c r="Q25" s="19">
        <f t="shared" si="26"/>
        <v>0</v>
      </c>
      <c r="R25" s="19">
        <f t="shared" si="4"/>
        <v>835.9</v>
      </c>
      <c r="S25" s="19">
        <f t="shared" ref="S25:S26" si="27">S26</f>
        <v>0</v>
      </c>
      <c r="T25" s="19">
        <f t="shared" si="12"/>
        <v>835.9</v>
      </c>
      <c r="U25" s="19">
        <f t="shared" si="5"/>
        <v>835.9</v>
      </c>
      <c r="V25" s="19">
        <f t="shared" si="6"/>
        <v>835.9</v>
      </c>
      <c r="W25" s="19">
        <f t="shared" ref="W25:W26" si="28">W26</f>
        <v>0</v>
      </c>
      <c r="X25" s="32"/>
      <c r="Y25" s="23"/>
      <c r="Z25" s="2"/>
    </row>
    <row r="26" spans="1:26" ht="46.8" x14ac:dyDescent="0.3">
      <c r="A26" s="47" t="s">
        <v>12</v>
      </c>
      <c r="B26" s="44">
        <v>630</v>
      </c>
      <c r="C26" s="47"/>
      <c r="D26" s="47"/>
      <c r="E26" s="15" t="s">
        <v>597</v>
      </c>
      <c r="F26" s="19">
        <f t="shared" si="25"/>
        <v>835.9</v>
      </c>
      <c r="G26" s="19">
        <f t="shared" si="25"/>
        <v>835.9</v>
      </c>
      <c r="H26" s="19">
        <f t="shared" si="25"/>
        <v>835.9</v>
      </c>
      <c r="I26" s="19">
        <f t="shared" si="25"/>
        <v>0</v>
      </c>
      <c r="J26" s="19">
        <f t="shared" si="25"/>
        <v>0</v>
      </c>
      <c r="K26" s="19">
        <f t="shared" si="25"/>
        <v>0</v>
      </c>
      <c r="L26" s="19">
        <f t="shared" si="8"/>
        <v>835.9</v>
      </c>
      <c r="M26" s="19">
        <f t="shared" si="9"/>
        <v>835.9</v>
      </c>
      <c r="N26" s="19">
        <f t="shared" si="10"/>
        <v>835.9</v>
      </c>
      <c r="O26" s="19">
        <f t="shared" si="26"/>
        <v>0</v>
      </c>
      <c r="P26" s="19">
        <f t="shared" si="26"/>
        <v>0</v>
      </c>
      <c r="Q26" s="19">
        <f t="shared" si="26"/>
        <v>0</v>
      </c>
      <c r="R26" s="19">
        <f t="shared" si="4"/>
        <v>835.9</v>
      </c>
      <c r="S26" s="19">
        <f t="shared" si="27"/>
        <v>0</v>
      </c>
      <c r="T26" s="19">
        <f t="shared" si="12"/>
        <v>835.9</v>
      </c>
      <c r="U26" s="19">
        <f t="shared" si="5"/>
        <v>835.9</v>
      </c>
      <c r="V26" s="19">
        <f t="shared" si="6"/>
        <v>835.9</v>
      </c>
      <c r="W26" s="19">
        <f t="shared" si="28"/>
        <v>0</v>
      </c>
      <c r="X26" s="32"/>
      <c r="Y26" s="23"/>
      <c r="Z26" s="2"/>
    </row>
    <row r="27" spans="1:26" x14ac:dyDescent="0.3">
      <c r="A27" s="47" t="s">
        <v>12</v>
      </c>
      <c r="B27" s="44">
        <v>630</v>
      </c>
      <c r="C27" s="47" t="s">
        <v>5</v>
      </c>
      <c r="D27" s="47" t="s">
        <v>6</v>
      </c>
      <c r="E27" s="15" t="s">
        <v>543</v>
      </c>
      <c r="F27" s="19">
        <v>835.9</v>
      </c>
      <c r="G27" s="19">
        <v>835.9</v>
      </c>
      <c r="H27" s="19">
        <v>835.9</v>
      </c>
      <c r="I27" s="19"/>
      <c r="J27" s="19"/>
      <c r="K27" s="19"/>
      <c r="L27" s="19">
        <f t="shared" si="8"/>
        <v>835.9</v>
      </c>
      <c r="M27" s="19">
        <f t="shared" si="9"/>
        <v>835.9</v>
      </c>
      <c r="N27" s="19">
        <f t="shared" si="10"/>
        <v>835.9</v>
      </c>
      <c r="O27" s="19"/>
      <c r="P27" s="19"/>
      <c r="Q27" s="19"/>
      <c r="R27" s="19">
        <f t="shared" si="4"/>
        <v>835.9</v>
      </c>
      <c r="S27" s="19"/>
      <c r="T27" s="19">
        <f t="shared" si="12"/>
        <v>835.9</v>
      </c>
      <c r="U27" s="19">
        <f t="shared" si="5"/>
        <v>835.9</v>
      </c>
      <c r="V27" s="19">
        <f t="shared" si="6"/>
        <v>835.9</v>
      </c>
      <c r="W27" s="19"/>
      <c r="X27" s="32"/>
      <c r="Y27" s="23"/>
      <c r="Z27" s="2"/>
    </row>
    <row r="28" spans="1:26" ht="46.8" x14ac:dyDescent="0.3">
      <c r="A28" s="47" t="s">
        <v>13</v>
      </c>
      <c r="B28" s="44"/>
      <c r="C28" s="47"/>
      <c r="D28" s="47"/>
      <c r="E28" s="15" t="s">
        <v>625</v>
      </c>
      <c r="F28" s="19">
        <f t="shared" ref="F28:K30" si="29">F29</f>
        <v>200</v>
      </c>
      <c r="G28" s="19">
        <f t="shared" si="29"/>
        <v>200</v>
      </c>
      <c r="H28" s="19">
        <f t="shared" si="29"/>
        <v>200</v>
      </c>
      <c r="I28" s="19">
        <f t="shared" si="29"/>
        <v>0</v>
      </c>
      <c r="J28" s="19">
        <f t="shared" si="29"/>
        <v>0</v>
      </c>
      <c r="K28" s="19">
        <f t="shared" si="29"/>
        <v>0</v>
      </c>
      <c r="L28" s="19">
        <f t="shared" si="8"/>
        <v>200</v>
      </c>
      <c r="M28" s="19">
        <f t="shared" si="9"/>
        <v>200</v>
      </c>
      <c r="N28" s="19">
        <f t="shared" si="10"/>
        <v>200</v>
      </c>
      <c r="O28" s="19">
        <f t="shared" ref="O28:Q30" si="30">O29</f>
        <v>0</v>
      </c>
      <c r="P28" s="19">
        <f t="shared" si="30"/>
        <v>0</v>
      </c>
      <c r="Q28" s="19">
        <f t="shared" si="30"/>
        <v>0</v>
      </c>
      <c r="R28" s="19">
        <f t="shared" si="4"/>
        <v>200</v>
      </c>
      <c r="S28" s="19">
        <f t="shared" ref="S28:S30" si="31">S29</f>
        <v>0</v>
      </c>
      <c r="T28" s="19">
        <f t="shared" si="12"/>
        <v>200</v>
      </c>
      <c r="U28" s="19">
        <f t="shared" si="5"/>
        <v>200</v>
      </c>
      <c r="V28" s="19">
        <f t="shared" si="6"/>
        <v>200</v>
      </c>
      <c r="W28" s="19">
        <f t="shared" ref="W28:W30" si="32">W29</f>
        <v>0</v>
      </c>
      <c r="X28" s="32"/>
      <c r="Y28" s="23"/>
      <c r="Z28" s="2"/>
    </row>
    <row r="29" spans="1:26" ht="31.2" x14ac:dyDescent="0.3">
      <c r="A29" s="47" t="s">
        <v>13</v>
      </c>
      <c r="B29" s="44">
        <v>200</v>
      </c>
      <c r="C29" s="47"/>
      <c r="D29" s="47"/>
      <c r="E29" s="15" t="s">
        <v>578</v>
      </c>
      <c r="F29" s="19">
        <f t="shared" si="29"/>
        <v>200</v>
      </c>
      <c r="G29" s="19">
        <f t="shared" si="29"/>
        <v>200</v>
      </c>
      <c r="H29" s="19">
        <f t="shared" si="29"/>
        <v>200</v>
      </c>
      <c r="I29" s="19">
        <f t="shared" si="29"/>
        <v>0</v>
      </c>
      <c r="J29" s="19">
        <f t="shared" si="29"/>
        <v>0</v>
      </c>
      <c r="K29" s="19">
        <f t="shared" si="29"/>
        <v>0</v>
      </c>
      <c r="L29" s="19">
        <f t="shared" si="8"/>
        <v>200</v>
      </c>
      <c r="M29" s="19">
        <f t="shared" si="9"/>
        <v>200</v>
      </c>
      <c r="N29" s="19">
        <f t="shared" si="10"/>
        <v>200</v>
      </c>
      <c r="O29" s="19">
        <f t="shared" si="30"/>
        <v>0</v>
      </c>
      <c r="P29" s="19">
        <f t="shared" si="30"/>
        <v>0</v>
      </c>
      <c r="Q29" s="19">
        <f t="shared" si="30"/>
        <v>0</v>
      </c>
      <c r="R29" s="19">
        <f t="shared" si="4"/>
        <v>200</v>
      </c>
      <c r="S29" s="19">
        <f t="shared" si="31"/>
        <v>0</v>
      </c>
      <c r="T29" s="19">
        <f t="shared" si="12"/>
        <v>200</v>
      </c>
      <c r="U29" s="19">
        <f t="shared" si="5"/>
        <v>200</v>
      </c>
      <c r="V29" s="19">
        <f t="shared" si="6"/>
        <v>200</v>
      </c>
      <c r="W29" s="19">
        <f t="shared" si="32"/>
        <v>0</v>
      </c>
      <c r="X29" s="32"/>
      <c r="Y29" s="23"/>
      <c r="Z29" s="2"/>
    </row>
    <row r="30" spans="1:26" ht="46.8" x14ac:dyDescent="0.3">
      <c r="A30" s="47" t="s">
        <v>13</v>
      </c>
      <c r="B30" s="44">
        <v>240</v>
      </c>
      <c r="C30" s="47"/>
      <c r="D30" s="47"/>
      <c r="E30" s="15" t="s">
        <v>586</v>
      </c>
      <c r="F30" s="19">
        <f t="shared" si="29"/>
        <v>200</v>
      </c>
      <c r="G30" s="19">
        <f t="shared" si="29"/>
        <v>200</v>
      </c>
      <c r="H30" s="19">
        <f t="shared" si="29"/>
        <v>200</v>
      </c>
      <c r="I30" s="19">
        <f t="shared" si="29"/>
        <v>0</v>
      </c>
      <c r="J30" s="19">
        <f t="shared" si="29"/>
        <v>0</v>
      </c>
      <c r="K30" s="19">
        <f t="shared" si="29"/>
        <v>0</v>
      </c>
      <c r="L30" s="19">
        <f t="shared" si="8"/>
        <v>200</v>
      </c>
      <c r="M30" s="19">
        <f t="shared" si="9"/>
        <v>200</v>
      </c>
      <c r="N30" s="19">
        <f t="shared" si="10"/>
        <v>200</v>
      </c>
      <c r="O30" s="19">
        <f t="shared" si="30"/>
        <v>0</v>
      </c>
      <c r="P30" s="19">
        <f t="shared" si="30"/>
        <v>0</v>
      </c>
      <c r="Q30" s="19">
        <f t="shared" si="30"/>
        <v>0</v>
      </c>
      <c r="R30" s="19">
        <f t="shared" si="4"/>
        <v>200</v>
      </c>
      <c r="S30" s="19">
        <f t="shared" si="31"/>
        <v>0</v>
      </c>
      <c r="T30" s="19">
        <f t="shared" si="12"/>
        <v>200</v>
      </c>
      <c r="U30" s="19">
        <f t="shared" si="5"/>
        <v>200</v>
      </c>
      <c r="V30" s="19">
        <f t="shared" si="6"/>
        <v>200</v>
      </c>
      <c r="W30" s="19">
        <f t="shared" si="32"/>
        <v>0</v>
      </c>
      <c r="X30" s="32"/>
      <c r="Y30" s="23"/>
      <c r="Z30" s="2"/>
    </row>
    <row r="31" spans="1:26" x14ac:dyDescent="0.3">
      <c r="A31" s="47" t="s">
        <v>13</v>
      </c>
      <c r="B31" s="44">
        <v>240</v>
      </c>
      <c r="C31" s="47" t="s">
        <v>5</v>
      </c>
      <c r="D31" s="47" t="s">
        <v>6</v>
      </c>
      <c r="E31" s="15" t="s">
        <v>543</v>
      </c>
      <c r="F31" s="19">
        <v>200</v>
      </c>
      <c r="G31" s="19">
        <v>200</v>
      </c>
      <c r="H31" s="19">
        <v>200</v>
      </c>
      <c r="I31" s="19"/>
      <c r="J31" s="19"/>
      <c r="K31" s="19"/>
      <c r="L31" s="19">
        <f t="shared" si="8"/>
        <v>200</v>
      </c>
      <c r="M31" s="19">
        <f t="shared" si="9"/>
        <v>200</v>
      </c>
      <c r="N31" s="19">
        <f t="shared" si="10"/>
        <v>200</v>
      </c>
      <c r="O31" s="19"/>
      <c r="P31" s="19"/>
      <c r="Q31" s="19"/>
      <c r="R31" s="19">
        <f t="shared" si="4"/>
        <v>200</v>
      </c>
      <c r="S31" s="19"/>
      <c r="T31" s="19">
        <f t="shared" si="12"/>
        <v>200</v>
      </c>
      <c r="U31" s="19">
        <f t="shared" si="5"/>
        <v>200</v>
      </c>
      <c r="V31" s="19">
        <f t="shared" si="6"/>
        <v>200</v>
      </c>
      <c r="W31" s="19"/>
      <c r="X31" s="32"/>
      <c r="Y31" s="23"/>
      <c r="Z31" s="2"/>
    </row>
    <row r="32" spans="1:26" ht="46.8" x14ac:dyDescent="0.3">
      <c r="A32" s="47" t="s">
        <v>14</v>
      </c>
      <c r="B32" s="44"/>
      <c r="C32" s="47"/>
      <c r="D32" s="47"/>
      <c r="E32" s="15" t="s">
        <v>626</v>
      </c>
      <c r="F32" s="19">
        <f t="shared" ref="F32:K34" si="33">F33</f>
        <v>11014.300000000001</v>
      </c>
      <c r="G32" s="19">
        <f t="shared" si="33"/>
        <v>11014.300000000001</v>
      </c>
      <c r="H32" s="19">
        <f t="shared" si="33"/>
        <v>11014.300000000001</v>
      </c>
      <c r="I32" s="19">
        <f t="shared" si="33"/>
        <v>0</v>
      </c>
      <c r="J32" s="19">
        <f t="shared" si="33"/>
        <v>0</v>
      </c>
      <c r="K32" s="19">
        <f t="shared" si="33"/>
        <v>0</v>
      </c>
      <c r="L32" s="19">
        <f t="shared" si="8"/>
        <v>11014.300000000001</v>
      </c>
      <c r="M32" s="19">
        <f t="shared" si="9"/>
        <v>11014.300000000001</v>
      </c>
      <c r="N32" s="19">
        <f t="shared" si="10"/>
        <v>11014.300000000001</v>
      </c>
      <c r="O32" s="19">
        <f t="shared" ref="O32:Q34" si="34">O33</f>
        <v>0</v>
      </c>
      <c r="P32" s="19">
        <f t="shared" si="34"/>
        <v>0</v>
      </c>
      <c r="Q32" s="19">
        <f t="shared" si="34"/>
        <v>0</v>
      </c>
      <c r="R32" s="19">
        <f t="shared" si="4"/>
        <v>11014.300000000001</v>
      </c>
      <c r="S32" s="19">
        <f t="shared" ref="S32:S34" si="35">S33</f>
        <v>0</v>
      </c>
      <c r="T32" s="19">
        <f t="shared" si="12"/>
        <v>11014.300000000001</v>
      </c>
      <c r="U32" s="19">
        <f t="shared" si="5"/>
        <v>11014.300000000001</v>
      </c>
      <c r="V32" s="19">
        <f t="shared" si="6"/>
        <v>11014.300000000001</v>
      </c>
      <c r="W32" s="19">
        <f t="shared" ref="W32:W34" si="36">W33</f>
        <v>0</v>
      </c>
      <c r="X32" s="32"/>
      <c r="Y32" s="23"/>
      <c r="Z32" s="2"/>
    </row>
    <row r="33" spans="1:26" ht="46.8" x14ac:dyDescent="0.3">
      <c r="A33" s="47" t="s">
        <v>14</v>
      </c>
      <c r="B33" s="44">
        <v>600</v>
      </c>
      <c r="C33" s="47"/>
      <c r="D33" s="47"/>
      <c r="E33" s="15" t="s">
        <v>581</v>
      </c>
      <c r="F33" s="19">
        <f t="shared" si="33"/>
        <v>11014.300000000001</v>
      </c>
      <c r="G33" s="19">
        <f t="shared" si="33"/>
        <v>11014.300000000001</v>
      </c>
      <c r="H33" s="19">
        <f t="shared" si="33"/>
        <v>11014.300000000001</v>
      </c>
      <c r="I33" s="19">
        <f t="shared" si="33"/>
        <v>0</v>
      </c>
      <c r="J33" s="19">
        <f t="shared" si="33"/>
        <v>0</v>
      </c>
      <c r="K33" s="19">
        <f t="shared" si="33"/>
        <v>0</v>
      </c>
      <c r="L33" s="19">
        <f t="shared" si="8"/>
        <v>11014.300000000001</v>
      </c>
      <c r="M33" s="19">
        <f t="shared" si="9"/>
        <v>11014.300000000001</v>
      </c>
      <c r="N33" s="19">
        <f t="shared" si="10"/>
        <v>11014.300000000001</v>
      </c>
      <c r="O33" s="19">
        <f t="shared" si="34"/>
        <v>0</v>
      </c>
      <c r="P33" s="19">
        <f t="shared" si="34"/>
        <v>0</v>
      </c>
      <c r="Q33" s="19">
        <f t="shared" si="34"/>
        <v>0</v>
      </c>
      <c r="R33" s="19">
        <f t="shared" si="4"/>
        <v>11014.300000000001</v>
      </c>
      <c r="S33" s="19">
        <f t="shared" si="35"/>
        <v>0</v>
      </c>
      <c r="T33" s="19">
        <f t="shared" si="12"/>
        <v>11014.300000000001</v>
      </c>
      <c r="U33" s="19">
        <f t="shared" si="5"/>
        <v>11014.300000000001</v>
      </c>
      <c r="V33" s="19">
        <f t="shared" si="6"/>
        <v>11014.300000000001</v>
      </c>
      <c r="W33" s="19">
        <f t="shared" si="36"/>
        <v>0</v>
      </c>
      <c r="X33" s="32"/>
      <c r="Y33" s="23"/>
      <c r="Z33" s="2"/>
    </row>
    <row r="34" spans="1:26" ht="46.8" x14ac:dyDescent="0.3">
      <c r="A34" s="47" t="s">
        <v>14</v>
      </c>
      <c r="B34" s="44">
        <v>630</v>
      </c>
      <c r="C34" s="47"/>
      <c r="D34" s="47"/>
      <c r="E34" s="15" t="s">
        <v>597</v>
      </c>
      <c r="F34" s="19">
        <f t="shared" si="33"/>
        <v>11014.300000000001</v>
      </c>
      <c r="G34" s="19">
        <f t="shared" si="33"/>
        <v>11014.300000000001</v>
      </c>
      <c r="H34" s="19">
        <f t="shared" si="33"/>
        <v>11014.300000000001</v>
      </c>
      <c r="I34" s="19">
        <f t="shared" si="33"/>
        <v>0</v>
      </c>
      <c r="J34" s="19">
        <f t="shared" si="33"/>
        <v>0</v>
      </c>
      <c r="K34" s="19">
        <f t="shared" si="33"/>
        <v>0</v>
      </c>
      <c r="L34" s="19">
        <f t="shared" si="8"/>
        <v>11014.300000000001</v>
      </c>
      <c r="M34" s="19">
        <f t="shared" si="9"/>
        <v>11014.300000000001</v>
      </c>
      <c r="N34" s="19">
        <f t="shared" si="10"/>
        <v>11014.300000000001</v>
      </c>
      <c r="O34" s="19">
        <f t="shared" si="34"/>
        <v>0</v>
      </c>
      <c r="P34" s="19">
        <f t="shared" si="34"/>
        <v>0</v>
      </c>
      <c r="Q34" s="19">
        <f t="shared" si="34"/>
        <v>0</v>
      </c>
      <c r="R34" s="19">
        <f t="shared" si="4"/>
        <v>11014.300000000001</v>
      </c>
      <c r="S34" s="19">
        <f t="shared" si="35"/>
        <v>0</v>
      </c>
      <c r="T34" s="19">
        <f t="shared" si="12"/>
        <v>11014.300000000001</v>
      </c>
      <c r="U34" s="19">
        <f t="shared" si="5"/>
        <v>11014.300000000001</v>
      </c>
      <c r="V34" s="19">
        <f t="shared" si="6"/>
        <v>11014.300000000001</v>
      </c>
      <c r="W34" s="19">
        <f t="shared" si="36"/>
        <v>0</v>
      </c>
      <c r="X34" s="32"/>
      <c r="Y34" s="23"/>
      <c r="Z34" s="2"/>
    </row>
    <row r="35" spans="1:26" x14ac:dyDescent="0.3">
      <c r="A35" s="47" t="s">
        <v>14</v>
      </c>
      <c r="B35" s="44">
        <v>630</v>
      </c>
      <c r="C35" s="47" t="s">
        <v>5</v>
      </c>
      <c r="D35" s="47" t="s">
        <v>6</v>
      </c>
      <c r="E35" s="15" t="s">
        <v>543</v>
      </c>
      <c r="F35" s="19">
        <v>11014.300000000001</v>
      </c>
      <c r="G35" s="19">
        <v>11014.300000000001</v>
      </c>
      <c r="H35" s="19">
        <v>11014.300000000001</v>
      </c>
      <c r="I35" s="19"/>
      <c r="J35" s="19"/>
      <c r="K35" s="19"/>
      <c r="L35" s="19">
        <f t="shared" si="8"/>
        <v>11014.300000000001</v>
      </c>
      <c r="M35" s="19">
        <f t="shared" si="9"/>
        <v>11014.300000000001</v>
      </c>
      <c r="N35" s="19">
        <f t="shared" si="10"/>
        <v>11014.300000000001</v>
      </c>
      <c r="O35" s="19"/>
      <c r="P35" s="19"/>
      <c r="Q35" s="19"/>
      <c r="R35" s="19">
        <f t="shared" si="4"/>
        <v>11014.300000000001</v>
      </c>
      <c r="S35" s="19"/>
      <c r="T35" s="19">
        <f t="shared" si="12"/>
        <v>11014.300000000001</v>
      </c>
      <c r="U35" s="19">
        <f t="shared" si="5"/>
        <v>11014.300000000001</v>
      </c>
      <c r="V35" s="19">
        <f t="shared" si="6"/>
        <v>11014.300000000001</v>
      </c>
      <c r="W35" s="19"/>
      <c r="X35" s="32"/>
      <c r="Y35" s="23"/>
      <c r="Z35" s="2"/>
    </row>
    <row r="36" spans="1:26" ht="46.8" x14ac:dyDescent="0.3">
      <c r="A36" s="47" t="s">
        <v>15</v>
      </c>
      <c r="B36" s="44"/>
      <c r="C36" s="47"/>
      <c r="D36" s="47"/>
      <c r="E36" s="15" t="s">
        <v>872</v>
      </c>
      <c r="F36" s="19">
        <f t="shared" ref="F36:K38" si="37">F37</f>
        <v>25225.7</v>
      </c>
      <c r="G36" s="19">
        <f t="shared" si="37"/>
        <v>25225.7</v>
      </c>
      <c r="H36" s="19">
        <f t="shared" si="37"/>
        <v>25225.7</v>
      </c>
      <c r="I36" s="19">
        <f t="shared" si="37"/>
        <v>0</v>
      </c>
      <c r="J36" s="19">
        <f t="shared" si="37"/>
        <v>0</v>
      </c>
      <c r="K36" s="19">
        <f t="shared" si="37"/>
        <v>0</v>
      </c>
      <c r="L36" s="19">
        <f t="shared" si="8"/>
        <v>25225.7</v>
      </c>
      <c r="M36" s="19">
        <f t="shared" si="9"/>
        <v>25225.7</v>
      </c>
      <c r="N36" s="19">
        <f t="shared" si="10"/>
        <v>25225.7</v>
      </c>
      <c r="O36" s="19">
        <f t="shared" ref="O36:Q38" si="38">O37</f>
        <v>0</v>
      </c>
      <c r="P36" s="19">
        <f t="shared" si="38"/>
        <v>0</v>
      </c>
      <c r="Q36" s="19">
        <f t="shared" si="38"/>
        <v>0</v>
      </c>
      <c r="R36" s="19">
        <f t="shared" si="4"/>
        <v>25225.7</v>
      </c>
      <c r="S36" s="19">
        <f t="shared" ref="S36:S38" si="39">S37</f>
        <v>0</v>
      </c>
      <c r="T36" s="19">
        <f t="shared" si="12"/>
        <v>25225.7</v>
      </c>
      <c r="U36" s="19">
        <f t="shared" si="5"/>
        <v>25225.7</v>
      </c>
      <c r="V36" s="19">
        <f t="shared" si="6"/>
        <v>25225.7</v>
      </c>
      <c r="W36" s="19">
        <f t="shared" ref="W36:W38" si="40">W37</f>
        <v>0</v>
      </c>
      <c r="X36" s="32"/>
      <c r="Y36" s="23"/>
      <c r="Z36" s="2"/>
    </row>
    <row r="37" spans="1:26" ht="46.8" x14ac:dyDescent="0.3">
      <c r="A37" s="47" t="s">
        <v>15</v>
      </c>
      <c r="B37" s="44">
        <v>600</v>
      </c>
      <c r="C37" s="47"/>
      <c r="D37" s="47"/>
      <c r="E37" s="15" t="s">
        <v>581</v>
      </c>
      <c r="F37" s="19">
        <f t="shared" si="37"/>
        <v>25225.7</v>
      </c>
      <c r="G37" s="19">
        <f t="shared" si="37"/>
        <v>25225.7</v>
      </c>
      <c r="H37" s="19">
        <f t="shared" si="37"/>
        <v>25225.7</v>
      </c>
      <c r="I37" s="19">
        <f t="shared" si="37"/>
        <v>0</v>
      </c>
      <c r="J37" s="19">
        <f t="shared" si="37"/>
        <v>0</v>
      </c>
      <c r="K37" s="19">
        <f t="shared" si="37"/>
        <v>0</v>
      </c>
      <c r="L37" s="19">
        <f t="shared" si="8"/>
        <v>25225.7</v>
      </c>
      <c r="M37" s="19">
        <f t="shared" si="9"/>
        <v>25225.7</v>
      </c>
      <c r="N37" s="19">
        <f t="shared" si="10"/>
        <v>25225.7</v>
      </c>
      <c r="O37" s="19">
        <f t="shared" si="38"/>
        <v>0</v>
      </c>
      <c r="P37" s="19">
        <f t="shared" si="38"/>
        <v>0</v>
      </c>
      <c r="Q37" s="19">
        <f t="shared" si="38"/>
        <v>0</v>
      </c>
      <c r="R37" s="19">
        <f t="shared" si="4"/>
        <v>25225.7</v>
      </c>
      <c r="S37" s="19">
        <f t="shared" si="39"/>
        <v>0</v>
      </c>
      <c r="T37" s="19">
        <f t="shared" si="12"/>
        <v>25225.7</v>
      </c>
      <c r="U37" s="19">
        <f t="shared" si="5"/>
        <v>25225.7</v>
      </c>
      <c r="V37" s="19">
        <f t="shared" si="6"/>
        <v>25225.7</v>
      </c>
      <c r="W37" s="19">
        <f t="shared" si="40"/>
        <v>0</v>
      </c>
      <c r="X37" s="32"/>
      <c r="Y37" s="23"/>
      <c r="Z37" s="2"/>
    </row>
    <row r="38" spans="1:26" ht="46.8" x14ac:dyDescent="0.3">
      <c r="A38" s="47" t="s">
        <v>15</v>
      </c>
      <c r="B38" s="44">
        <v>630</v>
      </c>
      <c r="C38" s="47"/>
      <c r="D38" s="47"/>
      <c r="E38" s="15" t="s">
        <v>597</v>
      </c>
      <c r="F38" s="19">
        <f t="shared" si="37"/>
        <v>25225.7</v>
      </c>
      <c r="G38" s="19">
        <f t="shared" si="37"/>
        <v>25225.7</v>
      </c>
      <c r="H38" s="19">
        <f t="shared" si="37"/>
        <v>25225.7</v>
      </c>
      <c r="I38" s="19">
        <f t="shared" si="37"/>
        <v>0</v>
      </c>
      <c r="J38" s="19">
        <f t="shared" si="37"/>
        <v>0</v>
      </c>
      <c r="K38" s="19">
        <f t="shared" si="37"/>
        <v>0</v>
      </c>
      <c r="L38" s="19">
        <f t="shared" si="8"/>
        <v>25225.7</v>
      </c>
      <c r="M38" s="19">
        <f t="shared" si="9"/>
        <v>25225.7</v>
      </c>
      <c r="N38" s="19">
        <f t="shared" si="10"/>
        <v>25225.7</v>
      </c>
      <c r="O38" s="19">
        <f t="shared" si="38"/>
        <v>0</v>
      </c>
      <c r="P38" s="19">
        <f t="shared" si="38"/>
        <v>0</v>
      </c>
      <c r="Q38" s="19">
        <f t="shared" si="38"/>
        <v>0</v>
      </c>
      <c r="R38" s="19">
        <f t="shared" si="4"/>
        <v>25225.7</v>
      </c>
      <c r="S38" s="19">
        <f t="shared" si="39"/>
        <v>0</v>
      </c>
      <c r="T38" s="19">
        <f t="shared" si="12"/>
        <v>25225.7</v>
      </c>
      <c r="U38" s="19">
        <f t="shared" si="5"/>
        <v>25225.7</v>
      </c>
      <c r="V38" s="19">
        <f t="shared" si="6"/>
        <v>25225.7</v>
      </c>
      <c r="W38" s="19">
        <f t="shared" si="40"/>
        <v>0</v>
      </c>
      <c r="X38" s="32"/>
      <c r="Y38" s="23"/>
      <c r="Z38" s="2"/>
    </row>
    <row r="39" spans="1:26" x14ac:dyDescent="0.3">
      <c r="A39" s="47" t="s">
        <v>15</v>
      </c>
      <c r="B39" s="44">
        <v>630</v>
      </c>
      <c r="C39" s="47" t="s">
        <v>5</v>
      </c>
      <c r="D39" s="47" t="s">
        <v>6</v>
      </c>
      <c r="E39" s="15" t="s">
        <v>543</v>
      </c>
      <c r="F39" s="19">
        <v>25225.7</v>
      </c>
      <c r="G39" s="19">
        <v>25225.7</v>
      </c>
      <c r="H39" s="19">
        <v>25225.7</v>
      </c>
      <c r="I39" s="19"/>
      <c r="J39" s="19"/>
      <c r="K39" s="19"/>
      <c r="L39" s="19">
        <f t="shared" si="8"/>
        <v>25225.7</v>
      </c>
      <c r="M39" s="19">
        <f t="shared" si="9"/>
        <v>25225.7</v>
      </c>
      <c r="N39" s="19">
        <f t="shared" si="10"/>
        <v>25225.7</v>
      </c>
      <c r="O39" s="19"/>
      <c r="P39" s="19"/>
      <c r="Q39" s="19"/>
      <c r="R39" s="19">
        <f t="shared" si="4"/>
        <v>25225.7</v>
      </c>
      <c r="S39" s="19"/>
      <c r="T39" s="19">
        <f t="shared" si="12"/>
        <v>25225.7</v>
      </c>
      <c r="U39" s="19">
        <f t="shared" si="5"/>
        <v>25225.7</v>
      </c>
      <c r="V39" s="19">
        <f t="shared" si="6"/>
        <v>25225.7</v>
      </c>
      <c r="W39" s="19"/>
      <c r="X39" s="32"/>
      <c r="Y39" s="23"/>
      <c r="Z39" s="2"/>
    </row>
    <row r="40" spans="1:26" ht="62.4" x14ac:dyDescent="0.3">
      <c r="A40" s="47" t="s">
        <v>19</v>
      </c>
      <c r="B40" s="44"/>
      <c r="C40" s="47"/>
      <c r="D40" s="47"/>
      <c r="E40" s="15" t="s">
        <v>1034</v>
      </c>
      <c r="F40" s="19">
        <f t="shared" ref="F40:K40" si="41">F41+F45+F49</f>
        <v>30876.7</v>
      </c>
      <c r="G40" s="19">
        <f t="shared" si="41"/>
        <v>30876.7</v>
      </c>
      <c r="H40" s="19">
        <f t="shared" si="41"/>
        <v>30876.7</v>
      </c>
      <c r="I40" s="19">
        <f t="shared" si="41"/>
        <v>0</v>
      </c>
      <c r="J40" s="19">
        <f t="shared" si="41"/>
        <v>0</v>
      </c>
      <c r="K40" s="19">
        <f t="shared" si="41"/>
        <v>0</v>
      </c>
      <c r="L40" s="19">
        <f t="shared" si="8"/>
        <v>30876.7</v>
      </c>
      <c r="M40" s="19">
        <f t="shared" si="9"/>
        <v>30876.7</v>
      </c>
      <c r="N40" s="19">
        <f t="shared" si="10"/>
        <v>30876.7</v>
      </c>
      <c r="O40" s="19">
        <f t="shared" ref="O40:Q40" si="42">O41+O45+O49</f>
        <v>0</v>
      </c>
      <c r="P40" s="19">
        <f t="shared" si="42"/>
        <v>0</v>
      </c>
      <c r="Q40" s="19">
        <f t="shared" si="42"/>
        <v>0</v>
      </c>
      <c r="R40" s="19">
        <f t="shared" si="4"/>
        <v>30876.7</v>
      </c>
      <c r="S40" s="19">
        <f t="shared" ref="S40" si="43">S41+S45+S49</f>
        <v>0</v>
      </c>
      <c r="T40" s="19">
        <f t="shared" si="12"/>
        <v>30876.7</v>
      </c>
      <c r="U40" s="19">
        <f t="shared" si="5"/>
        <v>30876.7</v>
      </c>
      <c r="V40" s="19">
        <f t="shared" si="6"/>
        <v>30876.7</v>
      </c>
      <c r="W40" s="19">
        <f t="shared" ref="W40" si="44">W41+W45+W49</f>
        <v>0</v>
      </c>
      <c r="X40" s="32"/>
      <c r="Y40" s="23"/>
      <c r="Z40" s="2"/>
    </row>
    <row r="41" spans="1:26" ht="46.8" x14ac:dyDescent="0.3">
      <c r="A41" s="47" t="s">
        <v>16</v>
      </c>
      <c r="B41" s="44"/>
      <c r="C41" s="47"/>
      <c r="D41" s="47"/>
      <c r="E41" s="15" t="s">
        <v>630</v>
      </c>
      <c r="F41" s="19">
        <f t="shared" ref="F41:K43" si="45">F42</f>
        <v>915</v>
      </c>
      <c r="G41" s="19">
        <f t="shared" si="45"/>
        <v>915</v>
      </c>
      <c r="H41" s="19">
        <f t="shared" si="45"/>
        <v>915</v>
      </c>
      <c r="I41" s="19">
        <f t="shared" si="45"/>
        <v>0</v>
      </c>
      <c r="J41" s="19">
        <f t="shared" si="45"/>
        <v>0</v>
      </c>
      <c r="K41" s="19">
        <f t="shared" si="45"/>
        <v>0</v>
      </c>
      <c r="L41" s="19">
        <f t="shared" si="8"/>
        <v>915</v>
      </c>
      <c r="M41" s="19">
        <f t="shared" si="9"/>
        <v>915</v>
      </c>
      <c r="N41" s="19">
        <f t="shared" si="10"/>
        <v>915</v>
      </c>
      <c r="O41" s="19">
        <f t="shared" ref="O41:Q43" si="46">O42</f>
        <v>0</v>
      </c>
      <c r="P41" s="19">
        <f t="shared" si="46"/>
        <v>0</v>
      </c>
      <c r="Q41" s="19">
        <f t="shared" si="46"/>
        <v>0</v>
      </c>
      <c r="R41" s="19">
        <f t="shared" si="4"/>
        <v>915</v>
      </c>
      <c r="S41" s="19">
        <f t="shared" ref="S41:S43" si="47">S42</f>
        <v>0</v>
      </c>
      <c r="T41" s="19">
        <f t="shared" si="12"/>
        <v>915</v>
      </c>
      <c r="U41" s="19">
        <f t="shared" si="5"/>
        <v>915</v>
      </c>
      <c r="V41" s="19">
        <f t="shared" si="6"/>
        <v>915</v>
      </c>
      <c r="W41" s="19">
        <f t="shared" ref="W41:W43" si="48">W42</f>
        <v>0</v>
      </c>
      <c r="X41" s="32"/>
      <c r="Y41" s="23"/>
      <c r="Z41" s="2"/>
    </row>
    <row r="42" spans="1:26" ht="31.2" x14ac:dyDescent="0.3">
      <c r="A42" s="47" t="s">
        <v>16</v>
      </c>
      <c r="B42" s="44">
        <v>200</v>
      </c>
      <c r="C42" s="47"/>
      <c r="D42" s="47"/>
      <c r="E42" s="15" t="s">
        <v>578</v>
      </c>
      <c r="F42" s="19">
        <f t="shared" si="45"/>
        <v>915</v>
      </c>
      <c r="G42" s="19">
        <f t="shared" si="45"/>
        <v>915</v>
      </c>
      <c r="H42" s="19">
        <f t="shared" si="45"/>
        <v>915</v>
      </c>
      <c r="I42" s="19">
        <f t="shared" si="45"/>
        <v>0</v>
      </c>
      <c r="J42" s="19">
        <f t="shared" si="45"/>
        <v>0</v>
      </c>
      <c r="K42" s="19">
        <f t="shared" si="45"/>
        <v>0</v>
      </c>
      <c r="L42" s="19">
        <f t="shared" si="8"/>
        <v>915</v>
      </c>
      <c r="M42" s="19">
        <f t="shared" si="9"/>
        <v>915</v>
      </c>
      <c r="N42" s="19">
        <f t="shared" si="10"/>
        <v>915</v>
      </c>
      <c r="O42" s="19">
        <f t="shared" si="46"/>
        <v>0</v>
      </c>
      <c r="P42" s="19">
        <f t="shared" si="46"/>
        <v>0</v>
      </c>
      <c r="Q42" s="19">
        <f t="shared" si="46"/>
        <v>0</v>
      </c>
      <c r="R42" s="19">
        <f t="shared" si="4"/>
        <v>915</v>
      </c>
      <c r="S42" s="19">
        <f t="shared" si="47"/>
        <v>0</v>
      </c>
      <c r="T42" s="19">
        <f t="shared" si="12"/>
        <v>915</v>
      </c>
      <c r="U42" s="19">
        <f t="shared" si="5"/>
        <v>915</v>
      </c>
      <c r="V42" s="19">
        <f t="shared" si="6"/>
        <v>915</v>
      </c>
      <c r="W42" s="19">
        <f t="shared" si="48"/>
        <v>0</v>
      </c>
      <c r="X42" s="32"/>
      <c r="Y42" s="23"/>
      <c r="Z42" s="2"/>
    </row>
    <row r="43" spans="1:26" ht="46.8" x14ac:dyDescent="0.3">
      <c r="A43" s="47" t="s">
        <v>16</v>
      </c>
      <c r="B43" s="44">
        <v>240</v>
      </c>
      <c r="C43" s="47"/>
      <c r="D43" s="47"/>
      <c r="E43" s="15" t="s">
        <v>586</v>
      </c>
      <c r="F43" s="19">
        <f t="shared" si="45"/>
        <v>915</v>
      </c>
      <c r="G43" s="19">
        <f t="shared" si="45"/>
        <v>915</v>
      </c>
      <c r="H43" s="19">
        <f t="shared" si="45"/>
        <v>915</v>
      </c>
      <c r="I43" s="19">
        <f t="shared" si="45"/>
        <v>0</v>
      </c>
      <c r="J43" s="19">
        <f t="shared" si="45"/>
        <v>0</v>
      </c>
      <c r="K43" s="19">
        <f t="shared" si="45"/>
        <v>0</v>
      </c>
      <c r="L43" s="19">
        <f t="shared" si="8"/>
        <v>915</v>
      </c>
      <c r="M43" s="19">
        <f t="shared" si="9"/>
        <v>915</v>
      </c>
      <c r="N43" s="19">
        <f t="shared" si="10"/>
        <v>915</v>
      </c>
      <c r="O43" s="19">
        <f t="shared" si="46"/>
        <v>0</v>
      </c>
      <c r="P43" s="19">
        <f t="shared" si="46"/>
        <v>0</v>
      </c>
      <c r="Q43" s="19">
        <f t="shared" si="46"/>
        <v>0</v>
      </c>
      <c r="R43" s="19">
        <f t="shared" si="4"/>
        <v>915</v>
      </c>
      <c r="S43" s="19">
        <f t="shared" si="47"/>
        <v>0</v>
      </c>
      <c r="T43" s="19">
        <f t="shared" si="12"/>
        <v>915</v>
      </c>
      <c r="U43" s="19">
        <f t="shared" si="5"/>
        <v>915</v>
      </c>
      <c r="V43" s="19">
        <f t="shared" si="6"/>
        <v>915</v>
      </c>
      <c r="W43" s="19">
        <f t="shared" si="48"/>
        <v>0</v>
      </c>
      <c r="X43" s="32"/>
      <c r="Y43" s="23"/>
      <c r="Z43" s="2"/>
    </row>
    <row r="44" spans="1:26" x14ac:dyDescent="0.3">
      <c r="A44" s="47" t="s">
        <v>16</v>
      </c>
      <c r="B44" s="44">
        <v>240</v>
      </c>
      <c r="C44" s="47" t="s">
        <v>5</v>
      </c>
      <c r="D44" s="47" t="s">
        <v>6</v>
      </c>
      <c r="E44" s="15" t="s">
        <v>543</v>
      </c>
      <c r="F44" s="19">
        <v>915</v>
      </c>
      <c r="G44" s="19">
        <v>915</v>
      </c>
      <c r="H44" s="19">
        <v>915</v>
      </c>
      <c r="I44" s="19"/>
      <c r="J44" s="19"/>
      <c r="K44" s="19"/>
      <c r="L44" s="19">
        <f t="shared" si="8"/>
        <v>915</v>
      </c>
      <c r="M44" s="19">
        <f t="shared" si="9"/>
        <v>915</v>
      </c>
      <c r="N44" s="19">
        <f t="shared" si="10"/>
        <v>915</v>
      </c>
      <c r="O44" s="19"/>
      <c r="P44" s="19"/>
      <c r="Q44" s="19"/>
      <c r="R44" s="19">
        <f t="shared" si="4"/>
        <v>915</v>
      </c>
      <c r="S44" s="19"/>
      <c r="T44" s="19">
        <f t="shared" si="12"/>
        <v>915</v>
      </c>
      <c r="U44" s="19">
        <f t="shared" si="5"/>
        <v>915</v>
      </c>
      <c r="V44" s="19">
        <f t="shared" si="6"/>
        <v>915</v>
      </c>
      <c r="W44" s="19"/>
      <c r="X44" s="32"/>
      <c r="Y44" s="23"/>
      <c r="Z44" s="2"/>
    </row>
    <row r="45" spans="1:26" ht="46.8" x14ac:dyDescent="0.3">
      <c r="A45" s="47" t="s">
        <v>17</v>
      </c>
      <c r="B45" s="44"/>
      <c r="C45" s="47"/>
      <c r="D45" s="47"/>
      <c r="E45" s="15" t="s">
        <v>631</v>
      </c>
      <c r="F45" s="19">
        <f t="shared" ref="F45:K47" si="49">F46</f>
        <v>28511.7</v>
      </c>
      <c r="G45" s="19">
        <f t="shared" si="49"/>
        <v>28511.7</v>
      </c>
      <c r="H45" s="19">
        <f t="shared" si="49"/>
        <v>28511.7</v>
      </c>
      <c r="I45" s="19">
        <f t="shared" si="49"/>
        <v>0</v>
      </c>
      <c r="J45" s="19">
        <f t="shared" si="49"/>
        <v>0</v>
      </c>
      <c r="K45" s="19">
        <f t="shared" si="49"/>
        <v>0</v>
      </c>
      <c r="L45" s="19">
        <f t="shared" si="8"/>
        <v>28511.7</v>
      </c>
      <c r="M45" s="19">
        <f t="shared" si="9"/>
        <v>28511.7</v>
      </c>
      <c r="N45" s="19">
        <f t="shared" si="10"/>
        <v>28511.7</v>
      </c>
      <c r="O45" s="19">
        <f t="shared" ref="O45:Q47" si="50">O46</f>
        <v>0</v>
      </c>
      <c r="P45" s="19">
        <f t="shared" si="50"/>
        <v>0</v>
      </c>
      <c r="Q45" s="19">
        <f t="shared" si="50"/>
        <v>0</v>
      </c>
      <c r="R45" s="19">
        <f t="shared" si="4"/>
        <v>28511.7</v>
      </c>
      <c r="S45" s="19">
        <f t="shared" ref="S45:S47" si="51">S46</f>
        <v>0</v>
      </c>
      <c r="T45" s="19">
        <f t="shared" si="12"/>
        <v>28511.7</v>
      </c>
      <c r="U45" s="19">
        <f t="shared" si="5"/>
        <v>28511.7</v>
      </c>
      <c r="V45" s="19">
        <f t="shared" si="6"/>
        <v>28511.7</v>
      </c>
      <c r="W45" s="19">
        <f t="shared" ref="W45:W47" si="52">W46</f>
        <v>0</v>
      </c>
      <c r="X45" s="32"/>
      <c r="Y45" s="23"/>
      <c r="Z45" s="2"/>
    </row>
    <row r="46" spans="1:26" ht="46.8" x14ac:dyDescent="0.3">
      <c r="A46" s="47" t="s">
        <v>17</v>
      </c>
      <c r="B46" s="44">
        <v>600</v>
      </c>
      <c r="C46" s="47"/>
      <c r="D46" s="47"/>
      <c r="E46" s="15" t="s">
        <v>581</v>
      </c>
      <c r="F46" s="19">
        <f t="shared" si="49"/>
        <v>28511.7</v>
      </c>
      <c r="G46" s="19">
        <f t="shared" si="49"/>
        <v>28511.7</v>
      </c>
      <c r="H46" s="19">
        <f t="shared" si="49"/>
        <v>28511.7</v>
      </c>
      <c r="I46" s="19">
        <f t="shared" si="49"/>
        <v>0</v>
      </c>
      <c r="J46" s="19">
        <f t="shared" si="49"/>
        <v>0</v>
      </c>
      <c r="K46" s="19">
        <f t="shared" si="49"/>
        <v>0</v>
      </c>
      <c r="L46" s="19">
        <f t="shared" si="8"/>
        <v>28511.7</v>
      </c>
      <c r="M46" s="19">
        <f t="shared" si="9"/>
        <v>28511.7</v>
      </c>
      <c r="N46" s="19">
        <f t="shared" si="10"/>
        <v>28511.7</v>
      </c>
      <c r="O46" s="19">
        <f t="shared" si="50"/>
        <v>0</v>
      </c>
      <c r="P46" s="19">
        <f t="shared" si="50"/>
        <v>0</v>
      </c>
      <c r="Q46" s="19">
        <f t="shared" si="50"/>
        <v>0</v>
      </c>
      <c r="R46" s="19">
        <f t="shared" si="4"/>
        <v>28511.7</v>
      </c>
      <c r="S46" s="19">
        <f t="shared" si="51"/>
        <v>0</v>
      </c>
      <c r="T46" s="19">
        <f t="shared" si="12"/>
        <v>28511.7</v>
      </c>
      <c r="U46" s="19">
        <f t="shared" si="5"/>
        <v>28511.7</v>
      </c>
      <c r="V46" s="19">
        <f t="shared" si="6"/>
        <v>28511.7</v>
      </c>
      <c r="W46" s="19">
        <f t="shared" si="52"/>
        <v>0</v>
      </c>
      <c r="X46" s="32"/>
      <c r="Y46" s="23"/>
      <c r="Z46" s="2"/>
    </row>
    <row r="47" spans="1:26" ht="46.8" x14ac:dyDescent="0.3">
      <c r="A47" s="47" t="s">
        <v>17</v>
      </c>
      <c r="B47" s="44">
        <v>630</v>
      </c>
      <c r="C47" s="47"/>
      <c r="D47" s="47"/>
      <c r="E47" s="15" t="s">
        <v>597</v>
      </c>
      <c r="F47" s="19">
        <f t="shared" si="49"/>
        <v>28511.7</v>
      </c>
      <c r="G47" s="19">
        <f t="shared" si="49"/>
        <v>28511.7</v>
      </c>
      <c r="H47" s="19">
        <f t="shared" si="49"/>
        <v>28511.7</v>
      </c>
      <c r="I47" s="19">
        <f t="shared" si="49"/>
        <v>0</v>
      </c>
      <c r="J47" s="19">
        <f t="shared" si="49"/>
        <v>0</v>
      </c>
      <c r="K47" s="19">
        <f t="shared" si="49"/>
        <v>0</v>
      </c>
      <c r="L47" s="19">
        <f t="shared" si="8"/>
        <v>28511.7</v>
      </c>
      <c r="M47" s="19">
        <f t="shared" si="9"/>
        <v>28511.7</v>
      </c>
      <c r="N47" s="19">
        <f t="shared" si="10"/>
        <v>28511.7</v>
      </c>
      <c r="O47" s="19">
        <f t="shared" si="50"/>
        <v>0</v>
      </c>
      <c r="P47" s="19">
        <f t="shared" si="50"/>
        <v>0</v>
      </c>
      <c r="Q47" s="19">
        <f t="shared" si="50"/>
        <v>0</v>
      </c>
      <c r="R47" s="19">
        <f t="shared" si="4"/>
        <v>28511.7</v>
      </c>
      <c r="S47" s="19">
        <f t="shared" si="51"/>
        <v>0</v>
      </c>
      <c r="T47" s="19">
        <f t="shared" si="12"/>
        <v>28511.7</v>
      </c>
      <c r="U47" s="19">
        <f t="shared" si="5"/>
        <v>28511.7</v>
      </c>
      <c r="V47" s="19">
        <f t="shared" si="6"/>
        <v>28511.7</v>
      </c>
      <c r="W47" s="19">
        <f t="shared" si="52"/>
        <v>0</v>
      </c>
      <c r="X47" s="32"/>
      <c r="Y47" s="23"/>
      <c r="Z47" s="2"/>
    </row>
    <row r="48" spans="1:26" x14ac:dyDescent="0.3">
      <c r="A48" s="47" t="s">
        <v>17</v>
      </c>
      <c r="B48" s="44">
        <v>630</v>
      </c>
      <c r="C48" s="47" t="s">
        <v>5</v>
      </c>
      <c r="D48" s="47" t="s">
        <v>6</v>
      </c>
      <c r="E48" s="15" t="s">
        <v>543</v>
      </c>
      <c r="F48" s="19">
        <v>28511.7</v>
      </c>
      <c r="G48" s="19">
        <v>28511.7</v>
      </c>
      <c r="H48" s="19">
        <v>28511.7</v>
      </c>
      <c r="I48" s="19"/>
      <c r="J48" s="19"/>
      <c r="K48" s="19"/>
      <c r="L48" s="19">
        <f t="shared" si="8"/>
        <v>28511.7</v>
      </c>
      <c r="M48" s="19">
        <f t="shared" si="9"/>
        <v>28511.7</v>
      </c>
      <c r="N48" s="19">
        <f t="shared" si="10"/>
        <v>28511.7</v>
      </c>
      <c r="O48" s="19"/>
      <c r="P48" s="19"/>
      <c r="Q48" s="19"/>
      <c r="R48" s="19">
        <f t="shared" si="4"/>
        <v>28511.7</v>
      </c>
      <c r="S48" s="19"/>
      <c r="T48" s="19">
        <f t="shared" si="12"/>
        <v>28511.7</v>
      </c>
      <c r="U48" s="19">
        <f t="shared" si="5"/>
        <v>28511.7</v>
      </c>
      <c r="V48" s="19">
        <f t="shared" si="6"/>
        <v>28511.7</v>
      </c>
      <c r="W48" s="19"/>
      <c r="X48" s="32"/>
      <c r="Y48" s="23"/>
      <c r="Z48" s="2"/>
    </row>
    <row r="49" spans="1:26" ht="46.8" x14ac:dyDescent="0.3">
      <c r="A49" s="47" t="s">
        <v>18</v>
      </c>
      <c r="B49" s="44"/>
      <c r="C49" s="47"/>
      <c r="D49" s="47"/>
      <c r="E49" s="15" t="s">
        <v>872</v>
      </c>
      <c r="F49" s="19">
        <f t="shared" ref="F49:K51" si="53">F50</f>
        <v>1450</v>
      </c>
      <c r="G49" s="19">
        <f t="shared" si="53"/>
        <v>1450</v>
      </c>
      <c r="H49" s="19">
        <f t="shared" si="53"/>
        <v>1450</v>
      </c>
      <c r="I49" s="19">
        <f t="shared" si="53"/>
        <v>0</v>
      </c>
      <c r="J49" s="19">
        <f t="shared" si="53"/>
        <v>0</v>
      </c>
      <c r="K49" s="19">
        <f t="shared" si="53"/>
        <v>0</v>
      </c>
      <c r="L49" s="19">
        <f t="shared" si="8"/>
        <v>1450</v>
      </c>
      <c r="M49" s="19">
        <f t="shared" si="9"/>
        <v>1450</v>
      </c>
      <c r="N49" s="19">
        <f t="shared" si="10"/>
        <v>1450</v>
      </c>
      <c r="O49" s="19">
        <f t="shared" ref="O49:Q51" si="54">O50</f>
        <v>0</v>
      </c>
      <c r="P49" s="19">
        <f t="shared" si="54"/>
        <v>0</v>
      </c>
      <c r="Q49" s="19">
        <f t="shared" si="54"/>
        <v>0</v>
      </c>
      <c r="R49" s="19">
        <f t="shared" si="4"/>
        <v>1450</v>
      </c>
      <c r="S49" s="19">
        <f t="shared" ref="S49:S51" si="55">S50</f>
        <v>0</v>
      </c>
      <c r="T49" s="19">
        <f t="shared" si="12"/>
        <v>1450</v>
      </c>
      <c r="U49" s="19">
        <f t="shared" si="5"/>
        <v>1450</v>
      </c>
      <c r="V49" s="19">
        <f t="shared" si="6"/>
        <v>1450</v>
      </c>
      <c r="W49" s="19">
        <f t="shared" ref="W49:W51" si="56">W50</f>
        <v>0</v>
      </c>
      <c r="X49" s="32"/>
      <c r="Y49" s="23"/>
      <c r="Z49" s="2"/>
    </row>
    <row r="50" spans="1:26" ht="46.8" x14ac:dyDescent="0.3">
      <c r="A50" s="47" t="s">
        <v>18</v>
      </c>
      <c r="B50" s="44">
        <v>600</v>
      </c>
      <c r="C50" s="47"/>
      <c r="D50" s="47"/>
      <c r="E50" s="15" t="s">
        <v>581</v>
      </c>
      <c r="F50" s="19">
        <f t="shared" si="53"/>
        <v>1450</v>
      </c>
      <c r="G50" s="19">
        <f t="shared" si="53"/>
        <v>1450</v>
      </c>
      <c r="H50" s="19">
        <f t="shared" si="53"/>
        <v>1450</v>
      </c>
      <c r="I50" s="19">
        <f t="shared" si="53"/>
        <v>0</v>
      </c>
      <c r="J50" s="19">
        <f t="shared" si="53"/>
        <v>0</v>
      </c>
      <c r="K50" s="19">
        <f t="shared" si="53"/>
        <v>0</v>
      </c>
      <c r="L50" s="19">
        <f t="shared" si="8"/>
        <v>1450</v>
      </c>
      <c r="M50" s="19">
        <f t="shared" si="9"/>
        <v>1450</v>
      </c>
      <c r="N50" s="19">
        <f t="shared" si="10"/>
        <v>1450</v>
      </c>
      <c r="O50" s="19">
        <f t="shared" si="54"/>
        <v>0</v>
      </c>
      <c r="P50" s="19">
        <f t="shared" si="54"/>
        <v>0</v>
      </c>
      <c r="Q50" s="19">
        <f t="shared" si="54"/>
        <v>0</v>
      </c>
      <c r="R50" s="19">
        <f t="shared" si="4"/>
        <v>1450</v>
      </c>
      <c r="S50" s="19">
        <f t="shared" si="55"/>
        <v>0</v>
      </c>
      <c r="T50" s="19">
        <f t="shared" si="12"/>
        <v>1450</v>
      </c>
      <c r="U50" s="19">
        <f t="shared" si="5"/>
        <v>1450</v>
      </c>
      <c r="V50" s="19">
        <f t="shared" si="6"/>
        <v>1450</v>
      </c>
      <c r="W50" s="19">
        <f t="shared" si="56"/>
        <v>0</v>
      </c>
      <c r="X50" s="32"/>
      <c r="Y50" s="23"/>
      <c r="Z50" s="2"/>
    </row>
    <row r="51" spans="1:26" ht="46.8" x14ac:dyDescent="0.3">
      <c r="A51" s="47" t="s">
        <v>18</v>
      </c>
      <c r="B51" s="44">
        <v>630</v>
      </c>
      <c r="C51" s="47"/>
      <c r="D51" s="47"/>
      <c r="E51" s="15" t="s">
        <v>597</v>
      </c>
      <c r="F51" s="19">
        <f t="shared" si="53"/>
        <v>1450</v>
      </c>
      <c r="G51" s="19">
        <f t="shared" si="53"/>
        <v>1450</v>
      </c>
      <c r="H51" s="19">
        <f t="shared" si="53"/>
        <v>1450</v>
      </c>
      <c r="I51" s="19">
        <f t="shared" si="53"/>
        <v>0</v>
      </c>
      <c r="J51" s="19">
        <f t="shared" si="53"/>
        <v>0</v>
      </c>
      <c r="K51" s="19">
        <f t="shared" si="53"/>
        <v>0</v>
      </c>
      <c r="L51" s="19">
        <f t="shared" si="8"/>
        <v>1450</v>
      </c>
      <c r="M51" s="19">
        <f t="shared" si="9"/>
        <v>1450</v>
      </c>
      <c r="N51" s="19">
        <f t="shared" si="10"/>
        <v>1450</v>
      </c>
      <c r="O51" s="19">
        <f t="shared" si="54"/>
        <v>0</v>
      </c>
      <c r="P51" s="19">
        <f t="shared" si="54"/>
        <v>0</v>
      </c>
      <c r="Q51" s="19">
        <f t="shared" si="54"/>
        <v>0</v>
      </c>
      <c r="R51" s="19">
        <f t="shared" si="4"/>
        <v>1450</v>
      </c>
      <c r="S51" s="19">
        <f t="shared" si="55"/>
        <v>0</v>
      </c>
      <c r="T51" s="19">
        <f t="shared" si="12"/>
        <v>1450</v>
      </c>
      <c r="U51" s="19">
        <f t="shared" si="5"/>
        <v>1450</v>
      </c>
      <c r="V51" s="19">
        <f t="shared" si="6"/>
        <v>1450</v>
      </c>
      <c r="W51" s="19">
        <f t="shared" si="56"/>
        <v>0</v>
      </c>
      <c r="X51" s="32"/>
      <c r="Y51" s="23"/>
      <c r="Z51" s="2"/>
    </row>
    <row r="52" spans="1:26" x14ac:dyDescent="0.3">
      <c r="A52" s="47" t="s">
        <v>18</v>
      </c>
      <c r="B52" s="44">
        <v>630</v>
      </c>
      <c r="C52" s="47" t="s">
        <v>5</v>
      </c>
      <c r="D52" s="47" t="s">
        <v>6</v>
      </c>
      <c r="E52" s="15" t="s">
        <v>543</v>
      </c>
      <c r="F52" s="19">
        <v>1450</v>
      </c>
      <c r="G52" s="19">
        <v>1450</v>
      </c>
      <c r="H52" s="19">
        <v>1450</v>
      </c>
      <c r="I52" s="19"/>
      <c r="J52" s="19"/>
      <c r="K52" s="19"/>
      <c r="L52" s="19">
        <f t="shared" si="8"/>
        <v>1450</v>
      </c>
      <c r="M52" s="19">
        <f t="shared" si="9"/>
        <v>1450</v>
      </c>
      <c r="N52" s="19">
        <f t="shared" si="10"/>
        <v>1450</v>
      </c>
      <c r="O52" s="19"/>
      <c r="P52" s="19"/>
      <c r="Q52" s="19"/>
      <c r="R52" s="19">
        <f t="shared" si="4"/>
        <v>1450</v>
      </c>
      <c r="S52" s="19"/>
      <c r="T52" s="19">
        <f t="shared" si="12"/>
        <v>1450</v>
      </c>
      <c r="U52" s="19">
        <f t="shared" si="5"/>
        <v>1450</v>
      </c>
      <c r="V52" s="19">
        <f t="shared" si="6"/>
        <v>1450</v>
      </c>
      <c r="W52" s="19"/>
      <c r="X52" s="32"/>
      <c r="Y52" s="23"/>
      <c r="Z52" s="2"/>
    </row>
    <row r="53" spans="1:26" ht="62.4" x14ac:dyDescent="0.3">
      <c r="A53" s="47" t="s">
        <v>22</v>
      </c>
      <c r="B53" s="44"/>
      <c r="C53" s="47"/>
      <c r="D53" s="47"/>
      <c r="E53" s="15" t="s">
        <v>1035</v>
      </c>
      <c r="F53" s="19">
        <f t="shared" ref="F53:K53" si="57">F54</f>
        <v>39281.600000000006</v>
      </c>
      <c r="G53" s="19">
        <f t="shared" si="57"/>
        <v>36874</v>
      </c>
      <c r="H53" s="19">
        <f t="shared" si="57"/>
        <v>34350.800000000003</v>
      </c>
      <c r="I53" s="19">
        <f t="shared" si="57"/>
        <v>0</v>
      </c>
      <c r="J53" s="19">
        <f t="shared" si="57"/>
        <v>0</v>
      </c>
      <c r="K53" s="19">
        <f t="shared" si="57"/>
        <v>0</v>
      </c>
      <c r="L53" s="19">
        <f t="shared" si="8"/>
        <v>39281.600000000006</v>
      </c>
      <c r="M53" s="19">
        <f t="shared" si="9"/>
        <v>36874</v>
      </c>
      <c r="N53" s="19">
        <f t="shared" si="10"/>
        <v>34350.800000000003</v>
      </c>
      <c r="O53" s="19">
        <f t="shared" ref="O53:Q53" si="58">O54</f>
        <v>583.86599999999999</v>
      </c>
      <c r="P53" s="19">
        <f t="shared" si="58"/>
        <v>0</v>
      </c>
      <c r="Q53" s="19">
        <f t="shared" si="58"/>
        <v>0</v>
      </c>
      <c r="R53" s="19">
        <f t="shared" si="4"/>
        <v>39865.466000000008</v>
      </c>
      <c r="S53" s="19">
        <f t="shared" ref="S53" si="59">S54</f>
        <v>0</v>
      </c>
      <c r="T53" s="19">
        <f t="shared" si="12"/>
        <v>39865.466000000008</v>
      </c>
      <c r="U53" s="19">
        <f t="shared" si="5"/>
        <v>36874</v>
      </c>
      <c r="V53" s="19">
        <f t="shared" si="6"/>
        <v>34350.800000000003</v>
      </c>
      <c r="W53" s="19">
        <f t="shared" ref="W53" si="60">W54</f>
        <v>0</v>
      </c>
      <c r="X53" s="32"/>
      <c r="Y53" s="23"/>
      <c r="Z53" s="2"/>
    </row>
    <row r="54" spans="1:26" ht="31.2" x14ac:dyDescent="0.3">
      <c r="A54" s="47" t="s">
        <v>21</v>
      </c>
      <c r="B54" s="44"/>
      <c r="C54" s="47"/>
      <c r="D54" s="47"/>
      <c r="E54" s="15" t="s">
        <v>632</v>
      </c>
      <c r="F54" s="19">
        <f t="shared" ref="F54:K54" si="61">F55+F58</f>
        <v>39281.600000000006</v>
      </c>
      <c r="G54" s="19">
        <f t="shared" si="61"/>
        <v>36874</v>
      </c>
      <c r="H54" s="19">
        <f t="shared" si="61"/>
        <v>34350.800000000003</v>
      </c>
      <c r="I54" s="19">
        <f t="shared" si="61"/>
        <v>0</v>
      </c>
      <c r="J54" s="19">
        <f t="shared" si="61"/>
        <v>0</v>
      </c>
      <c r="K54" s="19">
        <f t="shared" si="61"/>
        <v>0</v>
      </c>
      <c r="L54" s="19">
        <f t="shared" si="8"/>
        <v>39281.600000000006</v>
      </c>
      <c r="M54" s="19">
        <f t="shared" si="9"/>
        <v>36874</v>
      </c>
      <c r="N54" s="19">
        <f t="shared" si="10"/>
        <v>34350.800000000003</v>
      </c>
      <c r="O54" s="19">
        <f t="shared" ref="O54:Q54" si="62">O55+O58</f>
        <v>583.86599999999999</v>
      </c>
      <c r="P54" s="19">
        <f t="shared" si="62"/>
        <v>0</v>
      </c>
      <c r="Q54" s="19">
        <f t="shared" si="62"/>
        <v>0</v>
      </c>
      <c r="R54" s="19">
        <f t="shared" si="4"/>
        <v>39865.466000000008</v>
      </c>
      <c r="S54" s="19">
        <f t="shared" ref="S54" si="63">S55+S58</f>
        <v>0</v>
      </c>
      <c r="T54" s="19">
        <f t="shared" si="12"/>
        <v>39865.466000000008</v>
      </c>
      <c r="U54" s="19">
        <f t="shared" si="5"/>
        <v>36874</v>
      </c>
      <c r="V54" s="19">
        <f t="shared" si="6"/>
        <v>34350.800000000003</v>
      </c>
      <c r="W54" s="19">
        <f t="shared" ref="W54" si="64">W55+W58</f>
        <v>0</v>
      </c>
      <c r="X54" s="32"/>
      <c r="Y54" s="23"/>
      <c r="Z54" s="2"/>
    </row>
    <row r="55" spans="1:26" ht="31.2" x14ac:dyDescent="0.3">
      <c r="A55" s="47" t="s">
        <v>21</v>
      </c>
      <c r="B55" s="44">
        <v>200</v>
      </c>
      <c r="C55" s="47"/>
      <c r="D55" s="47"/>
      <c r="E55" s="15" t="s">
        <v>578</v>
      </c>
      <c r="F55" s="19">
        <f t="shared" ref="F55:K56" si="65">F56</f>
        <v>38710.800000000003</v>
      </c>
      <c r="G55" s="19">
        <f t="shared" si="65"/>
        <v>36312.5</v>
      </c>
      <c r="H55" s="19">
        <f t="shared" si="65"/>
        <v>33798.300000000003</v>
      </c>
      <c r="I55" s="19">
        <f t="shared" si="65"/>
        <v>0</v>
      </c>
      <c r="J55" s="19">
        <f t="shared" si="65"/>
        <v>0</v>
      </c>
      <c r="K55" s="19">
        <f t="shared" si="65"/>
        <v>0</v>
      </c>
      <c r="L55" s="19">
        <f t="shared" si="8"/>
        <v>38710.800000000003</v>
      </c>
      <c r="M55" s="19">
        <f t="shared" si="9"/>
        <v>36312.5</v>
      </c>
      <c r="N55" s="19">
        <f t="shared" si="10"/>
        <v>33798.300000000003</v>
      </c>
      <c r="O55" s="19">
        <f t="shared" ref="O55:Q56" si="66">O56</f>
        <v>583.86599999999999</v>
      </c>
      <c r="P55" s="19">
        <f t="shared" si="66"/>
        <v>0</v>
      </c>
      <c r="Q55" s="19">
        <f t="shared" si="66"/>
        <v>0</v>
      </c>
      <c r="R55" s="19">
        <f t="shared" si="4"/>
        <v>39294.666000000005</v>
      </c>
      <c r="S55" s="19">
        <f t="shared" ref="S55:S56" si="67">S56</f>
        <v>0</v>
      </c>
      <c r="T55" s="19">
        <f t="shared" si="12"/>
        <v>39294.666000000005</v>
      </c>
      <c r="U55" s="19">
        <f t="shared" si="5"/>
        <v>36312.5</v>
      </c>
      <c r="V55" s="19">
        <f t="shared" si="6"/>
        <v>33798.300000000003</v>
      </c>
      <c r="W55" s="19">
        <f t="shared" ref="W55:W56" si="68">W56</f>
        <v>0</v>
      </c>
      <c r="X55" s="32"/>
      <c r="Y55" s="23"/>
      <c r="Z55" s="2"/>
    </row>
    <row r="56" spans="1:26" ht="46.8" x14ac:dyDescent="0.3">
      <c r="A56" s="47" t="s">
        <v>21</v>
      </c>
      <c r="B56" s="44">
        <v>240</v>
      </c>
      <c r="C56" s="47"/>
      <c r="D56" s="47"/>
      <c r="E56" s="15" t="s">
        <v>586</v>
      </c>
      <c r="F56" s="19">
        <f t="shared" si="65"/>
        <v>38710.800000000003</v>
      </c>
      <c r="G56" s="19">
        <f t="shared" si="65"/>
        <v>36312.5</v>
      </c>
      <c r="H56" s="19">
        <f t="shared" si="65"/>
        <v>33798.300000000003</v>
      </c>
      <c r="I56" s="19">
        <f t="shared" si="65"/>
        <v>0</v>
      </c>
      <c r="J56" s="19">
        <f t="shared" si="65"/>
        <v>0</v>
      </c>
      <c r="K56" s="19">
        <f t="shared" si="65"/>
        <v>0</v>
      </c>
      <c r="L56" s="19">
        <f t="shared" si="8"/>
        <v>38710.800000000003</v>
      </c>
      <c r="M56" s="19">
        <f t="shared" si="9"/>
        <v>36312.5</v>
      </c>
      <c r="N56" s="19">
        <f t="shared" si="10"/>
        <v>33798.300000000003</v>
      </c>
      <c r="O56" s="19">
        <f t="shared" si="66"/>
        <v>583.86599999999999</v>
      </c>
      <c r="P56" s="19">
        <f t="shared" si="66"/>
        <v>0</v>
      </c>
      <c r="Q56" s="19">
        <f t="shared" si="66"/>
        <v>0</v>
      </c>
      <c r="R56" s="19">
        <f t="shared" si="4"/>
        <v>39294.666000000005</v>
      </c>
      <c r="S56" s="19">
        <f t="shared" si="67"/>
        <v>0</v>
      </c>
      <c r="T56" s="19">
        <f t="shared" si="12"/>
        <v>39294.666000000005</v>
      </c>
      <c r="U56" s="19">
        <f t="shared" si="5"/>
        <v>36312.5</v>
      </c>
      <c r="V56" s="19">
        <f t="shared" si="6"/>
        <v>33798.300000000003</v>
      </c>
      <c r="W56" s="19">
        <f t="shared" si="68"/>
        <v>0</v>
      </c>
      <c r="X56" s="32"/>
      <c r="Y56" s="23"/>
      <c r="Z56" s="2"/>
    </row>
    <row r="57" spans="1:26" x14ac:dyDescent="0.3">
      <c r="A57" s="47" t="s">
        <v>21</v>
      </c>
      <c r="B57" s="44">
        <v>240</v>
      </c>
      <c r="C57" s="47" t="s">
        <v>5</v>
      </c>
      <c r="D57" s="47" t="s">
        <v>6</v>
      </c>
      <c r="E57" s="15" t="s">
        <v>543</v>
      </c>
      <c r="F57" s="19">
        <v>38710.800000000003</v>
      </c>
      <c r="G57" s="19">
        <v>36312.5</v>
      </c>
      <c r="H57" s="19">
        <v>33798.300000000003</v>
      </c>
      <c r="I57" s="19"/>
      <c r="J57" s="19"/>
      <c r="K57" s="19"/>
      <c r="L57" s="19">
        <f t="shared" si="8"/>
        <v>38710.800000000003</v>
      </c>
      <c r="M57" s="19">
        <f t="shared" si="9"/>
        <v>36312.5</v>
      </c>
      <c r="N57" s="19">
        <f t="shared" si="10"/>
        <v>33798.300000000003</v>
      </c>
      <c r="O57" s="19">
        <v>583.86599999999999</v>
      </c>
      <c r="P57" s="19"/>
      <c r="Q57" s="19"/>
      <c r="R57" s="19">
        <f t="shared" si="4"/>
        <v>39294.666000000005</v>
      </c>
      <c r="S57" s="19"/>
      <c r="T57" s="19">
        <f t="shared" si="12"/>
        <v>39294.666000000005</v>
      </c>
      <c r="U57" s="19">
        <f t="shared" si="5"/>
        <v>36312.5</v>
      </c>
      <c r="V57" s="19">
        <f t="shared" si="6"/>
        <v>33798.300000000003</v>
      </c>
      <c r="W57" s="19"/>
      <c r="X57" s="32"/>
      <c r="Y57" s="23"/>
      <c r="Z57" s="2"/>
    </row>
    <row r="58" spans="1:26" x14ac:dyDescent="0.3">
      <c r="A58" s="47" t="s">
        <v>21</v>
      </c>
      <c r="B58" s="44">
        <v>800</v>
      </c>
      <c r="C58" s="47"/>
      <c r="D58" s="47"/>
      <c r="E58" s="15" t="s">
        <v>583</v>
      </c>
      <c r="F58" s="19">
        <f t="shared" ref="F58:K59" si="69">F59</f>
        <v>570.79999999999995</v>
      </c>
      <c r="G58" s="19">
        <f t="shared" si="69"/>
        <v>561.5</v>
      </c>
      <c r="H58" s="19">
        <f t="shared" si="69"/>
        <v>552.5</v>
      </c>
      <c r="I58" s="19">
        <f t="shared" si="69"/>
        <v>0</v>
      </c>
      <c r="J58" s="19">
        <f t="shared" si="69"/>
        <v>0</v>
      </c>
      <c r="K58" s="19">
        <f t="shared" si="69"/>
        <v>0</v>
      </c>
      <c r="L58" s="19">
        <f t="shared" si="8"/>
        <v>570.79999999999995</v>
      </c>
      <c r="M58" s="19">
        <f t="shared" si="9"/>
        <v>561.5</v>
      </c>
      <c r="N58" s="19">
        <f t="shared" si="10"/>
        <v>552.5</v>
      </c>
      <c r="O58" s="19">
        <f t="shared" ref="O58:Q59" si="70">O59</f>
        <v>0</v>
      </c>
      <c r="P58" s="19">
        <f t="shared" si="70"/>
        <v>0</v>
      </c>
      <c r="Q58" s="19">
        <f t="shared" si="70"/>
        <v>0</v>
      </c>
      <c r="R58" s="19">
        <f t="shared" si="4"/>
        <v>570.79999999999995</v>
      </c>
      <c r="S58" s="19">
        <f t="shared" ref="S58:S59" si="71">S59</f>
        <v>0</v>
      </c>
      <c r="T58" s="19">
        <f t="shared" si="12"/>
        <v>570.79999999999995</v>
      </c>
      <c r="U58" s="19">
        <f t="shared" si="5"/>
        <v>561.5</v>
      </c>
      <c r="V58" s="19">
        <f t="shared" si="6"/>
        <v>552.5</v>
      </c>
      <c r="W58" s="19">
        <f t="shared" ref="W58:W59" si="72">W59</f>
        <v>0</v>
      </c>
      <c r="X58" s="32"/>
      <c r="Y58" s="23"/>
      <c r="Z58" s="2"/>
    </row>
    <row r="59" spans="1:26" x14ac:dyDescent="0.3">
      <c r="A59" s="47" t="s">
        <v>21</v>
      </c>
      <c r="B59" s="44">
        <v>850</v>
      </c>
      <c r="C59" s="47"/>
      <c r="D59" s="47"/>
      <c r="E59" s="15" t="s">
        <v>601</v>
      </c>
      <c r="F59" s="19">
        <f t="shared" si="69"/>
        <v>570.79999999999995</v>
      </c>
      <c r="G59" s="19">
        <f t="shared" si="69"/>
        <v>561.5</v>
      </c>
      <c r="H59" s="19">
        <f t="shared" si="69"/>
        <v>552.5</v>
      </c>
      <c r="I59" s="19">
        <f t="shared" si="69"/>
        <v>0</v>
      </c>
      <c r="J59" s="19">
        <f t="shared" si="69"/>
        <v>0</v>
      </c>
      <c r="K59" s="19">
        <f t="shared" si="69"/>
        <v>0</v>
      </c>
      <c r="L59" s="19">
        <f t="shared" si="8"/>
        <v>570.79999999999995</v>
      </c>
      <c r="M59" s="19">
        <f t="shared" si="9"/>
        <v>561.5</v>
      </c>
      <c r="N59" s="19">
        <f t="shared" si="10"/>
        <v>552.5</v>
      </c>
      <c r="O59" s="19">
        <f t="shared" si="70"/>
        <v>0</v>
      </c>
      <c r="P59" s="19">
        <f t="shared" si="70"/>
        <v>0</v>
      </c>
      <c r="Q59" s="19">
        <f t="shared" si="70"/>
        <v>0</v>
      </c>
      <c r="R59" s="19">
        <f t="shared" si="4"/>
        <v>570.79999999999995</v>
      </c>
      <c r="S59" s="19">
        <f t="shared" si="71"/>
        <v>0</v>
      </c>
      <c r="T59" s="19">
        <f t="shared" si="12"/>
        <v>570.79999999999995</v>
      </c>
      <c r="U59" s="19">
        <f t="shared" si="5"/>
        <v>561.5</v>
      </c>
      <c r="V59" s="19">
        <f t="shared" si="6"/>
        <v>552.5</v>
      </c>
      <c r="W59" s="19">
        <f t="shared" si="72"/>
        <v>0</v>
      </c>
      <c r="X59" s="32"/>
      <c r="Y59" s="23"/>
      <c r="Z59" s="2"/>
    </row>
    <row r="60" spans="1:26" x14ac:dyDescent="0.3">
      <c r="A60" s="47" t="s">
        <v>21</v>
      </c>
      <c r="B60" s="44">
        <v>850</v>
      </c>
      <c r="C60" s="47" t="s">
        <v>5</v>
      </c>
      <c r="D60" s="47" t="s">
        <v>6</v>
      </c>
      <c r="E60" s="15" t="s">
        <v>543</v>
      </c>
      <c r="F60" s="19">
        <v>570.79999999999995</v>
      </c>
      <c r="G60" s="19">
        <v>561.5</v>
      </c>
      <c r="H60" s="19">
        <v>552.5</v>
      </c>
      <c r="I60" s="19"/>
      <c r="J60" s="19"/>
      <c r="K60" s="19"/>
      <c r="L60" s="19">
        <f t="shared" si="8"/>
        <v>570.79999999999995</v>
      </c>
      <c r="M60" s="19">
        <f t="shared" si="9"/>
        <v>561.5</v>
      </c>
      <c r="N60" s="19">
        <f t="shared" si="10"/>
        <v>552.5</v>
      </c>
      <c r="O60" s="19"/>
      <c r="P60" s="19"/>
      <c r="Q60" s="19"/>
      <c r="R60" s="19">
        <f t="shared" si="4"/>
        <v>570.79999999999995</v>
      </c>
      <c r="S60" s="19"/>
      <c r="T60" s="19">
        <f t="shared" si="12"/>
        <v>570.79999999999995</v>
      </c>
      <c r="U60" s="19">
        <f t="shared" si="5"/>
        <v>561.5</v>
      </c>
      <c r="V60" s="19">
        <f t="shared" si="6"/>
        <v>552.5</v>
      </c>
      <c r="W60" s="19"/>
      <c r="X60" s="32"/>
      <c r="Y60" s="23"/>
      <c r="Z60" s="2"/>
    </row>
    <row r="61" spans="1:26" s="11" customFormat="1" ht="46.8" x14ac:dyDescent="0.3">
      <c r="A61" s="10" t="s">
        <v>25</v>
      </c>
      <c r="B61" s="17"/>
      <c r="C61" s="10"/>
      <c r="D61" s="10"/>
      <c r="E61" s="16" t="s">
        <v>1036</v>
      </c>
      <c r="F61" s="18">
        <f t="shared" ref="F61:K61" si="73">F62</f>
        <v>10408.700000000001</v>
      </c>
      <c r="G61" s="18">
        <f t="shared" si="73"/>
        <v>10408.700000000001</v>
      </c>
      <c r="H61" s="18">
        <f t="shared" si="73"/>
        <v>10408.700000000001</v>
      </c>
      <c r="I61" s="18">
        <f t="shared" si="73"/>
        <v>0</v>
      </c>
      <c r="J61" s="18">
        <f t="shared" si="73"/>
        <v>0</v>
      </c>
      <c r="K61" s="18">
        <f t="shared" si="73"/>
        <v>0</v>
      </c>
      <c r="L61" s="18">
        <f t="shared" si="8"/>
        <v>10408.700000000001</v>
      </c>
      <c r="M61" s="18">
        <f t="shared" si="9"/>
        <v>10408.700000000001</v>
      </c>
      <c r="N61" s="18">
        <f t="shared" si="10"/>
        <v>10408.700000000001</v>
      </c>
      <c r="O61" s="18">
        <f t="shared" ref="O61:Q61" si="74">O62</f>
        <v>0</v>
      </c>
      <c r="P61" s="18">
        <f t="shared" si="74"/>
        <v>0</v>
      </c>
      <c r="Q61" s="18">
        <f t="shared" si="74"/>
        <v>0</v>
      </c>
      <c r="R61" s="18">
        <f t="shared" si="4"/>
        <v>10408.700000000001</v>
      </c>
      <c r="S61" s="18">
        <f t="shared" ref="S61" si="75">S62</f>
        <v>0</v>
      </c>
      <c r="T61" s="18">
        <f t="shared" si="12"/>
        <v>10408.700000000001</v>
      </c>
      <c r="U61" s="18">
        <f t="shared" si="5"/>
        <v>10408.700000000001</v>
      </c>
      <c r="V61" s="18">
        <f t="shared" si="6"/>
        <v>10408.700000000001</v>
      </c>
      <c r="W61" s="18">
        <f t="shared" ref="W61" si="76">W62</f>
        <v>0</v>
      </c>
      <c r="X61" s="31"/>
      <c r="Y61" s="26"/>
    </row>
    <row r="62" spans="1:26" ht="62.4" x14ac:dyDescent="0.3">
      <c r="A62" s="47" t="s">
        <v>26</v>
      </c>
      <c r="B62" s="44"/>
      <c r="C62" s="47"/>
      <c r="D62" s="47"/>
      <c r="E62" s="15" t="s">
        <v>1037</v>
      </c>
      <c r="F62" s="19">
        <f t="shared" ref="F62:K62" si="77">F63+F72+F86</f>
        <v>10408.700000000001</v>
      </c>
      <c r="G62" s="19">
        <f t="shared" si="77"/>
        <v>10408.700000000001</v>
      </c>
      <c r="H62" s="19">
        <f t="shared" si="77"/>
        <v>10408.700000000001</v>
      </c>
      <c r="I62" s="19">
        <f t="shared" si="77"/>
        <v>0</v>
      </c>
      <c r="J62" s="19">
        <f t="shared" si="77"/>
        <v>0</v>
      </c>
      <c r="K62" s="19">
        <f t="shared" si="77"/>
        <v>0</v>
      </c>
      <c r="L62" s="19">
        <f t="shared" si="8"/>
        <v>10408.700000000001</v>
      </c>
      <c r="M62" s="19">
        <f t="shared" si="9"/>
        <v>10408.700000000001</v>
      </c>
      <c r="N62" s="19">
        <f t="shared" si="10"/>
        <v>10408.700000000001</v>
      </c>
      <c r="O62" s="19">
        <f t="shared" ref="O62:Q62" si="78">O63+O72+O86</f>
        <v>0</v>
      </c>
      <c r="P62" s="19">
        <f t="shared" si="78"/>
        <v>0</v>
      </c>
      <c r="Q62" s="19">
        <f t="shared" si="78"/>
        <v>0</v>
      </c>
      <c r="R62" s="19">
        <f t="shared" si="4"/>
        <v>10408.700000000001</v>
      </c>
      <c r="S62" s="19">
        <f t="shared" ref="S62" si="79">S63+S72+S86</f>
        <v>0</v>
      </c>
      <c r="T62" s="19">
        <f t="shared" si="12"/>
        <v>10408.700000000001</v>
      </c>
      <c r="U62" s="19">
        <f t="shared" si="5"/>
        <v>10408.700000000001</v>
      </c>
      <c r="V62" s="19">
        <f t="shared" si="6"/>
        <v>10408.700000000001</v>
      </c>
      <c r="W62" s="19">
        <f t="shared" ref="W62" si="80">W63+W72+W86</f>
        <v>0</v>
      </c>
      <c r="X62" s="32"/>
      <c r="Y62" s="23"/>
      <c r="Z62" s="2"/>
    </row>
    <row r="63" spans="1:26" ht="78" x14ac:dyDescent="0.3">
      <c r="A63" s="47" t="s">
        <v>23</v>
      </c>
      <c r="B63" s="44"/>
      <c r="C63" s="47"/>
      <c r="D63" s="47"/>
      <c r="E63" s="15" t="s">
        <v>633</v>
      </c>
      <c r="F63" s="19">
        <f t="shared" ref="F63:K63" si="81">F64+F67</f>
        <v>1848.7</v>
      </c>
      <c r="G63" s="19">
        <f t="shared" si="81"/>
        <v>1848.7</v>
      </c>
      <c r="H63" s="19">
        <f t="shared" si="81"/>
        <v>1848.7</v>
      </c>
      <c r="I63" s="19">
        <f t="shared" si="81"/>
        <v>0</v>
      </c>
      <c r="J63" s="19">
        <f t="shared" si="81"/>
        <v>0</v>
      </c>
      <c r="K63" s="19">
        <f t="shared" si="81"/>
        <v>0</v>
      </c>
      <c r="L63" s="19">
        <f t="shared" si="8"/>
        <v>1848.7</v>
      </c>
      <c r="M63" s="19">
        <f t="shared" si="9"/>
        <v>1848.7</v>
      </c>
      <c r="N63" s="19">
        <f t="shared" si="10"/>
        <v>1848.7</v>
      </c>
      <c r="O63" s="19">
        <f t="shared" ref="O63:Q63" si="82">O64+O67</f>
        <v>0</v>
      </c>
      <c r="P63" s="19">
        <f t="shared" si="82"/>
        <v>0</v>
      </c>
      <c r="Q63" s="19">
        <f t="shared" si="82"/>
        <v>0</v>
      </c>
      <c r="R63" s="19">
        <f t="shared" si="4"/>
        <v>1848.7</v>
      </c>
      <c r="S63" s="19">
        <f t="shared" ref="S63" si="83">S64+S67</f>
        <v>0</v>
      </c>
      <c r="T63" s="19">
        <f t="shared" si="12"/>
        <v>1848.7</v>
      </c>
      <c r="U63" s="19">
        <f t="shared" si="5"/>
        <v>1848.7</v>
      </c>
      <c r="V63" s="19">
        <f t="shared" si="6"/>
        <v>1848.7</v>
      </c>
      <c r="W63" s="19">
        <f t="shared" ref="W63" si="84">W64+W67</f>
        <v>0</v>
      </c>
      <c r="X63" s="32"/>
      <c r="Y63" s="23"/>
      <c r="Z63" s="2"/>
    </row>
    <row r="64" spans="1:26" ht="31.2" x14ac:dyDescent="0.3">
      <c r="A64" s="47" t="s">
        <v>23</v>
      </c>
      <c r="B64" s="44">
        <v>200</v>
      </c>
      <c r="C64" s="47"/>
      <c r="D64" s="47"/>
      <c r="E64" s="15" t="s">
        <v>578</v>
      </c>
      <c r="F64" s="19">
        <f t="shared" ref="F64:K65" si="85">F65</f>
        <v>50</v>
      </c>
      <c r="G64" s="19">
        <f t="shared" si="85"/>
        <v>50</v>
      </c>
      <c r="H64" s="19">
        <f t="shared" si="85"/>
        <v>50</v>
      </c>
      <c r="I64" s="19">
        <f t="shared" si="85"/>
        <v>0</v>
      </c>
      <c r="J64" s="19">
        <f t="shared" si="85"/>
        <v>0</v>
      </c>
      <c r="K64" s="19">
        <f t="shared" si="85"/>
        <v>0</v>
      </c>
      <c r="L64" s="19">
        <f t="shared" si="8"/>
        <v>50</v>
      </c>
      <c r="M64" s="19">
        <f t="shared" si="9"/>
        <v>50</v>
      </c>
      <c r="N64" s="19">
        <f t="shared" si="10"/>
        <v>50</v>
      </c>
      <c r="O64" s="19">
        <f t="shared" ref="O64:Q65" si="86">O65</f>
        <v>0</v>
      </c>
      <c r="P64" s="19">
        <f t="shared" si="86"/>
        <v>0</v>
      </c>
      <c r="Q64" s="19">
        <f t="shared" si="86"/>
        <v>0</v>
      </c>
      <c r="R64" s="19">
        <f t="shared" si="4"/>
        <v>50</v>
      </c>
      <c r="S64" s="19">
        <f t="shared" ref="S64:S65" si="87">S65</f>
        <v>0</v>
      </c>
      <c r="T64" s="19">
        <f t="shared" si="12"/>
        <v>50</v>
      </c>
      <c r="U64" s="19">
        <f t="shared" si="5"/>
        <v>50</v>
      </c>
      <c r="V64" s="19">
        <f t="shared" si="6"/>
        <v>50</v>
      </c>
      <c r="W64" s="19">
        <f t="shared" ref="W64:W65" si="88">W65</f>
        <v>0</v>
      </c>
      <c r="X64" s="32"/>
      <c r="Y64" s="23"/>
      <c r="Z64" s="2"/>
    </row>
    <row r="65" spans="1:26" ht="46.8" x14ac:dyDescent="0.3">
      <c r="A65" s="47" t="s">
        <v>23</v>
      </c>
      <c r="B65" s="44">
        <v>240</v>
      </c>
      <c r="C65" s="47"/>
      <c r="D65" s="47"/>
      <c r="E65" s="15" t="s">
        <v>586</v>
      </c>
      <c r="F65" s="19">
        <f t="shared" si="85"/>
        <v>50</v>
      </c>
      <c r="G65" s="19">
        <f t="shared" si="85"/>
        <v>50</v>
      </c>
      <c r="H65" s="19">
        <f t="shared" si="85"/>
        <v>50</v>
      </c>
      <c r="I65" s="19">
        <f t="shared" si="85"/>
        <v>0</v>
      </c>
      <c r="J65" s="19">
        <f t="shared" si="85"/>
        <v>0</v>
      </c>
      <c r="K65" s="19">
        <f t="shared" si="85"/>
        <v>0</v>
      </c>
      <c r="L65" s="19">
        <f t="shared" si="8"/>
        <v>50</v>
      </c>
      <c r="M65" s="19">
        <f t="shared" si="9"/>
        <v>50</v>
      </c>
      <c r="N65" s="19">
        <f t="shared" si="10"/>
        <v>50</v>
      </c>
      <c r="O65" s="19">
        <f t="shared" si="86"/>
        <v>0</v>
      </c>
      <c r="P65" s="19">
        <f t="shared" si="86"/>
        <v>0</v>
      </c>
      <c r="Q65" s="19">
        <f t="shared" si="86"/>
        <v>0</v>
      </c>
      <c r="R65" s="19">
        <f t="shared" si="4"/>
        <v>50</v>
      </c>
      <c r="S65" s="19">
        <f t="shared" si="87"/>
        <v>0</v>
      </c>
      <c r="T65" s="19">
        <f t="shared" si="12"/>
        <v>50</v>
      </c>
      <c r="U65" s="19">
        <f t="shared" si="5"/>
        <v>50</v>
      </c>
      <c r="V65" s="19">
        <f t="shared" si="6"/>
        <v>50</v>
      </c>
      <c r="W65" s="19">
        <f t="shared" si="88"/>
        <v>0</v>
      </c>
      <c r="X65" s="32"/>
      <c r="Y65" s="23"/>
      <c r="Z65" s="2"/>
    </row>
    <row r="66" spans="1:26" x14ac:dyDescent="0.3">
      <c r="A66" s="47" t="s">
        <v>23</v>
      </c>
      <c r="B66" s="44">
        <v>240</v>
      </c>
      <c r="C66" s="47" t="s">
        <v>5</v>
      </c>
      <c r="D66" s="47" t="s">
        <v>6</v>
      </c>
      <c r="E66" s="15" t="s">
        <v>543</v>
      </c>
      <c r="F66" s="19">
        <v>50</v>
      </c>
      <c r="G66" s="19">
        <v>50</v>
      </c>
      <c r="H66" s="19">
        <v>50</v>
      </c>
      <c r="I66" s="19"/>
      <c r="J66" s="19"/>
      <c r="K66" s="19"/>
      <c r="L66" s="19">
        <f t="shared" si="8"/>
        <v>50</v>
      </c>
      <c r="M66" s="19">
        <f t="shared" si="9"/>
        <v>50</v>
      </c>
      <c r="N66" s="19">
        <f t="shared" si="10"/>
        <v>50</v>
      </c>
      <c r="O66" s="19"/>
      <c r="P66" s="19"/>
      <c r="Q66" s="19"/>
      <c r="R66" s="19">
        <f t="shared" si="4"/>
        <v>50</v>
      </c>
      <c r="S66" s="19"/>
      <c r="T66" s="19">
        <f t="shared" si="12"/>
        <v>50</v>
      </c>
      <c r="U66" s="19">
        <f t="shared" si="5"/>
        <v>50</v>
      </c>
      <c r="V66" s="19">
        <f t="shared" si="6"/>
        <v>50</v>
      </c>
      <c r="W66" s="19"/>
      <c r="X66" s="32"/>
      <c r="Y66" s="23"/>
      <c r="Z66" s="2"/>
    </row>
    <row r="67" spans="1:26" ht="46.8" x14ac:dyDescent="0.3">
      <c r="A67" s="47" t="s">
        <v>23</v>
      </c>
      <c r="B67" s="44">
        <v>600</v>
      </c>
      <c r="C67" s="47"/>
      <c r="D67" s="47"/>
      <c r="E67" s="15" t="s">
        <v>581</v>
      </c>
      <c r="F67" s="19">
        <f t="shared" ref="F67:K67" si="89">F68+F70</f>
        <v>1798.7</v>
      </c>
      <c r="G67" s="19">
        <f t="shared" si="89"/>
        <v>1798.7</v>
      </c>
      <c r="H67" s="19">
        <f t="shared" si="89"/>
        <v>1798.7</v>
      </c>
      <c r="I67" s="19">
        <f t="shared" si="89"/>
        <v>0</v>
      </c>
      <c r="J67" s="19">
        <f t="shared" si="89"/>
        <v>0</v>
      </c>
      <c r="K67" s="19">
        <f t="shared" si="89"/>
        <v>0</v>
      </c>
      <c r="L67" s="19">
        <f t="shared" si="8"/>
        <v>1798.7</v>
      </c>
      <c r="M67" s="19">
        <f t="shared" si="9"/>
        <v>1798.7</v>
      </c>
      <c r="N67" s="19">
        <f t="shared" si="10"/>
        <v>1798.7</v>
      </c>
      <c r="O67" s="19">
        <f t="shared" ref="O67:Q67" si="90">O68+O70</f>
        <v>0</v>
      </c>
      <c r="P67" s="19">
        <f t="shared" si="90"/>
        <v>0</v>
      </c>
      <c r="Q67" s="19">
        <f t="shared" si="90"/>
        <v>0</v>
      </c>
      <c r="R67" s="19">
        <f t="shared" si="4"/>
        <v>1798.7</v>
      </c>
      <c r="S67" s="19">
        <f t="shared" ref="S67" si="91">S68+S70</f>
        <v>0</v>
      </c>
      <c r="T67" s="19">
        <f t="shared" si="12"/>
        <v>1798.7</v>
      </c>
      <c r="U67" s="19">
        <f t="shared" si="5"/>
        <v>1798.7</v>
      </c>
      <c r="V67" s="19">
        <f t="shared" si="6"/>
        <v>1798.7</v>
      </c>
      <c r="W67" s="19">
        <f t="shared" ref="W67" si="92">W68+W70</f>
        <v>0</v>
      </c>
      <c r="X67" s="32"/>
      <c r="Y67" s="23"/>
      <c r="Z67" s="2"/>
    </row>
    <row r="68" spans="1:26" x14ac:dyDescent="0.3">
      <c r="A68" s="47" t="s">
        <v>23</v>
      </c>
      <c r="B68" s="44">
        <v>620</v>
      </c>
      <c r="C68" s="47"/>
      <c r="D68" s="47"/>
      <c r="E68" s="15" t="s">
        <v>596</v>
      </c>
      <c r="F68" s="19">
        <f t="shared" ref="F68:K68" si="93">F69</f>
        <v>540</v>
      </c>
      <c r="G68" s="19">
        <f t="shared" si="93"/>
        <v>540</v>
      </c>
      <c r="H68" s="19">
        <f t="shared" si="93"/>
        <v>540</v>
      </c>
      <c r="I68" s="19">
        <f t="shared" si="93"/>
        <v>0</v>
      </c>
      <c r="J68" s="19">
        <f t="shared" si="93"/>
        <v>0</v>
      </c>
      <c r="K68" s="19">
        <f t="shared" si="93"/>
        <v>0</v>
      </c>
      <c r="L68" s="19">
        <f t="shared" si="8"/>
        <v>540</v>
      </c>
      <c r="M68" s="19">
        <f t="shared" si="9"/>
        <v>540</v>
      </c>
      <c r="N68" s="19">
        <f t="shared" si="10"/>
        <v>540</v>
      </c>
      <c r="O68" s="19">
        <f t="shared" ref="O68:Q68" si="94">O69</f>
        <v>0</v>
      </c>
      <c r="P68" s="19">
        <f t="shared" si="94"/>
        <v>0</v>
      </c>
      <c r="Q68" s="19">
        <f t="shared" si="94"/>
        <v>0</v>
      </c>
      <c r="R68" s="19">
        <f t="shared" si="4"/>
        <v>540</v>
      </c>
      <c r="S68" s="19">
        <f t="shared" ref="S68" si="95">S69</f>
        <v>0</v>
      </c>
      <c r="T68" s="19">
        <f t="shared" si="12"/>
        <v>540</v>
      </c>
      <c r="U68" s="19">
        <f t="shared" si="5"/>
        <v>540</v>
      </c>
      <c r="V68" s="19">
        <f t="shared" si="6"/>
        <v>540</v>
      </c>
      <c r="W68" s="19">
        <f t="shared" ref="W68" si="96">W69</f>
        <v>0</v>
      </c>
      <c r="X68" s="32"/>
      <c r="Y68" s="23"/>
      <c r="Z68" s="2"/>
    </row>
    <row r="69" spans="1:26" x14ac:dyDescent="0.3">
      <c r="A69" s="47" t="s">
        <v>23</v>
      </c>
      <c r="B69" s="44">
        <v>620</v>
      </c>
      <c r="C69" s="47" t="s">
        <v>24</v>
      </c>
      <c r="D69" s="47" t="s">
        <v>5</v>
      </c>
      <c r="E69" s="15" t="s">
        <v>563</v>
      </c>
      <c r="F69" s="19">
        <v>540</v>
      </c>
      <c r="G69" s="19">
        <v>540</v>
      </c>
      <c r="H69" s="19">
        <v>540</v>
      </c>
      <c r="I69" s="19"/>
      <c r="J69" s="19"/>
      <c r="K69" s="19"/>
      <c r="L69" s="19">
        <f t="shared" si="8"/>
        <v>540</v>
      </c>
      <c r="M69" s="19">
        <f t="shared" si="9"/>
        <v>540</v>
      </c>
      <c r="N69" s="19">
        <f t="shared" si="10"/>
        <v>540</v>
      </c>
      <c r="O69" s="19"/>
      <c r="P69" s="19"/>
      <c r="Q69" s="19"/>
      <c r="R69" s="19">
        <f t="shared" si="4"/>
        <v>540</v>
      </c>
      <c r="S69" s="19"/>
      <c r="T69" s="19">
        <f t="shared" si="12"/>
        <v>540</v>
      </c>
      <c r="U69" s="19">
        <f t="shared" si="5"/>
        <v>540</v>
      </c>
      <c r="V69" s="19">
        <f t="shared" si="6"/>
        <v>540</v>
      </c>
      <c r="W69" s="19"/>
      <c r="X69" s="32"/>
      <c r="Y69" s="23"/>
      <c r="Z69" s="2"/>
    </row>
    <row r="70" spans="1:26" ht="46.8" x14ac:dyDescent="0.3">
      <c r="A70" s="47" t="s">
        <v>23</v>
      </c>
      <c r="B70" s="44">
        <v>630</v>
      </c>
      <c r="C70" s="47"/>
      <c r="D70" s="47"/>
      <c r="E70" s="15" t="s">
        <v>597</v>
      </c>
      <c r="F70" s="19">
        <f t="shared" ref="F70:K70" si="97">F71</f>
        <v>1258.7</v>
      </c>
      <c r="G70" s="19">
        <f t="shared" si="97"/>
        <v>1258.7</v>
      </c>
      <c r="H70" s="19">
        <f t="shared" si="97"/>
        <v>1258.7</v>
      </c>
      <c r="I70" s="19">
        <f t="shared" si="97"/>
        <v>0</v>
      </c>
      <c r="J70" s="19">
        <f t="shared" si="97"/>
        <v>0</v>
      </c>
      <c r="K70" s="19">
        <f t="shared" si="97"/>
        <v>0</v>
      </c>
      <c r="L70" s="19">
        <f t="shared" si="8"/>
        <v>1258.7</v>
      </c>
      <c r="M70" s="19">
        <f t="shared" si="9"/>
        <v>1258.7</v>
      </c>
      <c r="N70" s="19">
        <f t="shared" si="10"/>
        <v>1258.7</v>
      </c>
      <c r="O70" s="19">
        <f t="shared" ref="O70:Q70" si="98">O71</f>
        <v>0</v>
      </c>
      <c r="P70" s="19">
        <f t="shared" si="98"/>
        <v>0</v>
      </c>
      <c r="Q70" s="19">
        <f t="shared" si="98"/>
        <v>0</v>
      </c>
      <c r="R70" s="19">
        <f t="shared" si="4"/>
        <v>1258.7</v>
      </c>
      <c r="S70" s="19">
        <f t="shared" ref="S70" si="99">S71</f>
        <v>0</v>
      </c>
      <c r="T70" s="19">
        <f t="shared" si="12"/>
        <v>1258.7</v>
      </c>
      <c r="U70" s="19">
        <f t="shared" si="5"/>
        <v>1258.7</v>
      </c>
      <c r="V70" s="19">
        <f t="shared" si="6"/>
        <v>1258.7</v>
      </c>
      <c r="W70" s="19">
        <f t="shared" ref="W70" si="100">W71</f>
        <v>0</v>
      </c>
      <c r="X70" s="32"/>
      <c r="Y70" s="23"/>
      <c r="Z70" s="2"/>
    </row>
    <row r="71" spans="1:26" x14ac:dyDescent="0.3">
      <c r="A71" s="47" t="s">
        <v>23</v>
      </c>
      <c r="B71" s="44">
        <v>630</v>
      </c>
      <c r="C71" s="47" t="s">
        <v>5</v>
      </c>
      <c r="D71" s="47" t="s">
        <v>6</v>
      </c>
      <c r="E71" s="15" t="s">
        <v>543</v>
      </c>
      <c r="F71" s="19">
        <v>1258.7</v>
      </c>
      <c r="G71" s="19">
        <v>1258.7</v>
      </c>
      <c r="H71" s="19">
        <v>1258.7</v>
      </c>
      <c r="I71" s="19"/>
      <c r="J71" s="19"/>
      <c r="K71" s="19"/>
      <c r="L71" s="19">
        <f t="shared" si="8"/>
        <v>1258.7</v>
      </c>
      <c r="M71" s="19">
        <f t="shared" si="9"/>
        <v>1258.7</v>
      </c>
      <c r="N71" s="19">
        <f t="shared" si="10"/>
        <v>1258.7</v>
      </c>
      <c r="O71" s="19"/>
      <c r="P71" s="19"/>
      <c r="Q71" s="19"/>
      <c r="R71" s="19">
        <f t="shared" si="4"/>
        <v>1258.7</v>
      </c>
      <c r="S71" s="19"/>
      <c r="T71" s="19">
        <f t="shared" si="12"/>
        <v>1258.7</v>
      </c>
      <c r="U71" s="19">
        <f t="shared" si="5"/>
        <v>1258.7</v>
      </c>
      <c r="V71" s="19">
        <f t="shared" si="6"/>
        <v>1258.7</v>
      </c>
      <c r="W71" s="19"/>
      <c r="X71" s="32"/>
      <c r="Y71" s="23"/>
      <c r="Z71" s="2"/>
    </row>
    <row r="72" spans="1:26" ht="78" x14ac:dyDescent="0.3">
      <c r="A72" s="47" t="s">
        <v>27</v>
      </c>
      <c r="B72" s="44"/>
      <c r="C72" s="47"/>
      <c r="D72" s="47"/>
      <c r="E72" s="15" t="s">
        <v>634</v>
      </c>
      <c r="F72" s="19">
        <f t="shared" ref="F72:K72" si="101">F73+F77</f>
        <v>8310</v>
      </c>
      <c r="G72" s="19">
        <f t="shared" si="101"/>
        <v>8310</v>
      </c>
      <c r="H72" s="19">
        <f t="shared" si="101"/>
        <v>8310</v>
      </c>
      <c r="I72" s="19">
        <f t="shared" si="101"/>
        <v>0</v>
      </c>
      <c r="J72" s="19">
        <f t="shared" si="101"/>
        <v>0</v>
      </c>
      <c r="K72" s="19">
        <f t="shared" si="101"/>
        <v>0</v>
      </c>
      <c r="L72" s="19">
        <f t="shared" si="8"/>
        <v>8310</v>
      </c>
      <c r="M72" s="19">
        <f t="shared" si="9"/>
        <v>8310</v>
      </c>
      <c r="N72" s="19">
        <f t="shared" si="10"/>
        <v>8310</v>
      </c>
      <c r="O72" s="19">
        <f t="shared" ref="O72:Q72" si="102">O73+O77</f>
        <v>0</v>
      </c>
      <c r="P72" s="19">
        <f t="shared" si="102"/>
        <v>0</v>
      </c>
      <c r="Q72" s="19">
        <f t="shared" si="102"/>
        <v>0</v>
      </c>
      <c r="R72" s="19">
        <f t="shared" si="4"/>
        <v>8310</v>
      </c>
      <c r="S72" s="19">
        <f t="shared" ref="S72" si="103">S73+S77</f>
        <v>0</v>
      </c>
      <c r="T72" s="19">
        <f t="shared" si="12"/>
        <v>8310</v>
      </c>
      <c r="U72" s="19">
        <f t="shared" si="5"/>
        <v>8310</v>
      </c>
      <c r="V72" s="19">
        <f t="shared" si="6"/>
        <v>8310</v>
      </c>
      <c r="W72" s="19">
        <f t="shared" ref="W72" si="104">W73+W77</f>
        <v>0</v>
      </c>
      <c r="X72" s="32"/>
      <c r="Y72" s="23"/>
      <c r="Z72" s="2"/>
    </row>
    <row r="73" spans="1:26" ht="31.2" x14ac:dyDescent="0.3">
      <c r="A73" s="47" t="s">
        <v>27</v>
      </c>
      <c r="B73" s="44">
        <v>200</v>
      </c>
      <c r="C73" s="47"/>
      <c r="D73" s="47"/>
      <c r="E73" s="15" t="s">
        <v>578</v>
      </c>
      <c r="F73" s="19">
        <f t="shared" ref="F73:K73" si="105">F74</f>
        <v>1790</v>
      </c>
      <c r="G73" s="19">
        <f t="shared" si="105"/>
        <v>1790</v>
      </c>
      <c r="H73" s="19">
        <f t="shared" si="105"/>
        <v>1790</v>
      </c>
      <c r="I73" s="19">
        <f t="shared" si="105"/>
        <v>0</v>
      </c>
      <c r="J73" s="19">
        <f t="shared" si="105"/>
        <v>0</v>
      </c>
      <c r="K73" s="19">
        <f t="shared" si="105"/>
        <v>0</v>
      </c>
      <c r="L73" s="19">
        <f t="shared" si="8"/>
        <v>1790</v>
      </c>
      <c r="M73" s="19">
        <f t="shared" si="9"/>
        <v>1790</v>
      </c>
      <c r="N73" s="19">
        <f t="shared" si="10"/>
        <v>1790</v>
      </c>
      <c r="O73" s="19">
        <f t="shared" ref="O73:Q73" si="106">O74</f>
        <v>0</v>
      </c>
      <c r="P73" s="19">
        <f t="shared" si="106"/>
        <v>0</v>
      </c>
      <c r="Q73" s="19">
        <f t="shared" si="106"/>
        <v>0</v>
      </c>
      <c r="R73" s="19">
        <f t="shared" si="4"/>
        <v>1790</v>
      </c>
      <c r="S73" s="19">
        <f t="shared" ref="S73" si="107">S74</f>
        <v>0</v>
      </c>
      <c r="T73" s="19">
        <f t="shared" si="12"/>
        <v>1790</v>
      </c>
      <c r="U73" s="19">
        <f t="shared" si="5"/>
        <v>1790</v>
      </c>
      <c r="V73" s="19">
        <f t="shared" si="6"/>
        <v>1790</v>
      </c>
      <c r="W73" s="19">
        <f t="shared" ref="W73" si="108">W74</f>
        <v>0</v>
      </c>
      <c r="X73" s="32"/>
      <c r="Y73" s="23"/>
      <c r="Z73" s="2"/>
    </row>
    <row r="74" spans="1:26" ht="46.8" x14ac:dyDescent="0.3">
      <c r="A74" s="47" t="s">
        <v>27</v>
      </c>
      <c r="B74" s="44">
        <v>240</v>
      </c>
      <c r="C74" s="47"/>
      <c r="D74" s="47"/>
      <c r="E74" s="15" t="s">
        <v>586</v>
      </c>
      <c r="F74" s="19">
        <f t="shared" ref="F74:K74" si="109">F75+F76</f>
        <v>1790</v>
      </c>
      <c r="G74" s="19">
        <f t="shared" si="109"/>
        <v>1790</v>
      </c>
      <c r="H74" s="19">
        <f t="shared" si="109"/>
        <v>1790</v>
      </c>
      <c r="I74" s="19">
        <f t="shared" si="109"/>
        <v>0</v>
      </c>
      <c r="J74" s="19">
        <f t="shared" si="109"/>
        <v>0</v>
      </c>
      <c r="K74" s="19">
        <f t="shared" si="109"/>
        <v>0</v>
      </c>
      <c r="L74" s="19">
        <f t="shared" si="8"/>
        <v>1790</v>
      </c>
      <c r="M74" s="19">
        <f t="shared" si="9"/>
        <v>1790</v>
      </c>
      <c r="N74" s="19">
        <f t="shared" si="10"/>
        <v>1790</v>
      </c>
      <c r="O74" s="19">
        <f t="shared" ref="O74:Q74" si="110">O75+O76</f>
        <v>0</v>
      </c>
      <c r="P74" s="19">
        <f t="shared" si="110"/>
        <v>0</v>
      </c>
      <c r="Q74" s="19">
        <f t="shared" si="110"/>
        <v>0</v>
      </c>
      <c r="R74" s="19">
        <f t="shared" si="4"/>
        <v>1790</v>
      </c>
      <c r="S74" s="19">
        <f t="shared" ref="S74" si="111">S75+S76</f>
        <v>0</v>
      </c>
      <c r="T74" s="19">
        <f t="shared" si="12"/>
        <v>1790</v>
      </c>
      <c r="U74" s="19">
        <f t="shared" si="5"/>
        <v>1790</v>
      </c>
      <c r="V74" s="19">
        <f t="shared" si="6"/>
        <v>1790</v>
      </c>
      <c r="W74" s="19">
        <f t="shared" ref="W74" si="112">W75+W76</f>
        <v>0</v>
      </c>
      <c r="X74" s="32"/>
      <c r="Y74" s="23"/>
      <c r="Z74" s="2"/>
    </row>
    <row r="75" spans="1:26" x14ac:dyDescent="0.3">
      <c r="A75" s="47" t="s">
        <v>27</v>
      </c>
      <c r="B75" s="44">
        <v>240</v>
      </c>
      <c r="C75" s="47" t="s">
        <v>5</v>
      </c>
      <c r="D75" s="47" t="s">
        <v>6</v>
      </c>
      <c r="E75" s="15" t="s">
        <v>543</v>
      </c>
      <c r="F75" s="19">
        <v>1240</v>
      </c>
      <c r="G75" s="19">
        <v>1240</v>
      </c>
      <c r="H75" s="19">
        <v>1240</v>
      </c>
      <c r="I75" s="19"/>
      <c r="J75" s="19"/>
      <c r="K75" s="19"/>
      <c r="L75" s="19">
        <f t="shared" si="8"/>
        <v>1240</v>
      </c>
      <c r="M75" s="19">
        <f t="shared" si="9"/>
        <v>1240</v>
      </c>
      <c r="N75" s="19">
        <f t="shared" si="10"/>
        <v>1240</v>
      </c>
      <c r="O75" s="19"/>
      <c r="P75" s="19"/>
      <c r="Q75" s="19"/>
      <c r="R75" s="19">
        <f t="shared" si="4"/>
        <v>1240</v>
      </c>
      <c r="S75" s="19"/>
      <c r="T75" s="19">
        <f t="shared" si="12"/>
        <v>1240</v>
      </c>
      <c r="U75" s="19">
        <f t="shared" si="5"/>
        <v>1240</v>
      </c>
      <c r="V75" s="19">
        <f t="shared" si="6"/>
        <v>1240</v>
      </c>
      <c r="W75" s="19"/>
      <c r="X75" s="32"/>
      <c r="Y75" s="23"/>
      <c r="Z75" s="2"/>
    </row>
    <row r="76" spans="1:26" x14ac:dyDescent="0.3">
      <c r="A76" s="47" t="s">
        <v>27</v>
      </c>
      <c r="B76" s="44">
        <v>240</v>
      </c>
      <c r="C76" s="47" t="s">
        <v>24</v>
      </c>
      <c r="D76" s="47" t="s">
        <v>5</v>
      </c>
      <c r="E76" s="15" t="s">
        <v>563</v>
      </c>
      <c r="F76" s="19">
        <v>550</v>
      </c>
      <c r="G76" s="19">
        <v>550</v>
      </c>
      <c r="H76" s="19">
        <v>550</v>
      </c>
      <c r="I76" s="19"/>
      <c r="J76" s="19"/>
      <c r="K76" s="19"/>
      <c r="L76" s="19">
        <f t="shared" si="8"/>
        <v>550</v>
      </c>
      <c r="M76" s="19">
        <f t="shared" si="9"/>
        <v>550</v>
      </c>
      <c r="N76" s="19">
        <f t="shared" si="10"/>
        <v>550</v>
      </c>
      <c r="O76" s="19"/>
      <c r="P76" s="19"/>
      <c r="Q76" s="19"/>
      <c r="R76" s="19">
        <f t="shared" si="4"/>
        <v>550</v>
      </c>
      <c r="S76" s="19"/>
      <c r="T76" s="19">
        <f t="shared" si="12"/>
        <v>550</v>
      </c>
      <c r="U76" s="19">
        <f t="shared" si="5"/>
        <v>550</v>
      </c>
      <c r="V76" s="19">
        <f t="shared" si="6"/>
        <v>550</v>
      </c>
      <c r="W76" s="19"/>
      <c r="X76" s="32"/>
      <c r="Y76" s="23"/>
      <c r="Z76" s="2"/>
    </row>
    <row r="77" spans="1:26" ht="46.8" x14ac:dyDescent="0.3">
      <c r="A77" s="47" t="s">
        <v>27</v>
      </c>
      <c r="B77" s="44">
        <v>600</v>
      </c>
      <c r="C77" s="47"/>
      <c r="D77" s="47"/>
      <c r="E77" s="15" t="s">
        <v>581</v>
      </c>
      <c r="F77" s="19">
        <f t="shared" ref="F77:K77" si="113">F78+F81+F84</f>
        <v>6520</v>
      </c>
      <c r="G77" s="19">
        <f t="shared" si="113"/>
        <v>6520</v>
      </c>
      <c r="H77" s="19">
        <f t="shared" si="113"/>
        <v>6520</v>
      </c>
      <c r="I77" s="19">
        <f t="shared" si="113"/>
        <v>0</v>
      </c>
      <c r="J77" s="19">
        <f t="shared" si="113"/>
        <v>0</v>
      </c>
      <c r="K77" s="19">
        <f t="shared" si="113"/>
        <v>0</v>
      </c>
      <c r="L77" s="19">
        <f t="shared" si="8"/>
        <v>6520</v>
      </c>
      <c r="M77" s="19">
        <f t="shared" si="9"/>
        <v>6520</v>
      </c>
      <c r="N77" s="19">
        <f t="shared" si="10"/>
        <v>6520</v>
      </c>
      <c r="O77" s="19">
        <f t="shared" ref="O77:Q77" si="114">O78+O81+O84</f>
        <v>0</v>
      </c>
      <c r="P77" s="19">
        <f t="shared" si="114"/>
        <v>0</v>
      </c>
      <c r="Q77" s="19">
        <f t="shared" si="114"/>
        <v>0</v>
      </c>
      <c r="R77" s="19">
        <f t="shared" si="4"/>
        <v>6520</v>
      </c>
      <c r="S77" s="19">
        <f t="shared" ref="S77" si="115">S78+S81+S84</f>
        <v>0</v>
      </c>
      <c r="T77" s="19">
        <f t="shared" si="12"/>
        <v>6520</v>
      </c>
      <c r="U77" s="19">
        <f t="shared" si="5"/>
        <v>6520</v>
      </c>
      <c r="V77" s="19">
        <f t="shared" si="6"/>
        <v>6520</v>
      </c>
      <c r="W77" s="19">
        <f t="shared" ref="W77" si="116">W78+W81+W84</f>
        <v>0</v>
      </c>
      <c r="X77" s="32"/>
      <c r="Y77" s="23"/>
      <c r="Z77" s="2"/>
    </row>
    <row r="78" spans="1:26" x14ac:dyDescent="0.3">
      <c r="A78" s="47" t="s">
        <v>27</v>
      </c>
      <c r="B78" s="44">
        <v>610</v>
      </c>
      <c r="C78" s="47"/>
      <c r="D78" s="47"/>
      <c r="E78" s="15" t="s">
        <v>595</v>
      </c>
      <c r="F78" s="19">
        <f t="shared" ref="F78:K78" si="117">F79+F80</f>
        <v>543</v>
      </c>
      <c r="G78" s="19">
        <f t="shared" si="117"/>
        <v>543</v>
      </c>
      <c r="H78" s="19">
        <f t="shared" si="117"/>
        <v>543</v>
      </c>
      <c r="I78" s="19">
        <f t="shared" si="117"/>
        <v>0</v>
      </c>
      <c r="J78" s="19">
        <f t="shared" si="117"/>
        <v>0</v>
      </c>
      <c r="K78" s="19">
        <f t="shared" si="117"/>
        <v>0</v>
      </c>
      <c r="L78" s="19">
        <f t="shared" si="8"/>
        <v>543</v>
      </c>
      <c r="M78" s="19">
        <f t="shared" si="9"/>
        <v>543</v>
      </c>
      <c r="N78" s="19">
        <f t="shared" si="10"/>
        <v>543</v>
      </c>
      <c r="O78" s="19">
        <f t="shared" ref="O78:Q78" si="118">O79+O80</f>
        <v>0</v>
      </c>
      <c r="P78" s="19">
        <f t="shared" si="118"/>
        <v>0</v>
      </c>
      <c r="Q78" s="19">
        <f t="shared" si="118"/>
        <v>0</v>
      </c>
      <c r="R78" s="19">
        <f t="shared" si="4"/>
        <v>543</v>
      </c>
      <c r="S78" s="19">
        <f t="shared" ref="S78" si="119">S79+S80</f>
        <v>0</v>
      </c>
      <c r="T78" s="19">
        <f t="shared" si="12"/>
        <v>543</v>
      </c>
      <c r="U78" s="19">
        <f t="shared" si="5"/>
        <v>543</v>
      </c>
      <c r="V78" s="19">
        <f t="shared" si="6"/>
        <v>543</v>
      </c>
      <c r="W78" s="19">
        <f t="shared" ref="W78" si="120">W79+W80</f>
        <v>0</v>
      </c>
      <c r="X78" s="32"/>
      <c r="Y78" s="23"/>
      <c r="Z78" s="2"/>
    </row>
    <row r="79" spans="1:26" x14ac:dyDescent="0.3">
      <c r="A79" s="47" t="s">
        <v>27</v>
      </c>
      <c r="B79" s="44">
        <v>610</v>
      </c>
      <c r="C79" s="47" t="s">
        <v>28</v>
      </c>
      <c r="D79" s="47" t="s">
        <v>30</v>
      </c>
      <c r="E79" s="15" t="s">
        <v>562</v>
      </c>
      <c r="F79" s="19">
        <v>200</v>
      </c>
      <c r="G79" s="19">
        <v>200</v>
      </c>
      <c r="H79" s="19">
        <v>200</v>
      </c>
      <c r="I79" s="19"/>
      <c r="J79" s="19"/>
      <c r="K79" s="19"/>
      <c r="L79" s="19">
        <f t="shared" si="8"/>
        <v>200</v>
      </c>
      <c r="M79" s="19">
        <f t="shared" si="9"/>
        <v>200</v>
      </c>
      <c r="N79" s="19">
        <f t="shared" si="10"/>
        <v>200</v>
      </c>
      <c r="O79" s="19"/>
      <c r="P79" s="19"/>
      <c r="Q79" s="19"/>
      <c r="R79" s="19">
        <f t="shared" si="4"/>
        <v>200</v>
      </c>
      <c r="S79" s="19"/>
      <c r="T79" s="19">
        <f t="shared" si="12"/>
        <v>200</v>
      </c>
      <c r="U79" s="19">
        <f t="shared" si="5"/>
        <v>200</v>
      </c>
      <c r="V79" s="19">
        <f t="shared" si="6"/>
        <v>200</v>
      </c>
      <c r="W79" s="19"/>
      <c r="X79" s="32"/>
      <c r="Y79" s="23"/>
      <c r="Z79" s="2"/>
    </row>
    <row r="80" spans="1:26" x14ac:dyDescent="0.3">
      <c r="A80" s="47" t="s">
        <v>27</v>
      </c>
      <c r="B80" s="44">
        <v>610</v>
      </c>
      <c r="C80" s="47" t="s">
        <v>24</v>
      </c>
      <c r="D80" s="47" t="s">
        <v>5</v>
      </c>
      <c r="E80" s="15" t="s">
        <v>563</v>
      </c>
      <c r="F80" s="19">
        <v>343</v>
      </c>
      <c r="G80" s="19">
        <v>343</v>
      </c>
      <c r="H80" s="19">
        <v>343</v>
      </c>
      <c r="I80" s="19"/>
      <c r="J80" s="19"/>
      <c r="K80" s="19"/>
      <c r="L80" s="19">
        <f t="shared" si="8"/>
        <v>343</v>
      </c>
      <c r="M80" s="19">
        <f t="shared" si="9"/>
        <v>343</v>
      </c>
      <c r="N80" s="19">
        <f t="shared" si="10"/>
        <v>343</v>
      </c>
      <c r="O80" s="19"/>
      <c r="P80" s="19"/>
      <c r="Q80" s="19"/>
      <c r="R80" s="19">
        <f t="shared" si="4"/>
        <v>343</v>
      </c>
      <c r="S80" s="19"/>
      <c r="T80" s="19">
        <f t="shared" si="12"/>
        <v>343</v>
      </c>
      <c r="U80" s="19">
        <f t="shared" si="5"/>
        <v>343</v>
      </c>
      <c r="V80" s="19">
        <f t="shared" si="6"/>
        <v>343</v>
      </c>
      <c r="W80" s="19"/>
      <c r="X80" s="32"/>
      <c r="Y80" s="23"/>
      <c r="Z80" s="2"/>
    </row>
    <row r="81" spans="1:26" x14ac:dyDescent="0.3">
      <c r="A81" s="47" t="s">
        <v>27</v>
      </c>
      <c r="B81" s="44">
        <v>620</v>
      </c>
      <c r="C81" s="47"/>
      <c r="D81" s="47"/>
      <c r="E81" s="15" t="s">
        <v>596</v>
      </c>
      <c r="F81" s="19">
        <f t="shared" ref="F81:K81" si="121">F82+F83</f>
        <v>2000</v>
      </c>
      <c r="G81" s="19">
        <f t="shared" si="121"/>
        <v>2000</v>
      </c>
      <c r="H81" s="19">
        <f t="shared" si="121"/>
        <v>2000</v>
      </c>
      <c r="I81" s="19">
        <f t="shared" si="121"/>
        <v>0</v>
      </c>
      <c r="J81" s="19">
        <f t="shared" si="121"/>
        <v>0</v>
      </c>
      <c r="K81" s="19">
        <f t="shared" si="121"/>
        <v>0</v>
      </c>
      <c r="L81" s="19">
        <f t="shared" si="8"/>
        <v>2000</v>
      </c>
      <c r="M81" s="19">
        <f t="shared" si="9"/>
        <v>2000</v>
      </c>
      <c r="N81" s="19">
        <f t="shared" si="10"/>
        <v>2000</v>
      </c>
      <c r="O81" s="19">
        <f t="shared" ref="O81:Q81" si="122">O82+O83</f>
        <v>0</v>
      </c>
      <c r="P81" s="19">
        <f t="shared" si="122"/>
        <v>0</v>
      </c>
      <c r="Q81" s="19">
        <f t="shared" si="122"/>
        <v>0</v>
      </c>
      <c r="R81" s="19">
        <f t="shared" si="4"/>
        <v>2000</v>
      </c>
      <c r="S81" s="19">
        <f t="shared" ref="S81" si="123">S82+S83</f>
        <v>0</v>
      </c>
      <c r="T81" s="19">
        <f t="shared" si="12"/>
        <v>2000</v>
      </c>
      <c r="U81" s="19">
        <f t="shared" si="5"/>
        <v>2000</v>
      </c>
      <c r="V81" s="19">
        <f t="shared" si="6"/>
        <v>2000</v>
      </c>
      <c r="W81" s="19">
        <f t="shared" ref="W81" si="124">W82+W83</f>
        <v>0</v>
      </c>
      <c r="X81" s="32"/>
      <c r="Y81" s="23"/>
      <c r="Z81" s="2"/>
    </row>
    <row r="82" spans="1:26" x14ac:dyDescent="0.3">
      <c r="A82" s="47" t="s">
        <v>27</v>
      </c>
      <c r="B82" s="44">
        <v>620</v>
      </c>
      <c r="C82" s="47" t="s">
        <v>28</v>
      </c>
      <c r="D82" s="47" t="s">
        <v>28</v>
      </c>
      <c r="E82" s="15" t="s">
        <v>561</v>
      </c>
      <c r="F82" s="19">
        <v>800</v>
      </c>
      <c r="G82" s="19">
        <v>800</v>
      </c>
      <c r="H82" s="19">
        <v>800</v>
      </c>
      <c r="I82" s="19"/>
      <c r="J82" s="19"/>
      <c r="K82" s="19"/>
      <c r="L82" s="19">
        <f t="shared" si="8"/>
        <v>800</v>
      </c>
      <c r="M82" s="19">
        <f t="shared" si="9"/>
        <v>800</v>
      </c>
      <c r="N82" s="19">
        <f t="shared" si="10"/>
        <v>800</v>
      </c>
      <c r="O82" s="19"/>
      <c r="P82" s="19"/>
      <c r="Q82" s="19"/>
      <c r="R82" s="19">
        <f t="shared" ref="R82:R145" si="125">L82+O82</f>
        <v>800</v>
      </c>
      <c r="S82" s="19"/>
      <c r="T82" s="19">
        <f t="shared" si="12"/>
        <v>800</v>
      </c>
      <c r="U82" s="19">
        <f t="shared" ref="U82:U145" si="126">M82+P82</f>
        <v>800</v>
      </c>
      <c r="V82" s="19">
        <f t="shared" ref="V82:V145" si="127">N82+Q82</f>
        <v>800</v>
      </c>
      <c r="W82" s="19"/>
      <c r="X82" s="32"/>
      <c r="Y82" s="23"/>
      <c r="Z82" s="2"/>
    </row>
    <row r="83" spans="1:26" x14ac:dyDescent="0.3">
      <c r="A83" s="47" t="s">
        <v>27</v>
      </c>
      <c r="B83" s="44">
        <v>620</v>
      </c>
      <c r="C83" s="47" t="s">
        <v>24</v>
      </c>
      <c r="D83" s="47" t="s">
        <v>5</v>
      </c>
      <c r="E83" s="15" t="s">
        <v>563</v>
      </c>
      <c r="F83" s="19">
        <v>1200</v>
      </c>
      <c r="G83" s="19">
        <v>1200</v>
      </c>
      <c r="H83" s="19">
        <v>1200</v>
      </c>
      <c r="I83" s="19"/>
      <c r="J83" s="19"/>
      <c r="K83" s="19"/>
      <c r="L83" s="19">
        <f t="shared" ref="L83:L146" si="128">F83+I83</f>
        <v>1200</v>
      </c>
      <c r="M83" s="19">
        <f t="shared" ref="M83:M146" si="129">G83+J83</f>
        <v>1200</v>
      </c>
      <c r="N83" s="19">
        <f t="shared" ref="N83:N146" si="130">H83+K83</f>
        <v>1200</v>
      </c>
      <c r="O83" s="19"/>
      <c r="P83" s="19"/>
      <c r="Q83" s="19"/>
      <c r="R83" s="19">
        <f t="shared" si="125"/>
        <v>1200</v>
      </c>
      <c r="S83" s="19"/>
      <c r="T83" s="19">
        <f t="shared" ref="T83:T146" si="131">R83+S83</f>
        <v>1200</v>
      </c>
      <c r="U83" s="19">
        <f t="shared" si="126"/>
        <v>1200</v>
      </c>
      <c r="V83" s="19">
        <f t="shared" si="127"/>
        <v>1200</v>
      </c>
      <c r="W83" s="19"/>
      <c r="X83" s="32"/>
      <c r="Y83" s="23"/>
      <c r="Z83" s="2"/>
    </row>
    <row r="84" spans="1:26" ht="46.8" x14ac:dyDescent="0.3">
      <c r="A84" s="47" t="s">
        <v>27</v>
      </c>
      <c r="B84" s="44">
        <v>630</v>
      </c>
      <c r="C84" s="47"/>
      <c r="D84" s="47"/>
      <c r="E84" s="15" t="s">
        <v>597</v>
      </c>
      <c r="F84" s="19">
        <f t="shared" ref="F84:K84" si="132">F85</f>
        <v>3977</v>
      </c>
      <c r="G84" s="19">
        <f t="shared" si="132"/>
        <v>3977</v>
      </c>
      <c r="H84" s="19">
        <f t="shared" si="132"/>
        <v>3977</v>
      </c>
      <c r="I84" s="19">
        <f t="shared" si="132"/>
        <v>0</v>
      </c>
      <c r="J84" s="19">
        <f t="shared" si="132"/>
        <v>0</v>
      </c>
      <c r="K84" s="19">
        <f t="shared" si="132"/>
        <v>0</v>
      </c>
      <c r="L84" s="19">
        <f t="shared" si="128"/>
        <v>3977</v>
      </c>
      <c r="M84" s="19">
        <f t="shared" si="129"/>
        <v>3977</v>
      </c>
      <c r="N84" s="19">
        <f t="shared" si="130"/>
        <v>3977</v>
      </c>
      <c r="O84" s="19">
        <f t="shared" ref="O84:Q84" si="133">O85</f>
        <v>0</v>
      </c>
      <c r="P84" s="19">
        <f t="shared" si="133"/>
        <v>0</v>
      </c>
      <c r="Q84" s="19">
        <f t="shared" si="133"/>
        <v>0</v>
      </c>
      <c r="R84" s="19">
        <f t="shared" si="125"/>
        <v>3977</v>
      </c>
      <c r="S84" s="19">
        <f t="shared" ref="S84" si="134">S85</f>
        <v>0</v>
      </c>
      <c r="T84" s="19">
        <f t="shared" si="131"/>
        <v>3977</v>
      </c>
      <c r="U84" s="19">
        <f t="shared" si="126"/>
        <v>3977</v>
      </c>
      <c r="V84" s="19">
        <f t="shared" si="127"/>
        <v>3977</v>
      </c>
      <c r="W84" s="19">
        <f t="shared" ref="W84" si="135">W85</f>
        <v>0</v>
      </c>
      <c r="X84" s="32"/>
      <c r="Y84" s="23"/>
      <c r="Z84" s="2"/>
    </row>
    <row r="85" spans="1:26" x14ac:dyDescent="0.3">
      <c r="A85" s="47" t="s">
        <v>27</v>
      </c>
      <c r="B85" s="44">
        <v>630</v>
      </c>
      <c r="C85" s="47" t="s">
        <v>5</v>
      </c>
      <c r="D85" s="47" t="s">
        <v>6</v>
      </c>
      <c r="E85" s="15" t="s">
        <v>543</v>
      </c>
      <c r="F85" s="19">
        <v>3977</v>
      </c>
      <c r="G85" s="19">
        <v>3977</v>
      </c>
      <c r="H85" s="19">
        <v>3977</v>
      </c>
      <c r="I85" s="19"/>
      <c r="J85" s="19"/>
      <c r="K85" s="19"/>
      <c r="L85" s="19">
        <f t="shared" si="128"/>
        <v>3977</v>
      </c>
      <c r="M85" s="19">
        <f t="shared" si="129"/>
        <v>3977</v>
      </c>
      <c r="N85" s="19">
        <f t="shared" si="130"/>
        <v>3977</v>
      </c>
      <c r="O85" s="19"/>
      <c r="P85" s="19"/>
      <c r="Q85" s="19"/>
      <c r="R85" s="19">
        <f t="shared" si="125"/>
        <v>3977</v>
      </c>
      <c r="S85" s="19"/>
      <c r="T85" s="19">
        <f t="shared" si="131"/>
        <v>3977</v>
      </c>
      <c r="U85" s="19">
        <f t="shared" si="126"/>
        <v>3977</v>
      </c>
      <c r="V85" s="19">
        <f t="shared" si="127"/>
        <v>3977</v>
      </c>
      <c r="W85" s="19"/>
      <c r="X85" s="32"/>
      <c r="Y85" s="23"/>
      <c r="Z85" s="2"/>
    </row>
    <row r="86" spans="1:26" ht="46.8" x14ac:dyDescent="0.3">
      <c r="A86" s="47" t="s">
        <v>29</v>
      </c>
      <c r="B86" s="44"/>
      <c r="C86" s="47"/>
      <c r="D86" s="47"/>
      <c r="E86" s="15" t="s">
        <v>635</v>
      </c>
      <c r="F86" s="19">
        <f t="shared" ref="F86:K88" si="136">F87</f>
        <v>250</v>
      </c>
      <c r="G86" s="19">
        <f t="shared" si="136"/>
        <v>250</v>
      </c>
      <c r="H86" s="19">
        <f t="shared" si="136"/>
        <v>250</v>
      </c>
      <c r="I86" s="19">
        <f t="shared" si="136"/>
        <v>0</v>
      </c>
      <c r="J86" s="19">
        <f t="shared" si="136"/>
        <v>0</v>
      </c>
      <c r="K86" s="19">
        <f t="shared" si="136"/>
        <v>0</v>
      </c>
      <c r="L86" s="19">
        <f t="shared" si="128"/>
        <v>250</v>
      </c>
      <c r="M86" s="19">
        <f t="shared" si="129"/>
        <v>250</v>
      </c>
      <c r="N86" s="19">
        <f t="shared" si="130"/>
        <v>250</v>
      </c>
      <c r="O86" s="19">
        <f t="shared" ref="O86:Q88" si="137">O87</f>
        <v>0</v>
      </c>
      <c r="P86" s="19">
        <f t="shared" si="137"/>
        <v>0</v>
      </c>
      <c r="Q86" s="19">
        <f t="shared" si="137"/>
        <v>0</v>
      </c>
      <c r="R86" s="19">
        <f t="shared" si="125"/>
        <v>250</v>
      </c>
      <c r="S86" s="19">
        <f t="shared" ref="S86:S88" si="138">S87</f>
        <v>0</v>
      </c>
      <c r="T86" s="19">
        <f t="shared" si="131"/>
        <v>250</v>
      </c>
      <c r="U86" s="19">
        <f t="shared" si="126"/>
        <v>250</v>
      </c>
      <c r="V86" s="19">
        <f t="shared" si="127"/>
        <v>250</v>
      </c>
      <c r="W86" s="19">
        <f t="shared" ref="W86:W88" si="139">W87</f>
        <v>0</v>
      </c>
      <c r="X86" s="32"/>
      <c r="Y86" s="23"/>
      <c r="Z86" s="2"/>
    </row>
    <row r="87" spans="1:26" ht="31.2" x14ac:dyDescent="0.3">
      <c r="A87" s="47" t="s">
        <v>29</v>
      </c>
      <c r="B87" s="44">
        <v>200</v>
      </c>
      <c r="C87" s="47"/>
      <c r="D87" s="47"/>
      <c r="E87" s="15" t="s">
        <v>578</v>
      </c>
      <c r="F87" s="19">
        <f t="shared" si="136"/>
        <v>250</v>
      </c>
      <c r="G87" s="19">
        <f t="shared" si="136"/>
        <v>250</v>
      </c>
      <c r="H87" s="19">
        <f t="shared" si="136"/>
        <v>250</v>
      </c>
      <c r="I87" s="19">
        <f t="shared" si="136"/>
        <v>0</v>
      </c>
      <c r="J87" s="19">
        <f t="shared" si="136"/>
        <v>0</v>
      </c>
      <c r="K87" s="19">
        <f t="shared" si="136"/>
        <v>0</v>
      </c>
      <c r="L87" s="19">
        <f t="shared" si="128"/>
        <v>250</v>
      </c>
      <c r="M87" s="19">
        <f t="shared" si="129"/>
        <v>250</v>
      </c>
      <c r="N87" s="19">
        <f t="shared" si="130"/>
        <v>250</v>
      </c>
      <c r="O87" s="19">
        <f t="shared" si="137"/>
        <v>0</v>
      </c>
      <c r="P87" s="19">
        <f t="shared" si="137"/>
        <v>0</v>
      </c>
      <c r="Q87" s="19">
        <f t="shared" si="137"/>
        <v>0</v>
      </c>
      <c r="R87" s="19">
        <f t="shared" si="125"/>
        <v>250</v>
      </c>
      <c r="S87" s="19">
        <f t="shared" si="138"/>
        <v>0</v>
      </c>
      <c r="T87" s="19">
        <f t="shared" si="131"/>
        <v>250</v>
      </c>
      <c r="U87" s="19">
        <f t="shared" si="126"/>
        <v>250</v>
      </c>
      <c r="V87" s="19">
        <f t="shared" si="127"/>
        <v>250</v>
      </c>
      <c r="W87" s="19">
        <f t="shared" si="139"/>
        <v>0</v>
      </c>
      <c r="X87" s="32"/>
      <c r="Y87" s="23"/>
      <c r="Z87" s="2"/>
    </row>
    <row r="88" spans="1:26" ht="46.8" x14ac:dyDescent="0.3">
      <c r="A88" s="47" t="s">
        <v>29</v>
      </c>
      <c r="B88" s="44">
        <v>240</v>
      </c>
      <c r="C88" s="47"/>
      <c r="D88" s="47"/>
      <c r="E88" s="15" t="s">
        <v>586</v>
      </c>
      <c r="F88" s="19">
        <f t="shared" si="136"/>
        <v>250</v>
      </c>
      <c r="G88" s="19">
        <f t="shared" si="136"/>
        <v>250</v>
      </c>
      <c r="H88" s="19">
        <f t="shared" si="136"/>
        <v>250</v>
      </c>
      <c r="I88" s="19">
        <f t="shared" si="136"/>
        <v>0</v>
      </c>
      <c r="J88" s="19">
        <f t="shared" si="136"/>
        <v>0</v>
      </c>
      <c r="K88" s="19">
        <f t="shared" si="136"/>
        <v>0</v>
      </c>
      <c r="L88" s="19">
        <f t="shared" si="128"/>
        <v>250</v>
      </c>
      <c r="M88" s="19">
        <f t="shared" si="129"/>
        <v>250</v>
      </c>
      <c r="N88" s="19">
        <f t="shared" si="130"/>
        <v>250</v>
      </c>
      <c r="O88" s="19">
        <f t="shared" si="137"/>
        <v>0</v>
      </c>
      <c r="P88" s="19">
        <f t="shared" si="137"/>
        <v>0</v>
      </c>
      <c r="Q88" s="19">
        <f t="shared" si="137"/>
        <v>0</v>
      </c>
      <c r="R88" s="19">
        <f t="shared" si="125"/>
        <v>250</v>
      </c>
      <c r="S88" s="19">
        <f t="shared" si="138"/>
        <v>0</v>
      </c>
      <c r="T88" s="19">
        <f t="shared" si="131"/>
        <v>250</v>
      </c>
      <c r="U88" s="19">
        <f t="shared" si="126"/>
        <v>250</v>
      </c>
      <c r="V88" s="19">
        <f t="shared" si="127"/>
        <v>250</v>
      </c>
      <c r="W88" s="19">
        <f t="shared" si="139"/>
        <v>0</v>
      </c>
      <c r="X88" s="32"/>
      <c r="Y88" s="23"/>
      <c r="Z88" s="2"/>
    </row>
    <row r="89" spans="1:26" x14ac:dyDescent="0.3">
      <c r="A89" s="47" t="s">
        <v>29</v>
      </c>
      <c r="B89" s="44">
        <v>240</v>
      </c>
      <c r="C89" s="47" t="s">
        <v>5</v>
      </c>
      <c r="D89" s="47" t="s">
        <v>6</v>
      </c>
      <c r="E89" s="15" t="s">
        <v>543</v>
      </c>
      <c r="F89" s="19">
        <v>250</v>
      </c>
      <c r="G89" s="19">
        <v>250</v>
      </c>
      <c r="H89" s="19">
        <v>250</v>
      </c>
      <c r="I89" s="19"/>
      <c r="J89" s="19"/>
      <c r="K89" s="19"/>
      <c r="L89" s="19">
        <f t="shared" si="128"/>
        <v>250</v>
      </c>
      <c r="M89" s="19">
        <f t="shared" si="129"/>
        <v>250</v>
      </c>
      <c r="N89" s="19">
        <f t="shared" si="130"/>
        <v>250</v>
      </c>
      <c r="O89" s="19"/>
      <c r="P89" s="19"/>
      <c r="Q89" s="19"/>
      <c r="R89" s="19">
        <f t="shared" si="125"/>
        <v>250</v>
      </c>
      <c r="S89" s="19"/>
      <c r="T89" s="19">
        <f t="shared" si="131"/>
        <v>250</v>
      </c>
      <c r="U89" s="19">
        <f t="shared" si="126"/>
        <v>250</v>
      </c>
      <c r="V89" s="19">
        <f t="shared" si="127"/>
        <v>250</v>
      </c>
      <c r="W89" s="19"/>
      <c r="X89" s="32"/>
      <c r="Y89" s="23"/>
      <c r="Z89" s="2"/>
    </row>
    <row r="90" spans="1:26" s="9" customFormat="1" ht="31.2" x14ac:dyDescent="0.3">
      <c r="A90" s="8" t="s">
        <v>32</v>
      </c>
      <c r="B90" s="14"/>
      <c r="C90" s="8"/>
      <c r="D90" s="8"/>
      <c r="E90" s="45" t="s">
        <v>1038</v>
      </c>
      <c r="F90" s="12">
        <f>F91+F110+F169</f>
        <v>271854.10000000003</v>
      </c>
      <c r="G90" s="12">
        <f>G91+G110+G169</f>
        <v>212977.6</v>
      </c>
      <c r="H90" s="12">
        <f>H91+H110+H169</f>
        <v>179664.7</v>
      </c>
      <c r="I90" s="12">
        <f t="shared" ref="I90:K90" si="140">I91+I110+I169</f>
        <v>6926.3</v>
      </c>
      <c r="J90" s="12">
        <f t="shared" si="140"/>
        <v>0</v>
      </c>
      <c r="K90" s="12">
        <f t="shared" si="140"/>
        <v>-2117.1</v>
      </c>
      <c r="L90" s="12">
        <f t="shared" si="128"/>
        <v>278780.40000000002</v>
      </c>
      <c r="M90" s="12">
        <f t="shared" si="129"/>
        <v>212977.6</v>
      </c>
      <c r="N90" s="12">
        <f t="shared" si="130"/>
        <v>177547.6</v>
      </c>
      <c r="O90" s="12">
        <f t="shared" ref="O90:Q90" si="141">O91+O110+O169</f>
        <v>23302.324999999997</v>
      </c>
      <c r="P90" s="12">
        <f t="shared" si="141"/>
        <v>1443.1</v>
      </c>
      <c r="Q90" s="12">
        <f t="shared" si="141"/>
        <v>1443.1</v>
      </c>
      <c r="R90" s="12">
        <f t="shared" si="125"/>
        <v>302082.72500000003</v>
      </c>
      <c r="S90" s="12">
        <f>S91+S110+S169</f>
        <v>0</v>
      </c>
      <c r="T90" s="12">
        <f t="shared" si="131"/>
        <v>302082.72500000003</v>
      </c>
      <c r="U90" s="12">
        <f t="shared" si="126"/>
        <v>214420.7</v>
      </c>
      <c r="V90" s="12">
        <f t="shared" si="127"/>
        <v>178990.7</v>
      </c>
      <c r="W90" s="12">
        <f>W91+W110+W169</f>
        <v>0</v>
      </c>
      <c r="X90" s="22"/>
      <c r="Y90" s="25"/>
    </row>
    <row r="91" spans="1:26" s="11" customFormat="1" ht="31.2" x14ac:dyDescent="0.3">
      <c r="A91" s="10" t="s">
        <v>33</v>
      </c>
      <c r="B91" s="17"/>
      <c r="C91" s="10"/>
      <c r="D91" s="10"/>
      <c r="E91" s="16" t="s">
        <v>1039</v>
      </c>
      <c r="F91" s="18">
        <f>F92+F97+F102</f>
        <v>11001.4</v>
      </c>
      <c r="G91" s="18">
        <f t="shared" ref="G91:W91" si="142">G92+G97+G102</f>
        <v>11001.4</v>
      </c>
      <c r="H91" s="18">
        <f t="shared" si="142"/>
        <v>11001.4</v>
      </c>
      <c r="I91" s="18">
        <f t="shared" ref="I91:K91" si="143">I92+I97+I102</f>
        <v>3500</v>
      </c>
      <c r="J91" s="18">
        <f t="shared" si="143"/>
        <v>0</v>
      </c>
      <c r="K91" s="18">
        <f t="shared" si="143"/>
        <v>0</v>
      </c>
      <c r="L91" s="18">
        <f t="shared" si="128"/>
        <v>14501.4</v>
      </c>
      <c r="M91" s="18">
        <f t="shared" si="129"/>
        <v>11001.4</v>
      </c>
      <c r="N91" s="18">
        <f t="shared" si="130"/>
        <v>11001.4</v>
      </c>
      <c r="O91" s="18">
        <f t="shared" ref="O91:Q91" si="144">O92+O97+O102</f>
        <v>1443.1</v>
      </c>
      <c r="P91" s="18">
        <f t="shared" si="144"/>
        <v>1443.1</v>
      </c>
      <c r="Q91" s="18">
        <f t="shared" si="144"/>
        <v>1443.1</v>
      </c>
      <c r="R91" s="18">
        <f t="shared" si="125"/>
        <v>15944.5</v>
      </c>
      <c r="S91" s="18">
        <f t="shared" ref="S91" si="145">S92+S97+S102</f>
        <v>0</v>
      </c>
      <c r="T91" s="18">
        <f t="shared" si="131"/>
        <v>15944.5</v>
      </c>
      <c r="U91" s="18">
        <f t="shared" si="126"/>
        <v>12444.5</v>
      </c>
      <c r="V91" s="18">
        <f t="shared" si="127"/>
        <v>12444.5</v>
      </c>
      <c r="W91" s="18">
        <f t="shared" si="142"/>
        <v>0</v>
      </c>
      <c r="X91" s="31"/>
      <c r="Y91" s="26"/>
    </row>
    <row r="92" spans="1:26" ht="46.8" x14ac:dyDescent="0.3">
      <c r="A92" s="47" t="s">
        <v>34</v>
      </c>
      <c r="B92" s="44"/>
      <c r="C92" s="47"/>
      <c r="D92" s="47"/>
      <c r="E92" s="15" t="s">
        <v>1040</v>
      </c>
      <c r="F92" s="19">
        <f t="shared" ref="F92:K95" si="146">F93</f>
        <v>4441.7</v>
      </c>
      <c r="G92" s="19">
        <f t="shared" si="146"/>
        <v>4441.7</v>
      </c>
      <c r="H92" s="19">
        <f t="shared" si="146"/>
        <v>4441.7</v>
      </c>
      <c r="I92" s="19">
        <f t="shared" si="146"/>
        <v>0</v>
      </c>
      <c r="J92" s="19">
        <f t="shared" si="146"/>
        <v>0</v>
      </c>
      <c r="K92" s="19">
        <f t="shared" si="146"/>
        <v>0</v>
      </c>
      <c r="L92" s="19">
        <f t="shared" si="128"/>
        <v>4441.7</v>
      </c>
      <c r="M92" s="19">
        <f t="shared" si="129"/>
        <v>4441.7</v>
      </c>
      <c r="N92" s="19">
        <f t="shared" si="130"/>
        <v>4441.7</v>
      </c>
      <c r="O92" s="19">
        <f t="shared" ref="O92:Q95" si="147">O93</f>
        <v>1443.1</v>
      </c>
      <c r="P92" s="19">
        <f t="shared" si="147"/>
        <v>1443.1</v>
      </c>
      <c r="Q92" s="19">
        <f t="shared" si="147"/>
        <v>1443.1</v>
      </c>
      <c r="R92" s="19">
        <f t="shared" si="125"/>
        <v>5884.7999999999993</v>
      </c>
      <c r="S92" s="19">
        <f t="shared" ref="S92:S95" si="148">S93</f>
        <v>0</v>
      </c>
      <c r="T92" s="19">
        <f t="shared" si="131"/>
        <v>5884.7999999999993</v>
      </c>
      <c r="U92" s="19">
        <f t="shared" si="126"/>
        <v>5884.7999999999993</v>
      </c>
      <c r="V92" s="19">
        <f t="shared" si="127"/>
        <v>5884.7999999999993</v>
      </c>
      <c r="W92" s="19">
        <f t="shared" ref="W92:W95" si="149">W93</f>
        <v>0</v>
      </c>
      <c r="X92" s="32"/>
      <c r="Y92" s="23"/>
      <c r="Z92" s="2"/>
    </row>
    <row r="93" spans="1:26" ht="46.8" x14ac:dyDescent="0.3">
      <c r="A93" s="47" t="s">
        <v>31</v>
      </c>
      <c r="B93" s="44"/>
      <c r="C93" s="47"/>
      <c r="D93" s="47"/>
      <c r="E93" s="15" t="s">
        <v>636</v>
      </c>
      <c r="F93" s="19">
        <f t="shared" si="146"/>
        <v>4441.7</v>
      </c>
      <c r="G93" s="19">
        <f t="shared" si="146"/>
        <v>4441.7</v>
      </c>
      <c r="H93" s="19">
        <f t="shared" si="146"/>
        <v>4441.7</v>
      </c>
      <c r="I93" s="19">
        <f t="shared" si="146"/>
        <v>0</v>
      </c>
      <c r="J93" s="19">
        <f t="shared" si="146"/>
        <v>0</v>
      </c>
      <c r="K93" s="19">
        <f t="shared" si="146"/>
        <v>0</v>
      </c>
      <c r="L93" s="19">
        <f t="shared" si="128"/>
        <v>4441.7</v>
      </c>
      <c r="M93" s="19">
        <f t="shared" si="129"/>
        <v>4441.7</v>
      </c>
      <c r="N93" s="19">
        <f t="shared" si="130"/>
        <v>4441.7</v>
      </c>
      <c r="O93" s="19">
        <f t="shared" si="147"/>
        <v>1443.1</v>
      </c>
      <c r="P93" s="19">
        <f t="shared" si="147"/>
        <v>1443.1</v>
      </c>
      <c r="Q93" s="19">
        <f t="shared" si="147"/>
        <v>1443.1</v>
      </c>
      <c r="R93" s="19">
        <f t="shared" si="125"/>
        <v>5884.7999999999993</v>
      </c>
      <c r="S93" s="19">
        <f t="shared" si="148"/>
        <v>0</v>
      </c>
      <c r="T93" s="19">
        <f t="shared" si="131"/>
        <v>5884.7999999999993</v>
      </c>
      <c r="U93" s="19">
        <f t="shared" si="126"/>
        <v>5884.7999999999993</v>
      </c>
      <c r="V93" s="19">
        <f t="shared" si="127"/>
        <v>5884.7999999999993</v>
      </c>
      <c r="W93" s="19">
        <f t="shared" si="149"/>
        <v>0</v>
      </c>
      <c r="X93" s="32"/>
      <c r="Y93" s="23"/>
      <c r="Z93" s="2"/>
    </row>
    <row r="94" spans="1:26" ht="46.8" x14ac:dyDescent="0.3">
      <c r="A94" s="47" t="s">
        <v>31</v>
      </c>
      <c r="B94" s="44">
        <v>600</v>
      </c>
      <c r="C94" s="47"/>
      <c r="D94" s="47"/>
      <c r="E94" s="15" t="s">
        <v>581</v>
      </c>
      <c r="F94" s="19">
        <f t="shared" si="146"/>
        <v>4441.7</v>
      </c>
      <c r="G94" s="19">
        <f t="shared" si="146"/>
        <v>4441.7</v>
      </c>
      <c r="H94" s="19">
        <f t="shared" si="146"/>
        <v>4441.7</v>
      </c>
      <c r="I94" s="19">
        <f t="shared" si="146"/>
        <v>0</v>
      </c>
      <c r="J94" s="19">
        <f t="shared" si="146"/>
        <v>0</v>
      </c>
      <c r="K94" s="19">
        <f t="shared" si="146"/>
        <v>0</v>
      </c>
      <c r="L94" s="19">
        <f t="shared" si="128"/>
        <v>4441.7</v>
      </c>
      <c r="M94" s="19">
        <f t="shared" si="129"/>
        <v>4441.7</v>
      </c>
      <c r="N94" s="19">
        <f t="shared" si="130"/>
        <v>4441.7</v>
      </c>
      <c r="O94" s="19">
        <f t="shared" si="147"/>
        <v>1443.1</v>
      </c>
      <c r="P94" s="19">
        <f t="shared" si="147"/>
        <v>1443.1</v>
      </c>
      <c r="Q94" s="19">
        <f t="shared" si="147"/>
        <v>1443.1</v>
      </c>
      <c r="R94" s="19">
        <f t="shared" si="125"/>
        <v>5884.7999999999993</v>
      </c>
      <c r="S94" s="19">
        <f t="shared" si="148"/>
        <v>0</v>
      </c>
      <c r="T94" s="19">
        <f t="shared" si="131"/>
        <v>5884.7999999999993</v>
      </c>
      <c r="U94" s="19">
        <f t="shared" si="126"/>
        <v>5884.7999999999993</v>
      </c>
      <c r="V94" s="19">
        <f t="shared" si="127"/>
        <v>5884.7999999999993</v>
      </c>
      <c r="W94" s="19">
        <f t="shared" si="149"/>
        <v>0</v>
      </c>
      <c r="X94" s="32"/>
      <c r="Y94" s="23"/>
      <c r="Z94" s="2"/>
    </row>
    <row r="95" spans="1:26" ht="46.8" x14ac:dyDescent="0.3">
      <c r="A95" s="47" t="s">
        <v>31</v>
      </c>
      <c r="B95" s="44">
        <v>630</v>
      </c>
      <c r="C95" s="47"/>
      <c r="D95" s="47"/>
      <c r="E95" s="15" t="s">
        <v>597</v>
      </c>
      <c r="F95" s="19">
        <f t="shared" si="146"/>
        <v>4441.7</v>
      </c>
      <c r="G95" s="19">
        <f t="shared" si="146"/>
        <v>4441.7</v>
      </c>
      <c r="H95" s="19">
        <f t="shared" si="146"/>
        <v>4441.7</v>
      </c>
      <c r="I95" s="19">
        <f t="shared" si="146"/>
        <v>0</v>
      </c>
      <c r="J95" s="19">
        <f t="shared" si="146"/>
        <v>0</v>
      </c>
      <c r="K95" s="19">
        <f t="shared" si="146"/>
        <v>0</v>
      </c>
      <c r="L95" s="19">
        <f t="shared" si="128"/>
        <v>4441.7</v>
      </c>
      <c r="M95" s="19">
        <f t="shared" si="129"/>
        <v>4441.7</v>
      </c>
      <c r="N95" s="19">
        <f t="shared" si="130"/>
        <v>4441.7</v>
      </c>
      <c r="O95" s="19">
        <f t="shared" si="147"/>
        <v>1443.1</v>
      </c>
      <c r="P95" s="19">
        <f t="shared" si="147"/>
        <v>1443.1</v>
      </c>
      <c r="Q95" s="19">
        <f t="shared" si="147"/>
        <v>1443.1</v>
      </c>
      <c r="R95" s="19">
        <f t="shared" si="125"/>
        <v>5884.7999999999993</v>
      </c>
      <c r="S95" s="19">
        <f t="shared" si="148"/>
        <v>0</v>
      </c>
      <c r="T95" s="19">
        <f t="shared" si="131"/>
        <v>5884.7999999999993</v>
      </c>
      <c r="U95" s="19">
        <f t="shared" si="126"/>
        <v>5884.7999999999993</v>
      </c>
      <c r="V95" s="19">
        <f t="shared" si="127"/>
        <v>5884.7999999999993</v>
      </c>
      <c r="W95" s="19">
        <f t="shared" si="149"/>
        <v>0</v>
      </c>
      <c r="X95" s="32"/>
      <c r="Y95" s="23"/>
      <c r="Z95" s="2"/>
    </row>
    <row r="96" spans="1:26" ht="46.8" x14ac:dyDescent="0.3">
      <c r="A96" s="47" t="s">
        <v>31</v>
      </c>
      <c r="B96" s="44">
        <v>630</v>
      </c>
      <c r="C96" s="47" t="s">
        <v>20</v>
      </c>
      <c r="D96" s="47" t="s">
        <v>35</v>
      </c>
      <c r="E96" s="15" t="s">
        <v>546</v>
      </c>
      <c r="F96" s="19">
        <v>4441.7</v>
      </c>
      <c r="G96" s="19">
        <v>4441.7</v>
      </c>
      <c r="H96" s="19">
        <v>4441.7</v>
      </c>
      <c r="I96" s="19"/>
      <c r="J96" s="19"/>
      <c r="K96" s="19"/>
      <c r="L96" s="19">
        <f t="shared" si="128"/>
        <v>4441.7</v>
      </c>
      <c r="M96" s="19">
        <f t="shared" si="129"/>
        <v>4441.7</v>
      </c>
      <c r="N96" s="19">
        <f t="shared" si="130"/>
        <v>4441.7</v>
      </c>
      <c r="O96" s="19">
        <v>1443.1</v>
      </c>
      <c r="P96" s="19">
        <v>1443.1</v>
      </c>
      <c r="Q96" s="19">
        <v>1443.1</v>
      </c>
      <c r="R96" s="19">
        <f t="shared" si="125"/>
        <v>5884.7999999999993</v>
      </c>
      <c r="S96" s="19"/>
      <c r="T96" s="19">
        <f t="shared" si="131"/>
        <v>5884.7999999999993</v>
      </c>
      <c r="U96" s="19">
        <f t="shared" si="126"/>
        <v>5884.7999999999993</v>
      </c>
      <c r="V96" s="19">
        <f t="shared" si="127"/>
        <v>5884.7999999999993</v>
      </c>
      <c r="W96" s="19"/>
      <c r="X96" s="32"/>
      <c r="Y96" s="23"/>
      <c r="Z96" s="2"/>
    </row>
    <row r="97" spans="1:26" ht="78" x14ac:dyDescent="0.3">
      <c r="A97" s="47" t="s">
        <v>37</v>
      </c>
      <c r="B97" s="44"/>
      <c r="C97" s="47"/>
      <c r="D97" s="47"/>
      <c r="E97" s="15" t="s">
        <v>1041</v>
      </c>
      <c r="F97" s="19">
        <f t="shared" ref="F97:K100" si="150">F98</f>
        <v>100</v>
      </c>
      <c r="G97" s="19">
        <f t="shared" si="150"/>
        <v>100</v>
      </c>
      <c r="H97" s="19">
        <f t="shared" si="150"/>
        <v>100</v>
      </c>
      <c r="I97" s="19">
        <f t="shared" si="150"/>
        <v>0</v>
      </c>
      <c r="J97" s="19">
        <f t="shared" si="150"/>
        <v>0</v>
      </c>
      <c r="K97" s="19">
        <f t="shared" si="150"/>
        <v>0</v>
      </c>
      <c r="L97" s="19">
        <f t="shared" si="128"/>
        <v>100</v>
      </c>
      <c r="M97" s="19">
        <f t="shared" si="129"/>
        <v>100</v>
      </c>
      <c r="N97" s="19">
        <f t="shared" si="130"/>
        <v>100</v>
      </c>
      <c r="O97" s="19">
        <f t="shared" ref="O97:Q100" si="151">O98</f>
        <v>0</v>
      </c>
      <c r="P97" s="19">
        <f t="shared" si="151"/>
        <v>0</v>
      </c>
      <c r="Q97" s="19">
        <f t="shared" si="151"/>
        <v>0</v>
      </c>
      <c r="R97" s="19">
        <f t="shared" si="125"/>
        <v>100</v>
      </c>
      <c r="S97" s="19">
        <f t="shared" ref="S97:S100" si="152">S98</f>
        <v>0</v>
      </c>
      <c r="T97" s="19">
        <f t="shared" si="131"/>
        <v>100</v>
      </c>
      <c r="U97" s="19">
        <f t="shared" si="126"/>
        <v>100</v>
      </c>
      <c r="V97" s="19">
        <f t="shared" si="127"/>
        <v>100</v>
      </c>
      <c r="W97" s="19">
        <f t="shared" ref="W97:W100" si="153">W98</f>
        <v>0</v>
      </c>
      <c r="X97" s="32"/>
      <c r="Y97" s="23"/>
      <c r="Z97" s="2"/>
    </row>
    <row r="98" spans="1:26" ht="31.2" x14ac:dyDescent="0.3">
      <c r="A98" s="47" t="s">
        <v>36</v>
      </c>
      <c r="B98" s="44"/>
      <c r="C98" s="47"/>
      <c r="D98" s="47"/>
      <c r="E98" s="15" t="s">
        <v>637</v>
      </c>
      <c r="F98" s="19">
        <f t="shared" si="150"/>
        <v>100</v>
      </c>
      <c r="G98" s="19">
        <f t="shared" si="150"/>
        <v>100</v>
      </c>
      <c r="H98" s="19">
        <f t="shared" si="150"/>
        <v>100</v>
      </c>
      <c r="I98" s="19">
        <f t="shared" si="150"/>
        <v>0</v>
      </c>
      <c r="J98" s="19">
        <f t="shared" si="150"/>
        <v>0</v>
      </c>
      <c r="K98" s="19">
        <f t="shared" si="150"/>
        <v>0</v>
      </c>
      <c r="L98" s="19">
        <f t="shared" si="128"/>
        <v>100</v>
      </c>
      <c r="M98" s="19">
        <f t="shared" si="129"/>
        <v>100</v>
      </c>
      <c r="N98" s="19">
        <f t="shared" si="130"/>
        <v>100</v>
      </c>
      <c r="O98" s="19">
        <f t="shared" si="151"/>
        <v>0</v>
      </c>
      <c r="P98" s="19">
        <f t="shared" si="151"/>
        <v>0</v>
      </c>
      <c r="Q98" s="19">
        <f t="shared" si="151"/>
        <v>0</v>
      </c>
      <c r="R98" s="19">
        <f t="shared" si="125"/>
        <v>100</v>
      </c>
      <c r="S98" s="19">
        <f t="shared" si="152"/>
        <v>0</v>
      </c>
      <c r="T98" s="19">
        <f t="shared" si="131"/>
        <v>100</v>
      </c>
      <c r="U98" s="19">
        <f t="shared" si="126"/>
        <v>100</v>
      </c>
      <c r="V98" s="19">
        <f t="shared" si="127"/>
        <v>100</v>
      </c>
      <c r="W98" s="19">
        <f t="shared" si="153"/>
        <v>0</v>
      </c>
      <c r="X98" s="32"/>
      <c r="Y98" s="23"/>
      <c r="Z98" s="2"/>
    </row>
    <row r="99" spans="1:26" ht="31.2" x14ac:dyDescent="0.3">
      <c r="A99" s="47" t="s">
        <v>36</v>
      </c>
      <c r="B99" s="44">
        <v>200</v>
      </c>
      <c r="C99" s="47"/>
      <c r="D99" s="47"/>
      <c r="E99" s="15" t="s">
        <v>578</v>
      </c>
      <c r="F99" s="19">
        <f t="shared" si="150"/>
        <v>100</v>
      </c>
      <c r="G99" s="19">
        <f t="shared" si="150"/>
        <v>100</v>
      </c>
      <c r="H99" s="19">
        <f t="shared" si="150"/>
        <v>100</v>
      </c>
      <c r="I99" s="19">
        <f t="shared" si="150"/>
        <v>0</v>
      </c>
      <c r="J99" s="19">
        <f t="shared" si="150"/>
        <v>0</v>
      </c>
      <c r="K99" s="19">
        <f t="shared" si="150"/>
        <v>0</v>
      </c>
      <c r="L99" s="19">
        <f t="shared" si="128"/>
        <v>100</v>
      </c>
      <c r="M99" s="19">
        <f t="shared" si="129"/>
        <v>100</v>
      </c>
      <c r="N99" s="19">
        <f t="shared" si="130"/>
        <v>100</v>
      </c>
      <c r="O99" s="19">
        <f t="shared" si="151"/>
        <v>0</v>
      </c>
      <c r="P99" s="19">
        <f t="shared" si="151"/>
        <v>0</v>
      </c>
      <c r="Q99" s="19">
        <f t="shared" si="151"/>
        <v>0</v>
      </c>
      <c r="R99" s="19">
        <f t="shared" si="125"/>
        <v>100</v>
      </c>
      <c r="S99" s="19">
        <f t="shared" si="152"/>
        <v>0</v>
      </c>
      <c r="T99" s="19">
        <f t="shared" si="131"/>
        <v>100</v>
      </c>
      <c r="U99" s="19">
        <f t="shared" si="126"/>
        <v>100</v>
      </c>
      <c r="V99" s="19">
        <f t="shared" si="127"/>
        <v>100</v>
      </c>
      <c r="W99" s="19">
        <f t="shared" si="153"/>
        <v>0</v>
      </c>
      <c r="X99" s="32"/>
      <c r="Y99" s="23"/>
      <c r="Z99" s="2"/>
    </row>
    <row r="100" spans="1:26" ht="46.8" x14ac:dyDescent="0.3">
      <c r="A100" s="47" t="s">
        <v>36</v>
      </c>
      <c r="B100" s="44">
        <v>240</v>
      </c>
      <c r="C100" s="47"/>
      <c r="D100" s="47"/>
      <c r="E100" s="15" t="s">
        <v>586</v>
      </c>
      <c r="F100" s="19">
        <f t="shared" si="150"/>
        <v>100</v>
      </c>
      <c r="G100" s="19">
        <f t="shared" si="150"/>
        <v>100</v>
      </c>
      <c r="H100" s="19">
        <f t="shared" si="150"/>
        <v>100</v>
      </c>
      <c r="I100" s="19">
        <f t="shared" si="150"/>
        <v>0</v>
      </c>
      <c r="J100" s="19">
        <f t="shared" si="150"/>
        <v>0</v>
      </c>
      <c r="K100" s="19">
        <f t="shared" si="150"/>
        <v>0</v>
      </c>
      <c r="L100" s="19">
        <f t="shared" si="128"/>
        <v>100</v>
      </c>
      <c r="M100" s="19">
        <f t="shared" si="129"/>
        <v>100</v>
      </c>
      <c r="N100" s="19">
        <f t="shared" si="130"/>
        <v>100</v>
      </c>
      <c r="O100" s="19">
        <f t="shared" si="151"/>
        <v>0</v>
      </c>
      <c r="P100" s="19">
        <f t="shared" si="151"/>
        <v>0</v>
      </c>
      <c r="Q100" s="19">
        <f t="shared" si="151"/>
        <v>0</v>
      </c>
      <c r="R100" s="19">
        <f t="shared" si="125"/>
        <v>100</v>
      </c>
      <c r="S100" s="19">
        <f t="shared" si="152"/>
        <v>0</v>
      </c>
      <c r="T100" s="19">
        <f t="shared" si="131"/>
        <v>100</v>
      </c>
      <c r="U100" s="19">
        <f t="shared" si="126"/>
        <v>100</v>
      </c>
      <c r="V100" s="19">
        <f t="shared" si="127"/>
        <v>100</v>
      </c>
      <c r="W100" s="19">
        <f t="shared" si="153"/>
        <v>0</v>
      </c>
      <c r="X100" s="32"/>
      <c r="Y100" s="23"/>
      <c r="Z100" s="2"/>
    </row>
    <row r="101" spans="1:26" ht="46.8" x14ac:dyDescent="0.3">
      <c r="A101" s="47" t="s">
        <v>36</v>
      </c>
      <c r="B101" s="44">
        <v>240</v>
      </c>
      <c r="C101" s="47" t="s">
        <v>20</v>
      </c>
      <c r="D101" s="47" t="s">
        <v>35</v>
      </c>
      <c r="E101" s="15" t="s">
        <v>546</v>
      </c>
      <c r="F101" s="19">
        <v>100</v>
      </c>
      <c r="G101" s="19">
        <v>100</v>
      </c>
      <c r="H101" s="19">
        <v>100</v>
      </c>
      <c r="I101" s="19"/>
      <c r="J101" s="19"/>
      <c r="K101" s="19"/>
      <c r="L101" s="19">
        <f t="shared" si="128"/>
        <v>100</v>
      </c>
      <c r="M101" s="19">
        <f t="shared" si="129"/>
        <v>100</v>
      </c>
      <c r="N101" s="19">
        <f t="shared" si="130"/>
        <v>100</v>
      </c>
      <c r="O101" s="19"/>
      <c r="P101" s="19"/>
      <c r="Q101" s="19"/>
      <c r="R101" s="19">
        <f t="shared" si="125"/>
        <v>100</v>
      </c>
      <c r="S101" s="19"/>
      <c r="T101" s="19">
        <f t="shared" si="131"/>
        <v>100</v>
      </c>
      <c r="U101" s="19">
        <f t="shared" si="126"/>
        <v>100</v>
      </c>
      <c r="V101" s="19">
        <f t="shared" si="127"/>
        <v>100</v>
      </c>
      <c r="W101" s="19"/>
      <c r="X101" s="32"/>
      <c r="Y101" s="23"/>
      <c r="Z101" s="2"/>
    </row>
    <row r="102" spans="1:26" ht="31.2" x14ac:dyDescent="0.3">
      <c r="A102" s="47" t="s">
        <v>39</v>
      </c>
      <c r="B102" s="44"/>
      <c r="C102" s="47"/>
      <c r="D102" s="47"/>
      <c r="E102" s="15" t="s">
        <v>1042</v>
      </c>
      <c r="F102" s="19">
        <f t="shared" ref="F102:K103" si="154">F103</f>
        <v>6459.7</v>
      </c>
      <c r="G102" s="19">
        <f t="shared" si="154"/>
        <v>6459.7</v>
      </c>
      <c r="H102" s="19">
        <f t="shared" si="154"/>
        <v>6459.7</v>
      </c>
      <c r="I102" s="19">
        <f t="shared" si="154"/>
        <v>3500</v>
      </c>
      <c r="J102" s="19">
        <f t="shared" si="154"/>
        <v>0</v>
      </c>
      <c r="K102" s="19">
        <f t="shared" si="154"/>
        <v>0</v>
      </c>
      <c r="L102" s="19">
        <f t="shared" si="128"/>
        <v>9959.7000000000007</v>
      </c>
      <c r="M102" s="19">
        <f t="shared" si="129"/>
        <v>6459.7</v>
      </c>
      <c r="N102" s="19">
        <f t="shared" si="130"/>
        <v>6459.7</v>
      </c>
      <c r="O102" s="19">
        <f t="shared" ref="O102:Q103" si="155">O103</f>
        <v>0</v>
      </c>
      <c r="P102" s="19">
        <f t="shared" si="155"/>
        <v>0</v>
      </c>
      <c r="Q102" s="19">
        <f t="shared" si="155"/>
        <v>0</v>
      </c>
      <c r="R102" s="19">
        <f t="shared" si="125"/>
        <v>9959.7000000000007</v>
      </c>
      <c r="S102" s="19">
        <f t="shared" ref="S102:S103" si="156">S103</f>
        <v>0</v>
      </c>
      <c r="T102" s="19">
        <f t="shared" si="131"/>
        <v>9959.7000000000007</v>
      </c>
      <c r="U102" s="19">
        <f t="shared" si="126"/>
        <v>6459.7</v>
      </c>
      <c r="V102" s="19">
        <f t="shared" si="127"/>
        <v>6459.7</v>
      </c>
      <c r="W102" s="19">
        <f t="shared" ref="W102:W103" si="157">W103</f>
        <v>0</v>
      </c>
      <c r="X102" s="32"/>
      <c r="Y102" s="23"/>
      <c r="Z102" s="2"/>
    </row>
    <row r="103" spans="1:26" ht="46.8" x14ac:dyDescent="0.3">
      <c r="A103" s="47" t="s">
        <v>38</v>
      </c>
      <c r="B103" s="44"/>
      <c r="C103" s="47"/>
      <c r="D103" s="47"/>
      <c r="E103" s="15" t="s">
        <v>638</v>
      </c>
      <c r="F103" s="19">
        <f t="shared" si="154"/>
        <v>6459.7</v>
      </c>
      <c r="G103" s="19">
        <f t="shared" si="154"/>
        <v>6459.7</v>
      </c>
      <c r="H103" s="19">
        <f t="shared" si="154"/>
        <v>6459.7</v>
      </c>
      <c r="I103" s="19">
        <f t="shared" si="154"/>
        <v>3500</v>
      </c>
      <c r="J103" s="19">
        <f t="shared" si="154"/>
        <v>0</v>
      </c>
      <c r="K103" s="19">
        <f t="shared" si="154"/>
        <v>0</v>
      </c>
      <c r="L103" s="19">
        <f t="shared" si="128"/>
        <v>9959.7000000000007</v>
      </c>
      <c r="M103" s="19">
        <f t="shared" si="129"/>
        <v>6459.7</v>
      </c>
      <c r="N103" s="19">
        <f t="shared" si="130"/>
        <v>6459.7</v>
      </c>
      <c r="O103" s="19">
        <f t="shared" si="155"/>
        <v>0</v>
      </c>
      <c r="P103" s="19">
        <f t="shared" si="155"/>
        <v>0</v>
      </c>
      <c r="Q103" s="19">
        <f t="shared" si="155"/>
        <v>0</v>
      </c>
      <c r="R103" s="19">
        <f t="shared" si="125"/>
        <v>9959.7000000000007</v>
      </c>
      <c r="S103" s="19">
        <f t="shared" si="156"/>
        <v>0</v>
      </c>
      <c r="T103" s="19">
        <f t="shared" si="131"/>
        <v>9959.7000000000007</v>
      </c>
      <c r="U103" s="19">
        <f t="shared" si="126"/>
        <v>6459.7</v>
      </c>
      <c r="V103" s="19">
        <f t="shared" si="127"/>
        <v>6459.7</v>
      </c>
      <c r="W103" s="19">
        <f t="shared" si="157"/>
        <v>0</v>
      </c>
      <c r="X103" s="32"/>
      <c r="Y103" s="23"/>
      <c r="Z103" s="2"/>
    </row>
    <row r="104" spans="1:26" ht="46.8" x14ac:dyDescent="0.3">
      <c r="A104" s="47" t="s">
        <v>38</v>
      </c>
      <c r="B104" s="44">
        <v>600</v>
      </c>
      <c r="C104" s="47"/>
      <c r="D104" s="47"/>
      <c r="E104" s="15" t="s">
        <v>581</v>
      </c>
      <c r="F104" s="19">
        <f t="shared" ref="F104:K104" si="158">F105+F107</f>
        <v>6459.7</v>
      </c>
      <c r="G104" s="19">
        <f t="shared" si="158"/>
        <v>6459.7</v>
      </c>
      <c r="H104" s="19">
        <f t="shared" si="158"/>
        <v>6459.7</v>
      </c>
      <c r="I104" s="19">
        <f t="shared" si="158"/>
        <v>3500</v>
      </c>
      <c r="J104" s="19">
        <f t="shared" si="158"/>
        <v>0</v>
      </c>
      <c r="K104" s="19">
        <f t="shared" si="158"/>
        <v>0</v>
      </c>
      <c r="L104" s="19">
        <f t="shared" si="128"/>
        <v>9959.7000000000007</v>
      </c>
      <c r="M104" s="19">
        <f t="shared" si="129"/>
        <v>6459.7</v>
      </c>
      <c r="N104" s="19">
        <f t="shared" si="130"/>
        <v>6459.7</v>
      </c>
      <c r="O104" s="19">
        <f t="shared" ref="O104:Q104" si="159">O105+O107</f>
        <v>0</v>
      </c>
      <c r="P104" s="19">
        <f t="shared" si="159"/>
        <v>0</v>
      </c>
      <c r="Q104" s="19">
        <f t="shared" si="159"/>
        <v>0</v>
      </c>
      <c r="R104" s="19">
        <f t="shared" si="125"/>
        <v>9959.7000000000007</v>
      </c>
      <c r="S104" s="19">
        <f t="shared" ref="S104" si="160">S105+S107</f>
        <v>0</v>
      </c>
      <c r="T104" s="19">
        <f t="shared" si="131"/>
        <v>9959.7000000000007</v>
      </c>
      <c r="U104" s="19">
        <f t="shared" si="126"/>
        <v>6459.7</v>
      </c>
      <c r="V104" s="19">
        <f t="shared" si="127"/>
        <v>6459.7</v>
      </c>
      <c r="W104" s="19">
        <f t="shared" ref="W104" si="161">W105+W107</f>
        <v>0</v>
      </c>
      <c r="X104" s="32"/>
      <c r="Y104" s="23"/>
      <c r="Z104" s="2"/>
    </row>
    <row r="105" spans="1:26" x14ac:dyDescent="0.3">
      <c r="A105" s="47" t="s">
        <v>38</v>
      </c>
      <c r="B105" s="44">
        <v>610</v>
      </c>
      <c r="C105" s="47"/>
      <c r="D105" s="47"/>
      <c r="E105" s="15" t="s">
        <v>595</v>
      </c>
      <c r="F105" s="19">
        <f t="shared" ref="F105:K105" si="162">F106</f>
        <v>2629.5</v>
      </c>
      <c r="G105" s="19">
        <f t="shared" si="162"/>
        <v>2629.5</v>
      </c>
      <c r="H105" s="19">
        <f t="shared" si="162"/>
        <v>2629.5</v>
      </c>
      <c r="I105" s="19">
        <f t="shared" si="162"/>
        <v>997</v>
      </c>
      <c r="J105" s="19">
        <f t="shared" si="162"/>
        <v>0</v>
      </c>
      <c r="K105" s="19">
        <f t="shared" si="162"/>
        <v>0</v>
      </c>
      <c r="L105" s="19">
        <f t="shared" si="128"/>
        <v>3626.5</v>
      </c>
      <c r="M105" s="19">
        <f t="shared" si="129"/>
        <v>2629.5</v>
      </c>
      <c r="N105" s="19">
        <f t="shared" si="130"/>
        <v>2629.5</v>
      </c>
      <c r="O105" s="19">
        <f t="shared" ref="O105:Q105" si="163">O106</f>
        <v>0</v>
      </c>
      <c r="P105" s="19">
        <f t="shared" si="163"/>
        <v>0</v>
      </c>
      <c r="Q105" s="19">
        <f t="shared" si="163"/>
        <v>0</v>
      </c>
      <c r="R105" s="19">
        <f t="shared" si="125"/>
        <v>3626.5</v>
      </c>
      <c r="S105" s="19">
        <f t="shared" ref="S105" si="164">S106</f>
        <v>0</v>
      </c>
      <c r="T105" s="19">
        <f t="shared" si="131"/>
        <v>3626.5</v>
      </c>
      <c r="U105" s="19">
        <f t="shared" si="126"/>
        <v>2629.5</v>
      </c>
      <c r="V105" s="19">
        <f t="shared" si="127"/>
        <v>2629.5</v>
      </c>
      <c r="W105" s="19">
        <f t="shared" ref="W105" si="165">W106</f>
        <v>0</v>
      </c>
      <c r="X105" s="32"/>
      <c r="Y105" s="23"/>
      <c r="Z105" s="2"/>
    </row>
    <row r="106" spans="1:26" x14ac:dyDescent="0.3">
      <c r="A106" s="47" t="s">
        <v>38</v>
      </c>
      <c r="B106" s="44">
        <v>610</v>
      </c>
      <c r="C106" s="47" t="s">
        <v>28</v>
      </c>
      <c r="D106" s="47" t="s">
        <v>30</v>
      </c>
      <c r="E106" s="15" t="s">
        <v>562</v>
      </c>
      <c r="F106" s="19">
        <v>2629.5</v>
      </c>
      <c r="G106" s="19">
        <v>2629.5</v>
      </c>
      <c r="H106" s="19">
        <v>2629.5</v>
      </c>
      <c r="I106" s="19">
        <v>997</v>
      </c>
      <c r="J106" s="19"/>
      <c r="K106" s="19"/>
      <c r="L106" s="19">
        <f t="shared" si="128"/>
        <v>3626.5</v>
      </c>
      <c r="M106" s="19">
        <f t="shared" si="129"/>
        <v>2629.5</v>
      </c>
      <c r="N106" s="19">
        <f t="shared" si="130"/>
        <v>2629.5</v>
      </c>
      <c r="O106" s="19"/>
      <c r="P106" s="19"/>
      <c r="Q106" s="19"/>
      <c r="R106" s="19">
        <f t="shared" si="125"/>
        <v>3626.5</v>
      </c>
      <c r="S106" s="19"/>
      <c r="T106" s="19">
        <f t="shared" si="131"/>
        <v>3626.5</v>
      </c>
      <c r="U106" s="19">
        <f t="shared" si="126"/>
        <v>2629.5</v>
      </c>
      <c r="V106" s="19">
        <f t="shared" si="127"/>
        <v>2629.5</v>
      </c>
      <c r="W106" s="19"/>
      <c r="X106" s="32"/>
      <c r="Y106" s="23" t="s">
        <v>1324</v>
      </c>
      <c r="Z106" s="2"/>
    </row>
    <row r="107" spans="1:26" x14ac:dyDescent="0.3">
      <c r="A107" s="47" t="s">
        <v>38</v>
      </c>
      <c r="B107" s="44">
        <v>620</v>
      </c>
      <c r="C107" s="47"/>
      <c r="D107" s="47"/>
      <c r="E107" s="15" t="s">
        <v>596</v>
      </c>
      <c r="F107" s="19">
        <f t="shared" ref="F107:K107" si="166">F108+F109</f>
        <v>3830.2</v>
      </c>
      <c r="G107" s="19">
        <f t="shared" si="166"/>
        <v>3830.2</v>
      </c>
      <c r="H107" s="19">
        <f t="shared" si="166"/>
        <v>3830.2</v>
      </c>
      <c r="I107" s="19">
        <f t="shared" si="166"/>
        <v>2503</v>
      </c>
      <c r="J107" s="19">
        <f t="shared" si="166"/>
        <v>0</v>
      </c>
      <c r="K107" s="19">
        <f t="shared" si="166"/>
        <v>0</v>
      </c>
      <c r="L107" s="19">
        <f t="shared" si="128"/>
        <v>6333.2</v>
      </c>
      <c r="M107" s="19">
        <f t="shared" si="129"/>
        <v>3830.2</v>
      </c>
      <c r="N107" s="19">
        <f t="shared" si="130"/>
        <v>3830.2</v>
      </c>
      <c r="O107" s="19">
        <f t="shared" ref="O107:Q107" si="167">O108+O109</f>
        <v>0</v>
      </c>
      <c r="P107" s="19">
        <f t="shared" si="167"/>
        <v>0</v>
      </c>
      <c r="Q107" s="19">
        <f t="shared" si="167"/>
        <v>0</v>
      </c>
      <c r="R107" s="19">
        <f t="shared" si="125"/>
        <v>6333.2</v>
      </c>
      <c r="S107" s="19">
        <f t="shared" ref="S107" si="168">S108+S109</f>
        <v>0</v>
      </c>
      <c r="T107" s="19">
        <f t="shared" si="131"/>
        <v>6333.2</v>
      </c>
      <c r="U107" s="19">
        <f t="shared" si="126"/>
        <v>3830.2</v>
      </c>
      <c r="V107" s="19">
        <f t="shared" si="127"/>
        <v>3830.2</v>
      </c>
      <c r="W107" s="19">
        <f t="shared" ref="W107" si="169">W108+W109</f>
        <v>0</v>
      </c>
      <c r="X107" s="32"/>
      <c r="Y107" s="23"/>
      <c r="Z107" s="2"/>
    </row>
    <row r="108" spans="1:26" x14ac:dyDescent="0.3">
      <c r="A108" s="47" t="s">
        <v>38</v>
      </c>
      <c r="B108" s="44">
        <v>620</v>
      </c>
      <c r="C108" s="47" t="s">
        <v>28</v>
      </c>
      <c r="D108" s="47" t="s">
        <v>28</v>
      </c>
      <c r="E108" s="15" t="s">
        <v>561</v>
      </c>
      <c r="F108" s="19">
        <v>2447.1999999999998</v>
      </c>
      <c r="G108" s="19">
        <v>2447.1999999999998</v>
      </c>
      <c r="H108" s="19">
        <v>2447.1999999999998</v>
      </c>
      <c r="I108" s="19">
        <v>2503</v>
      </c>
      <c r="J108" s="19"/>
      <c r="K108" s="19"/>
      <c r="L108" s="19">
        <f t="shared" si="128"/>
        <v>4950.2</v>
      </c>
      <c r="M108" s="19">
        <f t="shared" si="129"/>
        <v>2447.1999999999998</v>
      </c>
      <c r="N108" s="19">
        <f t="shared" si="130"/>
        <v>2447.1999999999998</v>
      </c>
      <c r="O108" s="19"/>
      <c r="P108" s="19"/>
      <c r="Q108" s="19"/>
      <c r="R108" s="19">
        <f t="shared" si="125"/>
        <v>4950.2</v>
      </c>
      <c r="S108" s="19"/>
      <c r="T108" s="19">
        <f t="shared" si="131"/>
        <v>4950.2</v>
      </c>
      <c r="U108" s="19">
        <f t="shared" si="126"/>
        <v>2447.1999999999998</v>
      </c>
      <c r="V108" s="19">
        <f t="shared" si="127"/>
        <v>2447.1999999999998</v>
      </c>
      <c r="W108" s="19"/>
      <c r="X108" s="32"/>
      <c r="Y108" s="23" t="s">
        <v>1323</v>
      </c>
      <c r="Z108" s="2"/>
    </row>
    <row r="109" spans="1:26" x14ac:dyDescent="0.3">
      <c r="A109" s="47" t="s">
        <v>38</v>
      </c>
      <c r="B109" s="44">
        <v>620</v>
      </c>
      <c r="C109" s="47" t="s">
        <v>28</v>
      </c>
      <c r="D109" s="47" t="s">
        <v>30</v>
      </c>
      <c r="E109" s="15" t="s">
        <v>562</v>
      </c>
      <c r="F109" s="19">
        <v>1383</v>
      </c>
      <c r="G109" s="19">
        <v>1383</v>
      </c>
      <c r="H109" s="19">
        <v>1383</v>
      </c>
      <c r="I109" s="19"/>
      <c r="J109" s="19"/>
      <c r="K109" s="19"/>
      <c r="L109" s="19">
        <f t="shared" si="128"/>
        <v>1383</v>
      </c>
      <c r="M109" s="19">
        <f t="shared" si="129"/>
        <v>1383</v>
      </c>
      <c r="N109" s="19">
        <f t="shared" si="130"/>
        <v>1383</v>
      </c>
      <c r="O109" s="19"/>
      <c r="P109" s="19"/>
      <c r="Q109" s="19"/>
      <c r="R109" s="19">
        <f t="shared" si="125"/>
        <v>1383</v>
      </c>
      <c r="S109" s="19"/>
      <c r="T109" s="19">
        <f t="shared" si="131"/>
        <v>1383</v>
      </c>
      <c r="U109" s="19">
        <f t="shared" si="126"/>
        <v>1383</v>
      </c>
      <c r="V109" s="19">
        <f t="shared" si="127"/>
        <v>1383</v>
      </c>
      <c r="W109" s="19"/>
      <c r="X109" s="32"/>
      <c r="Y109" s="23"/>
      <c r="Z109" s="2"/>
    </row>
    <row r="110" spans="1:26" s="11" customFormat="1" ht="78" x14ac:dyDescent="0.3">
      <c r="A110" s="10" t="s">
        <v>43</v>
      </c>
      <c r="B110" s="17"/>
      <c r="C110" s="10"/>
      <c r="D110" s="10"/>
      <c r="E110" s="16" t="s">
        <v>1043</v>
      </c>
      <c r="F110" s="18">
        <f>F111+F133+F142+F160</f>
        <v>243446.30000000002</v>
      </c>
      <c r="G110" s="18">
        <f>G111+G133+G142+G160</f>
        <v>180705.1</v>
      </c>
      <c r="H110" s="18">
        <f>H111+H133+H142+H160</f>
        <v>151115.40000000002</v>
      </c>
      <c r="I110" s="18">
        <f t="shared" ref="I110:K110" si="170">I111+I133+I142+I160</f>
        <v>3426.3</v>
      </c>
      <c r="J110" s="18">
        <f t="shared" si="170"/>
        <v>0</v>
      </c>
      <c r="K110" s="18">
        <f t="shared" si="170"/>
        <v>-2117.1</v>
      </c>
      <c r="L110" s="18">
        <f t="shared" si="128"/>
        <v>246872.6</v>
      </c>
      <c r="M110" s="18">
        <f t="shared" si="129"/>
        <v>180705.1</v>
      </c>
      <c r="N110" s="18">
        <f t="shared" si="130"/>
        <v>148998.30000000002</v>
      </c>
      <c r="O110" s="18">
        <f t="shared" ref="O110:Q110" si="171">O111+O133+O142+O160</f>
        <v>17099.817999999999</v>
      </c>
      <c r="P110" s="18">
        <f t="shared" si="171"/>
        <v>0</v>
      </c>
      <c r="Q110" s="18">
        <f t="shared" si="171"/>
        <v>0</v>
      </c>
      <c r="R110" s="18">
        <f t="shared" si="125"/>
        <v>263972.41800000001</v>
      </c>
      <c r="S110" s="18">
        <f>S111+S133+S142+S160</f>
        <v>0</v>
      </c>
      <c r="T110" s="18">
        <f t="shared" si="131"/>
        <v>263972.41800000001</v>
      </c>
      <c r="U110" s="18">
        <f t="shared" si="126"/>
        <v>180705.1</v>
      </c>
      <c r="V110" s="18">
        <f t="shared" si="127"/>
        <v>148998.30000000002</v>
      </c>
      <c r="W110" s="18">
        <f>W111+W133+W142+W160</f>
        <v>0</v>
      </c>
      <c r="X110" s="31"/>
      <c r="Y110" s="26"/>
    </row>
    <row r="111" spans="1:26" ht="78" x14ac:dyDescent="0.3">
      <c r="A111" s="47" t="s">
        <v>44</v>
      </c>
      <c r="B111" s="44"/>
      <c r="C111" s="47"/>
      <c r="D111" s="47"/>
      <c r="E111" s="15" t="s">
        <v>1044</v>
      </c>
      <c r="F111" s="19">
        <f t="shared" ref="F111:K111" si="172">F112+F122+F129</f>
        <v>53552.600000000006</v>
      </c>
      <c r="G111" s="19">
        <f t="shared" si="172"/>
        <v>48971.000000000007</v>
      </c>
      <c r="H111" s="19">
        <f t="shared" si="172"/>
        <v>48971.000000000007</v>
      </c>
      <c r="I111" s="19">
        <f t="shared" si="172"/>
        <v>0</v>
      </c>
      <c r="J111" s="19">
        <f t="shared" si="172"/>
        <v>0</v>
      </c>
      <c r="K111" s="19">
        <f t="shared" si="172"/>
        <v>0</v>
      </c>
      <c r="L111" s="19">
        <f t="shared" si="128"/>
        <v>53552.600000000006</v>
      </c>
      <c r="M111" s="19">
        <f t="shared" si="129"/>
        <v>48971.000000000007</v>
      </c>
      <c r="N111" s="19">
        <f t="shared" si="130"/>
        <v>48971.000000000007</v>
      </c>
      <c r="O111" s="19">
        <f t="shared" ref="O111:Q111" si="173">O112+O122+O129</f>
        <v>1765.5219999999999</v>
      </c>
      <c r="P111" s="19">
        <f t="shared" si="173"/>
        <v>0</v>
      </c>
      <c r="Q111" s="19">
        <f t="shared" si="173"/>
        <v>0</v>
      </c>
      <c r="R111" s="19">
        <f t="shared" si="125"/>
        <v>55318.122000000003</v>
      </c>
      <c r="S111" s="19">
        <f t="shared" ref="S111" si="174">S112+S122+S129</f>
        <v>0</v>
      </c>
      <c r="T111" s="19">
        <f t="shared" si="131"/>
        <v>55318.122000000003</v>
      </c>
      <c r="U111" s="19">
        <f t="shared" si="126"/>
        <v>48971.000000000007</v>
      </c>
      <c r="V111" s="19">
        <f t="shared" si="127"/>
        <v>48971.000000000007</v>
      </c>
      <c r="W111" s="19">
        <f t="shared" ref="W111" si="175">W112+W122+W129</f>
        <v>0</v>
      </c>
      <c r="X111" s="32"/>
      <c r="Y111" s="23"/>
      <c r="Z111" s="2"/>
    </row>
    <row r="112" spans="1:26" ht="46.8" x14ac:dyDescent="0.3">
      <c r="A112" s="47" t="s">
        <v>40</v>
      </c>
      <c r="B112" s="44"/>
      <c r="C112" s="47"/>
      <c r="D112" s="47"/>
      <c r="E112" s="15" t="s">
        <v>627</v>
      </c>
      <c r="F112" s="19">
        <f t="shared" ref="F112:K112" si="176">F113+F116+F119</f>
        <v>48208.700000000004</v>
      </c>
      <c r="G112" s="19">
        <f t="shared" si="176"/>
        <v>43627.100000000006</v>
      </c>
      <c r="H112" s="19">
        <f t="shared" si="176"/>
        <v>43627.100000000006</v>
      </c>
      <c r="I112" s="19">
        <f t="shared" si="176"/>
        <v>0</v>
      </c>
      <c r="J112" s="19">
        <f t="shared" si="176"/>
        <v>0</v>
      </c>
      <c r="K112" s="19">
        <f t="shared" si="176"/>
        <v>0</v>
      </c>
      <c r="L112" s="19">
        <f t="shared" si="128"/>
        <v>48208.700000000004</v>
      </c>
      <c r="M112" s="19">
        <f t="shared" si="129"/>
        <v>43627.100000000006</v>
      </c>
      <c r="N112" s="19">
        <f t="shared" si="130"/>
        <v>43627.100000000006</v>
      </c>
      <c r="O112" s="19">
        <f t="shared" ref="O112:Q112" si="177">O113+O116+O119</f>
        <v>1765.5219999999999</v>
      </c>
      <c r="P112" s="19">
        <f t="shared" si="177"/>
        <v>0</v>
      </c>
      <c r="Q112" s="19">
        <f t="shared" si="177"/>
        <v>0</v>
      </c>
      <c r="R112" s="19">
        <f t="shared" si="125"/>
        <v>49974.222000000002</v>
      </c>
      <c r="S112" s="19">
        <f t="shared" ref="S112" si="178">S113+S116+S119</f>
        <v>0</v>
      </c>
      <c r="T112" s="19">
        <f t="shared" si="131"/>
        <v>49974.222000000002</v>
      </c>
      <c r="U112" s="19">
        <f t="shared" si="126"/>
        <v>43627.100000000006</v>
      </c>
      <c r="V112" s="19">
        <f t="shared" si="127"/>
        <v>43627.100000000006</v>
      </c>
      <c r="W112" s="19">
        <f t="shared" ref="W112" si="179">W113+W116+W119</f>
        <v>0</v>
      </c>
      <c r="X112" s="32"/>
      <c r="Y112" s="23"/>
      <c r="Z112" s="2"/>
    </row>
    <row r="113" spans="1:26" ht="93.6" x14ac:dyDescent="0.3">
      <c r="A113" s="47" t="s">
        <v>40</v>
      </c>
      <c r="B113" s="44">
        <v>100</v>
      </c>
      <c r="C113" s="47"/>
      <c r="D113" s="47"/>
      <c r="E113" s="15" t="s">
        <v>577</v>
      </c>
      <c r="F113" s="19">
        <f t="shared" ref="F113:K114" si="180">F114</f>
        <v>41147.5</v>
      </c>
      <c r="G113" s="19">
        <f t="shared" si="180"/>
        <v>37278.400000000001</v>
      </c>
      <c r="H113" s="19">
        <f t="shared" si="180"/>
        <v>37278.400000000001</v>
      </c>
      <c r="I113" s="19">
        <f t="shared" si="180"/>
        <v>0</v>
      </c>
      <c r="J113" s="19">
        <f t="shared" si="180"/>
        <v>0</v>
      </c>
      <c r="K113" s="19">
        <f t="shared" si="180"/>
        <v>0</v>
      </c>
      <c r="L113" s="19">
        <f t="shared" si="128"/>
        <v>41147.5</v>
      </c>
      <c r="M113" s="19">
        <f t="shared" si="129"/>
        <v>37278.400000000001</v>
      </c>
      <c r="N113" s="19">
        <f t="shared" si="130"/>
        <v>37278.400000000001</v>
      </c>
      <c r="O113" s="19">
        <f t="shared" ref="O113:Q114" si="181">O114</f>
        <v>1663.0219999999999</v>
      </c>
      <c r="P113" s="19">
        <f t="shared" si="181"/>
        <v>0</v>
      </c>
      <c r="Q113" s="19">
        <f t="shared" si="181"/>
        <v>0</v>
      </c>
      <c r="R113" s="19">
        <f t="shared" si="125"/>
        <v>42810.521999999997</v>
      </c>
      <c r="S113" s="19">
        <f t="shared" ref="S113:S114" si="182">S114</f>
        <v>0</v>
      </c>
      <c r="T113" s="19">
        <f t="shared" si="131"/>
        <v>42810.521999999997</v>
      </c>
      <c r="U113" s="19">
        <f t="shared" si="126"/>
        <v>37278.400000000001</v>
      </c>
      <c r="V113" s="19">
        <f t="shared" si="127"/>
        <v>37278.400000000001</v>
      </c>
      <c r="W113" s="19">
        <f t="shared" ref="W113:W114" si="183">W114</f>
        <v>0</v>
      </c>
      <c r="X113" s="32"/>
      <c r="Y113" s="23"/>
      <c r="Z113" s="2"/>
    </row>
    <row r="114" spans="1:26" ht="31.2" x14ac:dyDescent="0.3">
      <c r="A114" s="47" t="s">
        <v>40</v>
      </c>
      <c r="B114" s="44">
        <v>110</v>
      </c>
      <c r="C114" s="47"/>
      <c r="D114" s="47"/>
      <c r="E114" s="15" t="s">
        <v>584</v>
      </c>
      <c r="F114" s="19">
        <f t="shared" si="180"/>
        <v>41147.5</v>
      </c>
      <c r="G114" s="19">
        <f t="shared" si="180"/>
        <v>37278.400000000001</v>
      </c>
      <c r="H114" s="19">
        <f t="shared" si="180"/>
        <v>37278.400000000001</v>
      </c>
      <c r="I114" s="19">
        <f t="shared" si="180"/>
        <v>0</v>
      </c>
      <c r="J114" s="19">
        <f t="shared" si="180"/>
        <v>0</v>
      </c>
      <c r="K114" s="19">
        <f t="shared" si="180"/>
        <v>0</v>
      </c>
      <c r="L114" s="19">
        <f t="shared" si="128"/>
        <v>41147.5</v>
      </c>
      <c r="M114" s="19">
        <f t="shared" si="129"/>
        <v>37278.400000000001</v>
      </c>
      <c r="N114" s="19">
        <f t="shared" si="130"/>
        <v>37278.400000000001</v>
      </c>
      <c r="O114" s="19">
        <f t="shared" si="181"/>
        <v>1663.0219999999999</v>
      </c>
      <c r="P114" s="19">
        <f t="shared" si="181"/>
        <v>0</v>
      </c>
      <c r="Q114" s="19">
        <f t="shared" si="181"/>
        <v>0</v>
      </c>
      <c r="R114" s="19">
        <f t="shared" si="125"/>
        <v>42810.521999999997</v>
      </c>
      <c r="S114" s="19">
        <f t="shared" si="182"/>
        <v>0</v>
      </c>
      <c r="T114" s="19">
        <f t="shared" si="131"/>
        <v>42810.521999999997</v>
      </c>
      <c r="U114" s="19">
        <f t="shared" si="126"/>
        <v>37278.400000000001</v>
      </c>
      <c r="V114" s="19">
        <f t="shared" si="127"/>
        <v>37278.400000000001</v>
      </c>
      <c r="W114" s="19">
        <f t="shared" si="183"/>
        <v>0</v>
      </c>
      <c r="X114" s="32"/>
      <c r="Y114" s="23"/>
      <c r="Z114" s="2"/>
    </row>
    <row r="115" spans="1:26" ht="46.8" x14ac:dyDescent="0.3">
      <c r="A115" s="47" t="s">
        <v>40</v>
      </c>
      <c r="B115" s="44">
        <v>110</v>
      </c>
      <c r="C115" s="47" t="s">
        <v>20</v>
      </c>
      <c r="D115" s="47" t="s">
        <v>30</v>
      </c>
      <c r="E115" s="15" t="s">
        <v>544</v>
      </c>
      <c r="F115" s="19">
        <v>41147.5</v>
      </c>
      <c r="G115" s="19">
        <v>37278.400000000001</v>
      </c>
      <c r="H115" s="19">
        <v>37278.400000000001</v>
      </c>
      <c r="I115" s="19"/>
      <c r="J115" s="19"/>
      <c r="K115" s="19"/>
      <c r="L115" s="19">
        <f t="shared" si="128"/>
        <v>41147.5</v>
      </c>
      <c r="M115" s="19">
        <f t="shared" si="129"/>
        <v>37278.400000000001</v>
      </c>
      <c r="N115" s="19">
        <f t="shared" si="130"/>
        <v>37278.400000000001</v>
      </c>
      <c r="O115" s="19">
        <v>1663.0219999999999</v>
      </c>
      <c r="P115" s="19"/>
      <c r="Q115" s="19"/>
      <c r="R115" s="19">
        <f t="shared" si="125"/>
        <v>42810.521999999997</v>
      </c>
      <c r="S115" s="19"/>
      <c r="T115" s="19">
        <f t="shared" si="131"/>
        <v>42810.521999999997</v>
      </c>
      <c r="U115" s="19">
        <f t="shared" si="126"/>
        <v>37278.400000000001</v>
      </c>
      <c r="V115" s="19">
        <f t="shared" si="127"/>
        <v>37278.400000000001</v>
      </c>
      <c r="W115" s="19"/>
      <c r="X115" s="32"/>
      <c r="Y115" s="23"/>
      <c r="Z115" s="2"/>
    </row>
    <row r="116" spans="1:26" ht="31.2" x14ac:dyDescent="0.3">
      <c r="A116" s="47" t="s">
        <v>40</v>
      </c>
      <c r="B116" s="44">
        <v>200</v>
      </c>
      <c r="C116" s="47"/>
      <c r="D116" s="47"/>
      <c r="E116" s="15" t="s">
        <v>578</v>
      </c>
      <c r="F116" s="19">
        <f t="shared" ref="F116:K117" si="184">F117</f>
        <v>7026.9</v>
      </c>
      <c r="G116" s="19">
        <f t="shared" si="184"/>
        <v>6314.4</v>
      </c>
      <c r="H116" s="19">
        <f t="shared" si="184"/>
        <v>6314.4</v>
      </c>
      <c r="I116" s="19">
        <f t="shared" si="184"/>
        <v>0</v>
      </c>
      <c r="J116" s="19">
        <f t="shared" si="184"/>
        <v>0</v>
      </c>
      <c r="K116" s="19">
        <f t="shared" si="184"/>
        <v>0</v>
      </c>
      <c r="L116" s="19">
        <f t="shared" si="128"/>
        <v>7026.9</v>
      </c>
      <c r="M116" s="19">
        <f t="shared" si="129"/>
        <v>6314.4</v>
      </c>
      <c r="N116" s="19">
        <f t="shared" si="130"/>
        <v>6314.4</v>
      </c>
      <c r="O116" s="19">
        <f t="shared" ref="O116:Q117" si="185">O117</f>
        <v>102.5</v>
      </c>
      <c r="P116" s="19">
        <f t="shared" si="185"/>
        <v>0</v>
      </c>
      <c r="Q116" s="19">
        <f t="shared" si="185"/>
        <v>0</v>
      </c>
      <c r="R116" s="19">
        <f t="shared" si="125"/>
        <v>7129.4</v>
      </c>
      <c r="S116" s="19">
        <f t="shared" ref="S116:S117" si="186">S117</f>
        <v>0</v>
      </c>
      <c r="T116" s="19">
        <f t="shared" si="131"/>
        <v>7129.4</v>
      </c>
      <c r="U116" s="19">
        <f t="shared" si="126"/>
        <v>6314.4</v>
      </c>
      <c r="V116" s="19">
        <f t="shared" si="127"/>
        <v>6314.4</v>
      </c>
      <c r="W116" s="19">
        <f t="shared" ref="W116:W117" si="187">W117</f>
        <v>0</v>
      </c>
      <c r="X116" s="32"/>
      <c r="Y116" s="23"/>
      <c r="Z116" s="2"/>
    </row>
    <row r="117" spans="1:26" ht="46.8" x14ac:dyDescent="0.3">
      <c r="A117" s="47" t="s">
        <v>40</v>
      </c>
      <c r="B117" s="44">
        <v>240</v>
      </c>
      <c r="C117" s="47"/>
      <c r="D117" s="47"/>
      <c r="E117" s="15" t="s">
        <v>586</v>
      </c>
      <c r="F117" s="19">
        <f t="shared" si="184"/>
        <v>7026.9</v>
      </c>
      <c r="G117" s="19">
        <f t="shared" si="184"/>
        <v>6314.4</v>
      </c>
      <c r="H117" s="19">
        <f t="shared" si="184"/>
        <v>6314.4</v>
      </c>
      <c r="I117" s="19">
        <f t="shared" si="184"/>
        <v>0</v>
      </c>
      <c r="J117" s="19">
        <f t="shared" si="184"/>
        <v>0</v>
      </c>
      <c r="K117" s="19">
        <f t="shared" si="184"/>
        <v>0</v>
      </c>
      <c r="L117" s="19">
        <f t="shared" si="128"/>
        <v>7026.9</v>
      </c>
      <c r="M117" s="19">
        <f t="shared" si="129"/>
        <v>6314.4</v>
      </c>
      <c r="N117" s="19">
        <f t="shared" si="130"/>
        <v>6314.4</v>
      </c>
      <c r="O117" s="19">
        <f t="shared" si="185"/>
        <v>102.5</v>
      </c>
      <c r="P117" s="19">
        <f t="shared" si="185"/>
        <v>0</v>
      </c>
      <c r="Q117" s="19">
        <f t="shared" si="185"/>
        <v>0</v>
      </c>
      <c r="R117" s="19">
        <f t="shared" si="125"/>
        <v>7129.4</v>
      </c>
      <c r="S117" s="19">
        <f t="shared" si="186"/>
        <v>0</v>
      </c>
      <c r="T117" s="19">
        <f t="shared" si="131"/>
        <v>7129.4</v>
      </c>
      <c r="U117" s="19">
        <f t="shared" si="126"/>
        <v>6314.4</v>
      </c>
      <c r="V117" s="19">
        <f t="shared" si="127"/>
        <v>6314.4</v>
      </c>
      <c r="W117" s="19">
        <f t="shared" si="187"/>
        <v>0</v>
      </c>
      <c r="X117" s="32"/>
      <c r="Y117" s="23"/>
      <c r="Z117" s="2"/>
    </row>
    <row r="118" spans="1:26" ht="46.8" x14ac:dyDescent="0.3">
      <c r="A118" s="47" t="s">
        <v>40</v>
      </c>
      <c r="B118" s="44">
        <v>240</v>
      </c>
      <c r="C118" s="47" t="s">
        <v>20</v>
      </c>
      <c r="D118" s="47" t="s">
        <v>30</v>
      </c>
      <c r="E118" s="15" t="s">
        <v>544</v>
      </c>
      <c r="F118" s="19">
        <v>7026.9</v>
      </c>
      <c r="G118" s="19">
        <v>6314.4</v>
      </c>
      <c r="H118" s="19">
        <v>6314.4</v>
      </c>
      <c r="I118" s="19"/>
      <c r="J118" s="19"/>
      <c r="K118" s="19"/>
      <c r="L118" s="19">
        <f t="shared" si="128"/>
        <v>7026.9</v>
      </c>
      <c r="M118" s="19">
        <f t="shared" si="129"/>
        <v>6314.4</v>
      </c>
      <c r="N118" s="19">
        <f t="shared" si="130"/>
        <v>6314.4</v>
      </c>
      <c r="O118" s="19">
        <v>102.5</v>
      </c>
      <c r="P118" s="19"/>
      <c r="Q118" s="19"/>
      <c r="R118" s="19">
        <f t="shared" si="125"/>
        <v>7129.4</v>
      </c>
      <c r="S118" s="19"/>
      <c r="T118" s="19">
        <f t="shared" si="131"/>
        <v>7129.4</v>
      </c>
      <c r="U118" s="19">
        <f t="shared" si="126"/>
        <v>6314.4</v>
      </c>
      <c r="V118" s="19">
        <f t="shared" si="127"/>
        <v>6314.4</v>
      </c>
      <c r="W118" s="19"/>
      <c r="X118" s="32"/>
      <c r="Y118" s="23"/>
      <c r="Z118" s="2"/>
    </row>
    <row r="119" spans="1:26" x14ac:dyDescent="0.3">
      <c r="A119" s="47" t="s">
        <v>40</v>
      </c>
      <c r="B119" s="44">
        <v>800</v>
      </c>
      <c r="C119" s="47"/>
      <c r="D119" s="47"/>
      <c r="E119" s="15" t="s">
        <v>583</v>
      </c>
      <c r="F119" s="19">
        <f t="shared" ref="F119:K120" si="188">F120</f>
        <v>34.299999999999997</v>
      </c>
      <c r="G119" s="19">
        <f t="shared" si="188"/>
        <v>34.299999999999997</v>
      </c>
      <c r="H119" s="19">
        <f t="shared" si="188"/>
        <v>34.299999999999997</v>
      </c>
      <c r="I119" s="19">
        <f t="shared" si="188"/>
        <v>0</v>
      </c>
      <c r="J119" s="19">
        <f t="shared" si="188"/>
        <v>0</v>
      </c>
      <c r="K119" s="19">
        <f t="shared" si="188"/>
        <v>0</v>
      </c>
      <c r="L119" s="19">
        <f t="shared" si="128"/>
        <v>34.299999999999997</v>
      </c>
      <c r="M119" s="19">
        <f t="shared" si="129"/>
        <v>34.299999999999997</v>
      </c>
      <c r="N119" s="19">
        <f t="shared" si="130"/>
        <v>34.299999999999997</v>
      </c>
      <c r="O119" s="19">
        <f t="shared" ref="O119:Q120" si="189">O120</f>
        <v>0</v>
      </c>
      <c r="P119" s="19">
        <f t="shared" si="189"/>
        <v>0</v>
      </c>
      <c r="Q119" s="19">
        <f t="shared" si="189"/>
        <v>0</v>
      </c>
      <c r="R119" s="19">
        <f t="shared" si="125"/>
        <v>34.299999999999997</v>
      </c>
      <c r="S119" s="19">
        <f t="shared" ref="S119:S120" si="190">S120</f>
        <v>0</v>
      </c>
      <c r="T119" s="19">
        <f t="shared" si="131"/>
        <v>34.299999999999997</v>
      </c>
      <c r="U119" s="19">
        <f t="shared" si="126"/>
        <v>34.299999999999997</v>
      </c>
      <c r="V119" s="19">
        <f t="shared" si="127"/>
        <v>34.299999999999997</v>
      </c>
      <c r="W119" s="19">
        <f t="shared" ref="W119:W120" si="191">W120</f>
        <v>0</v>
      </c>
      <c r="X119" s="32"/>
      <c r="Y119" s="23"/>
      <c r="Z119" s="2"/>
    </row>
    <row r="120" spans="1:26" x14ac:dyDescent="0.3">
      <c r="A120" s="47" t="s">
        <v>40</v>
      </c>
      <c r="B120" s="44">
        <v>850</v>
      </c>
      <c r="C120" s="47"/>
      <c r="D120" s="47"/>
      <c r="E120" s="15" t="s">
        <v>601</v>
      </c>
      <c r="F120" s="19">
        <f t="shared" si="188"/>
        <v>34.299999999999997</v>
      </c>
      <c r="G120" s="19">
        <f t="shared" si="188"/>
        <v>34.299999999999997</v>
      </c>
      <c r="H120" s="19">
        <f t="shared" si="188"/>
        <v>34.299999999999997</v>
      </c>
      <c r="I120" s="19">
        <f t="shared" si="188"/>
        <v>0</v>
      </c>
      <c r="J120" s="19">
        <f t="shared" si="188"/>
        <v>0</v>
      </c>
      <c r="K120" s="19">
        <f t="shared" si="188"/>
        <v>0</v>
      </c>
      <c r="L120" s="19">
        <f t="shared" si="128"/>
        <v>34.299999999999997</v>
      </c>
      <c r="M120" s="19">
        <f t="shared" si="129"/>
        <v>34.299999999999997</v>
      </c>
      <c r="N120" s="19">
        <f t="shared" si="130"/>
        <v>34.299999999999997</v>
      </c>
      <c r="O120" s="19">
        <f t="shared" si="189"/>
        <v>0</v>
      </c>
      <c r="P120" s="19">
        <f t="shared" si="189"/>
        <v>0</v>
      </c>
      <c r="Q120" s="19">
        <f t="shared" si="189"/>
        <v>0</v>
      </c>
      <c r="R120" s="19">
        <f t="shared" si="125"/>
        <v>34.299999999999997</v>
      </c>
      <c r="S120" s="19">
        <f t="shared" si="190"/>
        <v>0</v>
      </c>
      <c r="T120" s="19">
        <f t="shared" si="131"/>
        <v>34.299999999999997</v>
      </c>
      <c r="U120" s="19">
        <f t="shared" si="126"/>
        <v>34.299999999999997</v>
      </c>
      <c r="V120" s="19">
        <f t="shared" si="127"/>
        <v>34.299999999999997</v>
      </c>
      <c r="W120" s="19">
        <f t="shared" si="191"/>
        <v>0</v>
      </c>
      <c r="X120" s="32"/>
      <c r="Y120" s="23"/>
      <c r="Z120" s="2"/>
    </row>
    <row r="121" spans="1:26" ht="46.8" x14ac:dyDescent="0.3">
      <c r="A121" s="47" t="s">
        <v>40</v>
      </c>
      <c r="B121" s="44">
        <v>850</v>
      </c>
      <c r="C121" s="47" t="s">
        <v>20</v>
      </c>
      <c r="D121" s="47" t="s">
        <v>30</v>
      </c>
      <c r="E121" s="15" t="s">
        <v>544</v>
      </c>
      <c r="F121" s="19">
        <v>34.299999999999997</v>
      </c>
      <c r="G121" s="19">
        <v>34.299999999999997</v>
      </c>
      <c r="H121" s="19">
        <v>34.299999999999997</v>
      </c>
      <c r="I121" s="19"/>
      <c r="J121" s="19"/>
      <c r="K121" s="19"/>
      <c r="L121" s="19">
        <f t="shared" si="128"/>
        <v>34.299999999999997</v>
      </c>
      <c r="M121" s="19">
        <f t="shared" si="129"/>
        <v>34.299999999999997</v>
      </c>
      <c r="N121" s="19">
        <f t="shared" si="130"/>
        <v>34.299999999999997</v>
      </c>
      <c r="O121" s="19"/>
      <c r="P121" s="19"/>
      <c r="Q121" s="19"/>
      <c r="R121" s="19">
        <f t="shared" si="125"/>
        <v>34.299999999999997</v>
      </c>
      <c r="S121" s="19"/>
      <c r="T121" s="19">
        <f t="shared" si="131"/>
        <v>34.299999999999997</v>
      </c>
      <c r="U121" s="19">
        <f t="shared" si="126"/>
        <v>34.299999999999997</v>
      </c>
      <c r="V121" s="19">
        <f t="shared" si="127"/>
        <v>34.299999999999997</v>
      </c>
      <c r="W121" s="19"/>
      <c r="X121" s="32"/>
      <c r="Y121" s="23"/>
      <c r="Z121" s="2"/>
    </row>
    <row r="122" spans="1:26" ht="62.4" x14ac:dyDescent="0.3">
      <c r="A122" s="47" t="s">
        <v>41</v>
      </c>
      <c r="B122" s="44"/>
      <c r="C122" s="47"/>
      <c r="D122" s="47"/>
      <c r="E122" s="15" t="s">
        <v>639</v>
      </c>
      <c r="F122" s="19">
        <f t="shared" ref="F122:K122" si="192">F123+F126</f>
        <v>2910</v>
      </c>
      <c r="G122" s="19">
        <f t="shared" si="192"/>
        <v>2910</v>
      </c>
      <c r="H122" s="19">
        <f t="shared" si="192"/>
        <v>2910</v>
      </c>
      <c r="I122" s="19">
        <f t="shared" si="192"/>
        <v>0</v>
      </c>
      <c r="J122" s="19">
        <f t="shared" si="192"/>
        <v>0</v>
      </c>
      <c r="K122" s="19">
        <f t="shared" si="192"/>
        <v>0</v>
      </c>
      <c r="L122" s="19">
        <f t="shared" si="128"/>
        <v>2910</v>
      </c>
      <c r="M122" s="19">
        <f t="shared" si="129"/>
        <v>2910</v>
      </c>
      <c r="N122" s="19">
        <f t="shared" si="130"/>
        <v>2910</v>
      </c>
      <c r="O122" s="19">
        <f t="shared" ref="O122:Q122" si="193">O123+O126</f>
        <v>0</v>
      </c>
      <c r="P122" s="19">
        <f t="shared" si="193"/>
        <v>0</v>
      </c>
      <c r="Q122" s="19">
        <f t="shared" si="193"/>
        <v>0</v>
      </c>
      <c r="R122" s="19">
        <f t="shared" si="125"/>
        <v>2910</v>
      </c>
      <c r="S122" s="19">
        <f t="shared" ref="S122" si="194">S123+S126</f>
        <v>0</v>
      </c>
      <c r="T122" s="19">
        <f t="shared" si="131"/>
        <v>2910</v>
      </c>
      <c r="U122" s="19">
        <f t="shared" si="126"/>
        <v>2910</v>
      </c>
      <c r="V122" s="19">
        <f t="shared" si="127"/>
        <v>2910</v>
      </c>
      <c r="W122" s="19">
        <f t="shared" ref="W122" si="195">W123+W126</f>
        <v>0</v>
      </c>
      <c r="X122" s="32"/>
      <c r="Y122" s="23"/>
      <c r="Z122" s="2"/>
    </row>
    <row r="123" spans="1:26" ht="93.6" x14ac:dyDescent="0.3">
      <c r="A123" s="47" t="s">
        <v>41</v>
      </c>
      <c r="B123" s="44">
        <v>100</v>
      </c>
      <c r="C123" s="47"/>
      <c r="D123" s="47"/>
      <c r="E123" s="15" t="s">
        <v>577</v>
      </c>
      <c r="F123" s="19">
        <f t="shared" ref="F123:K124" si="196">F124</f>
        <v>110.8</v>
      </c>
      <c r="G123" s="19">
        <f t="shared" si="196"/>
        <v>110.8</v>
      </c>
      <c r="H123" s="19">
        <f t="shared" si="196"/>
        <v>110.8</v>
      </c>
      <c r="I123" s="19">
        <f t="shared" si="196"/>
        <v>0</v>
      </c>
      <c r="J123" s="19">
        <f t="shared" si="196"/>
        <v>0</v>
      </c>
      <c r="K123" s="19">
        <f t="shared" si="196"/>
        <v>0</v>
      </c>
      <c r="L123" s="19">
        <f t="shared" si="128"/>
        <v>110.8</v>
      </c>
      <c r="M123" s="19">
        <f t="shared" si="129"/>
        <v>110.8</v>
      </c>
      <c r="N123" s="19">
        <f t="shared" si="130"/>
        <v>110.8</v>
      </c>
      <c r="O123" s="19">
        <f t="shared" ref="O123:Q124" si="197">O124</f>
        <v>0</v>
      </c>
      <c r="P123" s="19">
        <f t="shared" si="197"/>
        <v>0</v>
      </c>
      <c r="Q123" s="19">
        <f t="shared" si="197"/>
        <v>0</v>
      </c>
      <c r="R123" s="19">
        <f t="shared" si="125"/>
        <v>110.8</v>
      </c>
      <c r="S123" s="19">
        <f t="shared" ref="S123:S124" si="198">S124</f>
        <v>0</v>
      </c>
      <c r="T123" s="19">
        <f t="shared" si="131"/>
        <v>110.8</v>
      </c>
      <c r="U123" s="19">
        <f t="shared" si="126"/>
        <v>110.8</v>
      </c>
      <c r="V123" s="19">
        <f t="shared" si="127"/>
        <v>110.8</v>
      </c>
      <c r="W123" s="19">
        <f t="shared" ref="W123:W124" si="199">W124</f>
        <v>0</v>
      </c>
      <c r="X123" s="32"/>
      <c r="Y123" s="23"/>
      <c r="Z123" s="2"/>
    </row>
    <row r="124" spans="1:26" ht="31.2" x14ac:dyDescent="0.3">
      <c r="A124" s="47" t="s">
        <v>41</v>
      </c>
      <c r="B124" s="44">
        <v>110</v>
      </c>
      <c r="C124" s="47"/>
      <c r="D124" s="47"/>
      <c r="E124" s="15" t="s">
        <v>584</v>
      </c>
      <c r="F124" s="19">
        <f t="shared" si="196"/>
        <v>110.8</v>
      </c>
      <c r="G124" s="19">
        <f t="shared" si="196"/>
        <v>110.8</v>
      </c>
      <c r="H124" s="19">
        <f t="shared" si="196"/>
        <v>110.8</v>
      </c>
      <c r="I124" s="19">
        <f t="shared" si="196"/>
        <v>0</v>
      </c>
      <c r="J124" s="19">
        <f t="shared" si="196"/>
        <v>0</v>
      </c>
      <c r="K124" s="19">
        <f t="shared" si="196"/>
        <v>0</v>
      </c>
      <c r="L124" s="19">
        <f t="shared" si="128"/>
        <v>110.8</v>
      </c>
      <c r="M124" s="19">
        <f t="shared" si="129"/>
        <v>110.8</v>
      </c>
      <c r="N124" s="19">
        <f t="shared" si="130"/>
        <v>110.8</v>
      </c>
      <c r="O124" s="19">
        <f t="shared" si="197"/>
        <v>0</v>
      </c>
      <c r="P124" s="19">
        <f t="shared" si="197"/>
        <v>0</v>
      </c>
      <c r="Q124" s="19">
        <f t="shared" si="197"/>
        <v>0</v>
      </c>
      <c r="R124" s="19">
        <f t="shared" si="125"/>
        <v>110.8</v>
      </c>
      <c r="S124" s="19">
        <f t="shared" si="198"/>
        <v>0</v>
      </c>
      <c r="T124" s="19">
        <f t="shared" si="131"/>
        <v>110.8</v>
      </c>
      <c r="U124" s="19">
        <f t="shared" si="126"/>
        <v>110.8</v>
      </c>
      <c r="V124" s="19">
        <f t="shared" si="127"/>
        <v>110.8</v>
      </c>
      <c r="W124" s="19">
        <f t="shared" si="199"/>
        <v>0</v>
      </c>
      <c r="X124" s="32"/>
      <c r="Y124" s="23"/>
      <c r="Z124" s="2"/>
    </row>
    <row r="125" spans="1:26" ht="46.8" x14ac:dyDescent="0.3">
      <c r="A125" s="47" t="s">
        <v>41</v>
      </c>
      <c r="B125" s="44">
        <v>110</v>
      </c>
      <c r="C125" s="47" t="s">
        <v>20</v>
      </c>
      <c r="D125" s="47" t="s">
        <v>30</v>
      </c>
      <c r="E125" s="15" t="s">
        <v>544</v>
      </c>
      <c r="F125" s="19">
        <v>110.8</v>
      </c>
      <c r="G125" s="19">
        <v>110.8</v>
      </c>
      <c r="H125" s="19">
        <v>110.8</v>
      </c>
      <c r="I125" s="19"/>
      <c r="J125" s="19"/>
      <c r="K125" s="19"/>
      <c r="L125" s="19">
        <f t="shared" si="128"/>
        <v>110.8</v>
      </c>
      <c r="M125" s="19">
        <f t="shared" si="129"/>
        <v>110.8</v>
      </c>
      <c r="N125" s="19">
        <f t="shared" si="130"/>
        <v>110.8</v>
      </c>
      <c r="O125" s="19"/>
      <c r="P125" s="19"/>
      <c r="Q125" s="19"/>
      <c r="R125" s="19">
        <f t="shared" si="125"/>
        <v>110.8</v>
      </c>
      <c r="S125" s="19"/>
      <c r="T125" s="19">
        <f t="shared" si="131"/>
        <v>110.8</v>
      </c>
      <c r="U125" s="19">
        <f t="shared" si="126"/>
        <v>110.8</v>
      </c>
      <c r="V125" s="19">
        <f t="shared" si="127"/>
        <v>110.8</v>
      </c>
      <c r="W125" s="19"/>
      <c r="X125" s="32"/>
      <c r="Y125" s="23"/>
      <c r="Z125" s="2"/>
    </row>
    <row r="126" spans="1:26" ht="31.2" x14ac:dyDescent="0.3">
      <c r="A126" s="47" t="s">
        <v>41</v>
      </c>
      <c r="B126" s="44">
        <v>200</v>
      </c>
      <c r="C126" s="47"/>
      <c r="D126" s="47"/>
      <c r="E126" s="15" t="s">
        <v>578</v>
      </c>
      <c r="F126" s="19">
        <f t="shared" ref="F126:K127" si="200">F127</f>
        <v>2799.2</v>
      </c>
      <c r="G126" s="19">
        <f t="shared" si="200"/>
        <v>2799.2</v>
      </c>
      <c r="H126" s="19">
        <f t="shared" si="200"/>
        <v>2799.2</v>
      </c>
      <c r="I126" s="19">
        <f t="shared" si="200"/>
        <v>0</v>
      </c>
      <c r="J126" s="19">
        <f t="shared" si="200"/>
        <v>0</v>
      </c>
      <c r="K126" s="19">
        <f t="shared" si="200"/>
        <v>0</v>
      </c>
      <c r="L126" s="19">
        <f t="shared" si="128"/>
        <v>2799.2</v>
      </c>
      <c r="M126" s="19">
        <f t="shared" si="129"/>
        <v>2799.2</v>
      </c>
      <c r="N126" s="19">
        <f t="shared" si="130"/>
        <v>2799.2</v>
      </c>
      <c r="O126" s="19">
        <f t="shared" ref="O126:Q127" si="201">O127</f>
        <v>0</v>
      </c>
      <c r="P126" s="19">
        <f t="shared" si="201"/>
        <v>0</v>
      </c>
      <c r="Q126" s="19">
        <f t="shared" si="201"/>
        <v>0</v>
      </c>
      <c r="R126" s="19">
        <f t="shared" si="125"/>
        <v>2799.2</v>
      </c>
      <c r="S126" s="19">
        <f t="shared" ref="S126:S127" si="202">S127</f>
        <v>0</v>
      </c>
      <c r="T126" s="19">
        <f t="shared" si="131"/>
        <v>2799.2</v>
      </c>
      <c r="U126" s="19">
        <f t="shared" si="126"/>
        <v>2799.2</v>
      </c>
      <c r="V126" s="19">
        <f t="shared" si="127"/>
        <v>2799.2</v>
      </c>
      <c r="W126" s="19">
        <f t="shared" ref="W126:W127" si="203">W127</f>
        <v>0</v>
      </c>
      <c r="X126" s="32"/>
      <c r="Y126" s="23"/>
      <c r="Z126" s="2"/>
    </row>
    <row r="127" spans="1:26" ht="46.8" x14ac:dyDescent="0.3">
      <c r="A127" s="47" t="s">
        <v>41</v>
      </c>
      <c r="B127" s="44">
        <v>240</v>
      </c>
      <c r="C127" s="47"/>
      <c r="D127" s="47"/>
      <c r="E127" s="15" t="s">
        <v>586</v>
      </c>
      <c r="F127" s="19">
        <f t="shared" si="200"/>
        <v>2799.2</v>
      </c>
      <c r="G127" s="19">
        <f t="shared" si="200"/>
        <v>2799.2</v>
      </c>
      <c r="H127" s="19">
        <f t="shared" si="200"/>
        <v>2799.2</v>
      </c>
      <c r="I127" s="19">
        <f t="shared" si="200"/>
        <v>0</v>
      </c>
      <c r="J127" s="19">
        <f t="shared" si="200"/>
        <v>0</v>
      </c>
      <c r="K127" s="19">
        <f t="shared" si="200"/>
        <v>0</v>
      </c>
      <c r="L127" s="19">
        <f t="shared" si="128"/>
        <v>2799.2</v>
      </c>
      <c r="M127" s="19">
        <f t="shared" si="129"/>
        <v>2799.2</v>
      </c>
      <c r="N127" s="19">
        <f t="shared" si="130"/>
        <v>2799.2</v>
      </c>
      <c r="O127" s="19">
        <f t="shared" si="201"/>
        <v>0</v>
      </c>
      <c r="P127" s="19">
        <f t="shared" si="201"/>
        <v>0</v>
      </c>
      <c r="Q127" s="19">
        <f t="shared" si="201"/>
        <v>0</v>
      </c>
      <c r="R127" s="19">
        <f t="shared" si="125"/>
        <v>2799.2</v>
      </c>
      <c r="S127" s="19">
        <f t="shared" si="202"/>
        <v>0</v>
      </c>
      <c r="T127" s="19">
        <f t="shared" si="131"/>
        <v>2799.2</v>
      </c>
      <c r="U127" s="19">
        <f t="shared" si="126"/>
        <v>2799.2</v>
      </c>
      <c r="V127" s="19">
        <f t="shared" si="127"/>
        <v>2799.2</v>
      </c>
      <c r="W127" s="19">
        <f t="shared" si="203"/>
        <v>0</v>
      </c>
      <c r="X127" s="32"/>
      <c r="Y127" s="23"/>
      <c r="Z127" s="2"/>
    </row>
    <row r="128" spans="1:26" ht="46.8" x14ac:dyDescent="0.3">
      <c r="A128" s="47" t="s">
        <v>41</v>
      </c>
      <c r="B128" s="44">
        <v>240</v>
      </c>
      <c r="C128" s="47" t="s">
        <v>20</v>
      </c>
      <c r="D128" s="47" t="s">
        <v>30</v>
      </c>
      <c r="E128" s="15" t="s">
        <v>544</v>
      </c>
      <c r="F128" s="19">
        <v>2799.2</v>
      </c>
      <c r="G128" s="19">
        <v>2799.2</v>
      </c>
      <c r="H128" s="19">
        <v>2799.2</v>
      </c>
      <c r="I128" s="19"/>
      <c r="J128" s="19"/>
      <c r="K128" s="19"/>
      <c r="L128" s="19">
        <f t="shared" si="128"/>
        <v>2799.2</v>
      </c>
      <c r="M128" s="19">
        <f t="shared" si="129"/>
        <v>2799.2</v>
      </c>
      <c r="N128" s="19">
        <f t="shared" si="130"/>
        <v>2799.2</v>
      </c>
      <c r="O128" s="19"/>
      <c r="P128" s="19"/>
      <c r="Q128" s="19"/>
      <c r="R128" s="19">
        <f t="shared" si="125"/>
        <v>2799.2</v>
      </c>
      <c r="S128" s="19"/>
      <c r="T128" s="19">
        <f t="shared" si="131"/>
        <v>2799.2</v>
      </c>
      <c r="U128" s="19">
        <f t="shared" si="126"/>
        <v>2799.2</v>
      </c>
      <c r="V128" s="19">
        <f t="shared" si="127"/>
        <v>2799.2</v>
      </c>
      <c r="W128" s="19"/>
      <c r="X128" s="32"/>
      <c r="Y128" s="23"/>
      <c r="Z128" s="2"/>
    </row>
    <row r="129" spans="1:26" ht="46.8" x14ac:dyDescent="0.3">
      <c r="A129" s="47" t="s">
        <v>42</v>
      </c>
      <c r="B129" s="44"/>
      <c r="C129" s="47"/>
      <c r="D129" s="47"/>
      <c r="E129" s="15" t="s">
        <v>640</v>
      </c>
      <c r="F129" s="19">
        <f t="shared" ref="F129:K131" si="204">F130</f>
        <v>2433.9</v>
      </c>
      <c r="G129" s="19">
        <f t="shared" si="204"/>
        <v>2433.9</v>
      </c>
      <c r="H129" s="19">
        <f t="shared" si="204"/>
        <v>2433.9</v>
      </c>
      <c r="I129" s="19">
        <f t="shared" si="204"/>
        <v>0</v>
      </c>
      <c r="J129" s="19">
        <f t="shared" si="204"/>
        <v>0</v>
      </c>
      <c r="K129" s="19">
        <f t="shared" si="204"/>
        <v>0</v>
      </c>
      <c r="L129" s="19">
        <f t="shared" si="128"/>
        <v>2433.9</v>
      </c>
      <c r="M129" s="19">
        <f t="shared" si="129"/>
        <v>2433.9</v>
      </c>
      <c r="N129" s="19">
        <f t="shared" si="130"/>
        <v>2433.9</v>
      </c>
      <c r="O129" s="19">
        <f t="shared" ref="O129:Q131" si="205">O130</f>
        <v>0</v>
      </c>
      <c r="P129" s="19">
        <f t="shared" si="205"/>
        <v>0</v>
      </c>
      <c r="Q129" s="19">
        <f t="shared" si="205"/>
        <v>0</v>
      </c>
      <c r="R129" s="19">
        <f t="shared" si="125"/>
        <v>2433.9</v>
      </c>
      <c r="S129" s="19">
        <f t="shared" ref="S129:S131" si="206">S130</f>
        <v>0</v>
      </c>
      <c r="T129" s="19">
        <f t="shared" si="131"/>
        <v>2433.9</v>
      </c>
      <c r="U129" s="19">
        <f t="shared" si="126"/>
        <v>2433.9</v>
      </c>
      <c r="V129" s="19">
        <f t="shared" si="127"/>
        <v>2433.9</v>
      </c>
      <c r="W129" s="19">
        <f t="shared" ref="W129:W131" si="207">W130</f>
        <v>0</v>
      </c>
      <c r="X129" s="32"/>
      <c r="Y129" s="23"/>
      <c r="Z129" s="2"/>
    </row>
    <row r="130" spans="1:26" ht="31.2" x14ac:dyDescent="0.3">
      <c r="A130" s="47" t="s">
        <v>42</v>
      </c>
      <c r="B130" s="44">
        <v>200</v>
      </c>
      <c r="C130" s="47"/>
      <c r="D130" s="47"/>
      <c r="E130" s="15" t="s">
        <v>578</v>
      </c>
      <c r="F130" s="19">
        <f t="shared" si="204"/>
        <v>2433.9</v>
      </c>
      <c r="G130" s="19">
        <f t="shared" si="204"/>
        <v>2433.9</v>
      </c>
      <c r="H130" s="19">
        <f t="shared" si="204"/>
        <v>2433.9</v>
      </c>
      <c r="I130" s="19">
        <f t="shared" si="204"/>
        <v>0</v>
      </c>
      <c r="J130" s="19">
        <f t="shared" si="204"/>
        <v>0</v>
      </c>
      <c r="K130" s="19">
        <f t="shared" si="204"/>
        <v>0</v>
      </c>
      <c r="L130" s="19">
        <f t="shared" si="128"/>
        <v>2433.9</v>
      </c>
      <c r="M130" s="19">
        <f t="shared" si="129"/>
        <v>2433.9</v>
      </c>
      <c r="N130" s="19">
        <f t="shared" si="130"/>
        <v>2433.9</v>
      </c>
      <c r="O130" s="19">
        <f t="shared" si="205"/>
        <v>0</v>
      </c>
      <c r="P130" s="19">
        <f t="shared" si="205"/>
        <v>0</v>
      </c>
      <c r="Q130" s="19">
        <f t="shared" si="205"/>
        <v>0</v>
      </c>
      <c r="R130" s="19">
        <f t="shared" si="125"/>
        <v>2433.9</v>
      </c>
      <c r="S130" s="19">
        <f t="shared" si="206"/>
        <v>0</v>
      </c>
      <c r="T130" s="19">
        <f t="shared" si="131"/>
        <v>2433.9</v>
      </c>
      <c r="U130" s="19">
        <f t="shared" si="126"/>
        <v>2433.9</v>
      </c>
      <c r="V130" s="19">
        <f t="shared" si="127"/>
        <v>2433.9</v>
      </c>
      <c r="W130" s="19">
        <f t="shared" si="207"/>
        <v>0</v>
      </c>
      <c r="X130" s="32"/>
      <c r="Y130" s="23"/>
      <c r="Z130" s="2"/>
    </row>
    <row r="131" spans="1:26" ht="46.8" x14ac:dyDescent="0.3">
      <c r="A131" s="47" t="s">
        <v>42</v>
      </c>
      <c r="B131" s="44">
        <v>240</v>
      </c>
      <c r="C131" s="47"/>
      <c r="D131" s="47"/>
      <c r="E131" s="15" t="s">
        <v>586</v>
      </c>
      <c r="F131" s="19">
        <f t="shared" si="204"/>
        <v>2433.9</v>
      </c>
      <c r="G131" s="19">
        <f t="shared" si="204"/>
        <v>2433.9</v>
      </c>
      <c r="H131" s="19">
        <f t="shared" si="204"/>
        <v>2433.9</v>
      </c>
      <c r="I131" s="19">
        <f t="shared" si="204"/>
        <v>0</v>
      </c>
      <c r="J131" s="19">
        <f t="shared" si="204"/>
        <v>0</v>
      </c>
      <c r="K131" s="19">
        <f t="shared" si="204"/>
        <v>0</v>
      </c>
      <c r="L131" s="19">
        <f t="shared" si="128"/>
        <v>2433.9</v>
      </c>
      <c r="M131" s="19">
        <f t="shared" si="129"/>
        <v>2433.9</v>
      </c>
      <c r="N131" s="19">
        <f t="shared" si="130"/>
        <v>2433.9</v>
      </c>
      <c r="O131" s="19">
        <f t="shared" si="205"/>
        <v>0</v>
      </c>
      <c r="P131" s="19">
        <f t="shared" si="205"/>
        <v>0</v>
      </c>
      <c r="Q131" s="19">
        <f t="shared" si="205"/>
        <v>0</v>
      </c>
      <c r="R131" s="19">
        <f t="shared" si="125"/>
        <v>2433.9</v>
      </c>
      <c r="S131" s="19">
        <f t="shared" si="206"/>
        <v>0</v>
      </c>
      <c r="T131" s="19">
        <f t="shared" si="131"/>
        <v>2433.9</v>
      </c>
      <c r="U131" s="19">
        <f t="shared" si="126"/>
        <v>2433.9</v>
      </c>
      <c r="V131" s="19">
        <f t="shared" si="127"/>
        <v>2433.9</v>
      </c>
      <c r="W131" s="19">
        <f t="shared" si="207"/>
        <v>0</v>
      </c>
      <c r="X131" s="32"/>
      <c r="Y131" s="23"/>
      <c r="Z131" s="2"/>
    </row>
    <row r="132" spans="1:26" ht="46.8" x14ac:dyDescent="0.3">
      <c r="A132" s="47" t="s">
        <v>42</v>
      </c>
      <c r="B132" s="44">
        <v>240</v>
      </c>
      <c r="C132" s="47" t="s">
        <v>20</v>
      </c>
      <c r="D132" s="47" t="s">
        <v>35</v>
      </c>
      <c r="E132" s="15" t="s">
        <v>546</v>
      </c>
      <c r="F132" s="19">
        <v>2433.9</v>
      </c>
      <c r="G132" s="19">
        <v>2433.9</v>
      </c>
      <c r="H132" s="19">
        <v>2433.9</v>
      </c>
      <c r="I132" s="19"/>
      <c r="J132" s="19"/>
      <c r="K132" s="19"/>
      <c r="L132" s="19">
        <f t="shared" si="128"/>
        <v>2433.9</v>
      </c>
      <c r="M132" s="19">
        <f t="shared" si="129"/>
        <v>2433.9</v>
      </c>
      <c r="N132" s="19">
        <f t="shared" si="130"/>
        <v>2433.9</v>
      </c>
      <c r="O132" s="19"/>
      <c r="P132" s="19"/>
      <c r="Q132" s="19"/>
      <c r="R132" s="19">
        <f t="shared" si="125"/>
        <v>2433.9</v>
      </c>
      <c r="S132" s="19"/>
      <c r="T132" s="19">
        <f t="shared" si="131"/>
        <v>2433.9</v>
      </c>
      <c r="U132" s="19">
        <f t="shared" si="126"/>
        <v>2433.9</v>
      </c>
      <c r="V132" s="19">
        <f t="shared" si="127"/>
        <v>2433.9</v>
      </c>
      <c r="W132" s="19"/>
      <c r="X132" s="32"/>
      <c r="Y132" s="23"/>
      <c r="Z132" s="2"/>
    </row>
    <row r="133" spans="1:26" ht="31.2" x14ac:dyDescent="0.3">
      <c r="A133" s="47" t="s">
        <v>47</v>
      </c>
      <c r="B133" s="44"/>
      <c r="C133" s="47"/>
      <c r="D133" s="47"/>
      <c r="E133" s="15" t="s">
        <v>1045</v>
      </c>
      <c r="F133" s="19">
        <f>F134+F138</f>
        <v>44333.899999999994</v>
      </c>
      <c r="G133" s="19">
        <f t="shared" ref="G133:W133" si="208">G134+G138</f>
        <v>0</v>
      </c>
      <c r="H133" s="19">
        <f t="shared" si="208"/>
        <v>0</v>
      </c>
      <c r="I133" s="19">
        <f t="shared" ref="I133:K133" si="209">I134+I138</f>
        <v>0</v>
      </c>
      <c r="J133" s="19">
        <f t="shared" si="209"/>
        <v>0</v>
      </c>
      <c r="K133" s="19">
        <f t="shared" si="209"/>
        <v>0</v>
      </c>
      <c r="L133" s="19">
        <f t="shared" si="128"/>
        <v>44333.899999999994</v>
      </c>
      <c r="M133" s="19">
        <f t="shared" si="129"/>
        <v>0</v>
      </c>
      <c r="N133" s="19">
        <f t="shared" si="130"/>
        <v>0</v>
      </c>
      <c r="O133" s="19">
        <f t="shared" ref="O133:Q133" si="210">O134+O138</f>
        <v>11424.444</v>
      </c>
      <c r="P133" s="19">
        <f t="shared" si="210"/>
        <v>0</v>
      </c>
      <c r="Q133" s="19">
        <f t="shared" si="210"/>
        <v>0</v>
      </c>
      <c r="R133" s="19">
        <f t="shared" si="125"/>
        <v>55758.343999999997</v>
      </c>
      <c r="S133" s="19">
        <f t="shared" ref="S133" si="211">S134+S138</f>
        <v>0</v>
      </c>
      <c r="T133" s="19">
        <f t="shared" si="131"/>
        <v>55758.343999999997</v>
      </c>
      <c r="U133" s="19">
        <f t="shared" si="126"/>
        <v>0</v>
      </c>
      <c r="V133" s="19">
        <f t="shared" si="127"/>
        <v>0</v>
      </c>
      <c r="W133" s="19">
        <f t="shared" si="208"/>
        <v>0</v>
      </c>
      <c r="X133" s="32"/>
      <c r="Y133" s="23"/>
      <c r="Z133" s="2"/>
    </row>
    <row r="134" spans="1:26" x14ac:dyDescent="0.3">
      <c r="A134" s="47" t="s">
        <v>45</v>
      </c>
      <c r="B134" s="44"/>
      <c r="C134" s="47"/>
      <c r="D134" s="47"/>
      <c r="E134" s="15" t="s">
        <v>641</v>
      </c>
      <c r="F134" s="19">
        <f t="shared" ref="F134:K136" si="212">F135</f>
        <v>341.7</v>
      </c>
      <c r="G134" s="19">
        <f t="shared" si="212"/>
        <v>0</v>
      </c>
      <c r="H134" s="19">
        <f t="shared" si="212"/>
        <v>0</v>
      </c>
      <c r="I134" s="19">
        <f t="shared" si="212"/>
        <v>0</v>
      </c>
      <c r="J134" s="19">
        <f t="shared" si="212"/>
        <v>0</v>
      </c>
      <c r="K134" s="19">
        <f t="shared" si="212"/>
        <v>0</v>
      </c>
      <c r="L134" s="19">
        <f t="shared" si="128"/>
        <v>341.7</v>
      </c>
      <c r="M134" s="19">
        <f t="shared" si="129"/>
        <v>0</v>
      </c>
      <c r="N134" s="19">
        <f t="shared" si="130"/>
        <v>0</v>
      </c>
      <c r="O134" s="19">
        <f t="shared" ref="O134:Q136" si="213">O135</f>
        <v>0</v>
      </c>
      <c r="P134" s="19">
        <f t="shared" si="213"/>
        <v>0</v>
      </c>
      <c r="Q134" s="19">
        <f t="shared" si="213"/>
        <v>0</v>
      </c>
      <c r="R134" s="19">
        <f t="shared" si="125"/>
        <v>341.7</v>
      </c>
      <c r="S134" s="19">
        <f t="shared" ref="S134:S136" si="214">S135</f>
        <v>0</v>
      </c>
      <c r="T134" s="19">
        <f t="shared" si="131"/>
        <v>341.7</v>
      </c>
      <c r="U134" s="19">
        <f t="shared" si="126"/>
        <v>0</v>
      </c>
      <c r="V134" s="19">
        <f t="shared" si="127"/>
        <v>0</v>
      </c>
      <c r="W134" s="19">
        <f t="shared" ref="W134:W136" si="215">W135</f>
        <v>0</v>
      </c>
      <c r="X134" s="32"/>
      <c r="Y134" s="23"/>
      <c r="Z134" s="2"/>
    </row>
    <row r="135" spans="1:26" x14ac:dyDescent="0.3">
      <c r="A135" s="47" t="s">
        <v>45</v>
      </c>
      <c r="B135" s="44">
        <v>800</v>
      </c>
      <c r="C135" s="47"/>
      <c r="D135" s="47"/>
      <c r="E135" s="15" t="s">
        <v>583</v>
      </c>
      <c r="F135" s="19">
        <f t="shared" si="212"/>
        <v>341.7</v>
      </c>
      <c r="G135" s="19">
        <f t="shared" si="212"/>
        <v>0</v>
      </c>
      <c r="H135" s="19">
        <f t="shared" si="212"/>
        <v>0</v>
      </c>
      <c r="I135" s="19">
        <f t="shared" si="212"/>
        <v>0</v>
      </c>
      <c r="J135" s="19">
        <f t="shared" si="212"/>
        <v>0</v>
      </c>
      <c r="K135" s="19">
        <f t="shared" si="212"/>
        <v>0</v>
      </c>
      <c r="L135" s="19">
        <f t="shared" si="128"/>
        <v>341.7</v>
      </c>
      <c r="M135" s="19">
        <f t="shared" si="129"/>
        <v>0</v>
      </c>
      <c r="N135" s="19">
        <f t="shared" si="130"/>
        <v>0</v>
      </c>
      <c r="O135" s="19">
        <f t="shared" si="213"/>
        <v>0</v>
      </c>
      <c r="P135" s="19">
        <f t="shared" si="213"/>
        <v>0</v>
      </c>
      <c r="Q135" s="19">
        <f t="shared" si="213"/>
        <v>0</v>
      </c>
      <c r="R135" s="19">
        <f t="shared" si="125"/>
        <v>341.7</v>
      </c>
      <c r="S135" s="19">
        <f t="shared" si="214"/>
        <v>0</v>
      </c>
      <c r="T135" s="19">
        <f t="shared" si="131"/>
        <v>341.7</v>
      </c>
      <c r="U135" s="19">
        <f t="shared" si="126"/>
        <v>0</v>
      </c>
      <c r="V135" s="19">
        <f t="shared" si="127"/>
        <v>0</v>
      </c>
      <c r="W135" s="19">
        <f t="shared" si="215"/>
        <v>0</v>
      </c>
      <c r="X135" s="32"/>
      <c r="Y135" s="23"/>
      <c r="Z135" s="2"/>
    </row>
    <row r="136" spans="1:26" x14ac:dyDescent="0.3">
      <c r="A136" s="47" t="s">
        <v>45</v>
      </c>
      <c r="B136" s="44">
        <v>850</v>
      </c>
      <c r="C136" s="47"/>
      <c r="D136" s="47"/>
      <c r="E136" s="15" t="s">
        <v>601</v>
      </c>
      <c r="F136" s="19">
        <f t="shared" si="212"/>
        <v>341.7</v>
      </c>
      <c r="G136" s="19">
        <f t="shared" si="212"/>
        <v>0</v>
      </c>
      <c r="H136" s="19">
        <f t="shared" si="212"/>
        <v>0</v>
      </c>
      <c r="I136" s="19">
        <f t="shared" si="212"/>
        <v>0</v>
      </c>
      <c r="J136" s="19">
        <f t="shared" si="212"/>
        <v>0</v>
      </c>
      <c r="K136" s="19">
        <f t="shared" si="212"/>
        <v>0</v>
      </c>
      <c r="L136" s="19">
        <f t="shared" si="128"/>
        <v>341.7</v>
      </c>
      <c r="M136" s="19">
        <f t="shared" si="129"/>
        <v>0</v>
      </c>
      <c r="N136" s="19">
        <f t="shared" si="130"/>
        <v>0</v>
      </c>
      <c r="O136" s="19">
        <f t="shared" si="213"/>
        <v>0</v>
      </c>
      <c r="P136" s="19">
        <f t="shared" si="213"/>
        <v>0</v>
      </c>
      <c r="Q136" s="19">
        <f t="shared" si="213"/>
        <v>0</v>
      </c>
      <c r="R136" s="19">
        <f t="shared" si="125"/>
        <v>341.7</v>
      </c>
      <c r="S136" s="19">
        <f t="shared" si="214"/>
        <v>0</v>
      </c>
      <c r="T136" s="19">
        <f t="shared" si="131"/>
        <v>341.7</v>
      </c>
      <c r="U136" s="19">
        <f t="shared" si="126"/>
        <v>0</v>
      </c>
      <c r="V136" s="19">
        <f t="shared" si="127"/>
        <v>0</v>
      </c>
      <c r="W136" s="19">
        <f t="shared" si="215"/>
        <v>0</v>
      </c>
      <c r="X136" s="32"/>
      <c r="Y136" s="23"/>
      <c r="Z136" s="2"/>
    </row>
    <row r="137" spans="1:26" ht="46.8" x14ac:dyDescent="0.3">
      <c r="A137" s="47" t="s">
        <v>45</v>
      </c>
      <c r="B137" s="44">
        <v>850</v>
      </c>
      <c r="C137" s="47" t="s">
        <v>20</v>
      </c>
      <c r="D137" s="47" t="s">
        <v>30</v>
      </c>
      <c r="E137" s="15" t="s">
        <v>544</v>
      </c>
      <c r="F137" s="19">
        <v>341.7</v>
      </c>
      <c r="G137" s="19">
        <v>0</v>
      </c>
      <c r="H137" s="19">
        <v>0</v>
      </c>
      <c r="I137" s="19"/>
      <c r="J137" s="19"/>
      <c r="K137" s="19"/>
      <c r="L137" s="19">
        <f t="shared" si="128"/>
        <v>341.7</v>
      </c>
      <c r="M137" s="19">
        <f t="shared" si="129"/>
        <v>0</v>
      </c>
      <c r="N137" s="19">
        <f t="shared" si="130"/>
        <v>0</v>
      </c>
      <c r="O137" s="19"/>
      <c r="P137" s="19"/>
      <c r="Q137" s="19"/>
      <c r="R137" s="19">
        <f t="shared" si="125"/>
        <v>341.7</v>
      </c>
      <c r="S137" s="19"/>
      <c r="T137" s="19">
        <f t="shared" si="131"/>
        <v>341.7</v>
      </c>
      <c r="U137" s="19">
        <f t="shared" si="126"/>
        <v>0</v>
      </c>
      <c r="V137" s="19">
        <f t="shared" si="127"/>
        <v>0</v>
      </c>
      <c r="W137" s="19"/>
      <c r="X137" s="32"/>
      <c r="Y137" s="23"/>
      <c r="Z137" s="2"/>
    </row>
    <row r="138" spans="1:26" ht="46.8" x14ac:dyDescent="0.3">
      <c r="A138" s="47" t="s">
        <v>46</v>
      </c>
      <c r="B138" s="44"/>
      <c r="C138" s="47"/>
      <c r="D138" s="47"/>
      <c r="E138" s="15" t="s">
        <v>642</v>
      </c>
      <c r="F138" s="19">
        <f t="shared" ref="F138:K140" si="216">F139</f>
        <v>43992.2</v>
      </c>
      <c r="G138" s="19">
        <f t="shared" si="216"/>
        <v>0</v>
      </c>
      <c r="H138" s="19">
        <f t="shared" si="216"/>
        <v>0</v>
      </c>
      <c r="I138" s="19">
        <f t="shared" si="216"/>
        <v>0</v>
      </c>
      <c r="J138" s="19">
        <f t="shared" si="216"/>
        <v>0</v>
      </c>
      <c r="K138" s="19">
        <f t="shared" si="216"/>
        <v>0</v>
      </c>
      <c r="L138" s="19">
        <f t="shared" si="128"/>
        <v>43992.2</v>
      </c>
      <c r="M138" s="19">
        <f t="shared" si="129"/>
        <v>0</v>
      </c>
      <c r="N138" s="19">
        <f t="shared" si="130"/>
        <v>0</v>
      </c>
      <c r="O138" s="19">
        <f t="shared" ref="O138:Q140" si="217">O139</f>
        <v>11424.444</v>
      </c>
      <c r="P138" s="19">
        <f t="shared" si="217"/>
        <v>0</v>
      </c>
      <c r="Q138" s="19">
        <f t="shared" si="217"/>
        <v>0</v>
      </c>
      <c r="R138" s="19">
        <f t="shared" si="125"/>
        <v>55416.644</v>
      </c>
      <c r="S138" s="19">
        <f t="shared" ref="S138:S140" si="218">S139</f>
        <v>0</v>
      </c>
      <c r="T138" s="19">
        <f t="shared" si="131"/>
        <v>55416.644</v>
      </c>
      <c r="U138" s="19">
        <f t="shared" si="126"/>
        <v>0</v>
      </c>
      <c r="V138" s="19">
        <f t="shared" si="127"/>
        <v>0</v>
      </c>
      <c r="W138" s="19">
        <f t="shared" ref="W138:W140" si="219">W139</f>
        <v>0</v>
      </c>
      <c r="X138" s="32"/>
      <c r="Y138" s="23"/>
      <c r="Z138" s="2"/>
    </row>
    <row r="139" spans="1:26" ht="46.8" x14ac:dyDescent="0.3">
      <c r="A139" s="47" t="s">
        <v>46</v>
      </c>
      <c r="B139" s="44">
        <v>400</v>
      </c>
      <c r="C139" s="47"/>
      <c r="D139" s="47"/>
      <c r="E139" s="15" t="s">
        <v>580</v>
      </c>
      <c r="F139" s="19">
        <f t="shared" si="216"/>
        <v>43992.2</v>
      </c>
      <c r="G139" s="19">
        <f t="shared" si="216"/>
        <v>0</v>
      </c>
      <c r="H139" s="19">
        <f t="shared" si="216"/>
        <v>0</v>
      </c>
      <c r="I139" s="19">
        <f t="shared" si="216"/>
        <v>0</v>
      </c>
      <c r="J139" s="19">
        <f t="shared" si="216"/>
        <v>0</v>
      </c>
      <c r="K139" s="19">
        <f t="shared" si="216"/>
        <v>0</v>
      </c>
      <c r="L139" s="19">
        <f t="shared" si="128"/>
        <v>43992.2</v>
      </c>
      <c r="M139" s="19">
        <f t="shared" si="129"/>
        <v>0</v>
      </c>
      <c r="N139" s="19">
        <f t="shared" si="130"/>
        <v>0</v>
      </c>
      <c r="O139" s="19">
        <f t="shared" si="217"/>
        <v>11424.444</v>
      </c>
      <c r="P139" s="19">
        <f t="shared" si="217"/>
        <v>0</v>
      </c>
      <c r="Q139" s="19">
        <f t="shared" si="217"/>
        <v>0</v>
      </c>
      <c r="R139" s="19">
        <f t="shared" si="125"/>
        <v>55416.644</v>
      </c>
      <c r="S139" s="19">
        <f t="shared" si="218"/>
        <v>0</v>
      </c>
      <c r="T139" s="19">
        <f t="shared" si="131"/>
        <v>55416.644</v>
      </c>
      <c r="U139" s="19">
        <f t="shared" si="126"/>
        <v>0</v>
      </c>
      <c r="V139" s="19">
        <f t="shared" si="127"/>
        <v>0</v>
      </c>
      <c r="W139" s="19">
        <f t="shared" si="219"/>
        <v>0</v>
      </c>
      <c r="X139" s="32"/>
      <c r="Y139" s="23"/>
      <c r="Z139" s="2"/>
    </row>
    <row r="140" spans="1:26" x14ac:dyDescent="0.3">
      <c r="A140" s="47" t="s">
        <v>46</v>
      </c>
      <c r="B140" s="44">
        <v>410</v>
      </c>
      <c r="C140" s="47"/>
      <c r="D140" s="47"/>
      <c r="E140" s="15" t="s">
        <v>593</v>
      </c>
      <c r="F140" s="19">
        <f t="shared" si="216"/>
        <v>43992.2</v>
      </c>
      <c r="G140" s="19">
        <f t="shared" si="216"/>
        <v>0</v>
      </c>
      <c r="H140" s="19">
        <f t="shared" si="216"/>
        <v>0</v>
      </c>
      <c r="I140" s="19">
        <f t="shared" si="216"/>
        <v>0</v>
      </c>
      <c r="J140" s="19">
        <f t="shared" si="216"/>
        <v>0</v>
      </c>
      <c r="K140" s="19">
        <f t="shared" si="216"/>
        <v>0</v>
      </c>
      <c r="L140" s="19">
        <f t="shared" si="128"/>
        <v>43992.2</v>
      </c>
      <c r="M140" s="19">
        <f t="shared" si="129"/>
        <v>0</v>
      </c>
      <c r="N140" s="19">
        <f t="shared" si="130"/>
        <v>0</v>
      </c>
      <c r="O140" s="19">
        <f t="shared" si="217"/>
        <v>11424.444</v>
      </c>
      <c r="P140" s="19">
        <f t="shared" si="217"/>
        <v>0</v>
      </c>
      <c r="Q140" s="19">
        <f t="shared" si="217"/>
        <v>0</v>
      </c>
      <c r="R140" s="19">
        <f t="shared" si="125"/>
        <v>55416.644</v>
      </c>
      <c r="S140" s="19">
        <f t="shared" si="218"/>
        <v>0</v>
      </c>
      <c r="T140" s="19">
        <f t="shared" si="131"/>
        <v>55416.644</v>
      </c>
      <c r="U140" s="19">
        <f t="shared" si="126"/>
        <v>0</v>
      </c>
      <c r="V140" s="19">
        <f t="shared" si="127"/>
        <v>0</v>
      </c>
      <c r="W140" s="19">
        <f t="shared" si="219"/>
        <v>0</v>
      </c>
      <c r="X140" s="32"/>
      <c r="Y140" s="23"/>
      <c r="Z140" s="2"/>
    </row>
    <row r="141" spans="1:26" ht="46.8" x14ac:dyDescent="0.3">
      <c r="A141" s="47" t="s">
        <v>46</v>
      </c>
      <c r="B141" s="44">
        <v>410</v>
      </c>
      <c r="C141" s="47" t="s">
        <v>20</v>
      </c>
      <c r="D141" s="47" t="s">
        <v>30</v>
      </c>
      <c r="E141" s="15" t="s">
        <v>544</v>
      </c>
      <c r="F141" s="19">
        <v>43992.2</v>
      </c>
      <c r="G141" s="19">
        <v>0</v>
      </c>
      <c r="H141" s="19">
        <v>0</v>
      </c>
      <c r="I141" s="19"/>
      <c r="J141" s="19"/>
      <c r="K141" s="19"/>
      <c r="L141" s="19">
        <f t="shared" si="128"/>
        <v>43992.2</v>
      </c>
      <c r="M141" s="19">
        <f t="shared" si="129"/>
        <v>0</v>
      </c>
      <c r="N141" s="19">
        <f t="shared" si="130"/>
        <v>0</v>
      </c>
      <c r="O141" s="19">
        <v>11424.444</v>
      </c>
      <c r="P141" s="19"/>
      <c r="Q141" s="19"/>
      <c r="R141" s="19">
        <f t="shared" si="125"/>
        <v>55416.644</v>
      </c>
      <c r="S141" s="19"/>
      <c r="T141" s="19">
        <f t="shared" si="131"/>
        <v>55416.644</v>
      </c>
      <c r="U141" s="19">
        <f t="shared" si="126"/>
        <v>0</v>
      </c>
      <c r="V141" s="19">
        <f t="shared" si="127"/>
        <v>0</v>
      </c>
      <c r="W141" s="19"/>
      <c r="X141" s="32"/>
      <c r="Y141" s="23"/>
      <c r="Z141" s="2"/>
    </row>
    <row r="142" spans="1:26" ht="62.4" x14ac:dyDescent="0.3">
      <c r="A142" s="47" t="s">
        <v>50</v>
      </c>
      <c r="B142" s="44"/>
      <c r="C142" s="47"/>
      <c r="D142" s="47"/>
      <c r="E142" s="15" t="s">
        <v>1046</v>
      </c>
      <c r="F142" s="19">
        <f t="shared" ref="F142:K142" si="220">F143+F153</f>
        <v>113103.20000000001</v>
      </c>
      <c r="G142" s="19">
        <f t="shared" si="220"/>
        <v>102234.1</v>
      </c>
      <c r="H142" s="19">
        <f t="shared" si="220"/>
        <v>102144.40000000001</v>
      </c>
      <c r="I142" s="19">
        <f t="shared" si="220"/>
        <v>0</v>
      </c>
      <c r="J142" s="19">
        <f t="shared" si="220"/>
        <v>0</v>
      </c>
      <c r="K142" s="19">
        <f t="shared" si="220"/>
        <v>-2117.1</v>
      </c>
      <c r="L142" s="19">
        <f t="shared" si="128"/>
        <v>113103.20000000001</v>
      </c>
      <c r="M142" s="19">
        <f t="shared" si="129"/>
        <v>102234.1</v>
      </c>
      <c r="N142" s="19">
        <f t="shared" si="130"/>
        <v>100027.3</v>
      </c>
      <c r="O142" s="19">
        <f t="shared" ref="O142:Q142" si="221">O143+O153</f>
        <v>3909.8519999999999</v>
      </c>
      <c r="P142" s="19">
        <f t="shared" si="221"/>
        <v>0</v>
      </c>
      <c r="Q142" s="19">
        <f t="shared" si="221"/>
        <v>0</v>
      </c>
      <c r="R142" s="19">
        <f t="shared" si="125"/>
        <v>117013.05200000001</v>
      </c>
      <c r="S142" s="19">
        <f t="shared" ref="S142" si="222">S143+S153</f>
        <v>0</v>
      </c>
      <c r="T142" s="19">
        <f t="shared" si="131"/>
        <v>117013.05200000001</v>
      </c>
      <c r="U142" s="19">
        <f t="shared" si="126"/>
        <v>102234.1</v>
      </c>
      <c r="V142" s="19">
        <f t="shared" si="127"/>
        <v>100027.3</v>
      </c>
      <c r="W142" s="19">
        <f t="shared" ref="W142" si="223">W143+W153</f>
        <v>0</v>
      </c>
      <c r="X142" s="32"/>
      <c r="Y142" s="23"/>
      <c r="Z142" s="2"/>
    </row>
    <row r="143" spans="1:26" ht="46.8" x14ac:dyDescent="0.3">
      <c r="A143" s="47" t="s">
        <v>48</v>
      </c>
      <c r="B143" s="44"/>
      <c r="C143" s="47"/>
      <c r="D143" s="47"/>
      <c r="E143" s="15" t="s">
        <v>627</v>
      </c>
      <c r="F143" s="19">
        <f t="shared" ref="F143:K143" si="224">F144+F147+F150</f>
        <v>106976.40000000001</v>
      </c>
      <c r="G143" s="19">
        <f t="shared" si="224"/>
        <v>96489.600000000006</v>
      </c>
      <c r="H143" s="19">
        <f t="shared" si="224"/>
        <v>96399.900000000009</v>
      </c>
      <c r="I143" s="19">
        <f t="shared" si="224"/>
        <v>0</v>
      </c>
      <c r="J143" s="19">
        <f t="shared" si="224"/>
        <v>0</v>
      </c>
      <c r="K143" s="19">
        <f t="shared" si="224"/>
        <v>-2117.1</v>
      </c>
      <c r="L143" s="19">
        <f t="shared" si="128"/>
        <v>106976.40000000001</v>
      </c>
      <c r="M143" s="19">
        <f t="shared" si="129"/>
        <v>96489.600000000006</v>
      </c>
      <c r="N143" s="19">
        <f t="shared" si="130"/>
        <v>94282.8</v>
      </c>
      <c r="O143" s="19">
        <f t="shared" ref="O143:Q143" si="225">O144+O147+O150</f>
        <v>3909.8519999999999</v>
      </c>
      <c r="P143" s="19">
        <f t="shared" si="225"/>
        <v>0</v>
      </c>
      <c r="Q143" s="19">
        <f t="shared" si="225"/>
        <v>0</v>
      </c>
      <c r="R143" s="19">
        <f t="shared" si="125"/>
        <v>110886.25200000001</v>
      </c>
      <c r="S143" s="19">
        <f t="shared" ref="S143" si="226">S144+S147+S150</f>
        <v>0</v>
      </c>
      <c r="T143" s="19">
        <f t="shared" si="131"/>
        <v>110886.25200000001</v>
      </c>
      <c r="U143" s="19">
        <f t="shared" si="126"/>
        <v>96489.600000000006</v>
      </c>
      <c r="V143" s="19">
        <f t="shared" si="127"/>
        <v>94282.8</v>
      </c>
      <c r="W143" s="19">
        <f t="shared" ref="W143" si="227">W144+W147+W150</f>
        <v>0</v>
      </c>
      <c r="X143" s="32"/>
      <c r="Y143" s="23"/>
      <c r="Z143" s="2"/>
    </row>
    <row r="144" spans="1:26" ht="93.6" x14ac:dyDescent="0.3">
      <c r="A144" s="47" t="s">
        <v>48</v>
      </c>
      <c r="B144" s="44">
        <v>100</v>
      </c>
      <c r="C144" s="47"/>
      <c r="D144" s="47"/>
      <c r="E144" s="15" t="s">
        <v>577</v>
      </c>
      <c r="F144" s="19">
        <f t="shared" ref="F144:K145" si="228">F145</f>
        <v>89272.1</v>
      </c>
      <c r="G144" s="19">
        <f t="shared" si="228"/>
        <v>81393.600000000006</v>
      </c>
      <c r="H144" s="19">
        <f t="shared" si="228"/>
        <v>81393.600000000006</v>
      </c>
      <c r="I144" s="19">
        <f t="shared" si="228"/>
        <v>0</v>
      </c>
      <c r="J144" s="19">
        <f t="shared" si="228"/>
        <v>0</v>
      </c>
      <c r="K144" s="19">
        <f t="shared" si="228"/>
        <v>0</v>
      </c>
      <c r="L144" s="19">
        <f t="shared" si="128"/>
        <v>89272.1</v>
      </c>
      <c r="M144" s="19">
        <f t="shared" si="129"/>
        <v>81393.600000000006</v>
      </c>
      <c r="N144" s="19">
        <f t="shared" si="130"/>
        <v>81393.600000000006</v>
      </c>
      <c r="O144" s="19">
        <f t="shared" ref="O144:Q145" si="229">O145</f>
        <v>0</v>
      </c>
      <c r="P144" s="19">
        <f t="shared" si="229"/>
        <v>0</v>
      </c>
      <c r="Q144" s="19">
        <f t="shared" si="229"/>
        <v>0</v>
      </c>
      <c r="R144" s="19">
        <f t="shared" si="125"/>
        <v>89272.1</v>
      </c>
      <c r="S144" s="19">
        <f t="shared" ref="S144:S145" si="230">S145</f>
        <v>0</v>
      </c>
      <c r="T144" s="19">
        <f t="shared" si="131"/>
        <v>89272.1</v>
      </c>
      <c r="U144" s="19">
        <f t="shared" si="126"/>
        <v>81393.600000000006</v>
      </c>
      <c r="V144" s="19">
        <f t="shared" si="127"/>
        <v>81393.600000000006</v>
      </c>
      <c r="W144" s="19">
        <f t="shared" ref="W144:W145" si="231">W145</f>
        <v>0</v>
      </c>
      <c r="X144" s="32"/>
      <c r="Y144" s="23"/>
      <c r="Z144" s="2"/>
    </row>
    <row r="145" spans="1:26" ht="31.2" x14ac:dyDescent="0.3">
      <c r="A145" s="47" t="s">
        <v>48</v>
      </c>
      <c r="B145" s="44">
        <v>110</v>
      </c>
      <c r="C145" s="47"/>
      <c r="D145" s="47"/>
      <c r="E145" s="15" t="s">
        <v>584</v>
      </c>
      <c r="F145" s="19">
        <f t="shared" si="228"/>
        <v>89272.1</v>
      </c>
      <c r="G145" s="19">
        <f t="shared" si="228"/>
        <v>81393.600000000006</v>
      </c>
      <c r="H145" s="19">
        <f t="shared" si="228"/>
        <v>81393.600000000006</v>
      </c>
      <c r="I145" s="19">
        <f t="shared" si="228"/>
        <v>0</v>
      </c>
      <c r="J145" s="19">
        <f t="shared" si="228"/>
        <v>0</v>
      </c>
      <c r="K145" s="19">
        <f t="shared" si="228"/>
        <v>0</v>
      </c>
      <c r="L145" s="19">
        <f t="shared" si="128"/>
        <v>89272.1</v>
      </c>
      <c r="M145" s="19">
        <f t="shared" si="129"/>
        <v>81393.600000000006</v>
      </c>
      <c r="N145" s="19">
        <f t="shared" si="130"/>
        <v>81393.600000000006</v>
      </c>
      <c r="O145" s="19">
        <f t="shared" si="229"/>
        <v>0</v>
      </c>
      <c r="P145" s="19">
        <f t="shared" si="229"/>
        <v>0</v>
      </c>
      <c r="Q145" s="19">
        <f t="shared" si="229"/>
        <v>0</v>
      </c>
      <c r="R145" s="19">
        <f t="shared" si="125"/>
        <v>89272.1</v>
      </c>
      <c r="S145" s="19">
        <f t="shared" si="230"/>
        <v>0</v>
      </c>
      <c r="T145" s="19">
        <f t="shared" si="131"/>
        <v>89272.1</v>
      </c>
      <c r="U145" s="19">
        <f t="shared" si="126"/>
        <v>81393.600000000006</v>
      </c>
      <c r="V145" s="19">
        <f t="shared" si="127"/>
        <v>81393.600000000006</v>
      </c>
      <c r="W145" s="19">
        <f t="shared" si="231"/>
        <v>0</v>
      </c>
      <c r="X145" s="32"/>
      <c r="Y145" s="23"/>
      <c r="Z145" s="2"/>
    </row>
    <row r="146" spans="1:26" ht="46.8" x14ac:dyDescent="0.3">
      <c r="A146" s="47" t="s">
        <v>48</v>
      </c>
      <c r="B146" s="44">
        <v>110</v>
      </c>
      <c r="C146" s="47" t="s">
        <v>20</v>
      </c>
      <c r="D146" s="47" t="s">
        <v>30</v>
      </c>
      <c r="E146" s="15" t="s">
        <v>544</v>
      </c>
      <c r="F146" s="19">
        <v>89272.1</v>
      </c>
      <c r="G146" s="19">
        <v>81393.600000000006</v>
      </c>
      <c r="H146" s="19">
        <v>81393.600000000006</v>
      </c>
      <c r="I146" s="19"/>
      <c r="J146" s="19"/>
      <c r="K146" s="19"/>
      <c r="L146" s="19">
        <f t="shared" si="128"/>
        <v>89272.1</v>
      </c>
      <c r="M146" s="19">
        <f t="shared" si="129"/>
        <v>81393.600000000006</v>
      </c>
      <c r="N146" s="19">
        <f t="shared" si="130"/>
        <v>81393.600000000006</v>
      </c>
      <c r="O146" s="19"/>
      <c r="P146" s="19"/>
      <c r="Q146" s="19"/>
      <c r="R146" s="19">
        <f t="shared" ref="R146:R209" si="232">L146+O146</f>
        <v>89272.1</v>
      </c>
      <c r="S146" s="19"/>
      <c r="T146" s="19">
        <f t="shared" si="131"/>
        <v>89272.1</v>
      </c>
      <c r="U146" s="19">
        <f t="shared" ref="U146:U209" si="233">M146+P146</f>
        <v>81393.600000000006</v>
      </c>
      <c r="V146" s="19">
        <f t="shared" ref="V146:V209" si="234">N146+Q146</f>
        <v>81393.600000000006</v>
      </c>
      <c r="W146" s="19"/>
      <c r="X146" s="32"/>
      <c r="Y146" s="23"/>
      <c r="Z146" s="2"/>
    </row>
    <row r="147" spans="1:26" ht="31.2" x14ac:dyDescent="0.3">
      <c r="A147" s="47" t="s">
        <v>48</v>
      </c>
      <c r="B147" s="44">
        <v>200</v>
      </c>
      <c r="C147" s="47"/>
      <c r="D147" s="47"/>
      <c r="E147" s="15" t="s">
        <v>578</v>
      </c>
      <c r="F147" s="19">
        <f t="shared" ref="F147:K148" si="235">F148</f>
        <v>17641.7</v>
      </c>
      <c r="G147" s="19">
        <f t="shared" si="235"/>
        <v>15033.4</v>
      </c>
      <c r="H147" s="19">
        <f t="shared" si="235"/>
        <v>14943.7</v>
      </c>
      <c r="I147" s="19">
        <f t="shared" si="235"/>
        <v>0</v>
      </c>
      <c r="J147" s="19">
        <f t="shared" si="235"/>
        <v>0</v>
      </c>
      <c r="K147" s="19">
        <f t="shared" si="235"/>
        <v>-2117.1</v>
      </c>
      <c r="L147" s="19">
        <f t="shared" ref="L147:L210" si="236">F147+I147</f>
        <v>17641.7</v>
      </c>
      <c r="M147" s="19">
        <f t="shared" ref="M147:M210" si="237">G147+J147</f>
        <v>15033.4</v>
      </c>
      <c r="N147" s="19">
        <f t="shared" ref="N147:N210" si="238">H147+K147</f>
        <v>12826.6</v>
      </c>
      <c r="O147" s="19">
        <f t="shared" ref="O147:Q148" si="239">O148</f>
        <v>3909.8519999999999</v>
      </c>
      <c r="P147" s="19">
        <f t="shared" si="239"/>
        <v>0</v>
      </c>
      <c r="Q147" s="19">
        <f t="shared" si="239"/>
        <v>0</v>
      </c>
      <c r="R147" s="19">
        <f t="shared" si="232"/>
        <v>21551.552</v>
      </c>
      <c r="S147" s="19">
        <f t="shared" ref="S147:S148" si="240">S148</f>
        <v>0</v>
      </c>
      <c r="T147" s="19">
        <f t="shared" ref="T147:T210" si="241">R147+S147</f>
        <v>21551.552</v>
      </c>
      <c r="U147" s="19">
        <f t="shared" si="233"/>
        <v>15033.4</v>
      </c>
      <c r="V147" s="19">
        <f t="shared" si="234"/>
        <v>12826.6</v>
      </c>
      <c r="W147" s="19">
        <f t="shared" ref="W147:W148" si="242">W148</f>
        <v>0</v>
      </c>
      <c r="X147" s="32"/>
      <c r="Y147" s="23"/>
      <c r="Z147" s="2"/>
    </row>
    <row r="148" spans="1:26" ht="46.8" x14ac:dyDescent="0.3">
      <c r="A148" s="47" t="s">
        <v>48</v>
      </c>
      <c r="B148" s="44">
        <v>240</v>
      </c>
      <c r="C148" s="47"/>
      <c r="D148" s="47"/>
      <c r="E148" s="15" t="s">
        <v>586</v>
      </c>
      <c r="F148" s="19">
        <f t="shared" si="235"/>
        <v>17641.7</v>
      </c>
      <c r="G148" s="19">
        <f t="shared" si="235"/>
        <v>15033.4</v>
      </c>
      <c r="H148" s="19">
        <f t="shared" si="235"/>
        <v>14943.7</v>
      </c>
      <c r="I148" s="19">
        <f t="shared" si="235"/>
        <v>0</v>
      </c>
      <c r="J148" s="19">
        <f t="shared" si="235"/>
        <v>0</v>
      </c>
      <c r="K148" s="19">
        <f t="shared" si="235"/>
        <v>-2117.1</v>
      </c>
      <c r="L148" s="19">
        <f t="shared" si="236"/>
        <v>17641.7</v>
      </c>
      <c r="M148" s="19">
        <f t="shared" si="237"/>
        <v>15033.4</v>
      </c>
      <c r="N148" s="19">
        <f t="shared" si="238"/>
        <v>12826.6</v>
      </c>
      <c r="O148" s="19">
        <f t="shared" si="239"/>
        <v>3909.8519999999999</v>
      </c>
      <c r="P148" s="19">
        <f t="shared" si="239"/>
        <v>0</v>
      </c>
      <c r="Q148" s="19">
        <f t="shared" si="239"/>
        <v>0</v>
      </c>
      <c r="R148" s="19">
        <f t="shared" si="232"/>
        <v>21551.552</v>
      </c>
      <c r="S148" s="19">
        <f t="shared" si="240"/>
        <v>0</v>
      </c>
      <c r="T148" s="19">
        <f t="shared" si="241"/>
        <v>21551.552</v>
      </c>
      <c r="U148" s="19">
        <f t="shared" si="233"/>
        <v>15033.4</v>
      </c>
      <c r="V148" s="19">
        <f t="shared" si="234"/>
        <v>12826.6</v>
      </c>
      <c r="W148" s="19">
        <f t="shared" si="242"/>
        <v>0</v>
      </c>
      <c r="X148" s="32"/>
      <c r="Y148" s="23"/>
      <c r="Z148" s="2"/>
    </row>
    <row r="149" spans="1:26" ht="46.8" x14ac:dyDescent="0.3">
      <c r="A149" s="47" t="s">
        <v>48</v>
      </c>
      <c r="B149" s="44">
        <v>240</v>
      </c>
      <c r="C149" s="47" t="s">
        <v>20</v>
      </c>
      <c r="D149" s="47" t="s">
        <v>30</v>
      </c>
      <c r="E149" s="15" t="s">
        <v>544</v>
      </c>
      <c r="F149" s="19">
        <v>17641.7</v>
      </c>
      <c r="G149" s="19">
        <v>15033.4</v>
      </c>
      <c r="H149" s="19">
        <v>14943.7</v>
      </c>
      <c r="I149" s="19"/>
      <c r="J149" s="19"/>
      <c r="K149" s="19">
        <v>-2117.1</v>
      </c>
      <c r="L149" s="19">
        <f t="shared" si="236"/>
        <v>17641.7</v>
      </c>
      <c r="M149" s="19">
        <f t="shared" si="237"/>
        <v>15033.4</v>
      </c>
      <c r="N149" s="19">
        <f t="shared" si="238"/>
        <v>12826.6</v>
      </c>
      <c r="O149" s="19">
        <v>3909.8519999999999</v>
      </c>
      <c r="P149" s="19"/>
      <c r="Q149" s="19"/>
      <c r="R149" s="19">
        <f t="shared" si="232"/>
        <v>21551.552</v>
      </c>
      <c r="S149" s="19"/>
      <c r="T149" s="19">
        <f t="shared" si="241"/>
        <v>21551.552</v>
      </c>
      <c r="U149" s="19">
        <f t="shared" si="233"/>
        <v>15033.4</v>
      </c>
      <c r="V149" s="19">
        <f t="shared" si="234"/>
        <v>12826.6</v>
      </c>
      <c r="W149" s="19"/>
      <c r="X149" s="32"/>
      <c r="Y149" s="23" t="s">
        <v>1357</v>
      </c>
      <c r="Z149" s="2"/>
    </row>
    <row r="150" spans="1:26" x14ac:dyDescent="0.3">
      <c r="A150" s="47" t="s">
        <v>48</v>
      </c>
      <c r="B150" s="44">
        <v>800</v>
      </c>
      <c r="C150" s="47"/>
      <c r="D150" s="47"/>
      <c r="E150" s="15" t="s">
        <v>583</v>
      </c>
      <c r="F150" s="19">
        <f t="shared" ref="F150:K151" si="243">F151</f>
        <v>62.6</v>
      </c>
      <c r="G150" s="19">
        <f t="shared" si="243"/>
        <v>62.6</v>
      </c>
      <c r="H150" s="19">
        <f t="shared" si="243"/>
        <v>62.6</v>
      </c>
      <c r="I150" s="19">
        <f t="shared" si="243"/>
        <v>0</v>
      </c>
      <c r="J150" s="19">
        <f t="shared" si="243"/>
        <v>0</v>
      </c>
      <c r="K150" s="19">
        <f t="shared" si="243"/>
        <v>0</v>
      </c>
      <c r="L150" s="19">
        <f t="shared" si="236"/>
        <v>62.6</v>
      </c>
      <c r="M150" s="19">
        <f t="shared" si="237"/>
        <v>62.6</v>
      </c>
      <c r="N150" s="19">
        <f t="shared" si="238"/>
        <v>62.6</v>
      </c>
      <c r="O150" s="19">
        <f t="shared" ref="O150:Q151" si="244">O151</f>
        <v>0</v>
      </c>
      <c r="P150" s="19">
        <f t="shared" si="244"/>
        <v>0</v>
      </c>
      <c r="Q150" s="19">
        <f t="shared" si="244"/>
        <v>0</v>
      </c>
      <c r="R150" s="19">
        <f t="shared" si="232"/>
        <v>62.6</v>
      </c>
      <c r="S150" s="19">
        <f t="shared" ref="S150:S151" si="245">S151</f>
        <v>0</v>
      </c>
      <c r="T150" s="19">
        <f t="shared" si="241"/>
        <v>62.6</v>
      </c>
      <c r="U150" s="19">
        <f t="shared" si="233"/>
        <v>62.6</v>
      </c>
      <c r="V150" s="19">
        <f t="shared" si="234"/>
        <v>62.6</v>
      </c>
      <c r="W150" s="19">
        <f t="shared" ref="W150:W151" si="246">W151</f>
        <v>0</v>
      </c>
      <c r="X150" s="32"/>
      <c r="Y150" s="23"/>
      <c r="Z150" s="2"/>
    </row>
    <row r="151" spans="1:26" x14ac:dyDescent="0.3">
      <c r="A151" s="47" t="s">
        <v>48</v>
      </c>
      <c r="B151" s="44">
        <v>850</v>
      </c>
      <c r="C151" s="47"/>
      <c r="D151" s="47"/>
      <c r="E151" s="15" t="s">
        <v>601</v>
      </c>
      <c r="F151" s="19">
        <f t="shared" si="243"/>
        <v>62.6</v>
      </c>
      <c r="G151" s="19">
        <f t="shared" si="243"/>
        <v>62.6</v>
      </c>
      <c r="H151" s="19">
        <f t="shared" si="243"/>
        <v>62.6</v>
      </c>
      <c r="I151" s="19">
        <f t="shared" si="243"/>
        <v>0</v>
      </c>
      <c r="J151" s="19">
        <f t="shared" si="243"/>
        <v>0</v>
      </c>
      <c r="K151" s="19">
        <f t="shared" si="243"/>
        <v>0</v>
      </c>
      <c r="L151" s="19">
        <f t="shared" si="236"/>
        <v>62.6</v>
      </c>
      <c r="M151" s="19">
        <f t="shared" si="237"/>
        <v>62.6</v>
      </c>
      <c r="N151" s="19">
        <f t="shared" si="238"/>
        <v>62.6</v>
      </c>
      <c r="O151" s="19">
        <f t="shared" si="244"/>
        <v>0</v>
      </c>
      <c r="P151" s="19">
        <f t="shared" si="244"/>
        <v>0</v>
      </c>
      <c r="Q151" s="19">
        <f t="shared" si="244"/>
        <v>0</v>
      </c>
      <c r="R151" s="19">
        <f t="shared" si="232"/>
        <v>62.6</v>
      </c>
      <c r="S151" s="19">
        <f t="shared" si="245"/>
        <v>0</v>
      </c>
      <c r="T151" s="19">
        <f t="shared" si="241"/>
        <v>62.6</v>
      </c>
      <c r="U151" s="19">
        <f t="shared" si="233"/>
        <v>62.6</v>
      </c>
      <c r="V151" s="19">
        <f t="shared" si="234"/>
        <v>62.6</v>
      </c>
      <c r="W151" s="19">
        <f t="shared" si="246"/>
        <v>0</v>
      </c>
      <c r="X151" s="32"/>
      <c r="Y151" s="23"/>
      <c r="Z151" s="2"/>
    </row>
    <row r="152" spans="1:26" ht="46.8" x14ac:dyDescent="0.3">
      <c r="A152" s="47" t="s">
        <v>48</v>
      </c>
      <c r="B152" s="44">
        <v>850</v>
      </c>
      <c r="C152" s="47" t="s">
        <v>20</v>
      </c>
      <c r="D152" s="47" t="s">
        <v>30</v>
      </c>
      <c r="E152" s="15" t="s">
        <v>544</v>
      </c>
      <c r="F152" s="19">
        <v>62.6</v>
      </c>
      <c r="G152" s="19">
        <v>62.6</v>
      </c>
      <c r="H152" s="19">
        <v>62.6</v>
      </c>
      <c r="I152" s="19"/>
      <c r="J152" s="19"/>
      <c r="K152" s="19"/>
      <c r="L152" s="19">
        <f t="shared" si="236"/>
        <v>62.6</v>
      </c>
      <c r="M152" s="19">
        <f t="shared" si="237"/>
        <v>62.6</v>
      </c>
      <c r="N152" s="19">
        <f t="shared" si="238"/>
        <v>62.6</v>
      </c>
      <c r="O152" s="19"/>
      <c r="P152" s="19"/>
      <c r="Q152" s="19"/>
      <c r="R152" s="19">
        <f t="shared" si="232"/>
        <v>62.6</v>
      </c>
      <c r="S152" s="19"/>
      <c r="T152" s="19">
        <f t="shared" si="241"/>
        <v>62.6</v>
      </c>
      <c r="U152" s="19">
        <f t="shared" si="233"/>
        <v>62.6</v>
      </c>
      <c r="V152" s="19">
        <f t="shared" si="234"/>
        <v>62.6</v>
      </c>
      <c r="W152" s="19"/>
      <c r="X152" s="32"/>
      <c r="Y152" s="23"/>
      <c r="Z152" s="2"/>
    </row>
    <row r="153" spans="1:26" ht="31.2" x14ac:dyDescent="0.3">
      <c r="A153" s="47" t="s">
        <v>49</v>
      </c>
      <c r="B153" s="44"/>
      <c r="C153" s="47"/>
      <c r="D153" s="47"/>
      <c r="E153" s="15" t="s">
        <v>643</v>
      </c>
      <c r="F153" s="19">
        <f t="shared" ref="F153:K153" si="247">F154+F157</f>
        <v>6126.8</v>
      </c>
      <c r="G153" s="19">
        <f t="shared" si="247"/>
        <v>5744.5</v>
      </c>
      <c r="H153" s="19">
        <f t="shared" si="247"/>
        <v>5744.5</v>
      </c>
      <c r="I153" s="19">
        <f t="shared" si="247"/>
        <v>0</v>
      </c>
      <c r="J153" s="19">
        <f t="shared" si="247"/>
        <v>0</v>
      </c>
      <c r="K153" s="19">
        <f t="shared" si="247"/>
        <v>0</v>
      </c>
      <c r="L153" s="19">
        <f t="shared" si="236"/>
        <v>6126.8</v>
      </c>
      <c r="M153" s="19">
        <f t="shared" si="237"/>
        <v>5744.5</v>
      </c>
      <c r="N153" s="19">
        <f t="shared" si="238"/>
        <v>5744.5</v>
      </c>
      <c r="O153" s="19">
        <f t="shared" ref="O153:Q153" si="248">O154+O157</f>
        <v>0</v>
      </c>
      <c r="P153" s="19">
        <f t="shared" si="248"/>
        <v>0</v>
      </c>
      <c r="Q153" s="19">
        <f t="shared" si="248"/>
        <v>0</v>
      </c>
      <c r="R153" s="19">
        <f t="shared" si="232"/>
        <v>6126.8</v>
      </c>
      <c r="S153" s="19">
        <f t="shared" ref="S153" si="249">S154+S157</f>
        <v>0</v>
      </c>
      <c r="T153" s="19">
        <f t="shared" si="241"/>
        <v>6126.8</v>
      </c>
      <c r="U153" s="19">
        <f t="shared" si="233"/>
        <v>5744.5</v>
      </c>
      <c r="V153" s="19">
        <f t="shared" si="234"/>
        <v>5744.5</v>
      </c>
      <c r="W153" s="19">
        <f t="shared" ref="W153" si="250">W154+W157</f>
        <v>0</v>
      </c>
      <c r="X153" s="32"/>
      <c r="Y153" s="23"/>
      <c r="Z153" s="2"/>
    </row>
    <row r="154" spans="1:26" ht="93.6" x14ac:dyDescent="0.3">
      <c r="A154" s="47" t="s">
        <v>49</v>
      </c>
      <c r="B154" s="44">
        <v>100</v>
      </c>
      <c r="C154" s="47"/>
      <c r="D154" s="47"/>
      <c r="E154" s="15" t="s">
        <v>577</v>
      </c>
      <c r="F154" s="19">
        <f t="shared" ref="F154:K155" si="251">F155</f>
        <v>5067.3</v>
      </c>
      <c r="G154" s="19">
        <f t="shared" si="251"/>
        <v>4685</v>
      </c>
      <c r="H154" s="19">
        <f t="shared" si="251"/>
        <v>4685</v>
      </c>
      <c r="I154" s="19">
        <f t="shared" si="251"/>
        <v>0</v>
      </c>
      <c r="J154" s="19">
        <f t="shared" si="251"/>
        <v>0</v>
      </c>
      <c r="K154" s="19">
        <f t="shared" si="251"/>
        <v>0</v>
      </c>
      <c r="L154" s="19">
        <f t="shared" si="236"/>
        <v>5067.3</v>
      </c>
      <c r="M154" s="19">
        <f t="shared" si="237"/>
        <v>4685</v>
      </c>
      <c r="N154" s="19">
        <f t="shared" si="238"/>
        <v>4685</v>
      </c>
      <c r="O154" s="19">
        <f t="shared" ref="O154:Q155" si="252">O155</f>
        <v>0</v>
      </c>
      <c r="P154" s="19">
        <f t="shared" si="252"/>
        <v>0</v>
      </c>
      <c r="Q154" s="19">
        <f t="shared" si="252"/>
        <v>0</v>
      </c>
      <c r="R154" s="19">
        <f t="shared" si="232"/>
        <v>5067.3</v>
      </c>
      <c r="S154" s="19">
        <f t="shared" ref="S154:S155" si="253">S155</f>
        <v>0</v>
      </c>
      <c r="T154" s="19">
        <f t="shared" si="241"/>
        <v>5067.3</v>
      </c>
      <c r="U154" s="19">
        <f t="shared" si="233"/>
        <v>4685</v>
      </c>
      <c r="V154" s="19">
        <f t="shared" si="234"/>
        <v>4685</v>
      </c>
      <c r="W154" s="19">
        <f t="shared" ref="W154:W155" si="254">W155</f>
        <v>0</v>
      </c>
      <c r="X154" s="32"/>
      <c r="Y154" s="23"/>
      <c r="Z154" s="2"/>
    </row>
    <row r="155" spans="1:26" ht="31.2" x14ac:dyDescent="0.3">
      <c r="A155" s="47" t="s">
        <v>49</v>
      </c>
      <c r="B155" s="44">
        <v>110</v>
      </c>
      <c r="C155" s="47"/>
      <c r="D155" s="47"/>
      <c r="E155" s="15" t="s">
        <v>584</v>
      </c>
      <c r="F155" s="19">
        <f t="shared" si="251"/>
        <v>5067.3</v>
      </c>
      <c r="G155" s="19">
        <f t="shared" si="251"/>
        <v>4685</v>
      </c>
      <c r="H155" s="19">
        <f t="shared" si="251"/>
        <v>4685</v>
      </c>
      <c r="I155" s="19">
        <f t="shared" si="251"/>
        <v>0</v>
      </c>
      <c r="J155" s="19">
        <f t="shared" si="251"/>
        <v>0</v>
      </c>
      <c r="K155" s="19">
        <f t="shared" si="251"/>
        <v>0</v>
      </c>
      <c r="L155" s="19">
        <f t="shared" si="236"/>
        <v>5067.3</v>
      </c>
      <c r="M155" s="19">
        <f t="shared" si="237"/>
        <v>4685</v>
      </c>
      <c r="N155" s="19">
        <f t="shared" si="238"/>
        <v>4685</v>
      </c>
      <c r="O155" s="19">
        <f t="shared" si="252"/>
        <v>0</v>
      </c>
      <c r="P155" s="19">
        <f t="shared" si="252"/>
        <v>0</v>
      </c>
      <c r="Q155" s="19">
        <f t="shared" si="252"/>
        <v>0</v>
      </c>
      <c r="R155" s="19">
        <f t="shared" si="232"/>
        <v>5067.3</v>
      </c>
      <c r="S155" s="19">
        <f t="shared" si="253"/>
        <v>0</v>
      </c>
      <c r="T155" s="19">
        <f t="shared" si="241"/>
        <v>5067.3</v>
      </c>
      <c r="U155" s="19">
        <f t="shared" si="233"/>
        <v>4685</v>
      </c>
      <c r="V155" s="19">
        <f t="shared" si="234"/>
        <v>4685</v>
      </c>
      <c r="W155" s="19">
        <f t="shared" si="254"/>
        <v>0</v>
      </c>
      <c r="X155" s="32"/>
      <c r="Y155" s="23"/>
      <c r="Z155" s="2"/>
    </row>
    <row r="156" spans="1:26" ht="46.8" x14ac:dyDescent="0.3">
      <c r="A156" s="47" t="s">
        <v>49</v>
      </c>
      <c r="B156" s="44">
        <v>110</v>
      </c>
      <c r="C156" s="47" t="s">
        <v>20</v>
      </c>
      <c r="D156" s="47" t="s">
        <v>30</v>
      </c>
      <c r="E156" s="15" t="s">
        <v>544</v>
      </c>
      <c r="F156" s="19">
        <v>5067.3</v>
      </c>
      <c r="G156" s="19">
        <v>4685</v>
      </c>
      <c r="H156" s="19">
        <v>4685</v>
      </c>
      <c r="I156" s="19"/>
      <c r="J156" s="19"/>
      <c r="K156" s="19"/>
      <c r="L156" s="19">
        <f t="shared" si="236"/>
        <v>5067.3</v>
      </c>
      <c r="M156" s="19">
        <f t="shared" si="237"/>
        <v>4685</v>
      </c>
      <c r="N156" s="19">
        <f t="shared" si="238"/>
        <v>4685</v>
      </c>
      <c r="O156" s="19"/>
      <c r="P156" s="19"/>
      <c r="Q156" s="19"/>
      <c r="R156" s="19">
        <f t="shared" si="232"/>
        <v>5067.3</v>
      </c>
      <c r="S156" s="19"/>
      <c r="T156" s="19">
        <f t="shared" si="241"/>
        <v>5067.3</v>
      </c>
      <c r="U156" s="19">
        <f t="shared" si="233"/>
        <v>4685</v>
      </c>
      <c r="V156" s="19">
        <f t="shared" si="234"/>
        <v>4685</v>
      </c>
      <c r="W156" s="19"/>
      <c r="X156" s="32"/>
      <c r="Y156" s="23"/>
      <c r="Z156" s="2"/>
    </row>
    <row r="157" spans="1:26" ht="31.2" x14ac:dyDescent="0.3">
      <c r="A157" s="47" t="s">
        <v>49</v>
      </c>
      <c r="B157" s="44">
        <v>200</v>
      </c>
      <c r="C157" s="47"/>
      <c r="D157" s="47"/>
      <c r="E157" s="15" t="s">
        <v>578</v>
      </c>
      <c r="F157" s="19">
        <f t="shared" ref="F157:K158" si="255">F158</f>
        <v>1059.5</v>
      </c>
      <c r="G157" s="19">
        <f t="shared" si="255"/>
        <v>1059.5</v>
      </c>
      <c r="H157" s="19">
        <f t="shared" si="255"/>
        <v>1059.5</v>
      </c>
      <c r="I157" s="19">
        <f t="shared" si="255"/>
        <v>0</v>
      </c>
      <c r="J157" s="19">
        <f t="shared" si="255"/>
        <v>0</v>
      </c>
      <c r="K157" s="19">
        <f t="shared" si="255"/>
        <v>0</v>
      </c>
      <c r="L157" s="19">
        <f t="shared" si="236"/>
        <v>1059.5</v>
      </c>
      <c r="M157" s="19">
        <f t="shared" si="237"/>
        <v>1059.5</v>
      </c>
      <c r="N157" s="19">
        <f t="shared" si="238"/>
        <v>1059.5</v>
      </c>
      <c r="O157" s="19">
        <f t="shared" ref="O157:Q158" si="256">O158</f>
        <v>0</v>
      </c>
      <c r="P157" s="19">
        <f t="shared" si="256"/>
        <v>0</v>
      </c>
      <c r="Q157" s="19">
        <f t="shared" si="256"/>
        <v>0</v>
      </c>
      <c r="R157" s="19">
        <f t="shared" si="232"/>
        <v>1059.5</v>
      </c>
      <c r="S157" s="19">
        <f t="shared" ref="S157:S158" si="257">S158</f>
        <v>0</v>
      </c>
      <c r="T157" s="19">
        <f t="shared" si="241"/>
        <v>1059.5</v>
      </c>
      <c r="U157" s="19">
        <f t="shared" si="233"/>
        <v>1059.5</v>
      </c>
      <c r="V157" s="19">
        <f t="shared" si="234"/>
        <v>1059.5</v>
      </c>
      <c r="W157" s="19">
        <f t="shared" ref="W157:W158" si="258">W158</f>
        <v>0</v>
      </c>
      <c r="X157" s="32"/>
      <c r="Y157" s="23"/>
      <c r="Z157" s="2"/>
    </row>
    <row r="158" spans="1:26" ht="46.8" x14ac:dyDescent="0.3">
      <c r="A158" s="47" t="s">
        <v>49</v>
      </c>
      <c r="B158" s="44">
        <v>240</v>
      </c>
      <c r="C158" s="47"/>
      <c r="D158" s="47"/>
      <c r="E158" s="15" t="s">
        <v>586</v>
      </c>
      <c r="F158" s="19">
        <f t="shared" si="255"/>
        <v>1059.5</v>
      </c>
      <c r="G158" s="19">
        <f t="shared" si="255"/>
        <v>1059.5</v>
      </c>
      <c r="H158" s="19">
        <f t="shared" si="255"/>
        <v>1059.5</v>
      </c>
      <c r="I158" s="19">
        <f t="shared" si="255"/>
        <v>0</v>
      </c>
      <c r="J158" s="19">
        <f t="shared" si="255"/>
        <v>0</v>
      </c>
      <c r="K158" s="19">
        <f t="shared" si="255"/>
        <v>0</v>
      </c>
      <c r="L158" s="19">
        <f t="shared" si="236"/>
        <v>1059.5</v>
      </c>
      <c r="M158" s="19">
        <f t="shared" si="237"/>
        <v>1059.5</v>
      </c>
      <c r="N158" s="19">
        <f t="shared" si="238"/>
        <v>1059.5</v>
      </c>
      <c r="O158" s="19">
        <f t="shared" si="256"/>
        <v>0</v>
      </c>
      <c r="P158" s="19">
        <f t="shared" si="256"/>
        <v>0</v>
      </c>
      <c r="Q158" s="19">
        <f t="shared" si="256"/>
        <v>0</v>
      </c>
      <c r="R158" s="19">
        <f t="shared" si="232"/>
        <v>1059.5</v>
      </c>
      <c r="S158" s="19">
        <f t="shared" si="257"/>
        <v>0</v>
      </c>
      <c r="T158" s="19">
        <f t="shared" si="241"/>
        <v>1059.5</v>
      </c>
      <c r="U158" s="19">
        <f t="shared" si="233"/>
        <v>1059.5</v>
      </c>
      <c r="V158" s="19">
        <f t="shared" si="234"/>
        <v>1059.5</v>
      </c>
      <c r="W158" s="19">
        <f t="shared" si="258"/>
        <v>0</v>
      </c>
      <c r="X158" s="32"/>
      <c r="Y158" s="23"/>
      <c r="Z158" s="2"/>
    </row>
    <row r="159" spans="1:26" ht="46.8" x14ac:dyDescent="0.3">
      <c r="A159" s="47" t="s">
        <v>49</v>
      </c>
      <c r="B159" s="44">
        <v>240</v>
      </c>
      <c r="C159" s="47" t="s">
        <v>20</v>
      </c>
      <c r="D159" s="47" t="s">
        <v>30</v>
      </c>
      <c r="E159" s="15" t="s">
        <v>544</v>
      </c>
      <c r="F159" s="19">
        <v>1059.5</v>
      </c>
      <c r="G159" s="19">
        <v>1059.5</v>
      </c>
      <c r="H159" s="19">
        <v>1059.5</v>
      </c>
      <c r="I159" s="19"/>
      <c r="J159" s="19"/>
      <c r="K159" s="19"/>
      <c r="L159" s="19">
        <f t="shared" si="236"/>
        <v>1059.5</v>
      </c>
      <c r="M159" s="19">
        <f t="shared" si="237"/>
        <v>1059.5</v>
      </c>
      <c r="N159" s="19">
        <f t="shared" si="238"/>
        <v>1059.5</v>
      </c>
      <c r="O159" s="19"/>
      <c r="P159" s="19"/>
      <c r="Q159" s="19"/>
      <c r="R159" s="19">
        <f t="shared" si="232"/>
        <v>1059.5</v>
      </c>
      <c r="S159" s="19"/>
      <c r="T159" s="19">
        <f t="shared" si="241"/>
        <v>1059.5</v>
      </c>
      <c r="U159" s="19">
        <f t="shared" si="233"/>
        <v>1059.5</v>
      </c>
      <c r="V159" s="19">
        <f t="shared" si="234"/>
        <v>1059.5</v>
      </c>
      <c r="W159" s="19"/>
      <c r="X159" s="32"/>
      <c r="Y159" s="23"/>
      <c r="Z159" s="2"/>
    </row>
    <row r="160" spans="1:26" ht="62.4" x14ac:dyDescent="0.3">
      <c r="A160" s="47" t="s">
        <v>866</v>
      </c>
      <c r="B160" s="44"/>
      <c r="C160" s="47"/>
      <c r="D160" s="47"/>
      <c r="E160" s="15" t="s">
        <v>1047</v>
      </c>
      <c r="F160" s="19">
        <f t="shared" ref="F160:K163" si="259">F161</f>
        <v>32456.6</v>
      </c>
      <c r="G160" s="19">
        <f t="shared" si="259"/>
        <v>29500</v>
      </c>
      <c r="H160" s="19">
        <f t="shared" si="259"/>
        <v>0</v>
      </c>
      <c r="I160" s="19">
        <f>I161+I165</f>
        <v>3426.3</v>
      </c>
      <c r="J160" s="19">
        <f t="shared" ref="J160:K160" si="260">J161+J165</f>
        <v>0</v>
      </c>
      <c r="K160" s="19">
        <f t="shared" si="260"/>
        <v>0</v>
      </c>
      <c r="L160" s="19">
        <f t="shared" si="236"/>
        <v>35882.9</v>
      </c>
      <c r="M160" s="19">
        <f t="shared" si="237"/>
        <v>29500</v>
      </c>
      <c r="N160" s="19">
        <f t="shared" si="238"/>
        <v>0</v>
      </c>
      <c r="O160" s="19">
        <f t="shared" ref="O160:Q160" si="261">O161+O165</f>
        <v>0</v>
      </c>
      <c r="P160" s="19">
        <f t="shared" si="261"/>
        <v>0</v>
      </c>
      <c r="Q160" s="19">
        <f t="shared" si="261"/>
        <v>0</v>
      </c>
      <c r="R160" s="19">
        <f t="shared" si="232"/>
        <v>35882.9</v>
      </c>
      <c r="S160" s="19">
        <f t="shared" ref="S160" si="262">S161+S165</f>
        <v>0</v>
      </c>
      <c r="T160" s="19">
        <f t="shared" si="241"/>
        <v>35882.9</v>
      </c>
      <c r="U160" s="19">
        <f t="shared" si="233"/>
        <v>29500</v>
      </c>
      <c r="V160" s="19">
        <f t="shared" si="234"/>
        <v>0</v>
      </c>
      <c r="W160" s="19">
        <f t="shared" ref="W160" si="263">W161+W165</f>
        <v>0</v>
      </c>
      <c r="X160" s="32"/>
      <c r="Y160" s="23"/>
      <c r="Z160" s="2"/>
    </row>
    <row r="161" spans="1:26" ht="31.2" x14ac:dyDescent="0.3">
      <c r="A161" s="47" t="s">
        <v>867</v>
      </c>
      <c r="B161" s="44"/>
      <c r="C161" s="47"/>
      <c r="D161" s="47"/>
      <c r="E161" s="15" t="s">
        <v>1355</v>
      </c>
      <c r="F161" s="19">
        <f t="shared" si="259"/>
        <v>32456.6</v>
      </c>
      <c r="G161" s="19">
        <f t="shared" si="259"/>
        <v>29500</v>
      </c>
      <c r="H161" s="19">
        <f t="shared" si="259"/>
        <v>0</v>
      </c>
      <c r="I161" s="19">
        <f t="shared" si="259"/>
        <v>0</v>
      </c>
      <c r="J161" s="19">
        <f t="shared" si="259"/>
        <v>0</v>
      </c>
      <c r="K161" s="19">
        <f t="shared" si="259"/>
        <v>0</v>
      </c>
      <c r="L161" s="19">
        <f t="shared" si="236"/>
        <v>32456.6</v>
      </c>
      <c r="M161" s="19">
        <f t="shared" si="237"/>
        <v>29500</v>
      </c>
      <c r="N161" s="19">
        <f t="shared" si="238"/>
        <v>0</v>
      </c>
      <c r="O161" s="19">
        <f t="shared" ref="O161:Q163" si="264">O162</f>
        <v>0</v>
      </c>
      <c r="P161" s="19">
        <f t="shared" si="264"/>
        <v>0</v>
      </c>
      <c r="Q161" s="19">
        <f t="shared" si="264"/>
        <v>0</v>
      </c>
      <c r="R161" s="19">
        <f t="shared" si="232"/>
        <v>32456.6</v>
      </c>
      <c r="S161" s="19">
        <f t="shared" ref="S161:S163" si="265">S162</f>
        <v>0</v>
      </c>
      <c r="T161" s="19">
        <f t="shared" si="241"/>
        <v>32456.6</v>
      </c>
      <c r="U161" s="19">
        <f t="shared" si="233"/>
        <v>29500</v>
      </c>
      <c r="V161" s="19">
        <f t="shared" si="234"/>
        <v>0</v>
      </c>
      <c r="W161" s="19">
        <f t="shared" ref="W161:W163" si="266">W162</f>
        <v>0</v>
      </c>
      <c r="X161" s="32"/>
      <c r="Y161" s="23" t="s">
        <v>1354</v>
      </c>
      <c r="Z161" s="2"/>
    </row>
    <row r="162" spans="1:26" ht="46.8" x14ac:dyDescent="0.3">
      <c r="A162" s="47" t="s">
        <v>867</v>
      </c>
      <c r="B162" s="44">
        <v>400</v>
      </c>
      <c r="C162" s="47"/>
      <c r="D162" s="47"/>
      <c r="E162" s="15" t="s">
        <v>580</v>
      </c>
      <c r="F162" s="19">
        <f t="shared" si="259"/>
        <v>32456.6</v>
      </c>
      <c r="G162" s="19">
        <f t="shared" si="259"/>
        <v>29500</v>
      </c>
      <c r="H162" s="19">
        <f t="shared" si="259"/>
        <v>0</v>
      </c>
      <c r="I162" s="19">
        <f t="shared" si="259"/>
        <v>0</v>
      </c>
      <c r="J162" s="19">
        <f t="shared" si="259"/>
        <v>0</v>
      </c>
      <c r="K162" s="19">
        <f t="shared" si="259"/>
        <v>0</v>
      </c>
      <c r="L162" s="19">
        <f t="shared" si="236"/>
        <v>32456.6</v>
      </c>
      <c r="M162" s="19">
        <f t="shared" si="237"/>
        <v>29500</v>
      </c>
      <c r="N162" s="19">
        <f t="shared" si="238"/>
        <v>0</v>
      </c>
      <c r="O162" s="19">
        <f t="shared" si="264"/>
        <v>0</v>
      </c>
      <c r="P162" s="19">
        <f t="shared" si="264"/>
        <v>0</v>
      </c>
      <c r="Q162" s="19">
        <f t="shared" si="264"/>
        <v>0</v>
      </c>
      <c r="R162" s="19">
        <f t="shared" si="232"/>
        <v>32456.6</v>
      </c>
      <c r="S162" s="19">
        <f t="shared" si="265"/>
        <v>0</v>
      </c>
      <c r="T162" s="19">
        <f t="shared" si="241"/>
        <v>32456.6</v>
      </c>
      <c r="U162" s="19">
        <f t="shared" si="233"/>
        <v>29500</v>
      </c>
      <c r="V162" s="19">
        <f t="shared" si="234"/>
        <v>0</v>
      </c>
      <c r="W162" s="19">
        <f t="shared" si="266"/>
        <v>0</v>
      </c>
      <c r="X162" s="32"/>
      <c r="Y162" s="23"/>
      <c r="Z162" s="2"/>
    </row>
    <row r="163" spans="1:26" x14ac:dyDescent="0.3">
      <c r="A163" s="47" t="s">
        <v>867</v>
      </c>
      <c r="B163" s="44">
        <v>410</v>
      </c>
      <c r="C163" s="47"/>
      <c r="D163" s="47"/>
      <c r="E163" s="15" t="s">
        <v>593</v>
      </c>
      <c r="F163" s="19">
        <f t="shared" si="259"/>
        <v>32456.6</v>
      </c>
      <c r="G163" s="19">
        <f t="shared" si="259"/>
        <v>29500</v>
      </c>
      <c r="H163" s="19">
        <f t="shared" si="259"/>
        <v>0</v>
      </c>
      <c r="I163" s="19">
        <f t="shared" si="259"/>
        <v>0</v>
      </c>
      <c r="J163" s="19">
        <f t="shared" si="259"/>
        <v>0</v>
      </c>
      <c r="K163" s="19">
        <f t="shared" si="259"/>
        <v>0</v>
      </c>
      <c r="L163" s="19">
        <f t="shared" si="236"/>
        <v>32456.6</v>
      </c>
      <c r="M163" s="19">
        <f t="shared" si="237"/>
        <v>29500</v>
      </c>
      <c r="N163" s="19">
        <f t="shared" si="238"/>
        <v>0</v>
      </c>
      <c r="O163" s="19">
        <f t="shared" si="264"/>
        <v>0</v>
      </c>
      <c r="P163" s="19">
        <f t="shared" si="264"/>
        <v>0</v>
      </c>
      <c r="Q163" s="19">
        <f t="shared" si="264"/>
        <v>0</v>
      </c>
      <c r="R163" s="19">
        <f t="shared" si="232"/>
        <v>32456.6</v>
      </c>
      <c r="S163" s="19">
        <f t="shared" si="265"/>
        <v>0</v>
      </c>
      <c r="T163" s="19">
        <f t="shared" si="241"/>
        <v>32456.6</v>
      </c>
      <c r="U163" s="19">
        <f t="shared" si="233"/>
        <v>29500</v>
      </c>
      <c r="V163" s="19">
        <f t="shared" si="234"/>
        <v>0</v>
      </c>
      <c r="W163" s="19">
        <f t="shared" si="266"/>
        <v>0</v>
      </c>
      <c r="X163" s="32"/>
      <c r="Y163" s="23"/>
      <c r="Z163" s="2"/>
    </row>
    <row r="164" spans="1:26" ht="46.8" x14ac:dyDescent="0.3">
      <c r="A164" s="47" t="s">
        <v>867</v>
      </c>
      <c r="B164" s="44">
        <v>410</v>
      </c>
      <c r="C164" s="47" t="s">
        <v>20</v>
      </c>
      <c r="D164" s="47" t="s">
        <v>30</v>
      </c>
      <c r="E164" s="15" t="s">
        <v>544</v>
      </c>
      <c r="F164" s="19">
        <v>32456.6</v>
      </c>
      <c r="G164" s="19">
        <v>29500</v>
      </c>
      <c r="H164" s="19">
        <v>0</v>
      </c>
      <c r="I164" s="19"/>
      <c r="J164" s="19"/>
      <c r="K164" s="19"/>
      <c r="L164" s="19">
        <f t="shared" si="236"/>
        <v>32456.6</v>
      </c>
      <c r="M164" s="19">
        <f t="shared" si="237"/>
        <v>29500</v>
      </c>
      <c r="N164" s="19">
        <f t="shared" si="238"/>
        <v>0</v>
      </c>
      <c r="O164" s="19"/>
      <c r="P164" s="19"/>
      <c r="Q164" s="19"/>
      <c r="R164" s="19">
        <f t="shared" si="232"/>
        <v>32456.6</v>
      </c>
      <c r="S164" s="19"/>
      <c r="T164" s="19">
        <f t="shared" si="241"/>
        <v>32456.6</v>
      </c>
      <c r="U164" s="19">
        <f t="shared" si="233"/>
        <v>29500</v>
      </c>
      <c r="V164" s="19">
        <f t="shared" si="234"/>
        <v>0</v>
      </c>
      <c r="W164" s="19"/>
      <c r="X164" s="32"/>
      <c r="Y164" s="23"/>
      <c r="Z164" s="2"/>
    </row>
    <row r="165" spans="1:26" ht="31.2" x14ac:dyDescent="0.3">
      <c r="A165" s="47" t="s">
        <v>1327</v>
      </c>
      <c r="B165" s="44"/>
      <c r="C165" s="47"/>
      <c r="D165" s="47"/>
      <c r="E165" s="15" t="s">
        <v>1328</v>
      </c>
      <c r="F165" s="19"/>
      <c r="G165" s="19"/>
      <c r="H165" s="19"/>
      <c r="I165" s="19">
        <f>I166</f>
        <v>3426.3</v>
      </c>
      <c r="J165" s="19">
        <f t="shared" ref="J165:W167" si="267">J166</f>
        <v>0</v>
      </c>
      <c r="K165" s="19">
        <f t="shared" si="267"/>
        <v>0</v>
      </c>
      <c r="L165" s="19">
        <f t="shared" si="236"/>
        <v>3426.3</v>
      </c>
      <c r="M165" s="19">
        <f t="shared" si="237"/>
        <v>0</v>
      </c>
      <c r="N165" s="19">
        <f t="shared" si="238"/>
        <v>0</v>
      </c>
      <c r="O165" s="19">
        <f t="shared" si="267"/>
        <v>0</v>
      </c>
      <c r="P165" s="19">
        <f t="shared" si="267"/>
        <v>0</v>
      </c>
      <c r="Q165" s="19">
        <f t="shared" si="267"/>
        <v>0</v>
      </c>
      <c r="R165" s="19">
        <f t="shared" si="232"/>
        <v>3426.3</v>
      </c>
      <c r="S165" s="19">
        <f t="shared" si="267"/>
        <v>0</v>
      </c>
      <c r="T165" s="19">
        <f t="shared" si="241"/>
        <v>3426.3</v>
      </c>
      <c r="U165" s="19">
        <f t="shared" si="233"/>
        <v>0</v>
      </c>
      <c r="V165" s="19">
        <f t="shared" si="234"/>
        <v>0</v>
      </c>
      <c r="W165" s="19">
        <f t="shared" si="267"/>
        <v>0</v>
      </c>
      <c r="X165" s="32"/>
      <c r="Y165" s="23"/>
      <c r="Z165" s="2"/>
    </row>
    <row r="166" spans="1:26" ht="46.8" x14ac:dyDescent="0.3">
      <c r="A166" s="47" t="s">
        <v>1327</v>
      </c>
      <c r="B166" s="44">
        <v>400</v>
      </c>
      <c r="C166" s="47"/>
      <c r="D166" s="47"/>
      <c r="E166" s="15" t="s">
        <v>580</v>
      </c>
      <c r="F166" s="19"/>
      <c r="G166" s="19"/>
      <c r="H166" s="19"/>
      <c r="I166" s="19">
        <f>I167</f>
        <v>3426.3</v>
      </c>
      <c r="J166" s="19">
        <f t="shared" si="267"/>
        <v>0</v>
      </c>
      <c r="K166" s="19">
        <f t="shared" si="267"/>
        <v>0</v>
      </c>
      <c r="L166" s="19">
        <f t="shared" si="236"/>
        <v>3426.3</v>
      </c>
      <c r="M166" s="19">
        <f t="shared" si="237"/>
        <v>0</v>
      </c>
      <c r="N166" s="19">
        <f t="shared" si="238"/>
        <v>0</v>
      </c>
      <c r="O166" s="19">
        <f t="shared" si="267"/>
        <v>0</v>
      </c>
      <c r="P166" s="19">
        <f t="shared" si="267"/>
        <v>0</v>
      </c>
      <c r="Q166" s="19">
        <f t="shared" si="267"/>
        <v>0</v>
      </c>
      <c r="R166" s="19">
        <f t="shared" si="232"/>
        <v>3426.3</v>
      </c>
      <c r="S166" s="19">
        <f t="shared" si="267"/>
        <v>0</v>
      </c>
      <c r="T166" s="19">
        <f t="shared" si="241"/>
        <v>3426.3</v>
      </c>
      <c r="U166" s="19">
        <f t="shared" si="233"/>
        <v>0</v>
      </c>
      <c r="V166" s="19">
        <f t="shared" si="234"/>
        <v>0</v>
      </c>
      <c r="W166" s="19">
        <f t="shared" si="267"/>
        <v>0</v>
      </c>
      <c r="X166" s="32"/>
      <c r="Y166" s="23"/>
      <c r="Z166" s="2"/>
    </row>
    <row r="167" spans="1:26" x14ac:dyDescent="0.3">
      <c r="A167" s="47" t="s">
        <v>1327</v>
      </c>
      <c r="B167" s="44">
        <v>410</v>
      </c>
      <c r="C167" s="47"/>
      <c r="D167" s="47"/>
      <c r="E167" s="15" t="s">
        <v>593</v>
      </c>
      <c r="F167" s="19"/>
      <c r="G167" s="19"/>
      <c r="H167" s="19"/>
      <c r="I167" s="19">
        <f>I168</f>
        <v>3426.3</v>
      </c>
      <c r="J167" s="19">
        <f t="shared" si="267"/>
        <v>0</v>
      </c>
      <c r="K167" s="19">
        <f t="shared" si="267"/>
        <v>0</v>
      </c>
      <c r="L167" s="19">
        <f t="shared" si="236"/>
        <v>3426.3</v>
      </c>
      <c r="M167" s="19">
        <f t="shared" si="237"/>
        <v>0</v>
      </c>
      <c r="N167" s="19">
        <f t="shared" si="238"/>
        <v>0</v>
      </c>
      <c r="O167" s="19">
        <f t="shared" si="267"/>
        <v>0</v>
      </c>
      <c r="P167" s="19">
        <f t="shared" si="267"/>
        <v>0</v>
      </c>
      <c r="Q167" s="19">
        <f t="shared" si="267"/>
        <v>0</v>
      </c>
      <c r="R167" s="19">
        <f t="shared" si="232"/>
        <v>3426.3</v>
      </c>
      <c r="S167" s="19">
        <f t="shared" si="267"/>
        <v>0</v>
      </c>
      <c r="T167" s="19">
        <f t="shared" si="241"/>
        <v>3426.3</v>
      </c>
      <c r="U167" s="19">
        <f t="shared" si="233"/>
        <v>0</v>
      </c>
      <c r="V167" s="19">
        <f t="shared" si="234"/>
        <v>0</v>
      </c>
      <c r="W167" s="19">
        <f t="shared" si="267"/>
        <v>0</v>
      </c>
      <c r="X167" s="32"/>
      <c r="Y167" s="23"/>
      <c r="Z167" s="2"/>
    </row>
    <row r="168" spans="1:26" ht="46.8" x14ac:dyDescent="0.3">
      <c r="A168" s="47" t="s">
        <v>1327</v>
      </c>
      <c r="B168" s="44">
        <v>410</v>
      </c>
      <c r="C168" s="47" t="s">
        <v>20</v>
      </c>
      <c r="D168" s="47" t="s">
        <v>30</v>
      </c>
      <c r="E168" s="15" t="s">
        <v>544</v>
      </c>
      <c r="F168" s="19"/>
      <c r="G168" s="19"/>
      <c r="H168" s="19"/>
      <c r="I168" s="19">
        <v>3426.3</v>
      </c>
      <c r="J168" s="19"/>
      <c r="K168" s="19"/>
      <c r="L168" s="19">
        <f t="shared" si="236"/>
        <v>3426.3</v>
      </c>
      <c r="M168" s="19">
        <f t="shared" si="237"/>
        <v>0</v>
      </c>
      <c r="N168" s="19">
        <f t="shared" si="238"/>
        <v>0</v>
      </c>
      <c r="O168" s="19"/>
      <c r="P168" s="19"/>
      <c r="Q168" s="19"/>
      <c r="R168" s="19">
        <f t="shared" si="232"/>
        <v>3426.3</v>
      </c>
      <c r="S168" s="19"/>
      <c r="T168" s="19">
        <f t="shared" si="241"/>
        <v>3426.3</v>
      </c>
      <c r="U168" s="19">
        <f t="shared" si="233"/>
        <v>0</v>
      </c>
      <c r="V168" s="19">
        <f t="shared" si="234"/>
        <v>0</v>
      </c>
      <c r="W168" s="19"/>
      <c r="X168" s="32"/>
      <c r="Y168" s="23" t="s">
        <v>1329</v>
      </c>
      <c r="Z168" s="2"/>
    </row>
    <row r="169" spans="1:26" s="11" customFormat="1" ht="46.8" x14ac:dyDescent="0.3">
      <c r="A169" s="10" t="s">
        <v>53</v>
      </c>
      <c r="B169" s="17"/>
      <c r="C169" s="10"/>
      <c r="D169" s="10"/>
      <c r="E169" s="16" t="s">
        <v>1048</v>
      </c>
      <c r="F169" s="18">
        <f t="shared" ref="F169:K169" si="268">F170+F182+F191</f>
        <v>17406.400000000001</v>
      </c>
      <c r="G169" s="18">
        <f t="shared" si="268"/>
        <v>21271.100000000002</v>
      </c>
      <c r="H169" s="18">
        <f t="shared" si="268"/>
        <v>17547.900000000001</v>
      </c>
      <c r="I169" s="18">
        <f t="shared" si="268"/>
        <v>0</v>
      </c>
      <c r="J169" s="18">
        <f t="shared" si="268"/>
        <v>0</v>
      </c>
      <c r="K169" s="18">
        <f t="shared" si="268"/>
        <v>0</v>
      </c>
      <c r="L169" s="18">
        <f t="shared" si="236"/>
        <v>17406.400000000001</v>
      </c>
      <c r="M169" s="18">
        <f t="shared" si="237"/>
        <v>21271.100000000002</v>
      </c>
      <c r="N169" s="18">
        <f t="shared" si="238"/>
        <v>17547.900000000001</v>
      </c>
      <c r="O169" s="18">
        <f t="shared" ref="O169:Q169" si="269">O170+O182+O191</f>
        <v>4759.4070000000002</v>
      </c>
      <c r="P169" s="18">
        <f t="shared" si="269"/>
        <v>0</v>
      </c>
      <c r="Q169" s="18">
        <f t="shared" si="269"/>
        <v>0</v>
      </c>
      <c r="R169" s="18">
        <f t="shared" si="232"/>
        <v>22165.807000000001</v>
      </c>
      <c r="S169" s="18">
        <f t="shared" ref="S169" si="270">S170+S182+S191</f>
        <v>0</v>
      </c>
      <c r="T169" s="18">
        <f t="shared" si="241"/>
        <v>22165.807000000001</v>
      </c>
      <c r="U169" s="18">
        <f t="shared" si="233"/>
        <v>21271.100000000002</v>
      </c>
      <c r="V169" s="18">
        <f t="shared" si="234"/>
        <v>17547.900000000001</v>
      </c>
      <c r="W169" s="18">
        <f t="shared" ref="W169" si="271">W170+W182+W191</f>
        <v>0</v>
      </c>
      <c r="X169" s="31"/>
      <c r="Y169" s="26"/>
    </row>
    <row r="170" spans="1:26" ht="31.2" x14ac:dyDescent="0.3">
      <c r="A170" s="47" t="s">
        <v>54</v>
      </c>
      <c r="B170" s="44"/>
      <c r="C170" s="47"/>
      <c r="D170" s="47"/>
      <c r="E170" s="15" t="s">
        <v>1049</v>
      </c>
      <c r="F170" s="19">
        <f t="shared" ref="F170:K170" si="272">F171+F175</f>
        <v>4394.2999999999993</v>
      </c>
      <c r="G170" s="19">
        <f t="shared" si="272"/>
        <v>4414.1000000000004</v>
      </c>
      <c r="H170" s="19">
        <f t="shared" si="272"/>
        <v>4414.1000000000004</v>
      </c>
      <c r="I170" s="19">
        <f t="shared" si="272"/>
        <v>0</v>
      </c>
      <c r="J170" s="19">
        <f t="shared" si="272"/>
        <v>0</v>
      </c>
      <c r="K170" s="19">
        <f t="shared" si="272"/>
        <v>0</v>
      </c>
      <c r="L170" s="19">
        <f t="shared" si="236"/>
        <v>4394.2999999999993</v>
      </c>
      <c r="M170" s="19">
        <f t="shared" si="237"/>
        <v>4414.1000000000004</v>
      </c>
      <c r="N170" s="19">
        <f t="shared" si="238"/>
        <v>4414.1000000000004</v>
      </c>
      <c r="O170" s="19">
        <f t="shared" ref="O170:Q170" si="273">O171+O175</f>
        <v>0</v>
      </c>
      <c r="P170" s="19">
        <f t="shared" si="273"/>
        <v>0</v>
      </c>
      <c r="Q170" s="19">
        <f t="shared" si="273"/>
        <v>0</v>
      </c>
      <c r="R170" s="19">
        <f t="shared" si="232"/>
        <v>4394.2999999999993</v>
      </c>
      <c r="S170" s="19">
        <f t="shared" ref="S170" si="274">S171+S175</f>
        <v>0</v>
      </c>
      <c r="T170" s="19">
        <f t="shared" si="241"/>
        <v>4394.2999999999993</v>
      </c>
      <c r="U170" s="19">
        <f t="shared" si="233"/>
        <v>4414.1000000000004</v>
      </c>
      <c r="V170" s="19">
        <f t="shared" si="234"/>
        <v>4414.1000000000004</v>
      </c>
      <c r="W170" s="19">
        <f t="shared" ref="W170" si="275">W171+W175</f>
        <v>0</v>
      </c>
      <c r="X170" s="32"/>
      <c r="Y170" s="23"/>
      <c r="Z170" s="2"/>
    </row>
    <row r="171" spans="1:26" ht="46.8" x14ac:dyDescent="0.3">
      <c r="A171" s="47" t="s">
        <v>51</v>
      </c>
      <c r="B171" s="44"/>
      <c r="C171" s="47"/>
      <c r="D171" s="47"/>
      <c r="E171" s="15" t="s">
        <v>644</v>
      </c>
      <c r="F171" s="19">
        <f t="shared" ref="F171:K173" si="276">F172</f>
        <v>1249.0999999999999</v>
      </c>
      <c r="G171" s="19">
        <f t="shared" si="276"/>
        <v>1249.0999999999999</v>
      </c>
      <c r="H171" s="19">
        <f t="shared" si="276"/>
        <v>1249.0999999999999</v>
      </c>
      <c r="I171" s="19">
        <f t="shared" si="276"/>
        <v>0</v>
      </c>
      <c r="J171" s="19">
        <f t="shared" si="276"/>
        <v>0</v>
      </c>
      <c r="K171" s="19">
        <f t="shared" si="276"/>
        <v>0</v>
      </c>
      <c r="L171" s="19">
        <f t="shared" si="236"/>
        <v>1249.0999999999999</v>
      </c>
      <c r="M171" s="19">
        <f t="shared" si="237"/>
        <v>1249.0999999999999</v>
      </c>
      <c r="N171" s="19">
        <f t="shared" si="238"/>
        <v>1249.0999999999999</v>
      </c>
      <c r="O171" s="19">
        <f t="shared" ref="O171:Q173" si="277">O172</f>
        <v>0</v>
      </c>
      <c r="P171" s="19">
        <f t="shared" si="277"/>
        <v>0</v>
      </c>
      <c r="Q171" s="19">
        <f t="shared" si="277"/>
        <v>0</v>
      </c>
      <c r="R171" s="19">
        <f t="shared" si="232"/>
        <v>1249.0999999999999</v>
      </c>
      <c r="S171" s="19">
        <f t="shared" ref="S171:S173" si="278">S172</f>
        <v>0</v>
      </c>
      <c r="T171" s="19">
        <f t="shared" si="241"/>
        <v>1249.0999999999999</v>
      </c>
      <c r="U171" s="19">
        <f t="shared" si="233"/>
        <v>1249.0999999999999</v>
      </c>
      <c r="V171" s="19">
        <f t="shared" si="234"/>
        <v>1249.0999999999999</v>
      </c>
      <c r="W171" s="19">
        <f t="shared" ref="W171:W173" si="279">W172</f>
        <v>0</v>
      </c>
      <c r="X171" s="32"/>
      <c r="Y171" s="23"/>
      <c r="Z171" s="2"/>
    </row>
    <row r="172" spans="1:26" ht="31.2" x14ac:dyDescent="0.3">
      <c r="A172" s="47" t="s">
        <v>51</v>
      </c>
      <c r="B172" s="44">
        <v>200</v>
      </c>
      <c r="C172" s="47"/>
      <c r="D172" s="47"/>
      <c r="E172" s="15" t="s">
        <v>578</v>
      </c>
      <c r="F172" s="19">
        <f t="shared" si="276"/>
        <v>1249.0999999999999</v>
      </c>
      <c r="G172" s="19">
        <f t="shared" si="276"/>
        <v>1249.0999999999999</v>
      </c>
      <c r="H172" s="19">
        <f t="shared" si="276"/>
        <v>1249.0999999999999</v>
      </c>
      <c r="I172" s="19">
        <f t="shared" si="276"/>
        <v>0</v>
      </c>
      <c r="J172" s="19">
        <f t="shared" si="276"/>
        <v>0</v>
      </c>
      <c r="K172" s="19">
        <f t="shared" si="276"/>
        <v>0</v>
      </c>
      <c r="L172" s="19">
        <f t="shared" si="236"/>
        <v>1249.0999999999999</v>
      </c>
      <c r="M172" s="19">
        <f t="shared" si="237"/>
        <v>1249.0999999999999</v>
      </c>
      <c r="N172" s="19">
        <f t="shared" si="238"/>
        <v>1249.0999999999999</v>
      </c>
      <c r="O172" s="19">
        <f t="shared" si="277"/>
        <v>0</v>
      </c>
      <c r="P172" s="19">
        <f t="shared" si="277"/>
        <v>0</v>
      </c>
      <c r="Q172" s="19">
        <f t="shared" si="277"/>
        <v>0</v>
      </c>
      <c r="R172" s="19">
        <f t="shared" si="232"/>
        <v>1249.0999999999999</v>
      </c>
      <c r="S172" s="19">
        <f t="shared" si="278"/>
        <v>0</v>
      </c>
      <c r="T172" s="19">
        <f t="shared" si="241"/>
        <v>1249.0999999999999</v>
      </c>
      <c r="U172" s="19">
        <f t="shared" si="233"/>
        <v>1249.0999999999999</v>
      </c>
      <c r="V172" s="19">
        <f t="shared" si="234"/>
        <v>1249.0999999999999</v>
      </c>
      <c r="W172" s="19">
        <f t="shared" si="279"/>
        <v>0</v>
      </c>
      <c r="X172" s="32"/>
      <c r="Y172" s="23"/>
      <c r="Z172" s="2"/>
    </row>
    <row r="173" spans="1:26" ht="46.8" x14ac:dyDescent="0.3">
      <c r="A173" s="47" t="s">
        <v>51</v>
      </c>
      <c r="B173" s="44">
        <v>240</v>
      </c>
      <c r="C173" s="47"/>
      <c r="D173" s="47"/>
      <c r="E173" s="15" t="s">
        <v>586</v>
      </c>
      <c r="F173" s="19">
        <f t="shared" si="276"/>
        <v>1249.0999999999999</v>
      </c>
      <c r="G173" s="19">
        <f t="shared" si="276"/>
        <v>1249.0999999999999</v>
      </c>
      <c r="H173" s="19">
        <f t="shared" si="276"/>
        <v>1249.0999999999999</v>
      </c>
      <c r="I173" s="19">
        <f t="shared" si="276"/>
        <v>0</v>
      </c>
      <c r="J173" s="19">
        <f t="shared" si="276"/>
        <v>0</v>
      </c>
      <c r="K173" s="19">
        <f t="shared" si="276"/>
        <v>0</v>
      </c>
      <c r="L173" s="19">
        <f t="shared" si="236"/>
        <v>1249.0999999999999</v>
      </c>
      <c r="M173" s="19">
        <f t="shared" si="237"/>
        <v>1249.0999999999999</v>
      </c>
      <c r="N173" s="19">
        <f t="shared" si="238"/>
        <v>1249.0999999999999</v>
      </c>
      <c r="O173" s="19">
        <f t="shared" si="277"/>
        <v>0</v>
      </c>
      <c r="P173" s="19">
        <f t="shared" si="277"/>
        <v>0</v>
      </c>
      <c r="Q173" s="19">
        <f t="shared" si="277"/>
        <v>0</v>
      </c>
      <c r="R173" s="19">
        <f t="shared" si="232"/>
        <v>1249.0999999999999</v>
      </c>
      <c r="S173" s="19">
        <f t="shared" si="278"/>
        <v>0</v>
      </c>
      <c r="T173" s="19">
        <f t="shared" si="241"/>
        <v>1249.0999999999999</v>
      </c>
      <c r="U173" s="19">
        <f t="shared" si="233"/>
        <v>1249.0999999999999</v>
      </c>
      <c r="V173" s="19">
        <f t="shared" si="234"/>
        <v>1249.0999999999999</v>
      </c>
      <c r="W173" s="19">
        <f t="shared" si="279"/>
        <v>0</v>
      </c>
      <c r="X173" s="32"/>
      <c r="Y173" s="23"/>
      <c r="Z173" s="2"/>
    </row>
    <row r="174" spans="1:26" ht="46.8" x14ac:dyDescent="0.3">
      <c r="A174" s="47" t="s">
        <v>51</v>
      </c>
      <c r="B174" s="44">
        <v>240</v>
      </c>
      <c r="C174" s="47" t="s">
        <v>20</v>
      </c>
      <c r="D174" s="47" t="s">
        <v>35</v>
      </c>
      <c r="E174" s="15" t="s">
        <v>546</v>
      </c>
      <c r="F174" s="19">
        <v>1249.0999999999999</v>
      </c>
      <c r="G174" s="19">
        <v>1249.0999999999999</v>
      </c>
      <c r="H174" s="19">
        <v>1249.0999999999999</v>
      </c>
      <c r="I174" s="19"/>
      <c r="J174" s="19"/>
      <c r="K174" s="19"/>
      <c r="L174" s="19">
        <f t="shared" si="236"/>
        <v>1249.0999999999999</v>
      </c>
      <c r="M174" s="19">
        <f t="shared" si="237"/>
        <v>1249.0999999999999</v>
      </c>
      <c r="N174" s="19">
        <f t="shared" si="238"/>
        <v>1249.0999999999999</v>
      </c>
      <c r="O174" s="19"/>
      <c r="P174" s="19"/>
      <c r="Q174" s="19"/>
      <c r="R174" s="19">
        <f t="shared" si="232"/>
        <v>1249.0999999999999</v>
      </c>
      <c r="S174" s="19"/>
      <c r="T174" s="19">
        <f t="shared" si="241"/>
        <v>1249.0999999999999</v>
      </c>
      <c r="U174" s="19">
        <f t="shared" si="233"/>
        <v>1249.0999999999999</v>
      </c>
      <c r="V174" s="19">
        <f t="shared" si="234"/>
        <v>1249.0999999999999</v>
      </c>
      <c r="W174" s="19"/>
      <c r="X174" s="32"/>
      <c r="Y174" s="23"/>
      <c r="Z174" s="2"/>
    </row>
    <row r="175" spans="1:26" ht="46.8" x14ac:dyDescent="0.3">
      <c r="A175" s="47" t="s">
        <v>52</v>
      </c>
      <c r="B175" s="44"/>
      <c r="C175" s="47"/>
      <c r="D175" s="47"/>
      <c r="E175" s="15" t="s">
        <v>645</v>
      </c>
      <c r="F175" s="19">
        <f t="shared" ref="F175:K175" si="280">F176+F179</f>
        <v>3145.2</v>
      </c>
      <c r="G175" s="19">
        <f t="shared" si="280"/>
        <v>3165</v>
      </c>
      <c r="H175" s="19">
        <f t="shared" si="280"/>
        <v>3165</v>
      </c>
      <c r="I175" s="19">
        <f t="shared" si="280"/>
        <v>0</v>
      </c>
      <c r="J175" s="19">
        <f t="shared" si="280"/>
        <v>0</v>
      </c>
      <c r="K175" s="19">
        <f t="shared" si="280"/>
        <v>0</v>
      </c>
      <c r="L175" s="19">
        <f t="shared" si="236"/>
        <v>3145.2</v>
      </c>
      <c r="M175" s="19">
        <f t="shared" si="237"/>
        <v>3165</v>
      </c>
      <c r="N175" s="19">
        <f t="shared" si="238"/>
        <v>3165</v>
      </c>
      <c r="O175" s="19">
        <f t="shared" ref="O175:Q175" si="281">O176+O179</f>
        <v>0</v>
      </c>
      <c r="P175" s="19">
        <f t="shared" si="281"/>
        <v>0</v>
      </c>
      <c r="Q175" s="19">
        <f t="shared" si="281"/>
        <v>0</v>
      </c>
      <c r="R175" s="19">
        <f t="shared" si="232"/>
        <v>3145.2</v>
      </c>
      <c r="S175" s="19">
        <f t="shared" ref="S175" si="282">S176+S179</f>
        <v>0</v>
      </c>
      <c r="T175" s="19">
        <f t="shared" si="241"/>
        <v>3145.2</v>
      </c>
      <c r="U175" s="19">
        <f t="shared" si="233"/>
        <v>3165</v>
      </c>
      <c r="V175" s="19">
        <f t="shared" si="234"/>
        <v>3165</v>
      </c>
      <c r="W175" s="19">
        <f t="shared" ref="W175" si="283">W176+W179</f>
        <v>0</v>
      </c>
      <c r="X175" s="32"/>
      <c r="Y175" s="23"/>
      <c r="Z175" s="2"/>
    </row>
    <row r="176" spans="1:26" ht="31.2" x14ac:dyDescent="0.3">
      <c r="A176" s="47" t="s">
        <v>52</v>
      </c>
      <c r="B176" s="44">
        <v>200</v>
      </c>
      <c r="C176" s="47"/>
      <c r="D176" s="47"/>
      <c r="E176" s="15" t="s">
        <v>578</v>
      </c>
      <c r="F176" s="19">
        <f t="shared" ref="F176:K177" si="284">F177</f>
        <v>3104.8999999999996</v>
      </c>
      <c r="G176" s="19">
        <f t="shared" si="284"/>
        <v>3115.5</v>
      </c>
      <c r="H176" s="19">
        <f t="shared" si="284"/>
        <v>3115.5</v>
      </c>
      <c r="I176" s="19">
        <f t="shared" si="284"/>
        <v>0</v>
      </c>
      <c r="J176" s="19">
        <f t="shared" si="284"/>
        <v>0</v>
      </c>
      <c r="K176" s="19">
        <f t="shared" si="284"/>
        <v>0</v>
      </c>
      <c r="L176" s="19">
        <f t="shared" si="236"/>
        <v>3104.8999999999996</v>
      </c>
      <c r="M176" s="19">
        <f t="shared" si="237"/>
        <v>3115.5</v>
      </c>
      <c r="N176" s="19">
        <f t="shared" si="238"/>
        <v>3115.5</v>
      </c>
      <c r="O176" s="19">
        <f t="shared" ref="O176:Q177" si="285">O177</f>
        <v>0</v>
      </c>
      <c r="P176" s="19">
        <f t="shared" si="285"/>
        <v>0</v>
      </c>
      <c r="Q176" s="19">
        <f t="shared" si="285"/>
        <v>0</v>
      </c>
      <c r="R176" s="19">
        <f t="shared" si="232"/>
        <v>3104.8999999999996</v>
      </c>
      <c r="S176" s="19">
        <f t="shared" ref="S176:S177" si="286">S177</f>
        <v>0</v>
      </c>
      <c r="T176" s="19">
        <f t="shared" si="241"/>
        <v>3104.8999999999996</v>
      </c>
      <c r="U176" s="19">
        <f t="shared" si="233"/>
        <v>3115.5</v>
      </c>
      <c r="V176" s="19">
        <f t="shared" si="234"/>
        <v>3115.5</v>
      </c>
      <c r="W176" s="19">
        <f t="shared" ref="W176:W177" si="287">W177</f>
        <v>0</v>
      </c>
      <c r="X176" s="32"/>
      <c r="Y176" s="23"/>
      <c r="Z176" s="2"/>
    </row>
    <row r="177" spans="1:26" ht="46.8" x14ac:dyDescent="0.3">
      <c r="A177" s="47" t="s">
        <v>52</v>
      </c>
      <c r="B177" s="44">
        <v>240</v>
      </c>
      <c r="C177" s="47"/>
      <c r="D177" s="47"/>
      <c r="E177" s="15" t="s">
        <v>586</v>
      </c>
      <c r="F177" s="19">
        <f t="shared" si="284"/>
        <v>3104.8999999999996</v>
      </c>
      <c r="G177" s="19">
        <f t="shared" si="284"/>
        <v>3115.5</v>
      </c>
      <c r="H177" s="19">
        <f t="shared" si="284"/>
        <v>3115.5</v>
      </c>
      <c r="I177" s="19">
        <f t="shared" si="284"/>
        <v>0</v>
      </c>
      <c r="J177" s="19">
        <f t="shared" si="284"/>
        <v>0</v>
      </c>
      <c r="K177" s="19">
        <f t="shared" si="284"/>
        <v>0</v>
      </c>
      <c r="L177" s="19">
        <f t="shared" si="236"/>
        <v>3104.8999999999996</v>
      </c>
      <c r="M177" s="19">
        <f t="shared" si="237"/>
        <v>3115.5</v>
      </c>
      <c r="N177" s="19">
        <f t="shared" si="238"/>
        <v>3115.5</v>
      </c>
      <c r="O177" s="19">
        <f t="shared" si="285"/>
        <v>0</v>
      </c>
      <c r="P177" s="19">
        <f t="shared" si="285"/>
        <v>0</v>
      </c>
      <c r="Q177" s="19">
        <f t="shared" si="285"/>
        <v>0</v>
      </c>
      <c r="R177" s="19">
        <f t="shared" si="232"/>
        <v>3104.8999999999996</v>
      </c>
      <c r="S177" s="19">
        <f t="shared" si="286"/>
        <v>0</v>
      </c>
      <c r="T177" s="19">
        <f t="shared" si="241"/>
        <v>3104.8999999999996</v>
      </c>
      <c r="U177" s="19">
        <f t="shared" si="233"/>
        <v>3115.5</v>
      </c>
      <c r="V177" s="19">
        <f t="shared" si="234"/>
        <v>3115.5</v>
      </c>
      <c r="W177" s="19">
        <f t="shared" si="287"/>
        <v>0</v>
      </c>
      <c r="X177" s="32"/>
      <c r="Y177" s="23"/>
      <c r="Z177" s="2"/>
    </row>
    <row r="178" spans="1:26" ht="46.8" x14ac:dyDescent="0.3">
      <c r="A178" s="47" t="s">
        <v>52</v>
      </c>
      <c r="B178" s="44">
        <v>240</v>
      </c>
      <c r="C178" s="47" t="s">
        <v>20</v>
      </c>
      <c r="D178" s="47" t="s">
        <v>35</v>
      </c>
      <c r="E178" s="15" t="s">
        <v>546</v>
      </c>
      <c r="F178" s="19">
        <v>3104.8999999999996</v>
      </c>
      <c r="G178" s="19">
        <v>3115.5</v>
      </c>
      <c r="H178" s="19">
        <v>3115.5</v>
      </c>
      <c r="I178" s="19"/>
      <c r="J178" s="19"/>
      <c r="K178" s="19"/>
      <c r="L178" s="19">
        <f t="shared" si="236"/>
        <v>3104.8999999999996</v>
      </c>
      <c r="M178" s="19">
        <f t="shared" si="237"/>
        <v>3115.5</v>
      </c>
      <c r="N178" s="19">
        <f t="shared" si="238"/>
        <v>3115.5</v>
      </c>
      <c r="O178" s="19"/>
      <c r="P178" s="19"/>
      <c r="Q178" s="19"/>
      <c r="R178" s="19">
        <f t="shared" si="232"/>
        <v>3104.8999999999996</v>
      </c>
      <c r="S178" s="19"/>
      <c r="T178" s="19">
        <f t="shared" si="241"/>
        <v>3104.8999999999996</v>
      </c>
      <c r="U178" s="19">
        <f t="shared" si="233"/>
        <v>3115.5</v>
      </c>
      <c r="V178" s="19">
        <f t="shared" si="234"/>
        <v>3115.5</v>
      </c>
      <c r="W178" s="19"/>
      <c r="X178" s="32"/>
      <c r="Y178" s="23"/>
      <c r="Z178" s="2"/>
    </row>
    <row r="179" spans="1:26" x14ac:dyDescent="0.3">
      <c r="A179" s="47" t="s">
        <v>52</v>
      </c>
      <c r="B179" s="44">
        <v>800</v>
      </c>
      <c r="C179" s="47"/>
      <c r="D179" s="47"/>
      <c r="E179" s="15" t="s">
        <v>583</v>
      </c>
      <c r="F179" s="19">
        <f t="shared" ref="F179:K180" si="288">F180</f>
        <v>40.299999999999997</v>
      </c>
      <c r="G179" s="19">
        <f t="shared" si="288"/>
        <v>49.500000000000007</v>
      </c>
      <c r="H179" s="19">
        <f t="shared" si="288"/>
        <v>49.5</v>
      </c>
      <c r="I179" s="19">
        <f t="shared" si="288"/>
        <v>0</v>
      </c>
      <c r="J179" s="19">
        <f t="shared" si="288"/>
        <v>0</v>
      </c>
      <c r="K179" s="19">
        <f t="shared" si="288"/>
        <v>0</v>
      </c>
      <c r="L179" s="19">
        <f t="shared" si="236"/>
        <v>40.299999999999997</v>
      </c>
      <c r="M179" s="19">
        <f t="shared" si="237"/>
        <v>49.500000000000007</v>
      </c>
      <c r="N179" s="19">
        <f t="shared" si="238"/>
        <v>49.5</v>
      </c>
      <c r="O179" s="19">
        <f t="shared" ref="O179:Q180" si="289">O180</f>
        <v>0</v>
      </c>
      <c r="P179" s="19">
        <f t="shared" si="289"/>
        <v>0</v>
      </c>
      <c r="Q179" s="19">
        <f t="shared" si="289"/>
        <v>0</v>
      </c>
      <c r="R179" s="19">
        <f t="shared" si="232"/>
        <v>40.299999999999997</v>
      </c>
      <c r="S179" s="19">
        <f t="shared" ref="S179:S180" si="290">S180</f>
        <v>0</v>
      </c>
      <c r="T179" s="19">
        <f t="shared" si="241"/>
        <v>40.299999999999997</v>
      </c>
      <c r="U179" s="19">
        <f t="shared" si="233"/>
        <v>49.500000000000007</v>
      </c>
      <c r="V179" s="19">
        <f t="shared" si="234"/>
        <v>49.5</v>
      </c>
      <c r="W179" s="19">
        <f t="shared" ref="W179:W180" si="291">W180</f>
        <v>0</v>
      </c>
      <c r="X179" s="32"/>
      <c r="Y179" s="23"/>
      <c r="Z179" s="2"/>
    </row>
    <row r="180" spans="1:26" x14ac:dyDescent="0.3">
      <c r="A180" s="47" t="s">
        <v>52</v>
      </c>
      <c r="B180" s="44">
        <v>850</v>
      </c>
      <c r="C180" s="47"/>
      <c r="D180" s="47"/>
      <c r="E180" s="15" t="s">
        <v>601</v>
      </c>
      <c r="F180" s="19">
        <f t="shared" si="288"/>
        <v>40.299999999999997</v>
      </c>
      <c r="G180" s="19">
        <f t="shared" si="288"/>
        <v>49.500000000000007</v>
      </c>
      <c r="H180" s="19">
        <f t="shared" si="288"/>
        <v>49.5</v>
      </c>
      <c r="I180" s="19">
        <f t="shared" si="288"/>
        <v>0</v>
      </c>
      <c r="J180" s="19">
        <f t="shared" si="288"/>
        <v>0</v>
      </c>
      <c r="K180" s="19">
        <f t="shared" si="288"/>
        <v>0</v>
      </c>
      <c r="L180" s="19">
        <f t="shared" si="236"/>
        <v>40.299999999999997</v>
      </c>
      <c r="M180" s="19">
        <f t="shared" si="237"/>
        <v>49.500000000000007</v>
      </c>
      <c r="N180" s="19">
        <f t="shared" si="238"/>
        <v>49.5</v>
      </c>
      <c r="O180" s="19">
        <f t="shared" si="289"/>
        <v>0</v>
      </c>
      <c r="P180" s="19">
        <f t="shared" si="289"/>
        <v>0</v>
      </c>
      <c r="Q180" s="19">
        <f t="shared" si="289"/>
        <v>0</v>
      </c>
      <c r="R180" s="19">
        <f t="shared" si="232"/>
        <v>40.299999999999997</v>
      </c>
      <c r="S180" s="19">
        <f t="shared" si="290"/>
        <v>0</v>
      </c>
      <c r="T180" s="19">
        <f t="shared" si="241"/>
        <v>40.299999999999997</v>
      </c>
      <c r="U180" s="19">
        <f t="shared" si="233"/>
        <v>49.500000000000007</v>
      </c>
      <c r="V180" s="19">
        <f t="shared" si="234"/>
        <v>49.5</v>
      </c>
      <c r="W180" s="19">
        <f t="shared" si="291"/>
        <v>0</v>
      </c>
      <c r="X180" s="32"/>
      <c r="Y180" s="23"/>
      <c r="Z180" s="2"/>
    </row>
    <row r="181" spans="1:26" ht="46.8" x14ac:dyDescent="0.3">
      <c r="A181" s="47" t="s">
        <v>52</v>
      </c>
      <c r="B181" s="44">
        <v>850</v>
      </c>
      <c r="C181" s="47" t="s">
        <v>20</v>
      </c>
      <c r="D181" s="47" t="s">
        <v>35</v>
      </c>
      <c r="E181" s="15" t="s">
        <v>546</v>
      </c>
      <c r="F181" s="19">
        <v>40.299999999999997</v>
      </c>
      <c r="G181" s="19">
        <v>49.500000000000007</v>
      </c>
      <c r="H181" s="19">
        <v>49.5</v>
      </c>
      <c r="I181" s="19"/>
      <c r="J181" s="19"/>
      <c r="K181" s="19"/>
      <c r="L181" s="19">
        <f t="shared" si="236"/>
        <v>40.299999999999997</v>
      </c>
      <c r="M181" s="19">
        <f t="shared" si="237"/>
        <v>49.500000000000007</v>
      </c>
      <c r="N181" s="19">
        <f t="shared" si="238"/>
        <v>49.5</v>
      </c>
      <c r="O181" s="19"/>
      <c r="P181" s="19"/>
      <c r="Q181" s="19"/>
      <c r="R181" s="19">
        <f t="shared" si="232"/>
        <v>40.299999999999997</v>
      </c>
      <c r="S181" s="19"/>
      <c r="T181" s="19">
        <f t="shared" si="241"/>
        <v>40.299999999999997</v>
      </c>
      <c r="U181" s="19">
        <f t="shared" si="233"/>
        <v>49.500000000000007</v>
      </c>
      <c r="V181" s="19">
        <f t="shared" si="234"/>
        <v>49.5</v>
      </c>
      <c r="W181" s="19"/>
      <c r="X181" s="32"/>
      <c r="Y181" s="23"/>
      <c r="Z181" s="2"/>
    </row>
    <row r="182" spans="1:26" ht="62.4" x14ac:dyDescent="0.3">
      <c r="A182" s="47" t="s">
        <v>57</v>
      </c>
      <c r="B182" s="44"/>
      <c r="C182" s="47"/>
      <c r="D182" s="47"/>
      <c r="E182" s="15" t="s">
        <v>1050</v>
      </c>
      <c r="F182" s="19">
        <f t="shared" ref="F182:K182" si="292">F183+F187</f>
        <v>12264.2</v>
      </c>
      <c r="G182" s="19">
        <f t="shared" si="292"/>
        <v>16109.1</v>
      </c>
      <c r="H182" s="19">
        <f t="shared" si="292"/>
        <v>12385.9</v>
      </c>
      <c r="I182" s="19">
        <f t="shared" si="292"/>
        <v>0</v>
      </c>
      <c r="J182" s="19">
        <f t="shared" si="292"/>
        <v>0</v>
      </c>
      <c r="K182" s="19">
        <f t="shared" si="292"/>
        <v>0</v>
      </c>
      <c r="L182" s="19">
        <f t="shared" si="236"/>
        <v>12264.2</v>
      </c>
      <c r="M182" s="19">
        <f t="shared" si="237"/>
        <v>16109.1</v>
      </c>
      <c r="N182" s="19">
        <f t="shared" si="238"/>
        <v>12385.9</v>
      </c>
      <c r="O182" s="19">
        <f t="shared" ref="O182:Q182" si="293">O183+O187</f>
        <v>4759.4070000000002</v>
      </c>
      <c r="P182" s="19">
        <f t="shared" si="293"/>
        <v>0</v>
      </c>
      <c r="Q182" s="19">
        <f t="shared" si="293"/>
        <v>0</v>
      </c>
      <c r="R182" s="19">
        <f t="shared" si="232"/>
        <v>17023.607</v>
      </c>
      <c r="S182" s="19">
        <f t="shared" ref="S182" si="294">S183+S187</f>
        <v>0</v>
      </c>
      <c r="T182" s="19">
        <f t="shared" si="241"/>
        <v>17023.607</v>
      </c>
      <c r="U182" s="19">
        <f t="shared" si="233"/>
        <v>16109.1</v>
      </c>
      <c r="V182" s="19">
        <f t="shared" si="234"/>
        <v>12385.9</v>
      </c>
      <c r="W182" s="19">
        <f t="shared" ref="W182" si="295">W183+W187</f>
        <v>0</v>
      </c>
      <c r="X182" s="32"/>
      <c r="Y182" s="23"/>
      <c r="Z182" s="2"/>
    </row>
    <row r="183" spans="1:26" ht="31.2" x14ac:dyDescent="0.3">
      <c r="A183" s="47" t="s">
        <v>55</v>
      </c>
      <c r="B183" s="44"/>
      <c r="C183" s="47"/>
      <c r="D183" s="47"/>
      <c r="E183" s="15" t="s">
        <v>646</v>
      </c>
      <c r="F183" s="19">
        <f t="shared" ref="F183:K185" si="296">F184</f>
        <v>83.5</v>
      </c>
      <c r="G183" s="19">
        <f t="shared" si="296"/>
        <v>100.4</v>
      </c>
      <c r="H183" s="19">
        <f t="shared" si="296"/>
        <v>100.4</v>
      </c>
      <c r="I183" s="19">
        <f t="shared" si="296"/>
        <v>0</v>
      </c>
      <c r="J183" s="19">
        <f t="shared" si="296"/>
        <v>0</v>
      </c>
      <c r="K183" s="19">
        <f t="shared" si="296"/>
        <v>0</v>
      </c>
      <c r="L183" s="19">
        <f t="shared" si="236"/>
        <v>83.5</v>
      </c>
      <c r="M183" s="19">
        <f t="shared" si="237"/>
        <v>100.4</v>
      </c>
      <c r="N183" s="19">
        <f t="shared" si="238"/>
        <v>100.4</v>
      </c>
      <c r="O183" s="19">
        <f t="shared" ref="O183:Q185" si="297">O184</f>
        <v>0</v>
      </c>
      <c r="P183" s="19">
        <f t="shared" si="297"/>
        <v>0</v>
      </c>
      <c r="Q183" s="19">
        <f t="shared" si="297"/>
        <v>0</v>
      </c>
      <c r="R183" s="19">
        <f t="shared" si="232"/>
        <v>83.5</v>
      </c>
      <c r="S183" s="19">
        <f t="shared" ref="S183:S185" si="298">S184</f>
        <v>0</v>
      </c>
      <c r="T183" s="19">
        <f t="shared" si="241"/>
        <v>83.5</v>
      </c>
      <c r="U183" s="19">
        <f t="shared" si="233"/>
        <v>100.4</v>
      </c>
      <c r="V183" s="19">
        <f t="shared" si="234"/>
        <v>100.4</v>
      </c>
      <c r="W183" s="19">
        <f t="shared" ref="W183:W185" si="299">W184</f>
        <v>0</v>
      </c>
      <c r="X183" s="32"/>
      <c r="Y183" s="23"/>
      <c r="Z183" s="2"/>
    </row>
    <row r="184" spans="1:26" x14ac:dyDescent="0.3">
      <c r="A184" s="47" t="s">
        <v>55</v>
      </c>
      <c r="B184" s="44">
        <v>800</v>
      </c>
      <c r="C184" s="47"/>
      <c r="D184" s="47"/>
      <c r="E184" s="15" t="s">
        <v>583</v>
      </c>
      <c r="F184" s="19">
        <f t="shared" si="296"/>
        <v>83.5</v>
      </c>
      <c r="G184" s="19">
        <f t="shared" si="296"/>
        <v>100.4</v>
      </c>
      <c r="H184" s="19">
        <f t="shared" si="296"/>
        <v>100.4</v>
      </c>
      <c r="I184" s="19">
        <f t="shared" si="296"/>
        <v>0</v>
      </c>
      <c r="J184" s="19">
        <f t="shared" si="296"/>
        <v>0</v>
      </c>
      <c r="K184" s="19">
        <f t="shared" si="296"/>
        <v>0</v>
      </c>
      <c r="L184" s="19">
        <f t="shared" si="236"/>
        <v>83.5</v>
      </c>
      <c r="M184" s="19">
        <f t="shared" si="237"/>
        <v>100.4</v>
      </c>
      <c r="N184" s="19">
        <f t="shared" si="238"/>
        <v>100.4</v>
      </c>
      <c r="O184" s="19">
        <f t="shared" si="297"/>
        <v>0</v>
      </c>
      <c r="P184" s="19">
        <f t="shared" si="297"/>
        <v>0</v>
      </c>
      <c r="Q184" s="19">
        <f t="shared" si="297"/>
        <v>0</v>
      </c>
      <c r="R184" s="19">
        <f t="shared" si="232"/>
        <v>83.5</v>
      </c>
      <c r="S184" s="19">
        <f t="shared" si="298"/>
        <v>0</v>
      </c>
      <c r="T184" s="19">
        <f t="shared" si="241"/>
        <v>83.5</v>
      </c>
      <c r="U184" s="19">
        <f t="shared" si="233"/>
        <v>100.4</v>
      </c>
      <c r="V184" s="19">
        <f t="shared" si="234"/>
        <v>100.4</v>
      </c>
      <c r="W184" s="19">
        <f t="shared" si="299"/>
        <v>0</v>
      </c>
      <c r="X184" s="32"/>
      <c r="Y184" s="23"/>
      <c r="Z184" s="2"/>
    </row>
    <row r="185" spans="1:26" x14ac:dyDescent="0.3">
      <c r="A185" s="47" t="s">
        <v>55</v>
      </c>
      <c r="B185" s="44">
        <v>850</v>
      </c>
      <c r="C185" s="47"/>
      <c r="D185" s="47"/>
      <c r="E185" s="15" t="s">
        <v>601</v>
      </c>
      <c r="F185" s="19">
        <f t="shared" si="296"/>
        <v>83.5</v>
      </c>
      <c r="G185" s="19">
        <f t="shared" si="296"/>
        <v>100.4</v>
      </c>
      <c r="H185" s="19">
        <f t="shared" si="296"/>
        <v>100.4</v>
      </c>
      <c r="I185" s="19">
        <f t="shared" si="296"/>
        <v>0</v>
      </c>
      <c r="J185" s="19">
        <f t="shared" si="296"/>
        <v>0</v>
      </c>
      <c r="K185" s="19">
        <f t="shared" si="296"/>
        <v>0</v>
      </c>
      <c r="L185" s="19">
        <f t="shared" si="236"/>
        <v>83.5</v>
      </c>
      <c r="M185" s="19">
        <f t="shared" si="237"/>
        <v>100.4</v>
      </c>
      <c r="N185" s="19">
        <f t="shared" si="238"/>
        <v>100.4</v>
      </c>
      <c r="O185" s="19">
        <f t="shared" si="297"/>
        <v>0</v>
      </c>
      <c r="P185" s="19">
        <f t="shared" si="297"/>
        <v>0</v>
      </c>
      <c r="Q185" s="19">
        <f t="shared" si="297"/>
        <v>0</v>
      </c>
      <c r="R185" s="19">
        <f t="shared" si="232"/>
        <v>83.5</v>
      </c>
      <c r="S185" s="19">
        <f t="shared" si="298"/>
        <v>0</v>
      </c>
      <c r="T185" s="19">
        <f t="shared" si="241"/>
        <v>83.5</v>
      </c>
      <c r="U185" s="19">
        <f t="shared" si="233"/>
        <v>100.4</v>
      </c>
      <c r="V185" s="19">
        <f t="shared" si="234"/>
        <v>100.4</v>
      </c>
      <c r="W185" s="19">
        <f t="shared" si="299"/>
        <v>0</v>
      </c>
      <c r="X185" s="32"/>
      <c r="Y185" s="23"/>
      <c r="Z185" s="2"/>
    </row>
    <row r="186" spans="1:26" ht="46.8" x14ac:dyDescent="0.3">
      <c r="A186" s="47" t="s">
        <v>55</v>
      </c>
      <c r="B186" s="44">
        <v>850</v>
      </c>
      <c r="C186" s="47" t="s">
        <v>20</v>
      </c>
      <c r="D186" s="47" t="s">
        <v>35</v>
      </c>
      <c r="E186" s="15" t="s">
        <v>546</v>
      </c>
      <c r="F186" s="19">
        <v>83.5</v>
      </c>
      <c r="G186" s="19">
        <v>100.4</v>
      </c>
      <c r="H186" s="19">
        <v>100.4</v>
      </c>
      <c r="I186" s="19"/>
      <c r="J186" s="19"/>
      <c r="K186" s="19"/>
      <c r="L186" s="19">
        <f t="shared" si="236"/>
        <v>83.5</v>
      </c>
      <c r="M186" s="19">
        <f t="shared" si="237"/>
        <v>100.4</v>
      </c>
      <c r="N186" s="19">
        <f t="shared" si="238"/>
        <v>100.4</v>
      </c>
      <c r="O186" s="19"/>
      <c r="P186" s="19"/>
      <c r="Q186" s="19"/>
      <c r="R186" s="19">
        <f t="shared" si="232"/>
        <v>83.5</v>
      </c>
      <c r="S186" s="19"/>
      <c r="T186" s="19">
        <f t="shared" si="241"/>
        <v>83.5</v>
      </c>
      <c r="U186" s="19">
        <f t="shared" si="233"/>
        <v>100.4</v>
      </c>
      <c r="V186" s="19">
        <f t="shared" si="234"/>
        <v>100.4</v>
      </c>
      <c r="W186" s="19"/>
      <c r="X186" s="32"/>
      <c r="Y186" s="23"/>
      <c r="Z186" s="2"/>
    </row>
    <row r="187" spans="1:26" ht="31.2" x14ac:dyDescent="0.3">
      <c r="A187" s="47" t="s">
        <v>56</v>
      </c>
      <c r="B187" s="44"/>
      <c r="C187" s="47"/>
      <c r="D187" s="47"/>
      <c r="E187" s="15" t="s">
        <v>647</v>
      </c>
      <c r="F187" s="19">
        <f t="shared" ref="F187:K189" si="300">F188</f>
        <v>12180.7</v>
      </c>
      <c r="G187" s="19">
        <f t="shared" si="300"/>
        <v>16008.7</v>
      </c>
      <c r="H187" s="19">
        <f t="shared" si="300"/>
        <v>12285.5</v>
      </c>
      <c r="I187" s="19">
        <f t="shared" si="300"/>
        <v>0</v>
      </c>
      <c r="J187" s="19">
        <f t="shared" si="300"/>
        <v>0</v>
      </c>
      <c r="K187" s="19">
        <f t="shared" si="300"/>
        <v>0</v>
      </c>
      <c r="L187" s="19">
        <f t="shared" si="236"/>
        <v>12180.7</v>
      </c>
      <c r="M187" s="19">
        <f t="shared" si="237"/>
        <v>16008.7</v>
      </c>
      <c r="N187" s="19">
        <f t="shared" si="238"/>
        <v>12285.5</v>
      </c>
      <c r="O187" s="19">
        <f t="shared" ref="O187:Q189" si="301">O188</f>
        <v>4759.4070000000002</v>
      </c>
      <c r="P187" s="19">
        <f t="shared" si="301"/>
        <v>0</v>
      </c>
      <c r="Q187" s="19">
        <f t="shared" si="301"/>
        <v>0</v>
      </c>
      <c r="R187" s="19">
        <f t="shared" si="232"/>
        <v>16940.107</v>
      </c>
      <c r="S187" s="19">
        <f t="shared" ref="S187:S189" si="302">S188</f>
        <v>0</v>
      </c>
      <c r="T187" s="19">
        <f t="shared" si="241"/>
        <v>16940.107</v>
      </c>
      <c r="U187" s="19">
        <f t="shared" si="233"/>
        <v>16008.7</v>
      </c>
      <c r="V187" s="19">
        <f t="shared" si="234"/>
        <v>12285.5</v>
      </c>
      <c r="W187" s="19">
        <f t="shared" ref="W187:W189" si="303">W188</f>
        <v>0</v>
      </c>
      <c r="X187" s="32"/>
      <c r="Y187" s="23"/>
      <c r="Z187" s="2"/>
    </row>
    <row r="188" spans="1:26" ht="46.8" x14ac:dyDescent="0.3">
      <c r="A188" s="47" t="s">
        <v>56</v>
      </c>
      <c r="B188" s="44">
        <v>400</v>
      </c>
      <c r="C188" s="47"/>
      <c r="D188" s="47"/>
      <c r="E188" s="15" t="s">
        <v>580</v>
      </c>
      <c r="F188" s="19">
        <f t="shared" si="300"/>
        <v>12180.7</v>
      </c>
      <c r="G188" s="19">
        <f t="shared" si="300"/>
        <v>16008.7</v>
      </c>
      <c r="H188" s="19">
        <f t="shared" si="300"/>
        <v>12285.5</v>
      </c>
      <c r="I188" s="19">
        <f t="shared" si="300"/>
        <v>0</v>
      </c>
      <c r="J188" s="19">
        <f t="shared" si="300"/>
        <v>0</v>
      </c>
      <c r="K188" s="19">
        <f t="shared" si="300"/>
        <v>0</v>
      </c>
      <c r="L188" s="19">
        <f t="shared" si="236"/>
        <v>12180.7</v>
      </c>
      <c r="M188" s="19">
        <f t="shared" si="237"/>
        <v>16008.7</v>
      </c>
      <c r="N188" s="19">
        <f t="shared" si="238"/>
        <v>12285.5</v>
      </c>
      <c r="O188" s="19">
        <f t="shared" si="301"/>
        <v>4759.4070000000002</v>
      </c>
      <c r="P188" s="19">
        <f t="shared" si="301"/>
        <v>0</v>
      </c>
      <c r="Q188" s="19">
        <f t="shared" si="301"/>
        <v>0</v>
      </c>
      <c r="R188" s="19">
        <f t="shared" si="232"/>
        <v>16940.107</v>
      </c>
      <c r="S188" s="19">
        <f t="shared" si="302"/>
        <v>0</v>
      </c>
      <c r="T188" s="19">
        <f t="shared" si="241"/>
        <v>16940.107</v>
      </c>
      <c r="U188" s="19">
        <f t="shared" si="233"/>
        <v>16008.7</v>
      </c>
      <c r="V188" s="19">
        <f t="shared" si="234"/>
        <v>12285.5</v>
      </c>
      <c r="W188" s="19">
        <f t="shared" si="303"/>
        <v>0</v>
      </c>
      <c r="X188" s="32"/>
      <c r="Y188" s="23"/>
      <c r="Z188" s="2"/>
    </row>
    <row r="189" spans="1:26" x14ac:dyDescent="0.3">
      <c r="A189" s="47" t="s">
        <v>56</v>
      </c>
      <c r="B189" s="44">
        <v>410</v>
      </c>
      <c r="C189" s="47"/>
      <c r="D189" s="47"/>
      <c r="E189" s="15" t="s">
        <v>593</v>
      </c>
      <c r="F189" s="19">
        <f t="shared" si="300"/>
        <v>12180.7</v>
      </c>
      <c r="G189" s="19">
        <f t="shared" si="300"/>
        <v>16008.7</v>
      </c>
      <c r="H189" s="19">
        <f t="shared" si="300"/>
        <v>12285.5</v>
      </c>
      <c r="I189" s="19">
        <f t="shared" si="300"/>
        <v>0</v>
      </c>
      <c r="J189" s="19">
        <f t="shared" si="300"/>
        <v>0</v>
      </c>
      <c r="K189" s="19">
        <f t="shared" si="300"/>
        <v>0</v>
      </c>
      <c r="L189" s="19">
        <f t="shared" si="236"/>
        <v>12180.7</v>
      </c>
      <c r="M189" s="19">
        <f t="shared" si="237"/>
        <v>16008.7</v>
      </c>
      <c r="N189" s="19">
        <f t="shared" si="238"/>
        <v>12285.5</v>
      </c>
      <c r="O189" s="19">
        <f t="shared" si="301"/>
        <v>4759.4070000000002</v>
      </c>
      <c r="P189" s="19">
        <f t="shared" si="301"/>
        <v>0</v>
      </c>
      <c r="Q189" s="19">
        <f t="shared" si="301"/>
        <v>0</v>
      </c>
      <c r="R189" s="19">
        <f t="shared" si="232"/>
        <v>16940.107</v>
      </c>
      <c r="S189" s="19">
        <f t="shared" si="302"/>
        <v>0</v>
      </c>
      <c r="T189" s="19">
        <f t="shared" si="241"/>
        <v>16940.107</v>
      </c>
      <c r="U189" s="19">
        <f t="shared" si="233"/>
        <v>16008.7</v>
      </c>
      <c r="V189" s="19">
        <f t="shared" si="234"/>
        <v>12285.5</v>
      </c>
      <c r="W189" s="19">
        <f t="shared" si="303"/>
        <v>0</v>
      </c>
      <c r="X189" s="32"/>
      <c r="Y189" s="23"/>
      <c r="Z189" s="2"/>
    </row>
    <row r="190" spans="1:26" ht="46.8" x14ac:dyDescent="0.3">
      <c r="A190" s="47" t="s">
        <v>56</v>
      </c>
      <c r="B190" s="44">
        <v>410</v>
      </c>
      <c r="C190" s="47" t="s">
        <v>20</v>
      </c>
      <c r="D190" s="47" t="s">
        <v>35</v>
      </c>
      <c r="E190" s="15" t="s">
        <v>546</v>
      </c>
      <c r="F190" s="19">
        <v>12180.7</v>
      </c>
      <c r="G190" s="19">
        <v>16008.7</v>
      </c>
      <c r="H190" s="19">
        <v>12285.5</v>
      </c>
      <c r="I190" s="19"/>
      <c r="J190" s="19"/>
      <c r="K190" s="19"/>
      <c r="L190" s="19">
        <f t="shared" si="236"/>
        <v>12180.7</v>
      </c>
      <c r="M190" s="19">
        <f t="shared" si="237"/>
        <v>16008.7</v>
      </c>
      <c r="N190" s="19">
        <f t="shared" si="238"/>
        <v>12285.5</v>
      </c>
      <c r="O190" s="19">
        <v>4759.4070000000002</v>
      </c>
      <c r="P190" s="19"/>
      <c r="Q190" s="19"/>
      <c r="R190" s="19">
        <f t="shared" si="232"/>
        <v>16940.107</v>
      </c>
      <c r="S190" s="19"/>
      <c r="T190" s="19">
        <f t="shared" si="241"/>
        <v>16940.107</v>
      </c>
      <c r="U190" s="19">
        <f t="shared" si="233"/>
        <v>16008.7</v>
      </c>
      <c r="V190" s="19">
        <f t="shared" si="234"/>
        <v>12285.5</v>
      </c>
      <c r="W190" s="19"/>
      <c r="X190" s="32"/>
      <c r="Y190" s="23"/>
      <c r="Z190" s="2"/>
    </row>
    <row r="191" spans="1:26" ht="93.6" x14ac:dyDescent="0.3">
      <c r="A191" s="47" t="s">
        <v>62</v>
      </c>
      <c r="B191" s="44"/>
      <c r="C191" s="47"/>
      <c r="D191" s="47"/>
      <c r="E191" s="15" t="s">
        <v>1051</v>
      </c>
      <c r="F191" s="19">
        <f t="shared" ref="F191:K191" si="304">F192+F196+F200</f>
        <v>747.9</v>
      </c>
      <c r="G191" s="19">
        <f t="shared" si="304"/>
        <v>747.9</v>
      </c>
      <c r="H191" s="19">
        <f t="shared" si="304"/>
        <v>747.9</v>
      </c>
      <c r="I191" s="19">
        <f t="shared" si="304"/>
        <v>0</v>
      </c>
      <c r="J191" s="19">
        <f t="shared" si="304"/>
        <v>0</v>
      </c>
      <c r="K191" s="19">
        <f t="shared" si="304"/>
        <v>0</v>
      </c>
      <c r="L191" s="19">
        <f t="shared" si="236"/>
        <v>747.9</v>
      </c>
      <c r="M191" s="19">
        <f t="shared" si="237"/>
        <v>747.9</v>
      </c>
      <c r="N191" s="19">
        <f t="shared" si="238"/>
        <v>747.9</v>
      </c>
      <c r="O191" s="19">
        <f t="shared" ref="O191:Q191" si="305">O192+O196+O200</f>
        <v>0</v>
      </c>
      <c r="P191" s="19">
        <f t="shared" si="305"/>
        <v>0</v>
      </c>
      <c r="Q191" s="19">
        <f t="shared" si="305"/>
        <v>0</v>
      </c>
      <c r="R191" s="19">
        <f t="shared" si="232"/>
        <v>747.9</v>
      </c>
      <c r="S191" s="19">
        <f t="shared" ref="S191" si="306">S192+S196+S200</f>
        <v>0</v>
      </c>
      <c r="T191" s="19">
        <f t="shared" si="241"/>
        <v>747.9</v>
      </c>
      <c r="U191" s="19">
        <f t="shared" si="233"/>
        <v>747.9</v>
      </c>
      <c r="V191" s="19">
        <f t="shared" si="234"/>
        <v>747.9</v>
      </c>
      <c r="W191" s="19">
        <f t="shared" ref="W191" si="307">W192+W196+W200</f>
        <v>0</v>
      </c>
      <c r="X191" s="32"/>
      <c r="Y191" s="23"/>
      <c r="Z191" s="2"/>
    </row>
    <row r="192" spans="1:26" ht="78" x14ac:dyDescent="0.3">
      <c r="A192" s="47" t="s">
        <v>58</v>
      </c>
      <c r="B192" s="44"/>
      <c r="C192" s="47"/>
      <c r="D192" s="47"/>
      <c r="E192" s="15" t="s">
        <v>648</v>
      </c>
      <c r="F192" s="19">
        <f t="shared" ref="F192:K194" si="308">F193</f>
        <v>73.5</v>
      </c>
      <c r="G192" s="19">
        <f t="shared" si="308"/>
        <v>73.5</v>
      </c>
      <c r="H192" s="19">
        <f t="shared" si="308"/>
        <v>73.5</v>
      </c>
      <c r="I192" s="19">
        <f t="shared" si="308"/>
        <v>0</v>
      </c>
      <c r="J192" s="19">
        <f t="shared" si="308"/>
        <v>0</v>
      </c>
      <c r="K192" s="19">
        <f t="shared" si="308"/>
        <v>0</v>
      </c>
      <c r="L192" s="19">
        <f t="shared" si="236"/>
        <v>73.5</v>
      </c>
      <c r="M192" s="19">
        <f t="shared" si="237"/>
        <v>73.5</v>
      </c>
      <c r="N192" s="19">
        <f t="shared" si="238"/>
        <v>73.5</v>
      </c>
      <c r="O192" s="19">
        <f t="shared" ref="O192:Q194" si="309">O193</f>
        <v>0</v>
      </c>
      <c r="P192" s="19">
        <f t="shared" si="309"/>
        <v>0</v>
      </c>
      <c r="Q192" s="19">
        <f t="shared" si="309"/>
        <v>0</v>
      </c>
      <c r="R192" s="19">
        <f t="shared" si="232"/>
        <v>73.5</v>
      </c>
      <c r="S192" s="19">
        <f t="shared" ref="S192:S194" si="310">S193</f>
        <v>0</v>
      </c>
      <c r="T192" s="19">
        <f t="shared" si="241"/>
        <v>73.5</v>
      </c>
      <c r="U192" s="19">
        <f t="shared" si="233"/>
        <v>73.5</v>
      </c>
      <c r="V192" s="19">
        <f t="shared" si="234"/>
        <v>73.5</v>
      </c>
      <c r="W192" s="19">
        <f t="shared" ref="W192:W194" si="311">W193</f>
        <v>0</v>
      </c>
      <c r="X192" s="32"/>
      <c r="Y192" s="23"/>
      <c r="Z192" s="2"/>
    </row>
    <row r="193" spans="1:26" ht="31.2" x14ac:dyDescent="0.3">
      <c r="A193" s="47" t="s">
        <v>58</v>
      </c>
      <c r="B193" s="44">
        <v>200</v>
      </c>
      <c r="C193" s="47"/>
      <c r="D193" s="47"/>
      <c r="E193" s="15" t="s">
        <v>578</v>
      </c>
      <c r="F193" s="19">
        <f t="shared" si="308"/>
        <v>73.5</v>
      </c>
      <c r="G193" s="19">
        <f t="shared" si="308"/>
        <v>73.5</v>
      </c>
      <c r="H193" s="19">
        <f t="shared" si="308"/>
        <v>73.5</v>
      </c>
      <c r="I193" s="19">
        <f t="shared" si="308"/>
        <v>0</v>
      </c>
      <c r="J193" s="19">
        <f t="shared" si="308"/>
        <v>0</v>
      </c>
      <c r="K193" s="19">
        <f t="shared" si="308"/>
        <v>0</v>
      </c>
      <c r="L193" s="19">
        <f t="shared" si="236"/>
        <v>73.5</v>
      </c>
      <c r="M193" s="19">
        <f t="shared" si="237"/>
        <v>73.5</v>
      </c>
      <c r="N193" s="19">
        <f t="shared" si="238"/>
        <v>73.5</v>
      </c>
      <c r="O193" s="19">
        <f t="shared" si="309"/>
        <v>0</v>
      </c>
      <c r="P193" s="19">
        <f t="shared" si="309"/>
        <v>0</v>
      </c>
      <c r="Q193" s="19">
        <f t="shared" si="309"/>
        <v>0</v>
      </c>
      <c r="R193" s="19">
        <f t="shared" si="232"/>
        <v>73.5</v>
      </c>
      <c r="S193" s="19">
        <f t="shared" si="310"/>
        <v>0</v>
      </c>
      <c r="T193" s="19">
        <f t="shared" si="241"/>
        <v>73.5</v>
      </c>
      <c r="U193" s="19">
        <f t="shared" si="233"/>
        <v>73.5</v>
      </c>
      <c r="V193" s="19">
        <f t="shared" si="234"/>
        <v>73.5</v>
      </c>
      <c r="W193" s="19">
        <f t="shared" si="311"/>
        <v>0</v>
      </c>
      <c r="X193" s="32"/>
      <c r="Y193" s="23"/>
      <c r="Z193" s="2"/>
    </row>
    <row r="194" spans="1:26" ht="46.8" x14ac:dyDescent="0.3">
      <c r="A194" s="47" t="s">
        <v>58</v>
      </c>
      <c r="B194" s="44">
        <v>240</v>
      </c>
      <c r="C194" s="47"/>
      <c r="D194" s="47"/>
      <c r="E194" s="15" t="s">
        <v>586</v>
      </c>
      <c r="F194" s="19">
        <f t="shared" si="308"/>
        <v>73.5</v>
      </c>
      <c r="G194" s="19">
        <f t="shared" si="308"/>
        <v>73.5</v>
      </c>
      <c r="H194" s="19">
        <f t="shared" si="308"/>
        <v>73.5</v>
      </c>
      <c r="I194" s="19">
        <f t="shared" si="308"/>
        <v>0</v>
      </c>
      <c r="J194" s="19">
        <f t="shared" si="308"/>
        <v>0</v>
      </c>
      <c r="K194" s="19">
        <f t="shared" si="308"/>
        <v>0</v>
      </c>
      <c r="L194" s="19">
        <f t="shared" si="236"/>
        <v>73.5</v>
      </c>
      <c r="M194" s="19">
        <f t="shared" si="237"/>
        <v>73.5</v>
      </c>
      <c r="N194" s="19">
        <f t="shared" si="238"/>
        <v>73.5</v>
      </c>
      <c r="O194" s="19">
        <f t="shared" si="309"/>
        <v>0</v>
      </c>
      <c r="P194" s="19">
        <f t="shared" si="309"/>
        <v>0</v>
      </c>
      <c r="Q194" s="19">
        <f t="shared" si="309"/>
        <v>0</v>
      </c>
      <c r="R194" s="19">
        <f t="shared" si="232"/>
        <v>73.5</v>
      </c>
      <c r="S194" s="19">
        <f t="shared" si="310"/>
        <v>0</v>
      </c>
      <c r="T194" s="19">
        <f t="shared" si="241"/>
        <v>73.5</v>
      </c>
      <c r="U194" s="19">
        <f t="shared" si="233"/>
        <v>73.5</v>
      </c>
      <c r="V194" s="19">
        <f t="shared" si="234"/>
        <v>73.5</v>
      </c>
      <c r="W194" s="19">
        <f t="shared" si="311"/>
        <v>0</v>
      </c>
      <c r="X194" s="32"/>
      <c r="Y194" s="23"/>
      <c r="Z194" s="2"/>
    </row>
    <row r="195" spans="1:26" x14ac:dyDescent="0.3">
      <c r="A195" s="47" t="s">
        <v>58</v>
      </c>
      <c r="B195" s="44">
        <v>240</v>
      </c>
      <c r="C195" s="47" t="s">
        <v>20</v>
      </c>
      <c r="D195" s="47" t="s">
        <v>61</v>
      </c>
      <c r="E195" s="15" t="s">
        <v>545</v>
      </c>
      <c r="F195" s="19">
        <v>73.5</v>
      </c>
      <c r="G195" s="19">
        <v>73.5</v>
      </c>
      <c r="H195" s="19">
        <v>73.5</v>
      </c>
      <c r="I195" s="19"/>
      <c r="J195" s="19"/>
      <c r="K195" s="19"/>
      <c r="L195" s="19">
        <f t="shared" si="236"/>
        <v>73.5</v>
      </c>
      <c r="M195" s="19">
        <f t="shared" si="237"/>
        <v>73.5</v>
      </c>
      <c r="N195" s="19">
        <f t="shared" si="238"/>
        <v>73.5</v>
      </c>
      <c r="O195" s="19"/>
      <c r="P195" s="19"/>
      <c r="Q195" s="19"/>
      <c r="R195" s="19">
        <f t="shared" si="232"/>
        <v>73.5</v>
      </c>
      <c r="S195" s="19"/>
      <c r="T195" s="19">
        <f t="shared" si="241"/>
        <v>73.5</v>
      </c>
      <c r="U195" s="19">
        <f t="shared" si="233"/>
        <v>73.5</v>
      </c>
      <c r="V195" s="19">
        <f t="shared" si="234"/>
        <v>73.5</v>
      </c>
      <c r="W195" s="19"/>
      <c r="X195" s="32"/>
      <c r="Y195" s="23"/>
      <c r="Z195" s="2"/>
    </row>
    <row r="196" spans="1:26" ht="78" x14ac:dyDescent="0.3">
      <c r="A196" s="47" t="s">
        <v>59</v>
      </c>
      <c r="B196" s="44"/>
      <c r="C196" s="47"/>
      <c r="D196" s="47"/>
      <c r="E196" s="15" t="s">
        <v>1273</v>
      </c>
      <c r="F196" s="19">
        <f t="shared" ref="F196:K198" si="312">F197</f>
        <v>524.4</v>
      </c>
      <c r="G196" s="19">
        <f t="shared" si="312"/>
        <v>524.4</v>
      </c>
      <c r="H196" s="19">
        <f t="shared" si="312"/>
        <v>524.4</v>
      </c>
      <c r="I196" s="19">
        <f t="shared" si="312"/>
        <v>0</v>
      </c>
      <c r="J196" s="19">
        <f t="shared" si="312"/>
        <v>0</v>
      </c>
      <c r="K196" s="19">
        <f t="shared" si="312"/>
        <v>0</v>
      </c>
      <c r="L196" s="19">
        <f t="shared" si="236"/>
        <v>524.4</v>
      </c>
      <c r="M196" s="19">
        <f t="shared" si="237"/>
        <v>524.4</v>
      </c>
      <c r="N196" s="19">
        <f t="shared" si="238"/>
        <v>524.4</v>
      </c>
      <c r="O196" s="19">
        <f t="shared" ref="O196:Q198" si="313">O197</f>
        <v>0</v>
      </c>
      <c r="P196" s="19">
        <f t="shared" si="313"/>
        <v>0</v>
      </c>
      <c r="Q196" s="19">
        <f t="shared" si="313"/>
        <v>0</v>
      </c>
      <c r="R196" s="19">
        <f t="shared" si="232"/>
        <v>524.4</v>
      </c>
      <c r="S196" s="19">
        <f t="shared" ref="S196:S198" si="314">S197</f>
        <v>0</v>
      </c>
      <c r="T196" s="19">
        <f t="shared" si="241"/>
        <v>524.4</v>
      </c>
      <c r="U196" s="19">
        <f t="shared" si="233"/>
        <v>524.4</v>
      </c>
      <c r="V196" s="19">
        <f t="shared" si="234"/>
        <v>524.4</v>
      </c>
      <c r="W196" s="19">
        <f t="shared" ref="W196:W198" si="315">W197</f>
        <v>0</v>
      </c>
      <c r="X196" s="32"/>
      <c r="Y196" s="23"/>
      <c r="Z196" s="2"/>
    </row>
    <row r="197" spans="1:26" ht="46.8" x14ac:dyDescent="0.3">
      <c r="A197" s="47" t="s">
        <v>59</v>
      </c>
      <c r="B197" s="44">
        <v>600</v>
      </c>
      <c r="C197" s="47"/>
      <c r="D197" s="47"/>
      <c r="E197" s="15" t="s">
        <v>581</v>
      </c>
      <c r="F197" s="19">
        <f t="shared" si="312"/>
        <v>524.4</v>
      </c>
      <c r="G197" s="19">
        <f t="shared" si="312"/>
        <v>524.4</v>
      </c>
      <c r="H197" s="19">
        <f t="shared" si="312"/>
        <v>524.4</v>
      </c>
      <c r="I197" s="19">
        <f t="shared" si="312"/>
        <v>0</v>
      </c>
      <c r="J197" s="19">
        <f t="shared" si="312"/>
        <v>0</v>
      </c>
      <c r="K197" s="19">
        <f t="shared" si="312"/>
        <v>0</v>
      </c>
      <c r="L197" s="19">
        <f t="shared" si="236"/>
        <v>524.4</v>
      </c>
      <c r="M197" s="19">
        <f t="shared" si="237"/>
        <v>524.4</v>
      </c>
      <c r="N197" s="19">
        <f t="shared" si="238"/>
        <v>524.4</v>
      </c>
      <c r="O197" s="19">
        <f t="shared" si="313"/>
        <v>0</v>
      </c>
      <c r="P197" s="19">
        <f t="shared" si="313"/>
        <v>0</v>
      </c>
      <c r="Q197" s="19">
        <f t="shared" si="313"/>
        <v>0</v>
      </c>
      <c r="R197" s="19">
        <f t="shared" si="232"/>
        <v>524.4</v>
      </c>
      <c r="S197" s="19">
        <f t="shared" si="314"/>
        <v>0</v>
      </c>
      <c r="T197" s="19">
        <f t="shared" si="241"/>
        <v>524.4</v>
      </c>
      <c r="U197" s="19">
        <f t="shared" si="233"/>
        <v>524.4</v>
      </c>
      <c r="V197" s="19">
        <f t="shared" si="234"/>
        <v>524.4</v>
      </c>
      <c r="W197" s="19">
        <f t="shared" si="315"/>
        <v>0</v>
      </c>
      <c r="X197" s="32"/>
      <c r="Y197" s="23"/>
      <c r="Z197" s="2"/>
    </row>
    <row r="198" spans="1:26" ht="46.8" x14ac:dyDescent="0.3">
      <c r="A198" s="47" t="s">
        <v>59</v>
      </c>
      <c r="B198" s="44">
        <v>630</v>
      </c>
      <c r="C198" s="47"/>
      <c r="D198" s="47"/>
      <c r="E198" s="15" t="s">
        <v>597</v>
      </c>
      <c r="F198" s="19">
        <f t="shared" si="312"/>
        <v>524.4</v>
      </c>
      <c r="G198" s="19">
        <f t="shared" si="312"/>
        <v>524.4</v>
      </c>
      <c r="H198" s="19">
        <f t="shared" si="312"/>
        <v>524.4</v>
      </c>
      <c r="I198" s="19">
        <f t="shared" si="312"/>
        <v>0</v>
      </c>
      <c r="J198" s="19">
        <f t="shared" si="312"/>
        <v>0</v>
      </c>
      <c r="K198" s="19">
        <f t="shared" si="312"/>
        <v>0</v>
      </c>
      <c r="L198" s="19">
        <f t="shared" si="236"/>
        <v>524.4</v>
      </c>
      <c r="M198" s="19">
        <f t="shared" si="237"/>
        <v>524.4</v>
      </c>
      <c r="N198" s="19">
        <f t="shared" si="238"/>
        <v>524.4</v>
      </c>
      <c r="O198" s="19">
        <f t="shared" si="313"/>
        <v>0</v>
      </c>
      <c r="P198" s="19">
        <f t="shared" si="313"/>
        <v>0</v>
      </c>
      <c r="Q198" s="19">
        <f t="shared" si="313"/>
        <v>0</v>
      </c>
      <c r="R198" s="19">
        <f t="shared" si="232"/>
        <v>524.4</v>
      </c>
      <c r="S198" s="19">
        <f t="shared" si="314"/>
        <v>0</v>
      </c>
      <c r="T198" s="19">
        <f t="shared" si="241"/>
        <v>524.4</v>
      </c>
      <c r="U198" s="19">
        <f t="shared" si="233"/>
        <v>524.4</v>
      </c>
      <c r="V198" s="19">
        <f t="shared" si="234"/>
        <v>524.4</v>
      </c>
      <c r="W198" s="19">
        <f t="shared" si="315"/>
        <v>0</v>
      </c>
      <c r="X198" s="32"/>
      <c r="Y198" s="23"/>
      <c r="Z198" s="2"/>
    </row>
    <row r="199" spans="1:26" x14ac:dyDescent="0.3">
      <c r="A199" s="47" t="s">
        <v>59</v>
      </c>
      <c r="B199" s="44">
        <v>630</v>
      </c>
      <c r="C199" s="47" t="s">
        <v>20</v>
      </c>
      <c r="D199" s="47" t="s">
        <v>61</v>
      </c>
      <c r="E199" s="15" t="s">
        <v>545</v>
      </c>
      <c r="F199" s="19">
        <v>524.4</v>
      </c>
      <c r="G199" s="19">
        <v>524.4</v>
      </c>
      <c r="H199" s="19">
        <v>524.4</v>
      </c>
      <c r="I199" s="19"/>
      <c r="J199" s="19"/>
      <c r="K199" s="19"/>
      <c r="L199" s="19">
        <f t="shared" si="236"/>
        <v>524.4</v>
      </c>
      <c r="M199" s="19">
        <f t="shared" si="237"/>
        <v>524.4</v>
      </c>
      <c r="N199" s="19">
        <f t="shared" si="238"/>
        <v>524.4</v>
      </c>
      <c r="O199" s="19"/>
      <c r="P199" s="19"/>
      <c r="Q199" s="19"/>
      <c r="R199" s="19">
        <f t="shared" si="232"/>
        <v>524.4</v>
      </c>
      <c r="S199" s="19"/>
      <c r="T199" s="19">
        <f t="shared" si="241"/>
        <v>524.4</v>
      </c>
      <c r="U199" s="19">
        <f t="shared" si="233"/>
        <v>524.4</v>
      </c>
      <c r="V199" s="19">
        <f t="shared" si="234"/>
        <v>524.4</v>
      </c>
      <c r="W199" s="19"/>
      <c r="X199" s="32"/>
      <c r="Y199" s="23"/>
      <c r="Z199" s="2"/>
    </row>
    <row r="200" spans="1:26" ht="78" x14ac:dyDescent="0.3">
      <c r="A200" s="47" t="s">
        <v>60</v>
      </c>
      <c r="B200" s="44"/>
      <c r="C200" s="47"/>
      <c r="D200" s="47"/>
      <c r="E200" s="15" t="s">
        <v>649</v>
      </c>
      <c r="F200" s="19">
        <f t="shared" ref="F200:K202" si="316">F201</f>
        <v>150</v>
      </c>
      <c r="G200" s="19">
        <f t="shared" si="316"/>
        <v>150</v>
      </c>
      <c r="H200" s="19">
        <f t="shared" si="316"/>
        <v>150</v>
      </c>
      <c r="I200" s="19">
        <f t="shared" si="316"/>
        <v>0</v>
      </c>
      <c r="J200" s="19">
        <f t="shared" si="316"/>
        <v>0</v>
      </c>
      <c r="K200" s="19">
        <f t="shared" si="316"/>
        <v>0</v>
      </c>
      <c r="L200" s="19">
        <f t="shared" si="236"/>
        <v>150</v>
      </c>
      <c r="M200" s="19">
        <f t="shared" si="237"/>
        <v>150</v>
      </c>
      <c r="N200" s="19">
        <f t="shared" si="238"/>
        <v>150</v>
      </c>
      <c r="O200" s="19">
        <f t="shared" ref="O200:Q202" si="317">O201</f>
        <v>0</v>
      </c>
      <c r="P200" s="19">
        <f t="shared" si="317"/>
        <v>0</v>
      </c>
      <c r="Q200" s="19">
        <f t="shared" si="317"/>
        <v>0</v>
      </c>
      <c r="R200" s="19">
        <f t="shared" si="232"/>
        <v>150</v>
      </c>
      <c r="S200" s="19">
        <f t="shared" ref="S200:S202" si="318">S201</f>
        <v>0</v>
      </c>
      <c r="T200" s="19">
        <f t="shared" si="241"/>
        <v>150</v>
      </c>
      <c r="U200" s="19">
        <f t="shared" si="233"/>
        <v>150</v>
      </c>
      <c r="V200" s="19">
        <f t="shared" si="234"/>
        <v>150</v>
      </c>
      <c r="W200" s="19">
        <f t="shared" ref="W200:W202" si="319">W201</f>
        <v>0</v>
      </c>
      <c r="X200" s="32"/>
      <c r="Y200" s="23"/>
      <c r="Z200" s="2"/>
    </row>
    <row r="201" spans="1:26" ht="31.2" x14ac:dyDescent="0.3">
      <c r="A201" s="47" t="s">
        <v>60</v>
      </c>
      <c r="B201" s="44">
        <v>300</v>
      </c>
      <c r="C201" s="47"/>
      <c r="D201" s="47"/>
      <c r="E201" s="15" t="s">
        <v>579</v>
      </c>
      <c r="F201" s="19">
        <f t="shared" si="316"/>
        <v>150</v>
      </c>
      <c r="G201" s="19">
        <f t="shared" si="316"/>
        <v>150</v>
      </c>
      <c r="H201" s="19">
        <f t="shared" si="316"/>
        <v>150</v>
      </c>
      <c r="I201" s="19">
        <f t="shared" si="316"/>
        <v>0</v>
      </c>
      <c r="J201" s="19">
        <f t="shared" si="316"/>
        <v>0</v>
      </c>
      <c r="K201" s="19">
        <f t="shared" si="316"/>
        <v>0</v>
      </c>
      <c r="L201" s="19">
        <f t="shared" si="236"/>
        <v>150</v>
      </c>
      <c r="M201" s="19">
        <f t="shared" si="237"/>
        <v>150</v>
      </c>
      <c r="N201" s="19">
        <f t="shared" si="238"/>
        <v>150</v>
      </c>
      <c r="O201" s="19">
        <f t="shared" si="317"/>
        <v>0</v>
      </c>
      <c r="P201" s="19">
        <f t="shared" si="317"/>
        <v>0</v>
      </c>
      <c r="Q201" s="19">
        <f t="shared" si="317"/>
        <v>0</v>
      </c>
      <c r="R201" s="19">
        <f t="shared" si="232"/>
        <v>150</v>
      </c>
      <c r="S201" s="19">
        <f t="shared" si="318"/>
        <v>0</v>
      </c>
      <c r="T201" s="19">
        <f t="shared" si="241"/>
        <v>150</v>
      </c>
      <c r="U201" s="19">
        <f t="shared" si="233"/>
        <v>150</v>
      </c>
      <c r="V201" s="19">
        <f t="shared" si="234"/>
        <v>150</v>
      </c>
      <c r="W201" s="19">
        <f t="shared" si="319"/>
        <v>0</v>
      </c>
      <c r="X201" s="32"/>
      <c r="Y201" s="23"/>
      <c r="Z201" s="2"/>
    </row>
    <row r="202" spans="1:26" ht="31.2" x14ac:dyDescent="0.3">
      <c r="A202" s="47" t="s">
        <v>60</v>
      </c>
      <c r="B202" s="44">
        <v>320</v>
      </c>
      <c r="C202" s="47"/>
      <c r="D202" s="47"/>
      <c r="E202" s="15" t="s">
        <v>588</v>
      </c>
      <c r="F202" s="19">
        <f t="shared" si="316"/>
        <v>150</v>
      </c>
      <c r="G202" s="19">
        <f t="shared" si="316"/>
        <v>150</v>
      </c>
      <c r="H202" s="19">
        <f t="shared" si="316"/>
        <v>150</v>
      </c>
      <c r="I202" s="19">
        <f t="shared" si="316"/>
        <v>0</v>
      </c>
      <c r="J202" s="19">
        <f t="shared" si="316"/>
        <v>0</v>
      </c>
      <c r="K202" s="19">
        <f t="shared" si="316"/>
        <v>0</v>
      </c>
      <c r="L202" s="19">
        <f t="shared" si="236"/>
        <v>150</v>
      </c>
      <c r="M202" s="19">
        <f t="shared" si="237"/>
        <v>150</v>
      </c>
      <c r="N202" s="19">
        <f t="shared" si="238"/>
        <v>150</v>
      </c>
      <c r="O202" s="19">
        <f t="shared" si="317"/>
        <v>0</v>
      </c>
      <c r="P202" s="19">
        <f t="shared" si="317"/>
        <v>0</v>
      </c>
      <c r="Q202" s="19">
        <f t="shared" si="317"/>
        <v>0</v>
      </c>
      <c r="R202" s="19">
        <f t="shared" si="232"/>
        <v>150</v>
      </c>
      <c r="S202" s="19">
        <f t="shared" si="318"/>
        <v>0</v>
      </c>
      <c r="T202" s="19">
        <f t="shared" si="241"/>
        <v>150</v>
      </c>
      <c r="U202" s="19">
        <f t="shared" si="233"/>
        <v>150</v>
      </c>
      <c r="V202" s="19">
        <f t="shared" si="234"/>
        <v>150</v>
      </c>
      <c r="W202" s="19">
        <f t="shared" si="319"/>
        <v>0</v>
      </c>
      <c r="X202" s="32"/>
      <c r="Y202" s="23"/>
      <c r="Z202" s="2"/>
    </row>
    <row r="203" spans="1:26" x14ac:dyDescent="0.3">
      <c r="A203" s="47" t="s">
        <v>60</v>
      </c>
      <c r="B203" s="44">
        <v>320</v>
      </c>
      <c r="C203" s="47" t="s">
        <v>20</v>
      </c>
      <c r="D203" s="47" t="s">
        <v>61</v>
      </c>
      <c r="E203" s="15" t="s">
        <v>545</v>
      </c>
      <c r="F203" s="19">
        <v>150</v>
      </c>
      <c r="G203" s="19">
        <v>150</v>
      </c>
      <c r="H203" s="19">
        <v>150</v>
      </c>
      <c r="I203" s="19"/>
      <c r="J203" s="19"/>
      <c r="K203" s="19"/>
      <c r="L203" s="19">
        <f t="shared" si="236"/>
        <v>150</v>
      </c>
      <c r="M203" s="19">
        <f t="shared" si="237"/>
        <v>150</v>
      </c>
      <c r="N203" s="19">
        <f t="shared" si="238"/>
        <v>150</v>
      </c>
      <c r="O203" s="19"/>
      <c r="P203" s="19"/>
      <c r="Q203" s="19"/>
      <c r="R203" s="19">
        <f t="shared" si="232"/>
        <v>150</v>
      </c>
      <c r="S203" s="19"/>
      <c r="T203" s="19">
        <f t="shared" si="241"/>
        <v>150</v>
      </c>
      <c r="U203" s="19">
        <f t="shared" si="233"/>
        <v>150</v>
      </c>
      <c r="V203" s="19">
        <f t="shared" si="234"/>
        <v>150</v>
      </c>
      <c r="W203" s="19"/>
      <c r="X203" s="32"/>
      <c r="Y203" s="23"/>
      <c r="Z203" s="2"/>
    </row>
    <row r="204" spans="1:26" s="9" customFormat="1" ht="31.2" x14ac:dyDescent="0.3">
      <c r="A204" s="8" t="s">
        <v>66</v>
      </c>
      <c r="B204" s="14"/>
      <c r="C204" s="8"/>
      <c r="D204" s="8"/>
      <c r="E204" s="45" t="s">
        <v>1052</v>
      </c>
      <c r="F204" s="12">
        <f>F205+F234+F271+F295+F325</f>
        <v>1352376.3</v>
      </c>
      <c r="G204" s="12">
        <f>G205+G234+G271+G295+G325</f>
        <v>1410788.4</v>
      </c>
      <c r="H204" s="12">
        <f>H205+H234+H271+H295+H325</f>
        <v>1341596.2999999998</v>
      </c>
      <c r="I204" s="12">
        <f t="shared" ref="I204:K204" si="320">I205+I234+I271+I295+I325</f>
        <v>40317.119999999995</v>
      </c>
      <c r="J204" s="12">
        <f t="shared" si="320"/>
        <v>1253.2</v>
      </c>
      <c r="K204" s="12">
        <f t="shared" si="320"/>
        <v>-121.5</v>
      </c>
      <c r="L204" s="12">
        <f t="shared" si="236"/>
        <v>1392693.42</v>
      </c>
      <c r="M204" s="12">
        <f t="shared" si="237"/>
        <v>1412041.5999999999</v>
      </c>
      <c r="N204" s="12">
        <f t="shared" si="238"/>
        <v>1341474.7999999998</v>
      </c>
      <c r="O204" s="12">
        <f t="shared" ref="O204:Q204" si="321">O205+O234+O271+O295+O325</f>
        <v>8140.5</v>
      </c>
      <c r="P204" s="12">
        <f t="shared" si="321"/>
        <v>54713.9</v>
      </c>
      <c r="Q204" s="12">
        <f t="shared" si="321"/>
        <v>65997</v>
      </c>
      <c r="R204" s="12">
        <f t="shared" si="232"/>
        <v>1400833.92</v>
      </c>
      <c r="S204" s="12">
        <f>S205+S234+S271+S295+S325</f>
        <v>-328.5</v>
      </c>
      <c r="T204" s="12">
        <f t="shared" si="241"/>
        <v>1400505.42</v>
      </c>
      <c r="U204" s="12">
        <f t="shared" si="233"/>
        <v>1466755.4999999998</v>
      </c>
      <c r="V204" s="12">
        <f t="shared" si="234"/>
        <v>1407471.7999999998</v>
      </c>
      <c r="W204" s="12">
        <f>W205+W234+W271+W295+W325</f>
        <v>0</v>
      </c>
      <c r="X204" s="22"/>
      <c r="Y204" s="25"/>
    </row>
    <row r="205" spans="1:26" s="11" customFormat="1" ht="31.2" x14ac:dyDescent="0.3">
      <c r="A205" s="10" t="s">
        <v>67</v>
      </c>
      <c r="B205" s="17"/>
      <c r="C205" s="10"/>
      <c r="D205" s="10"/>
      <c r="E205" s="16" t="s">
        <v>1053</v>
      </c>
      <c r="F205" s="18">
        <f t="shared" ref="F205:K205" si="322">F206</f>
        <v>217942.39999999999</v>
      </c>
      <c r="G205" s="18">
        <f t="shared" si="322"/>
        <v>194032.5</v>
      </c>
      <c r="H205" s="18">
        <f t="shared" si="322"/>
        <v>194001.9</v>
      </c>
      <c r="I205" s="18">
        <f t="shared" si="322"/>
        <v>9999.0999999999985</v>
      </c>
      <c r="J205" s="18">
        <f t="shared" si="322"/>
        <v>-146.80000000000001</v>
      </c>
      <c r="K205" s="18">
        <f t="shared" si="322"/>
        <v>-121.5</v>
      </c>
      <c r="L205" s="18">
        <f t="shared" si="236"/>
        <v>227941.5</v>
      </c>
      <c r="M205" s="18">
        <f t="shared" si="237"/>
        <v>193885.7</v>
      </c>
      <c r="N205" s="18">
        <f t="shared" si="238"/>
        <v>193880.4</v>
      </c>
      <c r="O205" s="18">
        <f t="shared" ref="O205:Q205" si="323">O206</f>
        <v>7140.5</v>
      </c>
      <c r="P205" s="18">
        <f t="shared" si="323"/>
        <v>22123.9</v>
      </c>
      <c r="Q205" s="18">
        <f t="shared" si="323"/>
        <v>47992</v>
      </c>
      <c r="R205" s="18">
        <f t="shared" si="232"/>
        <v>235082</v>
      </c>
      <c r="S205" s="18">
        <f t="shared" ref="S205" si="324">S206</f>
        <v>-328.5</v>
      </c>
      <c r="T205" s="18">
        <f t="shared" si="241"/>
        <v>234753.5</v>
      </c>
      <c r="U205" s="18">
        <f t="shared" si="233"/>
        <v>216009.60000000001</v>
      </c>
      <c r="V205" s="18">
        <f t="shared" si="234"/>
        <v>241872.4</v>
      </c>
      <c r="W205" s="18">
        <f t="shared" ref="W205" si="325">W206</f>
        <v>0</v>
      </c>
      <c r="X205" s="31"/>
      <c r="Y205" s="26"/>
    </row>
    <row r="206" spans="1:26" ht="31.2" x14ac:dyDescent="0.3">
      <c r="A206" s="47" t="s">
        <v>68</v>
      </c>
      <c r="B206" s="44"/>
      <c r="C206" s="47"/>
      <c r="D206" s="47"/>
      <c r="E206" s="15" t="s">
        <v>1054</v>
      </c>
      <c r="F206" s="19">
        <f>F207+F213+F219+F226</f>
        <v>217942.39999999999</v>
      </c>
      <c r="G206" s="19">
        <f t="shared" ref="G206:H206" si="326">G207+G213+G219+G226</f>
        <v>194032.5</v>
      </c>
      <c r="H206" s="19">
        <f t="shared" si="326"/>
        <v>194001.9</v>
      </c>
      <c r="I206" s="19">
        <f t="shared" ref="I206:K206" si="327">I207+I213+I219+I226</f>
        <v>9999.0999999999985</v>
      </c>
      <c r="J206" s="19">
        <f t="shared" si="327"/>
        <v>-146.80000000000001</v>
      </c>
      <c r="K206" s="19">
        <f t="shared" si="327"/>
        <v>-121.5</v>
      </c>
      <c r="L206" s="19">
        <f t="shared" si="236"/>
        <v>227941.5</v>
      </c>
      <c r="M206" s="19">
        <f t="shared" si="237"/>
        <v>193885.7</v>
      </c>
      <c r="N206" s="19">
        <f t="shared" si="238"/>
        <v>193880.4</v>
      </c>
      <c r="O206" s="19">
        <f>O207+O213+O219+O226+O230</f>
        <v>7140.5</v>
      </c>
      <c r="P206" s="19">
        <f t="shared" ref="P206:W206" si="328">P207+P213+P219+P226+P230</f>
        <v>22123.9</v>
      </c>
      <c r="Q206" s="19">
        <f t="shared" si="328"/>
        <v>47992</v>
      </c>
      <c r="R206" s="19">
        <f t="shared" si="232"/>
        <v>235082</v>
      </c>
      <c r="S206" s="19">
        <f t="shared" ref="S206" si="329">S207+S213+S219+S226+S230</f>
        <v>-328.5</v>
      </c>
      <c r="T206" s="19">
        <f t="shared" si="241"/>
        <v>234753.5</v>
      </c>
      <c r="U206" s="19">
        <f t="shared" si="233"/>
        <v>216009.60000000001</v>
      </c>
      <c r="V206" s="19">
        <f t="shared" si="234"/>
        <v>241872.4</v>
      </c>
      <c r="W206" s="19">
        <f t="shared" si="328"/>
        <v>0</v>
      </c>
      <c r="X206" s="32"/>
      <c r="Y206" s="23"/>
      <c r="Z206" s="2"/>
    </row>
    <row r="207" spans="1:26" ht="46.8" x14ac:dyDescent="0.3">
      <c r="A207" s="47" t="s">
        <v>63</v>
      </c>
      <c r="B207" s="44"/>
      <c r="C207" s="47"/>
      <c r="D207" s="47"/>
      <c r="E207" s="15" t="s">
        <v>627</v>
      </c>
      <c r="F207" s="19">
        <f t="shared" ref="F207:K207" si="330">F208</f>
        <v>49188.799999999996</v>
      </c>
      <c r="G207" s="19">
        <f t="shared" si="330"/>
        <v>49188.799999999996</v>
      </c>
      <c r="H207" s="19">
        <f t="shared" si="330"/>
        <v>49188.799999999996</v>
      </c>
      <c r="I207" s="19">
        <f t="shared" si="330"/>
        <v>0</v>
      </c>
      <c r="J207" s="19">
        <f t="shared" si="330"/>
        <v>0</v>
      </c>
      <c r="K207" s="19">
        <f t="shared" si="330"/>
        <v>0</v>
      </c>
      <c r="L207" s="19">
        <f t="shared" si="236"/>
        <v>49188.799999999996</v>
      </c>
      <c r="M207" s="19">
        <f t="shared" si="237"/>
        <v>49188.799999999996</v>
      </c>
      <c r="N207" s="19">
        <f t="shared" si="238"/>
        <v>49188.799999999996</v>
      </c>
      <c r="O207" s="19">
        <f t="shared" ref="O207:Q207" si="331">O208</f>
        <v>0</v>
      </c>
      <c r="P207" s="19">
        <f t="shared" si="331"/>
        <v>0</v>
      </c>
      <c r="Q207" s="19">
        <f t="shared" si="331"/>
        <v>0</v>
      </c>
      <c r="R207" s="19">
        <f t="shared" si="232"/>
        <v>49188.799999999996</v>
      </c>
      <c r="S207" s="19">
        <f t="shared" ref="S207" si="332">S208</f>
        <v>0</v>
      </c>
      <c r="T207" s="19">
        <f t="shared" si="241"/>
        <v>49188.799999999996</v>
      </c>
      <c r="U207" s="19">
        <f t="shared" si="233"/>
        <v>49188.799999999996</v>
      </c>
      <c r="V207" s="19">
        <f t="shared" si="234"/>
        <v>49188.799999999996</v>
      </c>
      <c r="W207" s="19">
        <f t="shared" ref="W207" si="333">W208</f>
        <v>0</v>
      </c>
      <c r="X207" s="32"/>
      <c r="Y207" s="23"/>
      <c r="Z207" s="2"/>
    </row>
    <row r="208" spans="1:26" ht="46.8" x14ac:dyDescent="0.3">
      <c r="A208" s="47" t="s">
        <v>63</v>
      </c>
      <c r="B208" s="44">
        <v>600</v>
      </c>
      <c r="C208" s="47"/>
      <c r="D208" s="47"/>
      <c r="E208" s="15" t="s">
        <v>581</v>
      </c>
      <c r="F208" s="19">
        <f t="shared" ref="F208:K208" si="334">F209+F211</f>
        <v>49188.799999999996</v>
      </c>
      <c r="G208" s="19">
        <f t="shared" si="334"/>
        <v>49188.799999999996</v>
      </c>
      <c r="H208" s="19">
        <f t="shared" si="334"/>
        <v>49188.799999999996</v>
      </c>
      <c r="I208" s="19">
        <f t="shared" si="334"/>
        <v>0</v>
      </c>
      <c r="J208" s="19">
        <f t="shared" si="334"/>
        <v>0</v>
      </c>
      <c r="K208" s="19">
        <f t="shared" si="334"/>
        <v>0</v>
      </c>
      <c r="L208" s="19">
        <f t="shared" si="236"/>
        <v>49188.799999999996</v>
      </c>
      <c r="M208" s="19">
        <f t="shared" si="237"/>
        <v>49188.799999999996</v>
      </c>
      <c r="N208" s="19">
        <f t="shared" si="238"/>
        <v>49188.799999999996</v>
      </c>
      <c r="O208" s="19">
        <f t="shared" ref="O208:Q208" si="335">O209+O211</f>
        <v>0</v>
      </c>
      <c r="P208" s="19">
        <f t="shared" si="335"/>
        <v>0</v>
      </c>
      <c r="Q208" s="19">
        <f t="shared" si="335"/>
        <v>0</v>
      </c>
      <c r="R208" s="19">
        <f t="shared" si="232"/>
        <v>49188.799999999996</v>
      </c>
      <c r="S208" s="19">
        <f t="shared" ref="S208" si="336">S209+S211</f>
        <v>0</v>
      </c>
      <c r="T208" s="19">
        <f t="shared" si="241"/>
        <v>49188.799999999996</v>
      </c>
      <c r="U208" s="19">
        <f t="shared" si="233"/>
        <v>49188.799999999996</v>
      </c>
      <c r="V208" s="19">
        <f t="shared" si="234"/>
        <v>49188.799999999996</v>
      </c>
      <c r="W208" s="19">
        <f t="shared" ref="W208" si="337">W209+W211</f>
        <v>0</v>
      </c>
      <c r="X208" s="32"/>
      <c r="Y208" s="23"/>
      <c r="Z208" s="2"/>
    </row>
    <row r="209" spans="1:26" x14ac:dyDescent="0.3">
      <c r="A209" s="47" t="s">
        <v>63</v>
      </c>
      <c r="B209" s="44">
        <v>610</v>
      </c>
      <c r="C209" s="47"/>
      <c r="D209" s="47"/>
      <c r="E209" s="15" t="s">
        <v>595</v>
      </c>
      <c r="F209" s="19">
        <f t="shared" ref="F209:K209" si="338">F210</f>
        <v>614.1</v>
      </c>
      <c r="G209" s="19">
        <f t="shared" si="338"/>
        <v>614.1</v>
      </c>
      <c r="H209" s="19">
        <f t="shared" si="338"/>
        <v>614.1</v>
      </c>
      <c r="I209" s="19">
        <f t="shared" si="338"/>
        <v>0</v>
      </c>
      <c r="J209" s="19">
        <f t="shared" si="338"/>
        <v>0</v>
      </c>
      <c r="K209" s="19">
        <f t="shared" si="338"/>
        <v>0</v>
      </c>
      <c r="L209" s="19">
        <f t="shared" si="236"/>
        <v>614.1</v>
      </c>
      <c r="M209" s="19">
        <f t="shared" si="237"/>
        <v>614.1</v>
      </c>
      <c r="N209" s="19">
        <f t="shared" si="238"/>
        <v>614.1</v>
      </c>
      <c r="O209" s="19">
        <f t="shared" ref="O209:Q209" si="339">O210</f>
        <v>0</v>
      </c>
      <c r="P209" s="19">
        <f t="shared" si="339"/>
        <v>0</v>
      </c>
      <c r="Q209" s="19">
        <f t="shared" si="339"/>
        <v>0</v>
      </c>
      <c r="R209" s="19">
        <f t="shared" si="232"/>
        <v>614.1</v>
      </c>
      <c r="S209" s="19">
        <f t="shared" ref="S209" si="340">S210</f>
        <v>0</v>
      </c>
      <c r="T209" s="19">
        <f t="shared" si="241"/>
        <v>614.1</v>
      </c>
      <c r="U209" s="19">
        <f t="shared" si="233"/>
        <v>614.1</v>
      </c>
      <c r="V209" s="19">
        <f t="shared" si="234"/>
        <v>614.1</v>
      </c>
      <c r="W209" s="19">
        <f t="shared" ref="W209" si="341">W210</f>
        <v>0</v>
      </c>
      <c r="X209" s="32"/>
      <c r="Y209" s="23"/>
      <c r="Z209" s="2"/>
    </row>
    <row r="210" spans="1:26" x14ac:dyDescent="0.3">
      <c r="A210" s="47" t="s">
        <v>63</v>
      </c>
      <c r="B210" s="44">
        <v>610</v>
      </c>
      <c r="C210" s="47" t="s">
        <v>24</v>
      </c>
      <c r="D210" s="47" t="s">
        <v>5</v>
      </c>
      <c r="E210" s="15" t="s">
        <v>563</v>
      </c>
      <c r="F210" s="19">
        <v>614.1</v>
      </c>
      <c r="G210" s="19">
        <v>614.1</v>
      </c>
      <c r="H210" s="19">
        <v>614.1</v>
      </c>
      <c r="I210" s="19"/>
      <c r="J210" s="19"/>
      <c r="K210" s="19"/>
      <c r="L210" s="19">
        <f t="shared" si="236"/>
        <v>614.1</v>
      </c>
      <c r="M210" s="19">
        <f t="shared" si="237"/>
        <v>614.1</v>
      </c>
      <c r="N210" s="19">
        <f t="shared" si="238"/>
        <v>614.1</v>
      </c>
      <c r="O210" s="19"/>
      <c r="P210" s="19"/>
      <c r="Q210" s="19"/>
      <c r="R210" s="19">
        <f t="shared" ref="R210:R273" si="342">L210+O210</f>
        <v>614.1</v>
      </c>
      <c r="S210" s="19"/>
      <c r="T210" s="19">
        <f t="shared" si="241"/>
        <v>614.1</v>
      </c>
      <c r="U210" s="19">
        <f t="shared" ref="U210:U273" si="343">M210+P210</f>
        <v>614.1</v>
      </c>
      <c r="V210" s="19">
        <f t="shared" ref="V210:V273" si="344">N210+Q210</f>
        <v>614.1</v>
      </c>
      <c r="W210" s="19"/>
      <c r="X210" s="32"/>
      <c r="Y210" s="23"/>
      <c r="Z210" s="2"/>
    </row>
    <row r="211" spans="1:26" x14ac:dyDescent="0.3">
      <c r="A211" s="47" t="s">
        <v>63</v>
      </c>
      <c r="B211" s="44">
        <v>620</v>
      </c>
      <c r="C211" s="47"/>
      <c r="D211" s="47"/>
      <c r="E211" s="15" t="s">
        <v>596</v>
      </c>
      <c r="F211" s="19">
        <f t="shared" ref="F211:K211" si="345">F212</f>
        <v>48574.7</v>
      </c>
      <c r="G211" s="19">
        <f t="shared" si="345"/>
        <v>48574.7</v>
      </c>
      <c r="H211" s="19">
        <f t="shared" si="345"/>
        <v>48574.7</v>
      </c>
      <c r="I211" s="19">
        <f t="shared" si="345"/>
        <v>0</v>
      </c>
      <c r="J211" s="19">
        <f t="shared" si="345"/>
        <v>0</v>
      </c>
      <c r="K211" s="19">
        <f t="shared" si="345"/>
        <v>0</v>
      </c>
      <c r="L211" s="19">
        <f t="shared" ref="L211:L282" si="346">F211+I211</f>
        <v>48574.7</v>
      </c>
      <c r="M211" s="19">
        <f t="shared" ref="M211:M282" si="347">G211+J211</f>
        <v>48574.7</v>
      </c>
      <c r="N211" s="19">
        <f t="shared" ref="N211:N282" si="348">H211+K211</f>
        <v>48574.7</v>
      </c>
      <c r="O211" s="19">
        <f t="shared" ref="O211:Q211" si="349">O212</f>
        <v>0</v>
      </c>
      <c r="P211" s="19">
        <f t="shared" si="349"/>
        <v>0</v>
      </c>
      <c r="Q211" s="19">
        <f t="shared" si="349"/>
        <v>0</v>
      </c>
      <c r="R211" s="19">
        <f t="shared" si="342"/>
        <v>48574.7</v>
      </c>
      <c r="S211" s="19">
        <f t="shared" ref="S211" si="350">S212</f>
        <v>0</v>
      </c>
      <c r="T211" s="19">
        <f t="shared" ref="T211:T274" si="351">R211+S211</f>
        <v>48574.7</v>
      </c>
      <c r="U211" s="19">
        <f t="shared" si="343"/>
        <v>48574.7</v>
      </c>
      <c r="V211" s="19">
        <f t="shared" si="344"/>
        <v>48574.7</v>
      </c>
      <c r="W211" s="19">
        <f t="shared" ref="W211" si="352">W212</f>
        <v>0</v>
      </c>
      <c r="X211" s="32"/>
      <c r="Y211" s="23"/>
      <c r="Z211" s="2"/>
    </row>
    <row r="212" spans="1:26" x14ac:dyDescent="0.3">
      <c r="A212" s="47" t="s">
        <v>63</v>
      </c>
      <c r="B212" s="44">
        <v>620</v>
      </c>
      <c r="C212" s="47" t="s">
        <v>24</v>
      </c>
      <c r="D212" s="47" t="s">
        <v>5</v>
      </c>
      <c r="E212" s="15" t="s">
        <v>563</v>
      </c>
      <c r="F212" s="19">
        <v>48574.7</v>
      </c>
      <c r="G212" s="19">
        <v>48574.7</v>
      </c>
      <c r="H212" s="19">
        <v>48574.7</v>
      </c>
      <c r="I212" s="19"/>
      <c r="J212" s="19"/>
      <c r="K212" s="19"/>
      <c r="L212" s="19">
        <f t="shared" si="346"/>
        <v>48574.7</v>
      </c>
      <c r="M212" s="19">
        <f t="shared" si="347"/>
        <v>48574.7</v>
      </c>
      <c r="N212" s="19">
        <f t="shared" si="348"/>
        <v>48574.7</v>
      </c>
      <c r="O212" s="19"/>
      <c r="P212" s="19"/>
      <c r="Q212" s="19"/>
      <c r="R212" s="19">
        <f t="shared" si="342"/>
        <v>48574.7</v>
      </c>
      <c r="S212" s="19"/>
      <c r="T212" s="19">
        <f t="shared" si="351"/>
        <v>48574.7</v>
      </c>
      <c r="U212" s="19">
        <f t="shared" si="343"/>
        <v>48574.7</v>
      </c>
      <c r="V212" s="19">
        <f t="shared" si="344"/>
        <v>48574.7</v>
      </c>
      <c r="W212" s="19"/>
      <c r="X212" s="32"/>
      <c r="Y212" s="23"/>
      <c r="Z212" s="2"/>
    </row>
    <row r="213" spans="1:26" ht="46.8" x14ac:dyDescent="0.3">
      <c r="A213" s="47" t="s">
        <v>64</v>
      </c>
      <c r="B213" s="44"/>
      <c r="C213" s="47"/>
      <c r="D213" s="47"/>
      <c r="E213" s="15" t="s">
        <v>650</v>
      </c>
      <c r="F213" s="19">
        <f t="shared" ref="F213:K217" si="353">F214</f>
        <v>116955.7</v>
      </c>
      <c r="G213" s="19">
        <f t="shared" si="353"/>
        <v>91045.8</v>
      </c>
      <c r="H213" s="19">
        <f t="shared" si="353"/>
        <v>91015.2</v>
      </c>
      <c r="I213" s="19">
        <f t="shared" si="353"/>
        <v>9999.0999999999985</v>
      </c>
      <c r="J213" s="19">
        <f t="shared" si="353"/>
        <v>-146.80000000000001</v>
      </c>
      <c r="K213" s="19">
        <f t="shared" si="353"/>
        <v>-121.5</v>
      </c>
      <c r="L213" s="19">
        <f t="shared" si="346"/>
        <v>126954.79999999999</v>
      </c>
      <c r="M213" s="19">
        <f t="shared" si="347"/>
        <v>90899</v>
      </c>
      <c r="N213" s="19">
        <f t="shared" si="348"/>
        <v>90893.7</v>
      </c>
      <c r="O213" s="19">
        <f t="shared" ref="O213:Q217" si="354">O214</f>
        <v>6112</v>
      </c>
      <c r="P213" s="19">
        <f t="shared" si="354"/>
        <v>0</v>
      </c>
      <c r="Q213" s="19">
        <f t="shared" si="354"/>
        <v>0</v>
      </c>
      <c r="R213" s="19">
        <f t="shared" si="342"/>
        <v>133066.79999999999</v>
      </c>
      <c r="S213" s="19">
        <f t="shared" ref="S213:S217" si="355">S214</f>
        <v>0</v>
      </c>
      <c r="T213" s="19">
        <f t="shared" si="351"/>
        <v>133066.79999999999</v>
      </c>
      <c r="U213" s="19">
        <f t="shared" si="343"/>
        <v>90899</v>
      </c>
      <c r="V213" s="19">
        <f t="shared" si="344"/>
        <v>90893.7</v>
      </c>
      <c r="W213" s="19">
        <f t="shared" ref="W213:W217" si="356">W214</f>
        <v>0</v>
      </c>
      <c r="X213" s="32"/>
      <c r="Y213" s="23"/>
      <c r="Z213" s="2"/>
    </row>
    <row r="214" spans="1:26" ht="46.8" x14ac:dyDescent="0.3">
      <c r="A214" s="47" t="s">
        <v>64</v>
      </c>
      <c r="B214" s="44">
        <v>600</v>
      </c>
      <c r="C214" s="47"/>
      <c r="D214" s="47"/>
      <c r="E214" s="15" t="s">
        <v>581</v>
      </c>
      <c r="F214" s="19">
        <f t="shared" ref="F214:K214" si="357">F217+F215</f>
        <v>116955.7</v>
      </c>
      <c r="G214" s="19">
        <f t="shared" si="357"/>
        <v>91045.8</v>
      </c>
      <c r="H214" s="19">
        <f t="shared" si="357"/>
        <v>91015.2</v>
      </c>
      <c r="I214" s="19">
        <f t="shared" si="357"/>
        <v>9999.0999999999985</v>
      </c>
      <c r="J214" s="19">
        <f t="shared" si="357"/>
        <v>-146.80000000000001</v>
      </c>
      <c r="K214" s="19">
        <f t="shared" si="357"/>
        <v>-121.5</v>
      </c>
      <c r="L214" s="19">
        <f t="shared" si="346"/>
        <v>126954.79999999999</v>
      </c>
      <c r="M214" s="19">
        <f t="shared" si="347"/>
        <v>90899</v>
      </c>
      <c r="N214" s="19">
        <f t="shared" si="348"/>
        <v>90893.7</v>
      </c>
      <c r="O214" s="19">
        <f t="shared" ref="O214:Q214" si="358">O217+O215</f>
        <v>6112</v>
      </c>
      <c r="P214" s="19">
        <f t="shared" si="358"/>
        <v>0</v>
      </c>
      <c r="Q214" s="19">
        <f t="shared" si="358"/>
        <v>0</v>
      </c>
      <c r="R214" s="19">
        <f t="shared" si="342"/>
        <v>133066.79999999999</v>
      </c>
      <c r="S214" s="19">
        <f t="shared" ref="S214" si="359">S217+S215</f>
        <v>0</v>
      </c>
      <c r="T214" s="19">
        <f t="shared" si="351"/>
        <v>133066.79999999999</v>
      </c>
      <c r="U214" s="19">
        <f t="shared" si="343"/>
        <v>90899</v>
      </c>
      <c r="V214" s="19">
        <f t="shared" si="344"/>
        <v>90893.7</v>
      </c>
      <c r="W214" s="19">
        <f t="shared" ref="W214" si="360">W217+W215</f>
        <v>0</v>
      </c>
      <c r="X214" s="32"/>
      <c r="Y214" s="23"/>
      <c r="Z214" s="2"/>
    </row>
    <row r="215" spans="1:26" x14ac:dyDescent="0.3">
      <c r="A215" s="47" t="s">
        <v>64</v>
      </c>
      <c r="B215" s="44">
        <v>610</v>
      </c>
      <c r="C215" s="47"/>
      <c r="D215" s="47"/>
      <c r="E215" s="15" t="s">
        <v>595</v>
      </c>
      <c r="F215" s="19">
        <f t="shared" ref="F215:K215" si="361">F216</f>
        <v>1500</v>
      </c>
      <c r="G215" s="19">
        <f t="shared" si="361"/>
        <v>0</v>
      </c>
      <c r="H215" s="19">
        <f t="shared" si="361"/>
        <v>0</v>
      </c>
      <c r="I215" s="19">
        <f t="shared" si="361"/>
        <v>0</v>
      </c>
      <c r="J215" s="19">
        <f t="shared" si="361"/>
        <v>0</v>
      </c>
      <c r="K215" s="19">
        <f t="shared" si="361"/>
        <v>0</v>
      </c>
      <c r="L215" s="19">
        <f t="shared" si="346"/>
        <v>1500</v>
      </c>
      <c r="M215" s="19">
        <f t="shared" si="347"/>
        <v>0</v>
      </c>
      <c r="N215" s="19">
        <f t="shared" si="348"/>
        <v>0</v>
      </c>
      <c r="O215" s="19">
        <f t="shared" ref="O215:Q215" si="362">O216</f>
        <v>0</v>
      </c>
      <c r="P215" s="19">
        <f t="shared" si="362"/>
        <v>0</v>
      </c>
      <c r="Q215" s="19">
        <f t="shared" si="362"/>
        <v>0</v>
      </c>
      <c r="R215" s="19">
        <f t="shared" si="342"/>
        <v>1500</v>
      </c>
      <c r="S215" s="19">
        <f t="shared" ref="S215" si="363">S216</f>
        <v>0</v>
      </c>
      <c r="T215" s="19">
        <f t="shared" si="351"/>
        <v>1500</v>
      </c>
      <c r="U215" s="19">
        <f t="shared" si="343"/>
        <v>0</v>
      </c>
      <c r="V215" s="19">
        <f t="shared" si="344"/>
        <v>0</v>
      </c>
      <c r="W215" s="19">
        <f t="shared" ref="W215" si="364">W216</f>
        <v>0</v>
      </c>
      <c r="X215" s="32"/>
      <c r="Y215" s="23"/>
      <c r="Z215" s="2"/>
    </row>
    <row r="216" spans="1:26" x14ac:dyDescent="0.3">
      <c r="A216" s="47" t="s">
        <v>64</v>
      </c>
      <c r="B216" s="44">
        <v>610</v>
      </c>
      <c r="C216" s="47" t="s">
        <v>24</v>
      </c>
      <c r="D216" s="47" t="s">
        <v>5</v>
      </c>
      <c r="E216" s="15" t="s">
        <v>563</v>
      </c>
      <c r="F216" s="19">
        <v>1500</v>
      </c>
      <c r="G216" s="19">
        <v>0</v>
      </c>
      <c r="H216" s="19">
        <v>0</v>
      </c>
      <c r="I216" s="19"/>
      <c r="J216" s="19"/>
      <c r="K216" s="19"/>
      <c r="L216" s="19">
        <f t="shared" si="346"/>
        <v>1500</v>
      </c>
      <c r="M216" s="19">
        <f t="shared" si="347"/>
        <v>0</v>
      </c>
      <c r="N216" s="19">
        <f t="shared" si="348"/>
        <v>0</v>
      </c>
      <c r="O216" s="19"/>
      <c r="P216" s="19"/>
      <c r="Q216" s="19"/>
      <c r="R216" s="19">
        <f t="shared" si="342"/>
        <v>1500</v>
      </c>
      <c r="S216" s="19"/>
      <c r="T216" s="19">
        <f t="shared" si="351"/>
        <v>1500</v>
      </c>
      <c r="U216" s="19">
        <f t="shared" si="343"/>
        <v>0</v>
      </c>
      <c r="V216" s="19">
        <f t="shared" si="344"/>
        <v>0</v>
      </c>
      <c r="W216" s="19"/>
      <c r="X216" s="32"/>
      <c r="Y216" s="23"/>
      <c r="Z216" s="2"/>
    </row>
    <row r="217" spans="1:26" x14ac:dyDescent="0.3">
      <c r="A217" s="47" t="s">
        <v>64</v>
      </c>
      <c r="B217" s="44">
        <v>620</v>
      </c>
      <c r="C217" s="47"/>
      <c r="D217" s="47"/>
      <c r="E217" s="15" t="s">
        <v>596</v>
      </c>
      <c r="F217" s="19">
        <f t="shared" si="353"/>
        <v>115455.7</v>
      </c>
      <c r="G217" s="19">
        <f t="shared" si="353"/>
        <v>91045.8</v>
      </c>
      <c r="H217" s="19">
        <f t="shared" si="353"/>
        <v>91015.2</v>
      </c>
      <c r="I217" s="19">
        <f t="shared" si="353"/>
        <v>9999.0999999999985</v>
      </c>
      <c r="J217" s="19">
        <f t="shared" si="353"/>
        <v>-146.80000000000001</v>
      </c>
      <c r="K217" s="19">
        <f t="shared" si="353"/>
        <v>-121.5</v>
      </c>
      <c r="L217" s="19">
        <f t="shared" si="346"/>
        <v>125454.79999999999</v>
      </c>
      <c r="M217" s="19">
        <f t="shared" si="347"/>
        <v>90899</v>
      </c>
      <c r="N217" s="19">
        <f t="shared" si="348"/>
        <v>90893.7</v>
      </c>
      <c r="O217" s="19">
        <f t="shared" si="354"/>
        <v>6112</v>
      </c>
      <c r="P217" s="19">
        <f t="shared" si="354"/>
        <v>0</v>
      </c>
      <c r="Q217" s="19">
        <f t="shared" si="354"/>
        <v>0</v>
      </c>
      <c r="R217" s="19">
        <f t="shared" si="342"/>
        <v>131566.79999999999</v>
      </c>
      <c r="S217" s="19">
        <f t="shared" si="355"/>
        <v>0</v>
      </c>
      <c r="T217" s="19">
        <f t="shared" si="351"/>
        <v>131566.79999999999</v>
      </c>
      <c r="U217" s="19">
        <f t="shared" si="343"/>
        <v>90899</v>
      </c>
      <c r="V217" s="19">
        <f t="shared" si="344"/>
        <v>90893.7</v>
      </c>
      <c r="W217" s="19">
        <f t="shared" si="356"/>
        <v>0</v>
      </c>
      <c r="X217" s="32"/>
      <c r="Y217" s="23"/>
      <c r="Z217" s="2"/>
    </row>
    <row r="218" spans="1:26" x14ac:dyDescent="0.3">
      <c r="A218" s="47" t="s">
        <v>64</v>
      </c>
      <c r="B218" s="44">
        <v>620</v>
      </c>
      <c r="C218" s="47" t="s">
        <v>24</v>
      </c>
      <c r="D218" s="47" t="s">
        <v>5</v>
      </c>
      <c r="E218" s="15" t="s">
        <v>563</v>
      </c>
      <c r="F218" s="19">
        <v>115455.7</v>
      </c>
      <c r="G218" s="19">
        <v>91045.8</v>
      </c>
      <c r="H218" s="19">
        <v>91015.2</v>
      </c>
      <c r="I218" s="19">
        <f>-272.2+10271.3</f>
        <v>9999.0999999999985</v>
      </c>
      <c r="J218" s="19">
        <v>-146.80000000000001</v>
      </c>
      <c r="K218" s="19">
        <v>-121.5</v>
      </c>
      <c r="L218" s="19">
        <f t="shared" si="346"/>
        <v>125454.79999999999</v>
      </c>
      <c r="M218" s="19">
        <f t="shared" si="347"/>
        <v>90899</v>
      </c>
      <c r="N218" s="19">
        <f t="shared" si="348"/>
        <v>90893.7</v>
      </c>
      <c r="O218" s="19">
        <f>6112</f>
        <v>6112</v>
      </c>
      <c r="P218" s="19"/>
      <c r="Q218" s="19"/>
      <c r="R218" s="19">
        <f t="shared" si="342"/>
        <v>131566.79999999999</v>
      </c>
      <c r="S218" s="19"/>
      <c r="T218" s="19">
        <f t="shared" si="351"/>
        <v>131566.79999999999</v>
      </c>
      <c r="U218" s="19">
        <f t="shared" si="343"/>
        <v>90899</v>
      </c>
      <c r="V218" s="19">
        <f t="shared" si="344"/>
        <v>90893.7</v>
      </c>
      <c r="W218" s="19"/>
      <c r="X218" s="32"/>
      <c r="Y218" s="23" t="s">
        <v>1314</v>
      </c>
      <c r="Z218" s="2"/>
    </row>
    <row r="219" spans="1:26" ht="46.8" x14ac:dyDescent="0.3">
      <c r="A219" s="47" t="s">
        <v>65</v>
      </c>
      <c r="B219" s="44"/>
      <c r="C219" s="47"/>
      <c r="D219" s="47"/>
      <c r="E219" s="15" t="s">
        <v>651</v>
      </c>
      <c r="F219" s="19">
        <f>F220+F223</f>
        <v>11797.9</v>
      </c>
      <c r="G219" s="19">
        <f t="shared" ref="G219:W219" si="365">G220+G223</f>
        <v>13797.9</v>
      </c>
      <c r="H219" s="19">
        <f t="shared" si="365"/>
        <v>13797.9</v>
      </c>
      <c r="I219" s="19">
        <f t="shared" ref="I219:K219" si="366">I220+I223</f>
        <v>0</v>
      </c>
      <c r="J219" s="19">
        <f t="shared" si="366"/>
        <v>0</v>
      </c>
      <c r="K219" s="19">
        <f t="shared" si="366"/>
        <v>0</v>
      </c>
      <c r="L219" s="19">
        <f t="shared" si="346"/>
        <v>11797.9</v>
      </c>
      <c r="M219" s="19">
        <f t="shared" si="347"/>
        <v>13797.9</v>
      </c>
      <c r="N219" s="19">
        <f t="shared" si="348"/>
        <v>13797.9</v>
      </c>
      <c r="O219" s="19">
        <f t="shared" ref="O219:Q219" si="367">O220+O223</f>
        <v>1028.5</v>
      </c>
      <c r="P219" s="19">
        <f t="shared" si="367"/>
        <v>0</v>
      </c>
      <c r="Q219" s="19">
        <f t="shared" si="367"/>
        <v>0</v>
      </c>
      <c r="R219" s="19">
        <f t="shared" si="342"/>
        <v>12826.4</v>
      </c>
      <c r="S219" s="19">
        <f t="shared" ref="S219" si="368">S220+S223</f>
        <v>-328.5</v>
      </c>
      <c r="T219" s="19">
        <f t="shared" si="351"/>
        <v>12497.9</v>
      </c>
      <c r="U219" s="19">
        <f t="shared" si="343"/>
        <v>13797.9</v>
      </c>
      <c r="V219" s="19">
        <f t="shared" si="344"/>
        <v>13797.9</v>
      </c>
      <c r="W219" s="19">
        <f t="shared" si="365"/>
        <v>0</v>
      </c>
      <c r="X219" s="32"/>
      <c r="Y219" s="23"/>
      <c r="Z219" s="2"/>
    </row>
    <row r="220" spans="1:26" ht="31.2" x14ac:dyDescent="0.3">
      <c r="A220" s="47" t="s">
        <v>65</v>
      </c>
      <c r="B220" s="44">
        <v>200</v>
      </c>
      <c r="C220" s="47"/>
      <c r="D220" s="47"/>
      <c r="E220" s="15" t="s">
        <v>578</v>
      </c>
      <c r="F220" s="19">
        <f t="shared" ref="F220:K221" si="369">F221</f>
        <v>10993.3</v>
      </c>
      <c r="G220" s="19">
        <f t="shared" si="369"/>
        <v>12993.3</v>
      </c>
      <c r="H220" s="19">
        <f t="shared" si="369"/>
        <v>12993.3</v>
      </c>
      <c r="I220" s="19">
        <f t="shared" si="369"/>
        <v>0</v>
      </c>
      <c r="J220" s="19">
        <f t="shared" si="369"/>
        <v>0</v>
      </c>
      <c r="K220" s="19">
        <f t="shared" si="369"/>
        <v>0</v>
      </c>
      <c r="L220" s="19">
        <f t="shared" si="346"/>
        <v>10993.3</v>
      </c>
      <c r="M220" s="19">
        <f t="shared" si="347"/>
        <v>12993.3</v>
      </c>
      <c r="N220" s="19">
        <f t="shared" si="348"/>
        <v>12993.3</v>
      </c>
      <c r="O220" s="19">
        <f t="shared" ref="O220:Q221" si="370">O221</f>
        <v>1028.5</v>
      </c>
      <c r="P220" s="19">
        <f t="shared" si="370"/>
        <v>0</v>
      </c>
      <c r="Q220" s="19">
        <f t="shared" si="370"/>
        <v>0</v>
      </c>
      <c r="R220" s="19">
        <f t="shared" si="342"/>
        <v>12021.8</v>
      </c>
      <c r="S220" s="19">
        <f t="shared" ref="S220:S221" si="371">S221</f>
        <v>-328.5</v>
      </c>
      <c r="T220" s="19">
        <f t="shared" si="351"/>
        <v>11693.3</v>
      </c>
      <c r="U220" s="19">
        <f t="shared" si="343"/>
        <v>12993.3</v>
      </c>
      <c r="V220" s="19">
        <f t="shared" si="344"/>
        <v>12993.3</v>
      </c>
      <c r="W220" s="19">
        <f t="shared" ref="W220:W221" si="372">W221</f>
        <v>0</v>
      </c>
      <c r="X220" s="32"/>
      <c r="Y220" s="23"/>
      <c r="Z220" s="2"/>
    </row>
    <row r="221" spans="1:26" ht="46.8" x14ac:dyDescent="0.3">
      <c r="A221" s="47" t="s">
        <v>65</v>
      </c>
      <c r="B221" s="44">
        <v>240</v>
      </c>
      <c r="C221" s="47"/>
      <c r="D221" s="47"/>
      <c r="E221" s="15" t="s">
        <v>586</v>
      </c>
      <c r="F221" s="19">
        <f t="shared" si="369"/>
        <v>10993.3</v>
      </c>
      <c r="G221" s="19">
        <f t="shared" si="369"/>
        <v>12993.3</v>
      </c>
      <c r="H221" s="19">
        <f t="shared" si="369"/>
        <v>12993.3</v>
      </c>
      <c r="I221" s="19">
        <f t="shared" si="369"/>
        <v>0</v>
      </c>
      <c r="J221" s="19">
        <f t="shared" si="369"/>
        <v>0</v>
      </c>
      <c r="K221" s="19">
        <f t="shared" si="369"/>
        <v>0</v>
      </c>
      <c r="L221" s="19">
        <f t="shared" si="346"/>
        <v>10993.3</v>
      </c>
      <c r="M221" s="19">
        <f t="shared" si="347"/>
        <v>12993.3</v>
      </c>
      <c r="N221" s="19">
        <f t="shared" si="348"/>
        <v>12993.3</v>
      </c>
      <c r="O221" s="19">
        <f t="shared" si="370"/>
        <v>1028.5</v>
      </c>
      <c r="P221" s="19">
        <f t="shared" si="370"/>
        <v>0</v>
      </c>
      <c r="Q221" s="19">
        <f t="shared" si="370"/>
        <v>0</v>
      </c>
      <c r="R221" s="19">
        <f t="shared" si="342"/>
        <v>12021.8</v>
      </c>
      <c r="S221" s="19">
        <f t="shared" si="371"/>
        <v>-328.5</v>
      </c>
      <c r="T221" s="19">
        <f t="shared" si="351"/>
        <v>11693.3</v>
      </c>
      <c r="U221" s="19">
        <f t="shared" si="343"/>
        <v>12993.3</v>
      </c>
      <c r="V221" s="19">
        <f t="shared" si="344"/>
        <v>12993.3</v>
      </c>
      <c r="W221" s="19">
        <f t="shared" si="372"/>
        <v>0</v>
      </c>
      <c r="X221" s="32"/>
      <c r="Y221" s="23"/>
      <c r="Z221" s="2"/>
    </row>
    <row r="222" spans="1:26" x14ac:dyDescent="0.3">
      <c r="A222" s="47" t="s">
        <v>65</v>
      </c>
      <c r="B222" s="44">
        <v>240</v>
      </c>
      <c r="C222" s="47" t="s">
        <v>24</v>
      </c>
      <c r="D222" s="47" t="s">
        <v>5</v>
      </c>
      <c r="E222" s="15" t="s">
        <v>563</v>
      </c>
      <c r="F222" s="19">
        <v>10993.3</v>
      </c>
      <c r="G222" s="19">
        <v>12993.3</v>
      </c>
      <c r="H222" s="19">
        <v>12993.3</v>
      </c>
      <c r="I222" s="19"/>
      <c r="J222" s="19"/>
      <c r="K222" s="19"/>
      <c r="L222" s="19">
        <f t="shared" si="346"/>
        <v>10993.3</v>
      </c>
      <c r="M222" s="19">
        <f t="shared" si="347"/>
        <v>12993.3</v>
      </c>
      <c r="N222" s="19">
        <f t="shared" si="348"/>
        <v>12993.3</v>
      </c>
      <c r="O222" s="19">
        <v>1028.5</v>
      </c>
      <c r="P222" s="19"/>
      <c r="Q222" s="19"/>
      <c r="R222" s="19">
        <f t="shared" si="342"/>
        <v>12021.8</v>
      </c>
      <c r="S222" s="19">
        <v>-328.5</v>
      </c>
      <c r="T222" s="19">
        <f t="shared" si="351"/>
        <v>11693.3</v>
      </c>
      <c r="U222" s="19">
        <f t="shared" si="343"/>
        <v>12993.3</v>
      </c>
      <c r="V222" s="19">
        <f t="shared" si="344"/>
        <v>12993.3</v>
      </c>
      <c r="W222" s="40"/>
      <c r="X222" s="41"/>
      <c r="Y222" s="42"/>
      <c r="Z222" s="43"/>
    </row>
    <row r="223" spans="1:26" ht="31.2" x14ac:dyDescent="0.3">
      <c r="A223" s="47" t="s">
        <v>65</v>
      </c>
      <c r="B223" s="44">
        <v>300</v>
      </c>
      <c r="C223" s="47"/>
      <c r="D223" s="47"/>
      <c r="E223" s="15" t="s">
        <v>579</v>
      </c>
      <c r="F223" s="19">
        <f t="shared" ref="F223:K224" si="373">F224</f>
        <v>804.6</v>
      </c>
      <c r="G223" s="19">
        <f t="shared" si="373"/>
        <v>804.6</v>
      </c>
      <c r="H223" s="19">
        <f t="shared" si="373"/>
        <v>804.6</v>
      </c>
      <c r="I223" s="19">
        <f t="shared" si="373"/>
        <v>0</v>
      </c>
      <c r="J223" s="19">
        <f t="shared" si="373"/>
        <v>0</v>
      </c>
      <c r="K223" s="19">
        <f t="shared" si="373"/>
        <v>0</v>
      </c>
      <c r="L223" s="19">
        <f t="shared" si="346"/>
        <v>804.6</v>
      </c>
      <c r="M223" s="19">
        <f t="shared" si="347"/>
        <v>804.6</v>
      </c>
      <c r="N223" s="19">
        <f t="shared" si="348"/>
        <v>804.6</v>
      </c>
      <c r="O223" s="19">
        <f t="shared" ref="O223:Q224" si="374">O224</f>
        <v>0</v>
      </c>
      <c r="P223" s="19">
        <f t="shared" si="374"/>
        <v>0</v>
      </c>
      <c r="Q223" s="19">
        <f t="shared" si="374"/>
        <v>0</v>
      </c>
      <c r="R223" s="19">
        <f t="shared" si="342"/>
        <v>804.6</v>
      </c>
      <c r="S223" s="19">
        <f t="shared" ref="S223:S224" si="375">S224</f>
        <v>0</v>
      </c>
      <c r="T223" s="19">
        <f t="shared" si="351"/>
        <v>804.6</v>
      </c>
      <c r="U223" s="19">
        <f t="shared" si="343"/>
        <v>804.6</v>
      </c>
      <c r="V223" s="19">
        <f t="shared" si="344"/>
        <v>804.6</v>
      </c>
      <c r="W223" s="19">
        <f t="shared" ref="W223:W224" si="376">W224</f>
        <v>0</v>
      </c>
      <c r="X223" s="32"/>
      <c r="Y223" s="23"/>
      <c r="Z223" s="2"/>
    </row>
    <row r="224" spans="1:26" x14ac:dyDescent="0.3">
      <c r="A224" s="47" t="s">
        <v>65</v>
      </c>
      <c r="B224" s="44">
        <v>350</v>
      </c>
      <c r="C224" s="47"/>
      <c r="D224" s="47"/>
      <c r="E224" s="15" t="s">
        <v>591</v>
      </c>
      <c r="F224" s="19">
        <f t="shared" si="373"/>
        <v>804.6</v>
      </c>
      <c r="G224" s="19">
        <f t="shared" si="373"/>
        <v>804.6</v>
      </c>
      <c r="H224" s="19">
        <f t="shared" si="373"/>
        <v>804.6</v>
      </c>
      <c r="I224" s="19">
        <f t="shared" si="373"/>
        <v>0</v>
      </c>
      <c r="J224" s="19">
        <f t="shared" si="373"/>
        <v>0</v>
      </c>
      <c r="K224" s="19">
        <f t="shared" si="373"/>
        <v>0</v>
      </c>
      <c r="L224" s="19">
        <f t="shared" si="346"/>
        <v>804.6</v>
      </c>
      <c r="M224" s="19">
        <f t="shared" si="347"/>
        <v>804.6</v>
      </c>
      <c r="N224" s="19">
        <f t="shared" si="348"/>
        <v>804.6</v>
      </c>
      <c r="O224" s="19">
        <f t="shared" si="374"/>
        <v>0</v>
      </c>
      <c r="P224" s="19">
        <f t="shared" si="374"/>
        <v>0</v>
      </c>
      <c r="Q224" s="19">
        <f t="shared" si="374"/>
        <v>0</v>
      </c>
      <c r="R224" s="19">
        <f t="shared" si="342"/>
        <v>804.6</v>
      </c>
      <c r="S224" s="19">
        <f t="shared" si="375"/>
        <v>0</v>
      </c>
      <c r="T224" s="19">
        <f t="shared" si="351"/>
        <v>804.6</v>
      </c>
      <c r="U224" s="19">
        <f t="shared" si="343"/>
        <v>804.6</v>
      </c>
      <c r="V224" s="19">
        <f t="shared" si="344"/>
        <v>804.6</v>
      </c>
      <c r="W224" s="19">
        <f t="shared" si="376"/>
        <v>0</v>
      </c>
      <c r="X224" s="32"/>
      <c r="Y224" s="23"/>
      <c r="Z224" s="2"/>
    </row>
    <row r="225" spans="1:26" x14ac:dyDescent="0.3">
      <c r="A225" s="47" t="s">
        <v>65</v>
      </c>
      <c r="B225" s="44">
        <v>350</v>
      </c>
      <c r="C225" s="47" t="s">
        <v>24</v>
      </c>
      <c r="D225" s="47" t="s">
        <v>5</v>
      </c>
      <c r="E225" s="15" t="s">
        <v>563</v>
      </c>
      <c r="F225" s="19">
        <v>804.6</v>
      </c>
      <c r="G225" s="19">
        <v>804.6</v>
      </c>
      <c r="H225" s="19">
        <v>804.6</v>
      </c>
      <c r="I225" s="19"/>
      <c r="J225" s="19"/>
      <c r="K225" s="19"/>
      <c r="L225" s="19">
        <f t="shared" si="346"/>
        <v>804.6</v>
      </c>
      <c r="M225" s="19">
        <f t="shared" si="347"/>
        <v>804.6</v>
      </c>
      <c r="N225" s="19">
        <f t="shared" si="348"/>
        <v>804.6</v>
      </c>
      <c r="O225" s="19"/>
      <c r="P225" s="19"/>
      <c r="Q225" s="19"/>
      <c r="R225" s="19">
        <f t="shared" si="342"/>
        <v>804.6</v>
      </c>
      <c r="S225" s="19"/>
      <c r="T225" s="19">
        <f t="shared" si="351"/>
        <v>804.6</v>
      </c>
      <c r="U225" s="19">
        <f t="shared" si="343"/>
        <v>804.6</v>
      </c>
      <c r="V225" s="19">
        <f t="shared" si="344"/>
        <v>804.6</v>
      </c>
      <c r="W225" s="19"/>
      <c r="X225" s="32"/>
      <c r="Y225" s="23"/>
      <c r="Z225" s="2"/>
    </row>
    <row r="226" spans="1:26" ht="31.2" x14ac:dyDescent="0.3">
      <c r="A226" s="20" t="s">
        <v>955</v>
      </c>
      <c r="B226" s="44"/>
      <c r="C226" s="47"/>
      <c r="D226" s="47"/>
      <c r="E226" s="15" t="s">
        <v>956</v>
      </c>
      <c r="F226" s="19">
        <f>F227</f>
        <v>40000</v>
      </c>
      <c r="G226" s="19">
        <f t="shared" ref="G226:W228" si="377">G227</f>
        <v>40000</v>
      </c>
      <c r="H226" s="19">
        <f t="shared" si="377"/>
        <v>40000</v>
      </c>
      <c r="I226" s="19">
        <f t="shared" si="377"/>
        <v>0</v>
      </c>
      <c r="J226" s="19">
        <f t="shared" si="377"/>
        <v>0</v>
      </c>
      <c r="K226" s="19">
        <f t="shared" si="377"/>
        <v>0</v>
      </c>
      <c r="L226" s="19">
        <f t="shared" si="346"/>
        <v>40000</v>
      </c>
      <c r="M226" s="19">
        <f t="shared" si="347"/>
        <v>40000</v>
      </c>
      <c r="N226" s="19">
        <f t="shared" si="348"/>
        <v>40000</v>
      </c>
      <c r="O226" s="19">
        <f t="shared" si="377"/>
        <v>0</v>
      </c>
      <c r="P226" s="19">
        <f t="shared" si="377"/>
        <v>-20236.400000000001</v>
      </c>
      <c r="Q226" s="19">
        <f t="shared" si="377"/>
        <v>-21999</v>
      </c>
      <c r="R226" s="19">
        <f t="shared" si="342"/>
        <v>40000</v>
      </c>
      <c r="S226" s="19">
        <f t="shared" si="377"/>
        <v>0</v>
      </c>
      <c r="T226" s="19">
        <f t="shared" si="351"/>
        <v>40000</v>
      </c>
      <c r="U226" s="19">
        <f t="shared" si="343"/>
        <v>19763.599999999999</v>
      </c>
      <c r="V226" s="19">
        <f t="shared" si="344"/>
        <v>18001</v>
      </c>
      <c r="W226" s="19">
        <f t="shared" si="377"/>
        <v>0</v>
      </c>
      <c r="X226" s="32"/>
      <c r="Y226" s="23"/>
      <c r="Z226" s="2"/>
    </row>
    <row r="227" spans="1:26" ht="46.8" x14ac:dyDescent="0.3">
      <c r="A227" s="20" t="s">
        <v>955</v>
      </c>
      <c r="B227" s="44">
        <v>600</v>
      </c>
      <c r="C227" s="47"/>
      <c r="D227" s="47"/>
      <c r="E227" s="15" t="s">
        <v>581</v>
      </c>
      <c r="F227" s="19">
        <f>F228</f>
        <v>40000</v>
      </c>
      <c r="G227" s="19">
        <f t="shared" si="377"/>
        <v>40000</v>
      </c>
      <c r="H227" s="19">
        <f t="shared" si="377"/>
        <v>40000</v>
      </c>
      <c r="I227" s="19">
        <f t="shared" si="377"/>
        <v>0</v>
      </c>
      <c r="J227" s="19">
        <f t="shared" si="377"/>
        <v>0</v>
      </c>
      <c r="K227" s="19">
        <f t="shared" si="377"/>
        <v>0</v>
      </c>
      <c r="L227" s="19">
        <f t="shared" si="346"/>
        <v>40000</v>
      </c>
      <c r="M227" s="19">
        <f t="shared" si="347"/>
        <v>40000</v>
      </c>
      <c r="N227" s="19">
        <f t="shared" si="348"/>
        <v>40000</v>
      </c>
      <c r="O227" s="19">
        <f t="shared" si="377"/>
        <v>0</v>
      </c>
      <c r="P227" s="19">
        <f t="shared" si="377"/>
        <v>-20236.400000000001</v>
      </c>
      <c r="Q227" s="19">
        <f t="shared" si="377"/>
        <v>-21999</v>
      </c>
      <c r="R227" s="19">
        <f t="shared" si="342"/>
        <v>40000</v>
      </c>
      <c r="S227" s="19">
        <f t="shared" si="377"/>
        <v>0</v>
      </c>
      <c r="T227" s="19">
        <f t="shared" si="351"/>
        <v>40000</v>
      </c>
      <c r="U227" s="19">
        <f t="shared" si="343"/>
        <v>19763.599999999999</v>
      </c>
      <c r="V227" s="19">
        <f t="shared" si="344"/>
        <v>18001</v>
      </c>
      <c r="W227" s="19">
        <f t="shared" si="377"/>
        <v>0</v>
      </c>
      <c r="X227" s="32"/>
      <c r="Y227" s="23"/>
      <c r="Z227" s="2"/>
    </row>
    <row r="228" spans="1:26" x14ac:dyDescent="0.3">
      <c r="A228" s="20" t="s">
        <v>955</v>
      </c>
      <c r="B228" s="44">
        <v>620</v>
      </c>
      <c r="C228" s="47"/>
      <c r="D228" s="47"/>
      <c r="E228" s="15" t="s">
        <v>596</v>
      </c>
      <c r="F228" s="19">
        <f>F229</f>
        <v>40000</v>
      </c>
      <c r="G228" s="19">
        <f t="shared" si="377"/>
        <v>40000</v>
      </c>
      <c r="H228" s="19">
        <f t="shared" si="377"/>
        <v>40000</v>
      </c>
      <c r="I228" s="19">
        <f t="shared" si="377"/>
        <v>0</v>
      </c>
      <c r="J228" s="19">
        <f t="shared" si="377"/>
        <v>0</v>
      </c>
      <c r="K228" s="19">
        <f t="shared" si="377"/>
        <v>0</v>
      </c>
      <c r="L228" s="19">
        <f t="shared" si="346"/>
        <v>40000</v>
      </c>
      <c r="M228" s="19">
        <f t="shared" si="347"/>
        <v>40000</v>
      </c>
      <c r="N228" s="19">
        <f t="shared" si="348"/>
        <v>40000</v>
      </c>
      <c r="O228" s="19">
        <f t="shared" si="377"/>
        <v>0</v>
      </c>
      <c r="P228" s="19">
        <f t="shared" si="377"/>
        <v>-20236.400000000001</v>
      </c>
      <c r="Q228" s="19">
        <f t="shared" si="377"/>
        <v>-21999</v>
      </c>
      <c r="R228" s="19">
        <f t="shared" si="342"/>
        <v>40000</v>
      </c>
      <c r="S228" s="19">
        <f t="shared" si="377"/>
        <v>0</v>
      </c>
      <c r="T228" s="19">
        <f t="shared" si="351"/>
        <v>40000</v>
      </c>
      <c r="U228" s="19">
        <f t="shared" si="343"/>
        <v>19763.599999999999</v>
      </c>
      <c r="V228" s="19">
        <f t="shared" si="344"/>
        <v>18001</v>
      </c>
      <c r="W228" s="19">
        <f t="shared" si="377"/>
        <v>0</v>
      </c>
      <c r="X228" s="32"/>
      <c r="Y228" s="23"/>
      <c r="Z228" s="2"/>
    </row>
    <row r="229" spans="1:26" x14ac:dyDescent="0.3">
      <c r="A229" s="20" t="s">
        <v>955</v>
      </c>
      <c r="B229" s="44">
        <v>620</v>
      </c>
      <c r="C229" s="47" t="s">
        <v>24</v>
      </c>
      <c r="D229" s="47" t="s">
        <v>5</v>
      </c>
      <c r="E229" s="15" t="s">
        <v>563</v>
      </c>
      <c r="F229" s="19">
        <v>40000</v>
      </c>
      <c r="G229" s="19">
        <v>40000</v>
      </c>
      <c r="H229" s="19">
        <v>40000</v>
      </c>
      <c r="I229" s="19"/>
      <c r="J229" s="19"/>
      <c r="K229" s="19"/>
      <c r="L229" s="19">
        <f t="shared" si="346"/>
        <v>40000</v>
      </c>
      <c r="M229" s="19">
        <f t="shared" si="347"/>
        <v>40000</v>
      </c>
      <c r="N229" s="19">
        <f t="shared" si="348"/>
        <v>40000</v>
      </c>
      <c r="O229" s="19"/>
      <c r="P229" s="19">
        <v>-20236.400000000001</v>
      </c>
      <c r="Q229" s="19">
        <v>-21999</v>
      </c>
      <c r="R229" s="19">
        <f t="shared" si="342"/>
        <v>40000</v>
      </c>
      <c r="S229" s="19"/>
      <c r="T229" s="19">
        <f t="shared" si="351"/>
        <v>40000</v>
      </c>
      <c r="U229" s="19">
        <f t="shared" si="343"/>
        <v>19763.599999999999</v>
      </c>
      <c r="V229" s="19">
        <f t="shared" si="344"/>
        <v>18001</v>
      </c>
      <c r="W229" s="19"/>
      <c r="X229" s="32"/>
      <c r="Y229" s="23"/>
      <c r="Z229" s="2"/>
    </row>
    <row r="230" spans="1:26" ht="46.8" x14ac:dyDescent="0.3">
      <c r="A230" s="20" t="s">
        <v>1376</v>
      </c>
      <c r="B230" s="44"/>
      <c r="C230" s="47"/>
      <c r="D230" s="47"/>
      <c r="E230" s="15" t="s">
        <v>1365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>
        <f>O231</f>
        <v>0</v>
      </c>
      <c r="P230" s="19">
        <f t="shared" ref="P230:W232" si="378">P231</f>
        <v>42360.3</v>
      </c>
      <c r="Q230" s="19">
        <f t="shared" si="378"/>
        <v>69991</v>
      </c>
      <c r="R230" s="19">
        <f t="shared" si="342"/>
        <v>0</v>
      </c>
      <c r="S230" s="19">
        <f t="shared" si="378"/>
        <v>0</v>
      </c>
      <c r="T230" s="19">
        <f t="shared" si="351"/>
        <v>0</v>
      </c>
      <c r="U230" s="19">
        <f t="shared" si="343"/>
        <v>42360.3</v>
      </c>
      <c r="V230" s="19">
        <f t="shared" si="344"/>
        <v>69991</v>
      </c>
      <c r="W230" s="19">
        <f t="shared" si="378"/>
        <v>0</v>
      </c>
      <c r="X230" s="32"/>
      <c r="Y230" s="23"/>
      <c r="Z230" s="2"/>
    </row>
    <row r="231" spans="1:26" ht="46.8" x14ac:dyDescent="0.3">
      <c r="A231" s="20" t="s">
        <v>1376</v>
      </c>
      <c r="B231" s="44">
        <v>600</v>
      </c>
      <c r="C231" s="47"/>
      <c r="D231" s="47"/>
      <c r="E231" s="15" t="s">
        <v>581</v>
      </c>
      <c r="F231" s="19"/>
      <c r="G231" s="19"/>
      <c r="H231" s="19"/>
      <c r="I231" s="19"/>
      <c r="J231" s="19"/>
      <c r="K231" s="19"/>
      <c r="L231" s="19"/>
      <c r="M231" s="19"/>
      <c r="N231" s="19"/>
      <c r="O231" s="19">
        <f>O232</f>
        <v>0</v>
      </c>
      <c r="P231" s="19">
        <f t="shared" si="378"/>
        <v>42360.3</v>
      </c>
      <c r="Q231" s="19">
        <f t="shared" si="378"/>
        <v>69991</v>
      </c>
      <c r="R231" s="19">
        <f t="shared" si="342"/>
        <v>0</v>
      </c>
      <c r="S231" s="19">
        <f t="shared" si="378"/>
        <v>0</v>
      </c>
      <c r="T231" s="19">
        <f t="shared" si="351"/>
        <v>0</v>
      </c>
      <c r="U231" s="19">
        <f t="shared" si="343"/>
        <v>42360.3</v>
      </c>
      <c r="V231" s="19">
        <f t="shared" si="344"/>
        <v>69991</v>
      </c>
      <c r="W231" s="19">
        <f t="shared" si="378"/>
        <v>0</v>
      </c>
      <c r="X231" s="32"/>
      <c r="Y231" s="23"/>
      <c r="Z231" s="2"/>
    </row>
    <row r="232" spans="1:26" x14ac:dyDescent="0.3">
      <c r="A232" s="20" t="s">
        <v>1376</v>
      </c>
      <c r="B232" s="44">
        <v>620</v>
      </c>
      <c r="C232" s="47"/>
      <c r="D232" s="47"/>
      <c r="E232" s="15" t="s">
        <v>596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>
        <f>O233</f>
        <v>0</v>
      </c>
      <c r="P232" s="19">
        <f t="shared" si="378"/>
        <v>42360.3</v>
      </c>
      <c r="Q232" s="19">
        <f t="shared" si="378"/>
        <v>69991</v>
      </c>
      <c r="R232" s="19">
        <f t="shared" si="342"/>
        <v>0</v>
      </c>
      <c r="S232" s="19">
        <f t="shared" si="378"/>
        <v>0</v>
      </c>
      <c r="T232" s="19">
        <f t="shared" si="351"/>
        <v>0</v>
      </c>
      <c r="U232" s="19">
        <f t="shared" si="343"/>
        <v>42360.3</v>
      </c>
      <c r="V232" s="19">
        <f t="shared" si="344"/>
        <v>69991</v>
      </c>
      <c r="W232" s="19">
        <f t="shared" si="378"/>
        <v>0</v>
      </c>
      <c r="X232" s="32"/>
      <c r="Y232" s="23"/>
      <c r="Z232" s="2"/>
    </row>
    <row r="233" spans="1:26" x14ac:dyDescent="0.3">
      <c r="A233" s="20" t="s">
        <v>1376</v>
      </c>
      <c r="B233" s="44">
        <v>620</v>
      </c>
      <c r="C233" s="47" t="s">
        <v>24</v>
      </c>
      <c r="D233" s="47" t="s">
        <v>5</v>
      </c>
      <c r="E233" s="15" t="s">
        <v>563</v>
      </c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>
        <f>20236.4+22123.9</f>
        <v>42360.3</v>
      </c>
      <c r="Q233" s="19">
        <f>21999+47992</f>
        <v>69991</v>
      </c>
      <c r="R233" s="19">
        <f t="shared" si="342"/>
        <v>0</v>
      </c>
      <c r="S233" s="19"/>
      <c r="T233" s="19">
        <f t="shared" si="351"/>
        <v>0</v>
      </c>
      <c r="U233" s="19">
        <f t="shared" si="343"/>
        <v>42360.3</v>
      </c>
      <c r="V233" s="19">
        <f t="shared" si="344"/>
        <v>69991</v>
      </c>
      <c r="W233" s="19"/>
      <c r="X233" s="32"/>
      <c r="Y233" s="23"/>
      <c r="Z233" s="2"/>
    </row>
    <row r="234" spans="1:26" s="11" customFormat="1" ht="46.8" x14ac:dyDescent="0.3">
      <c r="A234" s="10" t="s">
        <v>71</v>
      </c>
      <c r="B234" s="17"/>
      <c r="C234" s="10"/>
      <c r="D234" s="10"/>
      <c r="E234" s="16" t="s">
        <v>1055</v>
      </c>
      <c r="F234" s="18">
        <f>F235+F256</f>
        <v>590956.60000000009</v>
      </c>
      <c r="G234" s="18">
        <f>G235+G256</f>
        <v>674734.9</v>
      </c>
      <c r="H234" s="18">
        <f>H235+H256</f>
        <v>590682.19999999995</v>
      </c>
      <c r="I234" s="18">
        <f t="shared" ref="I234:K234" si="379">I235+I256</f>
        <v>11200</v>
      </c>
      <c r="J234" s="18">
        <f t="shared" si="379"/>
        <v>0</v>
      </c>
      <c r="K234" s="18">
        <f t="shared" si="379"/>
        <v>0</v>
      </c>
      <c r="L234" s="18">
        <f t="shared" si="346"/>
        <v>602156.60000000009</v>
      </c>
      <c r="M234" s="18">
        <f t="shared" si="347"/>
        <v>674734.9</v>
      </c>
      <c r="N234" s="18">
        <f t="shared" si="348"/>
        <v>590682.19999999995</v>
      </c>
      <c r="O234" s="18">
        <f t="shared" ref="O234:Q234" si="380">O235+O256</f>
        <v>1000</v>
      </c>
      <c r="P234" s="18">
        <f t="shared" si="380"/>
        <v>0</v>
      </c>
      <c r="Q234" s="18">
        <f t="shared" si="380"/>
        <v>0</v>
      </c>
      <c r="R234" s="18">
        <f t="shared" si="342"/>
        <v>603156.60000000009</v>
      </c>
      <c r="S234" s="18">
        <f>S235+S256</f>
        <v>0</v>
      </c>
      <c r="T234" s="18">
        <f t="shared" si="351"/>
        <v>603156.60000000009</v>
      </c>
      <c r="U234" s="18">
        <f t="shared" si="343"/>
        <v>674734.9</v>
      </c>
      <c r="V234" s="18">
        <f t="shared" si="344"/>
        <v>590682.19999999995</v>
      </c>
      <c r="W234" s="18">
        <f>W235+W256</f>
        <v>0</v>
      </c>
      <c r="X234" s="31"/>
      <c r="Y234" s="26"/>
    </row>
    <row r="235" spans="1:26" ht="46.8" x14ac:dyDescent="0.3">
      <c r="A235" s="47" t="s">
        <v>72</v>
      </c>
      <c r="B235" s="44"/>
      <c r="C235" s="47"/>
      <c r="D235" s="47"/>
      <c r="E235" s="15" t="s">
        <v>1056</v>
      </c>
      <c r="F235" s="19">
        <f>F236+F250</f>
        <v>233042.2</v>
      </c>
      <c r="G235" s="19">
        <f t="shared" ref="G235:H235" si="381">G236+G250</f>
        <v>233003.5</v>
      </c>
      <c r="H235" s="19">
        <f t="shared" si="381"/>
        <v>233003.5</v>
      </c>
      <c r="I235" s="19">
        <f>I236+I250+I242</f>
        <v>11200</v>
      </c>
      <c r="J235" s="19">
        <f t="shared" ref="J235:K235" si="382">J236+J250+J242</f>
        <v>0</v>
      </c>
      <c r="K235" s="19">
        <f t="shared" si="382"/>
        <v>0</v>
      </c>
      <c r="L235" s="19">
        <f t="shared" si="346"/>
        <v>244242.2</v>
      </c>
      <c r="M235" s="19">
        <f t="shared" si="347"/>
        <v>233003.5</v>
      </c>
      <c r="N235" s="19">
        <f t="shared" si="348"/>
        <v>233003.5</v>
      </c>
      <c r="O235" s="19">
        <f>O236+O250+O242+O246</f>
        <v>1000</v>
      </c>
      <c r="P235" s="19">
        <f t="shared" ref="P235:W235" si="383">P236+P250+P242+P246</f>
        <v>0</v>
      </c>
      <c r="Q235" s="19">
        <f t="shared" si="383"/>
        <v>0</v>
      </c>
      <c r="R235" s="19">
        <f t="shared" si="342"/>
        <v>245242.2</v>
      </c>
      <c r="S235" s="19">
        <f t="shared" ref="S235" si="384">S236+S250+S242+S246</f>
        <v>0</v>
      </c>
      <c r="T235" s="19">
        <f t="shared" si="351"/>
        <v>245242.2</v>
      </c>
      <c r="U235" s="19">
        <f t="shared" si="343"/>
        <v>233003.5</v>
      </c>
      <c r="V235" s="19">
        <f t="shared" si="344"/>
        <v>233003.5</v>
      </c>
      <c r="W235" s="19">
        <f t="shared" si="383"/>
        <v>0</v>
      </c>
      <c r="X235" s="32"/>
      <c r="Y235" s="23"/>
      <c r="Z235" s="2"/>
    </row>
    <row r="236" spans="1:26" ht="46.8" x14ac:dyDescent="0.3">
      <c r="A236" s="47" t="s">
        <v>69</v>
      </c>
      <c r="B236" s="44"/>
      <c r="C236" s="47"/>
      <c r="D236" s="47"/>
      <c r="E236" s="15" t="s">
        <v>627</v>
      </c>
      <c r="F236" s="19">
        <f t="shared" ref="F236:K236" si="385">F237</f>
        <v>213042.2</v>
      </c>
      <c r="G236" s="19">
        <f t="shared" si="385"/>
        <v>213003.5</v>
      </c>
      <c r="H236" s="19">
        <f t="shared" si="385"/>
        <v>213003.5</v>
      </c>
      <c r="I236" s="19">
        <f t="shared" si="385"/>
        <v>0</v>
      </c>
      <c r="J236" s="19">
        <f t="shared" si="385"/>
        <v>0</v>
      </c>
      <c r="K236" s="19">
        <f t="shared" si="385"/>
        <v>0</v>
      </c>
      <c r="L236" s="19">
        <f t="shared" si="346"/>
        <v>213042.2</v>
      </c>
      <c r="M236" s="19">
        <f t="shared" si="347"/>
        <v>213003.5</v>
      </c>
      <c r="N236" s="19">
        <f t="shared" si="348"/>
        <v>213003.5</v>
      </c>
      <c r="O236" s="19">
        <f t="shared" ref="O236:Q236" si="386">O237</f>
        <v>0</v>
      </c>
      <c r="P236" s="19">
        <f t="shared" si="386"/>
        <v>0</v>
      </c>
      <c r="Q236" s="19">
        <f t="shared" si="386"/>
        <v>0</v>
      </c>
      <c r="R236" s="19">
        <f t="shared" si="342"/>
        <v>213042.2</v>
      </c>
      <c r="S236" s="19">
        <f t="shared" ref="S236" si="387">S237</f>
        <v>0</v>
      </c>
      <c r="T236" s="19">
        <f t="shared" si="351"/>
        <v>213042.2</v>
      </c>
      <c r="U236" s="19">
        <f t="shared" si="343"/>
        <v>213003.5</v>
      </c>
      <c r="V236" s="19">
        <f t="shared" si="344"/>
        <v>213003.5</v>
      </c>
      <c r="W236" s="19">
        <f t="shared" ref="W236" si="388">W237</f>
        <v>0</v>
      </c>
      <c r="X236" s="32"/>
      <c r="Y236" s="23"/>
      <c r="Z236" s="2"/>
    </row>
    <row r="237" spans="1:26" ht="46.8" x14ac:dyDescent="0.3">
      <c r="A237" s="47" t="s">
        <v>69</v>
      </c>
      <c r="B237" s="44">
        <v>600</v>
      </c>
      <c r="C237" s="47"/>
      <c r="D237" s="47"/>
      <c r="E237" s="15" t="s">
        <v>581</v>
      </c>
      <c r="F237" s="19">
        <f t="shared" ref="F237:K237" si="389">F238+F240</f>
        <v>213042.2</v>
      </c>
      <c r="G237" s="19">
        <f t="shared" si="389"/>
        <v>213003.5</v>
      </c>
      <c r="H237" s="19">
        <f t="shared" si="389"/>
        <v>213003.5</v>
      </c>
      <c r="I237" s="19">
        <f t="shared" si="389"/>
        <v>0</v>
      </c>
      <c r="J237" s="19">
        <f t="shared" si="389"/>
        <v>0</v>
      </c>
      <c r="K237" s="19">
        <f t="shared" si="389"/>
        <v>0</v>
      </c>
      <c r="L237" s="19">
        <f t="shared" si="346"/>
        <v>213042.2</v>
      </c>
      <c r="M237" s="19">
        <f t="shared" si="347"/>
        <v>213003.5</v>
      </c>
      <c r="N237" s="19">
        <f t="shared" si="348"/>
        <v>213003.5</v>
      </c>
      <c r="O237" s="19">
        <f t="shared" ref="O237:Q237" si="390">O238+O240</f>
        <v>0</v>
      </c>
      <c r="P237" s="19">
        <f t="shared" si="390"/>
        <v>0</v>
      </c>
      <c r="Q237" s="19">
        <f t="shared" si="390"/>
        <v>0</v>
      </c>
      <c r="R237" s="19">
        <f t="shared" si="342"/>
        <v>213042.2</v>
      </c>
      <c r="S237" s="19">
        <f t="shared" ref="S237" si="391">S238+S240</f>
        <v>0</v>
      </c>
      <c r="T237" s="19">
        <f t="shared" si="351"/>
        <v>213042.2</v>
      </c>
      <c r="U237" s="19">
        <f t="shared" si="343"/>
        <v>213003.5</v>
      </c>
      <c r="V237" s="19">
        <f t="shared" si="344"/>
        <v>213003.5</v>
      </c>
      <c r="W237" s="19">
        <f t="shared" ref="W237" si="392">W238+W240</f>
        <v>0</v>
      </c>
      <c r="X237" s="32"/>
      <c r="Y237" s="23"/>
      <c r="Z237" s="2"/>
    </row>
    <row r="238" spans="1:26" x14ac:dyDescent="0.3">
      <c r="A238" s="47" t="s">
        <v>69</v>
      </c>
      <c r="B238" s="44">
        <v>610</v>
      </c>
      <c r="C238" s="47"/>
      <c r="D238" s="47"/>
      <c r="E238" s="15" t="s">
        <v>595</v>
      </c>
      <c r="F238" s="19">
        <f t="shared" ref="F238:K238" si="393">F239</f>
        <v>47295.8</v>
      </c>
      <c r="G238" s="19">
        <f t="shared" si="393"/>
        <v>47293.7</v>
      </c>
      <c r="H238" s="19">
        <f t="shared" si="393"/>
        <v>47293.7</v>
      </c>
      <c r="I238" s="19">
        <f t="shared" si="393"/>
        <v>0</v>
      </c>
      <c r="J238" s="19">
        <f t="shared" si="393"/>
        <v>0</v>
      </c>
      <c r="K238" s="19">
        <f t="shared" si="393"/>
        <v>0</v>
      </c>
      <c r="L238" s="19">
        <f t="shared" si="346"/>
        <v>47295.8</v>
      </c>
      <c r="M238" s="19">
        <f t="shared" si="347"/>
        <v>47293.7</v>
      </c>
      <c r="N238" s="19">
        <f t="shared" si="348"/>
        <v>47293.7</v>
      </c>
      <c r="O238" s="19">
        <f t="shared" ref="O238:Q238" si="394">O239</f>
        <v>0</v>
      </c>
      <c r="P238" s="19">
        <f t="shared" si="394"/>
        <v>0</v>
      </c>
      <c r="Q238" s="19">
        <f t="shared" si="394"/>
        <v>0</v>
      </c>
      <c r="R238" s="19">
        <f t="shared" si="342"/>
        <v>47295.8</v>
      </c>
      <c r="S238" s="19">
        <f t="shared" ref="S238" si="395">S239</f>
        <v>0</v>
      </c>
      <c r="T238" s="19">
        <f t="shared" si="351"/>
        <v>47295.8</v>
      </c>
      <c r="U238" s="19">
        <f t="shared" si="343"/>
        <v>47293.7</v>
      </c>
      <c r="V238" s="19">
        <f t="shared" si="344"/>
        <v>47293.7</v>
      </c>
      <c r="W238" s="19">
        <f t="shared" ref="W238" si="396">W239</f>
        <v>0</v>
      </c>
      <c r="X238" s="32"/>
      <c r="Y238" s="23"/>
      <c r="Z238" s="2"/>
    </row>
    <row r="239" spans="1:26" x14ac:dyDescent="0.3">
      <c r="A239" s="47" t="s">
        <v>69</v>
      </c>
      <c r="B239" s="44">
        <v>610</v>
      </c>
      <c r="C239" s="47" t="s">
        <v>24</v>
      </c>
      <c r="D239" s="47" t="s">
        <v>5</v>
      </c>
      <c r="E239" s="15" t="s">
        <v>563</v>
      </c>
      <c r="F239" s="19">
        <v>47295.8</v>
      </c>
      <c r="G239" s="19">
        <v>47293.7</v>
      </c>
      <c r="H239" s="19">
        <v>47293.7</v>
      </c>
      <c r="I239" s="19"/>
      <c r="J239" s="19"/>
      <c r="K239" s="19"/>
      <c r="L239" s="19">
        <f t="shared" si="346"/>
        <v>47295.8</v>
      </c>
      <c r="M239" s="19">
        <f t="shared" si="347"/>
        <v>47293.7</v>
      </c>
      <c r="N239" s="19">
        <f t="shared" si="348"/>
        <v>47293.7</v>
      </c>
      <c r="O239" s="19"/>
      <c r="P239" s="19"/>
      <c r="Q239" s="19"/>
      <c r="R239" s="19">
        <f t="shared" si="342"/>
        <v>47295.8</v>
      </c>
      <c r="S239" s="19"/>
      <c r="T239" s="19">
        <f t="shared" si="351"/>
        <v>47295.8</v>
      </c>
      <c r="U239" s="19">
        <f t="shared" si="343"/>
        <v>47293.7</v>
      </c>
      <c r="V239" s="19">
        <f t="shared" si="344"/>
        <v>47293.7</v>
      </c>
      <c r="W239" s="19"/>
      <c r="X239" s="32"/>
      <c r="Y239" s="23"/>
      <c r="Z239" s="2"/>
    </row>
    <row r="240" spans="1:26" x14ac:dyDescent="0.3">
      <c r="A240" s="47" t="s">
        <v>69</v>
      </c>
      <c r="B240" s="44">
        <v>620</v>
      </c>
      <c r="C240" s="47"/>
      <c r="D240" s="47"/>
      <c r="E240" s="15" t="s">
        <v>596</v>
      </c>
      <c r="F240" s="19">
        <f t="shared" ref="F240:K240" si="397">F241</f>
        <v>165746.4</v>
      </c>
      <c r="G240" s="19">
        <f t="shared" si="397"/>
        <v>165709.79999999999</v>
      </c>
      <c r="H240" s="19">
        <f t="shared" si="397"/>
        <v>165709.79999999999</v>
      </c>
      <c r="I240" s="19">
        <f t="shared" si="397"/>
        <v>0</v>
      </c>
      <c r="J240" s="19">
        <f t="shared" si="397"/>
        <v>0</v>
      </c>
      <c r="K240" s="19">
        <f t="shared" si="397"/>
        <v>0</v>
      </c>
      <c r="L240" s="19">
        <f t="shared" si="346"/>
        <v>165746.4</v>
      </c>
      <c r="M240" s="19">
        <f t="shared" si="347"/>
        <v>165709.79999999999</v>
      </c>
      <c r="N240" s="19">
        <f t="shared" si="348"/>
        <v>165709.79999999999</v>
      </c>
      <c r="O240" s="19">
        <f t="shared" ref="O240:Q240" si="398">O241</f>
        <v>0</v>
      </c>
      <c r="P240" s="19">
        <f t="shared" si="398"/>
        <v>0</v>
      </c>
      <c r="Q240" s="19">
        <f t="shared" si="398"/>
        <v>0</v>
      </c>
      <c r="R240" s="19">
        <f t="shared" si="342"/>
        <v>165746.4</v>
      </c>
      <c r="S240" s="19">
        <f t="shared" ref="S240" si="399">S241</f>
        <v>0</v>
      </c>
      <c r="T240" s="19">
        <f t="shared" si="351"/>
        <v>165746.4</v>
      </c>
      <c r="U240" s="19">
        <f t="shared" si="343"/>
        <v>165709.79999999999</v>
      </c>
      <c r="V240" s="19">
        <f t="shared" si="344"/>
        <v>165709.79999999999</v>
      </c>
      <c r="W240" s="19">
        <f t="shared" ref="W240" si="400">W241</f>
        <v>0</v>
      </c>
      <c r="X240" s="32"/>
      <c r="Y240" s="23"/>
      <c r="Z240" s="2"/>
    </row>
    <row r="241" spans="1:26" x14ac:dyDescent="0.3">
      <c r="A241" s="47" t="s">
        <v>69</v>
      </c>
      <c r="B241" s="44">
        <v>620</v>
      </c>
      <c r="C241" s="47" t="s">
        <v>24</v>
      </c>
      <c r="D241" s="47" t="s">
        <v>5</v>
      </c>
      <c r="E241" s="15" t="s">
        <v>563</v>
      </c>
      <c r="F241" s="19">
        <v>165746.4</v>
      </c>
      <c r="G241" s="19">
        <v>165709.79999999999</v>
      </c>
      <c r="H241" s="19">
        <v>165709.79999999999</v>
      </c>
      <c r="I241" s="19"/>
      <c r="J241" s="19"/>
      <c r="K241" s="19"/>
      <c r="L241" s="19">
        <f t="shared" si="346"/>
        <v>165746.4</v>
      </c>
      <c r="M241" s="19">
        <f t="shared" si="347"/>
        <v>165709.79999999999</v>
      </c>
      <c r="N241" s="19">
        <f t="shared" si="348"/>
        <v>165709.79999999999</v>
      </c>
      <c r="O241" s="19"/>
      <c r="P241" s="19"/>
      <c r="Q241" s="19"/>
      <c r="R241" s="19">
        <f t="shared" si="342"/>
        <v>165746.4</v>
      </c>
      <c r="S241" s="19"/>
      <c r="T241" s="19">
        <f t="shared" si="351"/>
        <v>165746.4</v>
      </c>
      <c r="U241" s="19">
        <f t="shared" si="343"/>
        <v>165709.79999999999</v>
      </c>
      <c r="V241" s="19">
        <f t="shared" si="344"/>
        <v>165709.79999999999</v>
      </c>
      <c r="W241" s="19"/>
      <c r="X241" s="32"/>
      <c r="Y241" s="23"/>
      <c r="Z241" s="2"/>
    </row>
    <row r="242" spans="1:26" ht="46.8" x14ac:dyDescent="0.3">
      <c r="A242" s="47" t="s">
        <v>1319</v>
      </c>
      <c r="B242" s="44"/>
      <c r="C242" s="47"/>
      <c r="D242" s="47"/>
      <c r="E242" s="15" t="s">
        <v>1320</v>
      </c>
      <c r="F242" s="19"/>
      <c r="G242" s="19"/>
      <c r="H242" s="19"/>
      <c r="I242" s="19">
        <f>I243</f>
        <v>10000</v>
      </c>
      <c r="J242" s="19">
        <f t="shared" ref="J242:W244" si="401">J243</f>
        <v>0</v>
      </c>
      <c r="K242" s="19">
        <f t="shared" si="401"/>
        <v>0</v>
      </c>
      <c r="L242" s="19">
        <f t="shared" si="346"/>
        <v>10000</v>
      </c>
      <c r="M242" s="19">
        <f t="shared" si="347"/>
        <v>0</v>
      </c>
      <c r="N242" s="19">
        <f t="shared" si="348"/>
        <v>0</v>
      </c>
      <c r="O242" s="19">
        <f t="shared" si="401"/>
        <v>0</v>
      </c>
      <c r="P242" s="19">
        <f t="shared" si="401"/>
        <v>0</v>
      </c>
      <c r="Q242" s="19">
        <f t="shared" si="401"/>
        <v>0</v>
      </c>
      <c r="R242" s="19">
        <f t="shared" si="342"/>
        <v>10000</v>
      </c>
      <c r="S242" s="19">
        <f t="shared" si="401"/>
        <v>0</v>
      </c>
      <c r="T242" s="19">
        <f t="shared" si="351"/>
        <v>10000</v>
      </c>
      <c r="U242" s="19">
        <f t="shared" si="343"/>
        <v>0</v>
      </c>
      <c r="V242" s="19">
        <f t="shared" si="344"/>
        <v>0</v>
      </c>
      <c r="W242" s="19">
        <f t="shared" si="401"/>
        <v>0</v>
      </c>
      <c r="X242" s="32"/>
      <c r="Y242" s="23"/>
      <c r="Z242" s="2"/>
    </row>
    <row r="243" spans="1:26" ht="46.8" x14ac:dyDescent="0.3">
      <c r="A243" s="47" t="s">
        <v>1319</v>
      </c>
      <c r="B243" s="44">
        <v>600</v>
      </c>
      <c r="C243" s="47"/>
      <c r="D243" s="47"/>
      <c r="E243" s="15" t="s">
        <v>581</v>
      </c>
      <c r="F243" s="19"/>
      <c r="G243" s="19"/>
      <c r="H243" s="19"/>
      <c r="I243" s="19">
        <f>I244</f>
        <v>10000</v>
      </c>
      <c r="J243" s="19">
        <f t="shared" si="401"/>
        <v>0</v>
      </c>
      <c r="K243" s="19">
        <f t="shared" si="401"/>
        <v>0</v>
      </c>
      <c r="L243" s="19">
        <f t="shared" si="346"/>
        <v>10000</v>
      </c>
      <c r="M243" s="19">
        <f t="shared" si="347"/>
        <v>0</v>
      </c>
      <c r="N243" s="19">
        <f t="shared" si="348"/>
        <v>0</v>
      </c>
      <c r="O243" s="19">
        <f t="shared" si="401"/>
        <v>0</v>
      </c>
      <c r="P243" s="19">
        <f t="shared" si="401"/>
        <v>0</v>
      </c>
      <c r="Q243" s="19">
        <f t="shared" si="401"/>
        <v>0</v>
      </c>
      <c r="R243" s="19">
        <f t="shared" si="342"/>
        <v>10000</v>
      </c>
      <c r="S243" s="19">
        <f t="shared" si="401"/>
        <v>0</v>
      </c>
      <c r="T243" s="19">
        <f t="shared" si="351"/>
        <v>10000</v>
      </c>
      <c r="U243" s="19">
        <f t="shared" si="343"/>
        <v>0</v>
      </c>
      <c r="V243" s="19">
        <f t="shared" si="344"/>
        <v>0</v>
      </c>
      <c r="W243" s="19">
        <f t="shared" si="401"/>
        <v>0</v>
      </c>
      <c r="X243" s="32"/>
      <c r="Y243" s="23"/>
      <c r="Z243" s="2"/>
    </row>
    <row r="244" spans="1:26" x14ac:dyDescent="0.3">
      <c r="A244" s="47" t="s">
        <v>1319</v>
      </c>
      <c r="B244" s="44">
        <v>620</v>
      </c>
      <c r="C244" s="47"/>
      <c r="D244" s="47"/>
      <c r="E244" s="15" t="s">
        <v>596</v>
      </c>
      <c r="F244" s="19"/>
      <c r="G244" s="19"/>
      <c r="H244" s="19"/>
      <c r="I244" s="19">
        <f>I245</f>
        <v>10000</v>
      </c>
      <c r="J244" s="19">
        <f t="shared" si="401"/>
        <v>0</v>
      </c>
      <c r="K244" s="19">
        <f t="shared" si="401"/>
        <v>0</v>
      </c>
      <c r="L244" s="19">
        <f t="shared" si="346"/>
        <v>10000</v>
      </c>
      <c r="M244" s="19">
        <f t="shared" si="347"/>
        <v>0</v>
      </c>
      <c r="N244" s="19">
        <f t="shared" si="348"/>
        <v>0</v>
      </c>
      <c r="O244" s="19">
        <f t="shared" si="401"/>
        <v>0</v>
      </c>
      <c r="P244" s="19">
        <f t="shared" si="401"/>
        <v>0</v>
      </c>
      <c r="Q244" s="19">
        <f t="shared" si="401"/>
        <v>0</v>
      </c>
      <c r="R244" s="19">
        <f t="shared" si="342"/>
        <v>10000</v>
      </c>
      <c r="S244" s="19">
        <f t="shared" si="401"/>
        <v>0</v>
      </c>
      <c r="T244" s="19">
        <f t="shared" si="351"/>
        <v>10000</v>
      </c>
      <c r="U244" s="19">
        <f t="shared" si="343"/>
        <v>0</v>
      </c>
      <c r="V244" s="19">
        <f t="shared" si="344"/>
        <v>0</v>
      </c>
      <c r="W244" s="19">
        <f t="shared" si="401"/>
        <v>0</v>
      </c>
      <c r="X244" s="32"/>
      <c r="Y244" s="23"/>
      <c r="Z244" s="2"/>
    </row>
    <row r="245" spans="1:26" x14ac:dyDescent="0.3">
      <c r="A245" s="47" t="s">
        <v>1319</v>
      </c>
      <c r="B245" s="44">
        <v>620</v>
      </c>
      <c r="C245" s="47" t="s">
        <v>24</v>
      </c>
      <c r="D245" s="47" t="s">
        <v>5</v>
      </c>
      <c r="E245" s="15" t="s">
        <v>563</v>
      </c>
      <c r="F245" s="19"/>
      <c r="G245" s="19"/>
      <c r="H245" s="19"/>
      <c r="I245" s="19">
        <v>10000</v>
      </c>
      <c r="J245" s="19"/>
      <c r="K245" s="19"/>
      <c r="L245" s="19">
        <f t="shared" si="346"/>
        <v>10000</v>
      </c>
      <c r="M245" s="19">
        <f t="shared" si="347"/>
        <v>0</v>
      </c>
      <c r="N245" s="19">
        <f t="shared" si="348"/>
        <v>0</v>
      </c>
      <c r="O245" s="19"/>
      <c r="P245" s="19"/>
      <c r="Q245" s="19"/>
      <c r="R245" s="19">
        <f t="shared" si="342"/>
        <v>10000</v>
      </c>
      <c r="S245" s="19"/>
      <c r="T245" s="19">
        <f t="shared" si="351"/>
        <v>10000</v>
      </c>
      <c r="U245" s="19">
        <f t="shared" si="343"/>
        <v>0</v>
      </c>
      <c r="V245" s="19">
        <f t="shared" si="344"/>
        <v>0</v>
      </c>
      <c r="W245" s="19"/>
      <c r="X245" s="32"/>
      <c r="Y245" s="23" t="s">
        <v>1321</v>
      </c>
      <c r="Z245" s="2"/>
    </row>
    <row r="246" spans="1:26" ht="46.8" x14ac:dyDescent="0.3">
      <c r="A246" s="47" t="s">
        <v>1410</v>
      </c>
      <c r="B246" s="44"/>
      <c r="C246" s="47"/>
      <c r="D246" s="47"/>
      <c r="E246" s="15" t="s">
        <v>1411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>
        <f>O247</f>
        <v>1000</v>
      </c>
      <c r="P246" s="19">
        <f t="shared" ref="P246:W248" si="402">P247</f>
        <v>0</v>
      </c>
      <c r="Q246" s="19">
        <f t="shared" si="402"/>
        <v>0</v>
      </c>
      <c r="R246" s="19">
        <f t="shared" si="342"/>
        <v>1000</v>
      </c>
      <c r="S246" s="19">
        <f t="shared" si="402"/>
        <v>0</v>
      </c>
      <c r="T246" s="19">
        <f t="shared" si="351"/>
        <v>1000</v>
      </c>
      <c r="U246" s="19">
        <f t="shared" si="343"/>
        <v>0</v>
      </c>
      <c r="V246" s="19">
        <f t="shared" si="344"/>
        <v>0</v>
      </c>
      <c r="W246" s="19">
        <f t="shared" si="402"/>
        <v>0</v>
      </c>
      <c r="X246" s="32"/>
      <c r="Y246" s="23"/>
      <c r="Z246" s="2"/>
    </row>
    <row r="247" spans="1:26" ht="46.8" x14ac:dyDescent="0.3">
      <c r="A247" s="47" t="s">
        <v>1410</v>
      </c>
      <c r="B247" s="44">
        <v>600</v>
      </c>
      <c r="C247" s="47"/>
      <c r="D247" s="47"/>
      <c r="E247" s="15" t="s">
        <v>581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>
        <f>O248</f>
        <v>1000</v>
      </c>
      <c r="P247" s="19">
        <f t="shared" si="402"/>
        <v>0</v>
      </c>
      <c r="Q247" s="19">
        <f t="shared" si="402"/>
        <v>0</v>
      </c>
      <c r="R247" s="19">
        <f t="shared" si="342"/>
        <v>1000</v>
      </c>
      <c r="S247" s="19">
        <f t="shared" si="402"/>
        <v>0</v>
      </c>
      <c r="T247" s="19">
        <f t="shared" si="351"/>
        <v>1000</v>
      </c>
      <c r="U247" s="19">
        <f t="shared" si="343"/>
        <v>0</v>
      </c>
      <c r="V247" s="19">
        <f t="shared" si="344"/>
        <v>0</v>
      </c>
      <c r="W247" s="19">
        <f t="shared" si="402"/>
        <v>0</v>
      </c>
      <c r="X247" s="32"/>
      <c r="Y247" s="23"/>
      <c r="Z247" s="2"/>
    </row>
    <row r="248" spans="1:26" x14ac:dyDescent="0.3">
      <c r="A248" s="47" t="s">
        <v>1410</v>
      </c>
      <c r="B248" s="44">
        <v>620</v>
      </c>
      <c r="C248" s="47"/>
      <c r="D248" s="47"/>
      <c r="E248" s="15" t="s">
        <v>596</v>
      </c>
      <c r="F248" s="19"/>
      <c r="G248" s="19"/>
      <c r="H248" s="19"/>
      <c r="I248" s="19"/>
      <c r="J248" s="19"/>
      <c r="K248" s="19"/>
      <c r="L248" s="19"/>
      <c r="M248" s="19"/>
      <c r="N248" s="19"/>
      <c r="O248" s="19">
        <f>O249</f>
        <v>1000</v>
      </c>
      <c r="P248" s="19">
        <f t="shared" si="402"/>
        <v>0</v>
      </c>
      <c r="Q248" s="19">
        <f t="shared" si="402"/>
        <v>0</v>
      </c>
      <c r="R248" s="19">
        <f t="shared" si="342"/>
        <v>1000</v>
      </c>
      <c r="S248" s="19">
        <f t="shared" si="402"/>
        <v>0</v>
      </c>
      <c r="T248" s="19">
        <f t="shared" si="351"/>
        <v>1000</v>
      </c>
      <c r="U248" s="19">
        <f t="shared" si="343"/>
        <v>0</v>
      </c>
      <c r="V248" s="19">
        <f t="shared" si="344"/>
        <v>0</v>
      </c>
      <c r="W248" s="19">
        <f t="shared" si="402"/>
        <v>0</v>
      </c>
      <c r="X248" s="32"/>
      <c r="Y248" s="23"/>
      <c r="Z248" s="2"/>
    </row>
    <row r="249" spans="1:26" x14ac:dyDescent="0.3">
      <c r="A249" s="47" t="s">
        <v>1410</v>
      </c>
      <c r="B249" s="44">
        <v>620</v>
      </c>
      <c r="C249" s="47" t="s">
        <v>24</v>
      </c>
      <c r="D249" s="47" t="s">
        <v>5</v>
      </c>
      <c r="E249" s="15" t="s">
        <v>563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>
        <v>1000</v>
      </c>
      <c r="P249" s="19"/>
      <c r="Q249" s="19"/>
      <c r="R249" s="19">
        <f t="shared" si="342"/>
        <v>1000</v>
      </c>
      <c r="S249" s="19"/>
      <c r="T249" s="19">
        <f t="shared" si="351"/>
        <v>1000</v>
      </c>
      <c r="U249" s="19">
        <f t="shared" si="343"/>
        <v>0</v>
      </c>
      <c r="V249" s="19">
        <f t="shared" si="344"/>
        <v>0</v>
      </c>
      <c r="W249" s="19"/>
      <c r="X249" s="32"/>
      <c r="Y249" s="23"/>
      <c r="Z249" s="2"/>
    </row>
    <row r="250" spans="1:26" ht="46.8" x14ac:dyDescent="0.3">
      <c r="A250" s="47" t="s">
        <v>70</v>
      </c>
      <c r="B250" s="44"/>
      <c r="C250" s="47"/>
      <c r="D250" s="47"/>
      <c r="E250" s="15" t="s">
        <v>652</v>
      </c>
      <c r="F250" s="19">
        <f t="shared" ref="F250:K250" si="403">F251</f>
        <v>20000</v>
      </c>
      <c r="G250" s="19">
        <f t="shared" si="403"/>
        <v>20000</v>
      </c>
      <c r="H250" s="19">
        <f t="shared" si="403"/>
        <v>20000</v>
      </c>
      <c r="I250" s="19">
        <f t="shared" si="403"/>
        <v>1200</v>
      </c>
      <c r="J250" s="19">
        <f t="shared" si="403"/>
        <v>0</v>
      </c>
      <c r="K250" s="19">
        <f t="shared" si="403"/>
        <v>0</v>
      </c>
      <c r="L250" s="19">
        <f t="shared" si="346"/>
        <v>21200</v>
      </c>
      <c r="M250" s="19">
        <f t="shared" si="347"/>
        <v>20000</v>
      </c>
      <c r="N250" s="19">
        <f t="shared" si="348"/>
        <v>20000</v>
      </c>
      <c r="O250" s="19">
        <f t="shared" ref="O250:Q250" si="404">O251</f>
        <v>0</v>
      </c>
      <c r="P250" s="19">
        <f t="shared" si="404"/>
        <v>0</v>
      </c>
      <c r="Q250" s="19">
        <f t="shared" si="404"/>
        <v>0</v>
      </c>
      <c r="R250" s="19">
        <f t="shared" si="342"/>
        <v>21200</v>
      </c>
      <c r="S250" s="19">
        <f t="shared" ref="S250" si="405">S251</f>
        <v>0</v>
      </c>
      <c r="T250" s="19">
        <f t="shared" si="351"/>
        <v>21200</v>
      </c>
      <c r="U250" s="19">
        <f t="shared" si="343"/>
        <v>20000</v>
      </c>
      <c r="V250" s="19">
        <f t="shared" si="344"/>
        <v>20000</v>
      </c>
      <c r="W250" s="19">
        <f t="shared" ref="W250" si="406">W251</f>
        <v>0</v>
      </c>
      <c r="X250" s="32"/>
      <c r="Y250" s="23"/>
      <c r="Z250" s="2"/>
    </row>
    <row r="251" spans="1:26" ht="46.8" x14ac:dyDescent="0.3">
      <c r="A251" s="47" t="s">
        <v>70</v>
      </c>
      <c r="B251" s="44">
        <v>600</v>
      </c>
      <c r="C251" s="47"/>
      <c r="D251" s="47"/>
      <c r="E251" s="15" t="s">
        <v>581</v>
      </c>
      <c r="F251" s="19">
        <f t="shared" ref="F251:K251" si="407">F252+F254</f>
        <v>20000</v>
      </c>
      <c r="G251" s="19">
        <f t="shared" si="407"/>
        <v>20000</v>
      </c>
      <c r="H251" s="19">
        <f t="shared" si="407"/>
        <v>20000</v>
      </c>
      <c r="I251" s="19">
        <f t="shared" si="407"/>
        <v>1200</v>
      </c>
      <c r="J251" s="19">
        <f t="shared" si="407"/>
        <v>0</v>
      </c>
      <c r="K251" s="19">
        <f t="shared" si="407"/>
        <v>0</v>
      </c>
      <c r="L251" s="19">
        <f t="shared" si="346"/>
        <v>21200</v>
      </c>
      <c r="M251" s="19">
        <f t="shared" si="347"/>
        <v>20000</v>
      </c>
      <c r="N251" s="19">
        <f t="shared" si="348"/>
        <v>20000</v>
      </c>
      <c r="O251" s="19">
        <f t="shared" ref="O251:Q251" si="408">O252+O254</f>
        <v>0</v>
      </c>
      <c r="P251" s="19">
        <f t="shared" si="408"/>
        <v>0</v>
      </c>
      <c r="Q251" s="19">
        <f t="shared" si="408"/>
        <v>0</v>
      </c>
      <c r="R251" s="19">
        <f t="shared" si="342"/>
        <v>21200</v>
      </c>
      <c r="S251" s="19">
        <f t="shared" ref="S251" si="409">S252+S254</f>
        <v>0</v>
      </c>
      <c r="T251" s="19">
        <f t="shared" si="351"/>
        <v>21200</v>
      </c>
      <c r="U251" s="19">
        <f t="shared" si="343"/>
        <v>20000</v>
      </c>
      <c r="V251" s="19">
        <f t="shared" si="344"/>
        <v>20000</v>
      </c>
      <c r="W251" s="19">
        <f t="shared" ref="W251" si="410">W252+W254</f>
        <v>0</v>
      </c>
      <c r="X251" s="32"/>
      <c r="Y251" s="23"/>
      <c r="Z251" s="2"/>
    </row>
    <row r="252" spans="1:26" x14ac:dyDescent="0.3">
      <c r="A252" s="47" t="s">
        <v>70</v>
      </c>
      <c r="B252" s="44">
        <v>610</v>
      </c>
      <c r="C252" s="47"/>
      <c r="D252" s="47"/>
      <c r="E252" s="15" t="s">
        <v>595</v>
      </c>
      <c r="F252" s="19">
        <f t="shared" ref="F252:K252" si="411">F253</f>
        <v>1900</v>
      </c>
      <c r="G252" s="19">
        <f t="shared" si="411"/>
        <v>1900</v>
      </c>
      <c r="H252" s="19">
        <f t="shared" si="411"/>
        <v>1900</v>
      </c>
      <c r="I252" s="19">
        <f t="shared" si="411"/>
        <v>0</v>
      </c>
      <c r="J252" s="19">
        <f t="shared" si="411"/>
        <v>0</v>
      </c>
      <c r="K252" s="19">
        <f t="shared" si="411"/>
        <v>0</v>
      </c>
      <c r="L252" s="19">
        <f t="shared" si="346"/>
        <v>1900</v>
      </c>
      <c r="M252" s="19">
        <f t="shared" si="347"/>
        <v>1900</v>
      </c>
      <c r="N252" s="19">
        <f t="shared" si="348"/>
        <v>1900</v>
      </c>
      <c r="O252" s="19">
        <f t="shared" ref="O252:Q252" si="412">O253</f>
        <v>0</v>
      </c>
      <c r="P252" s="19">
        <f t="shared" si="412"/>
        <v>0</v>
      </c>
      <c r="Q252" s="19">
        <f t="shared" si="412"/>
        <v>0</v>
      </c>
      <c r="R252" s="19">
        <f t="shared" si="342"/>
        <v>1900</v>
      </c>
      <c r="S252" s="19">
        <f t="shared" ref="S252" si="413">S253</f>
        <v>0</v>
      </c>
      <c r="T252" s="19">
        <f t="shared" si="351"/>
        <v>1900</v>
      </c>
      <c r="U252" s="19">
        <f t="shared" si="343"/>
        <v>1900</v>
      </c>
      <c r="V252" s="19">
        <f t="shared" si="344"/>
        <v>1900</v>
      </c>
      <c r="W252" s="19">
        <f t="shared" ref="W252" si="414">W253</f>
        <v>0</v>
      </c>
      <c r="X252" s="32"/>
      <c r="Y252" s="23"/>
      <c r="Z252" s="2"/>
    </row>
    <row r="253" spans="1:26" x14ac:dyDescent="0.3">
      <c r="A253" s="47" t="s">
        <v>70</v>
      </c>
      <c r="B253" s="44">
        <v>610</v>
      </c>
      <c r="C253" s="47" t="s">
        <v>24</v>
      </c>
      <c r="D253" s="47" t="s">
        <v>5</v>
      </c>
      <c r="E253" s="15" t="s">
        <v>563</v>
      </c>
      <c r="F253" s="19">
        <v>1900</v>
      </c>
      <c r="G253" s="19">
        <v>1900</v>
      </c>
      <c r="H253" s="19">
        <v>1900</v>
      </c>
      <c r="I253" s="19"/>
      <c r="J253" s="19"/>
      <c r="K253" s="19"/>
      <c r="L253" s="19">
        <f t="shared" si="346"/>
        <v>1900</v>
      </c>
      <c r="M253" s="19">
        <f t="shared" si="347"/>
        <v>1900</v>
      </c>
      <c r="N253" s="19">
        <f t="shared" si="348"/>
        <v>1900</v>
      </c>
      <c r="O253" s="19"/>
      <c r="P253" s="19"/>
      <c r="Q253" s="19"/>
      <c r="R253" s="19">
        <f t="shared" si="342"/>
        <v>1900</v>
      </c>
      <c r="S253" s="19"/>
      <c r="T253" s="19">
        <f t="shared" si="351"/>
        <v>1900</v>
      </c>
      <c r="U253" s="19">
        <f t="shared" si="343"/>
        <v>1900</v>
      </c>
      <c r="V253" s="19">
        <f t="shared" si="344"/>
        <v>1900</v>
      </c>
      <c r="W253" s="19"/>
      <c r="X253" s="32"/>
      <c r="Y253" s="23"/>
      <c r="Z253" s="2"/>
    </row>
    <row r="254" spans="1:26" x14ac:dyDescent="0.3">
      <c r="A254" s="47" t="s">
        <v>70</v>
      </c>
      <c r="B254" s="44">
        <v>620</v>
      </c>
      <c r="C254" s="47"/>
      <c r="D254" s="47"/>
      <c r="E254" s="15" t="s">
        <v>596</v>
      </c>
      <c r="F254" s="19">
        <f t="shared" ref="F254:K254" si="415">F255</f>
        <v>18100</v>
      </c>
      <c r="G254" s="19">
        <f t="shared" si="415"/>
        <v>18100</v>
      </c>
      <c r="H254" s="19">
        <f t="shared" si="415"/>
        <v>18100</v>
      </c>
      <c r="I254" s="19">
        <f t="shared" si="415"/>
        <v>1200</v>
      </c>
      <c r="J254" s="19">
        <f t="shared" si="415"/>
        <v>0</v>
      </c>
      <c r="K254" s="19">
        <f t="shared" si="415"/>
        <v>0</v>
      </c>
      <c r="L254" s="19">
        <f t="shared" si="346"/>
        <v>19300</v>
      </c>
      <c r="M254" s="19">
        <f t="shared" si="347"/>
        <v>18100</v>
      </c>
      <c r="N254" s="19">
        <f t="shared" si="348"/>
        <v>18100</v>
      </c>
      <c r="O254" s="19">
        <f t="shared" ref="O254:Q254" si="416">O255</f>
        <v>0</v>
      </c>
      <c r="P254" s="19">
        <f t="shared" si="416"/>
        <v>0</v>
      </c>
      <c r="Q254" s="19">
        <f t="shared" si="416"/>
        <v>0</v>
      </c>
      <c r="R254" s="19">
        <f t="shared" si="342"/>
        <v>19300</v>
      </c>
      <c r="S254" s="19">
        <f t="shared" ref="S254" si="417">S255</f>
        <v>0</v>
      </c>
      <c r="T254" s="19">
        <f t="shared" si="351"/>
        <v>19300</v>
      </c>
      <c r="U254" s="19">
        <f t="shared" si="343"/>
        <v>18100</v>
      </c>
      <c r="V254" s="19">
        <f t="shared" si="344"/>
        <v>18100</v>
      </c>
      <c r="W254" s="19">
        <f t="shared" ref="W254" si="418">W255</f>
        <v>0</v>
      </c>
      <c r="X254" s="32"/>
      <c r="Y254" s="23"/>
      <c r="Z254" s="2"/>
    </row>
    <row r="255" spans="1:26" x14ac:dyDescent="0.3">
      <c r="A255" s="47" t="s">
        <v>70</v>
      </c>
      <c r="B255" s="44">
        <v>620</v>
      </c>
      <c r="C255" s="47" t="s">
        <v>24</v>
      </c>
      <c r="D255" s="47" t="s">
        <v>5</v>
      </c>
      <c r="E255" s="15" t="s">
        <v>563</v>
      </c>
      <c r="F255" s="19">
        <v>18100</v>
      </c>
      <c r="G255" s="19">
        <v>18100</v>
      </c>
      <c r="H255" s="19">
        <v>18100</v>
      </c>
      <c r="I255" s="19">
        <v>1200</v>
      </c>
      <c r="J255" s="19"/>
      <c r="K255" s="19"/>
      <c r="L255" s="19">
        <f t="shared" si="346"/>
        <v>19300</v>
      </c>
      <c r="M255" s="19">
        <f t="shared" si="347"/>
        <v>18100</v>
      </c>
      <c r="N255" s="19">
        <f t="shared" si="348"/>
        <v>18100</v>
      </c>
      <c r="O255" s="19"/>
      <c r="P255" s="19"/>
      <c r="Q255" s="19"/>
      <c r="R255" s="19">
        <f t="shared" si="342"/>
        <v>19300</v>
      </c>
      <c r="S255" s="19"/>
      <c r="T255" s="19">
        <f t="shared" si="351"/>
        <v>19300</v>
      </c>
      <c r="U255" s="19">
        <f t="shared" si="343"/>
        <v>18100</v>
      </c>
      <c r="V255" s="19">
        <f t="shared" si="344"/>
        <v>18100</v>
      </c>
      <c r="W255" s="19"/>
      <c r="X255" s="32"/>
      <c r="Y255" s="23" t="s">
        <v>1322</v>
      </c>
      <c r="Z255" s="2"/>
    </row>
    <row r="256" spans="1:26" ht="62.4" x14ac:dyDescent="0.3">
      <c r="A256" s="47" t="s">
        <v>76</v>
      </c>
      <c r="B256" s="44"/>
      <c r="C256" s="47"/>
      <c r="D256" s="47"/>
      <c r="E256" s="15" t="s">
        <v>1057</v>
      </c>
      <c r="F256" s="19">
        <f>F257+F261+F267</f>
        <v>357914.4</v>
      </c>
      <c r="G256" s="19">
        <f t="shared" ref="G256:W256" si="419">G257+G261+G267</f>
        <v>441731.4</v>
      </c>
      <c r="H256" s="19">
        <f t="shared" si="419"/>
        <v>357678.7</v>
      </c>
      <c r="I256" s="19">
        <f t="shared" ref="I256:K256" si="420">I257+I261+I267</f>
        <v>0</v>
      </c>
      <c r="J256" s="19">
        <f t="shared" si="420"/>
        <v>0</v>
      </c>
      <c r="K256" s="19">
        <f t="shared" si="420"/>
        <v>0</v>
      </c>
      <c r="L256" s="19">
        <f t="shared" si="346"/>
        <v>357914.4</v>
      </c>
      <c r="M256" s="19">
        <f t="shared" si="347"/>
        <v>441731.4</v>
      </c>
      <c r="N256" s="19">
        <f t="shared" si="348"/>
        <v>357678.7</v>
      </c>
      <c r="O256" s="19">
        <f t="shared" ref="O256:Q256" si="421">O257+O261+O267</f>
        <v>0</v>
      </c>
      <c r="P256" s="19">
        <f t="shared" si="421"/>
        <v>0</v>
      </c>
      <c r="Q256" s="19">
        <f t="shared" si="421"/>
        <v>0</v>
      </c>
      <c r="R256" s="19">
        <f t="shared" si="342"/>
        <v>357914.4</v>
      </c>
      <c r="S256" s="19">
        <f t="shared" ref="S256" si="422">S257+S261+S267</f>
        <v>0</v>
      </c>
      <c r="T256" s="19">
        <f t="shared" si="351"/>
        <v>357914.4</v>
      </c>
      <c r="U256" s="19">
        <f t="shared" si="343"/>
        <v>441731.4</v>
      </c>
      <c r="V256" s="19">
        <f t="shared" si="344"/>
        <v>357678.7</v>
      </c>
      <c r="W256" s="19">
        <f t="shared" si="419"/>
        <v>0</v>
      </c>
      <c r="X256" s="32"/>
      <c r="Y256" s="23"/>
      <c r="Z256" s="2"/>
    </row>
    <row r="257" spans="1:26" ht="31.2" x14ac:dyDescent="0.3">
      <c r="A257" s="47" t="s">
        <v>73</v>
      </c>
      <c r="B257" s="44"/>
      <c r="C257" s="47"/>
      <c r="D257" s="47"/>
      <c r="E257" s="15" t="s">
        <v>936</v>
      </c>
      <c r="F257" s="19">
        <f t="shared" ref="F257:K259" si="423">F258</f>
        <v>0</v>
      </c>
      <c r="G257" s="19">
        <f t="shared" si="423"/>
        <v>84052.7</v>
      </c>
      <c r="H257" s="19">
        <f t="shared" si="423"/>
        <v>0</v>
      </c>
      <c r="I257" s="19">
        <f t="shared" si="423"/>
        <v>0</v>
      </c>
      <c r="J257" s="19">
        <f t="shared" si="423"/>
        <v>0</v>
      </c>
      <c r="K257" s="19">
        <f t="shared" si="423"/>
        <v>0</v>
      </c>
      <c r="L257" s="19">
        <f t="shared" si="346"/>
        <v>0</v>
      </c>
      <c r="M257" s="19">
        <f t="shared" si="347"/>
        <v>84052.7</v>
      </c>
      <c r="N257" s="19">
        <f t="shared" si="348"/>
        <v>0</v>
      </c>
      <c r="O257" s="19">
        <f t="shared" ref="O257:Q259" si="424">O258</f>
        <v>0</v>
      </c>
      <c r="P257" s="19">
        <f t="shared" si="424"/>
        <v>0</v>
      </c>
      <c r="Q257" s="19">
        <f t="shared" si="424"/>
        <v>0</v>
      </c>
      <c r="R257" s="19">
        <f t="shared" si="342"/>
        <v>0</v>
      </c>
      <c r="S257" s="19">
        <f t="shared" ref="S257:S259" si="425">S258</f>
        <v>0</v>
      </c>
      <c r="T257" s="19">
        <f t="shared" si="351"/>
        <v>0</v>
      </c>
      <c r="U257" s="19">
        <f t="shared" si="343"/>
        <v>84052.7</v>
      </c>
      <c r="V257" s="19">
        <f t="shared" si="344"/>
        <v>0</v>
      </c>
      <c r="W257" s="19">
        <f t="shared" ref="W257:W259" si="426">W258</f>
        <v>0</v>
      </c>
      <c r="X257" s="32"/>
      <c r="Y257" s="23"/>
      <c r="Z257" s="2"/>
    </row>
    <row r="258" spans="1:26" ht="46.8" x14ac:dyDescent="0.3">
      <c r="A258" s="47" t="s">
        <v>73</v>
      </c>
      <c r="B258" s="44">
        <v>600</v>
      </c>
      <c r="C258" s="47"/>
      <c r="D258" s="47"/>
      <c r="E258" s="15" t="s">
        <v>581</v>
      </c>
      <c r="F258" s="19">
        <f t="shared" si="423"/>
        <v>0</v>
      </c>
      <c r="G258" s="19">
        <f t="shared" si="423"/>
        <v>84052.7</v>
      </c>
      <c r="H258" s="19">
        <f t="shared" si="423"/>
        <v>0</v>
      </c>
      <c r="I258" s="19">
        <f t="shared" si="423"/>
        <v>0</v>
      </c>
      <c r="J258" s="19">
        <f t="shared" si="423"/>
        <v>0</v>
      </c>
      <c r="K258" s="19">
        <f t="shared" si="423"/>
        <v>0</v>
      </c>
      <c r="L258" s="19">
        <f t="shared" si="346"/>
        <v>0</v>
      </c>
      <c r="M258" s="19">
        <f t="shared" si="347"/>
        <v>84052.7</v>
      </c>
      <c r="N258" s="19">
        <f t="shared" si="348"/>
        <v>0</v>
      </c>
      <c r="O258" s="19">
        <f t="shared" si="424"/>
        <v>0</v>
      </c>
      <c r="P258" s="19">
        <f t="shared" si="424"/>
        <v>0</v>
      </c>
      <c r="Q258" s="19">
        <f t="shared" si="424"/>
        <v>0</v>
      </c>
      <c r="R258" s="19">
        <f t="shared" si="342"/>
        <v>0</v>
      </c>
      <c r="S258" s="19">
        <f t="shared" si="425"/>
        <v>0</v>
      </c>
      <c r="T258" s="19">
        <f t="shared" si="351"/>
        <v>0</v>
      </c>
      <c r="U258" s="19">
        <f t="shared" si="343"/>
        <v>84052.7</v>
      </c>
      <c r="V258" s="19">
        <f t="shared" si="344"/>
        <v>0</v>
      </c>
      <c r="W258" s="19">
        <f t="shared" si="426"/>
        <v>0</v>
      </c>
      <c r="X258" s="32"/>
      <c r="Y258" s="23"/>
      <c r="Z258" s="2"/>
    </row>
    <row r="259" spans="1:26" x14ac:dyDescent="0.3">
      <c r="A259" s="47" t="s">
        <v>73</v>
      </c>
      <c r="B259" s="44">
        <v>620</v>
      </c>
      <c r="C259" s="47"/>
      <c r="D259" s="47"/>
      <c r="E259" s="15" t="s">
        <v>596</v>
      </c>
      <c r="F259" s="19">
        <f t="shared" si="423"/>
        <v>0</v>
      </c>
      <c r="G259" s="19">
        <f t="shared" si="423"/>
        <v>84052.7</v>
      </c>
      <c r="H259" s="19">
        <f t="shared" si="423"/>
        <v>0</v>
      </c>
      <c r="I259" s="19">
        <f t="shared" si="423"/>
        <v>0</v>
      </c>
      <c r="J259" s="19">
        <f t="shared" si="423"/>
        <v>0</v>
      </c>
      <c r="K259" s="19">
        <f t="shared" si="423"/>
        <v>0</v>
      </c>
      <c r="L259" s="19">
        <f t="shared" si="346"/>
        <v>0</v>
      </c>
      <c r="M259" s="19">
        <f t="shared" si="347"/>
        <v>84052.7</v>
      </c>
      <c r="N259" s="19">
        <f t="shared" si="348"/>
        <v>0</v>
      </c>
      <c r="O259" s="19">
        <f t="shared" si="424"/>
        <v>0</v>
      </c>
      <c r="P259" s="19">
        <f t="shared" si="424"/>
        <v>0</v>
      </c>
      <c r="Q259" s="19">
        <f t="shared" si="424"/>
        <v>0</v>
      </c>
      <c r="R259" s="19">
        <f t="shared" si="342"/>
        <v>0</v>
      </c>
      <c r="S259" s="19">
        <f t="shared" si="425"/>
        <v>0</v>
      </c>
      <c r="T259" s="19">
        <f t="shared" si="351"/>
        <v>0</v>
      </c>
      <c r="U259" s="19">
        <f t="shared" si="343"/>
        <v>84052.7</v>
      </c>
      <c r="V259" s="19">
        <f t="shared" si="344"/>
        <v>0</v>
      </c>
      <c r="W259" s="19">
        <f t="shared" si="426"/>
        <v>0</v>
      </c>
      <c r="X259" s="32"/>
      <c r="Y259" s="23"/>
      <c r="Z259" s="2"/>
    </row>
    <row r="260" spans="1:26" x14ac:dyDescent="0.3">
      <c r="A260" s="47" t="s">
        <v>73</v>
      </c>
      <c r="B260" s="44">
        <v>620</v>
      </c>
      <c r="C260" s="47" t="s">
        <v>24</v>
      </c>
      <c r="D260" s="47" t="s">
        <v>5</v>
      </c>
      <c r="E260" s="15" t="s">
        <v>563</v>
      </c>
      <c r="F260" s="19">
        <v>0</v>
      </c>
      <c r="G260" s="19">
        <v>84052.7</v>
      </c>
      <c r="H260" s="19">
        <v>0</v>
      </c>
      <c r="I260" s="19"/>
      <c r="J260" s="19"/>
      <c r="K260" s="19"/>
      <c r="L260" s="19">
        <f t="shared" si="346"/>
        <v>0</v>
      </c>
      <c r="M260" s="19">
        <f t="shared" si="347"/>
        <v>84052.7</v>
      </c>
      <c r="N260" s="19">
        <f t="shared" si="348"/>
        <v>0</v>
      </c>
      <c r="O260" s="19"/>
      <c r="P260" s="19"/>
      <c r="Q260" s="19"/>
      <c r="R260" s="19">
        <f t="shared" si="342"/>
        <v>0</v>
      </c>
      <c r="S260" s="19"/>
      <c r="T260" s="19">
        <f t="shared" si="351"/>
        <v>0</v>
      </c>
      <c r="U260" s="19">
        <f t="shared" si="343"/>
        <v>84052.7</v>
      </c>
      <c r="V260" s="19">
        <f t="shared" si="344"/>
        <v>0</v>
      </c>
      <c r="W260" s="19"/>
      <c r="X260" s="32"/>
      <c r="Y260" s="23"/>
      <c r="Z260" s="2"/>
    </row>
    <row r="261" spans="1:26" ht="31.2" x14ac:dyDescent="0.3">
      <c r="A261" s="47" t="s">
        <v>74</v>
      </c>
      <c r="B261" s="44"/>
      <c r="C261" s="47"/>
      <c r="D261" s="47"/>
      <c r="E261" s="15" t="s">
        <v>653</v>
      </c>
      <c r="F261" s="19">
        <f t="shared" ref="F261:K261" si="427">F262</f>
        <v>226774.7</v>
      </c>
      <c r="G261" s="19">
        <f t="shared" si="427"/>
        <v>226539</v>
      </c>
      <c r="H261" s="19">
        <f t="shared" si="427"/>
        <v>226539</v>
      </c>
      <c r="I261" s="19">
        <f t="shared" si="427"/>
        <v>0</v>
      </c>
      <c r="J261" s="19">
        <f t="shared" si="427"/>
        <v>0</v>
      </c>
      <c r="K261" s="19">
        <f t="shared" si="427"/>
        <v>0</v>
      </c>
      <c r="L261" s="19">
        <f t="shared" si="346"/>
        <v>226774.7</v>
      </c>
      <c r="M261" s="19">
        <f t="shared" si="347"/>
        <v>226539</v>
      </c>
      <c r="N261" s="19">
        <f t="shared" si="348"/>
        <v>226539</v>
      </c>
      <c r="O261" s="19">
        <f t="shared" ref="O261:Q261" si="428">O262</f>
        <v>0</v>
      </c>
      <c r="P261" s="19">
        <f t="shared" si="428"/>
        <v>0</v>
      </c>
      <c r="Q261" s="19">
        <f t="shared" si="428"/>
        <v>0</v>
      </c>
      <c r="R261" s="19">
        <f t="shared" si="342"/>
        <v>226774.7</v>
      </c>
      <c r="S261" s="19">
        <f t="shared" ref="S261" si="429">S262</f>
        <v>0</v>
      </c>
      <c r="T261" s="19">
        <f t="shared" si="351"/>
        <v>226774.7</v>
      </c>
      <c r="U261" s="19">
        <f t="shared" si="343"/>
        <v>226539</v>
      </c>
      <c r="V261" s="19">
        <f t="shared" si="344"/>
        <v>226539</v>
      </c>
      <c r="W261" s="19">
        <f t="shared" ref="W261" si="430">W262</f>
        <v>0</v>
      </c>
      <c r="X261" s="32"/>
      <c r="Y261" s="23"/>
      <c r="Z261" s="2"/>
    </row>
    <row r="262" spans="1:26" ht="46.8" x14ac:dyDescent="0.3">
      <c r="A262" s="47" t="s">
        <v>74</v>
      </c>
      <c r="B262" s="44">
        <v>600</v>
      </c>
      <c r="C262" s="47"/>
      <c r="D262" s="47"/>
      <c r="E262" s="15" t="s">
        <v>581</v>
      </c>
      <c r="F262" s="19">
        <f t="shared" ref="F262:K262" si="431">F263+F265</f>
        <v>226774.7</v>
      </c>
      <c r="G262" s="19">
        <f t="shared" si="431"/>
        <v>226539</v>
      </c>
      <c r="H262" s="19">
        <f t="shared" si="431"/>
        <v>226539</v>
      </c>
      <c r="I262" s="19">
        <f t="shared" si="431"/>
        <v>0</v>
      </c>
      <c r="J262" s="19">
        <f t="shared" si="431"/>
        <v>0</v>
      </c>
      <c r="K262" s="19">
        <f t="shared" si="431"/>
        <v>0</v>
      </c>
      <c r="L262" s="19">
        <f t="shared" si="346"/>
        <v>226774.7</v>
      </c>
      <c r="M262" s="19">
        <f t="shared" si="347"/>
        <v>226539</v>
      </c>
      <c r="N262" s="19">
        <f t="shared" si="348"/>
        <v>226539</v>
      </c>
      <c r="O262" s="19">
        <f t="shared" ref="O262:Q262" si="432">O263+O265</f>
        <v>0</v>
      </c>
      <c r="P262" s="19">
        <f t="shared" si="432"/>
        <v>0</v>
      </c>
      <c r="Q262" s="19">
        <f t="shared" si="432"/>
        <v>0</v>
      </c>
      <c r="R262" s="19">
        <f t="shared" si="342"/>
        <v>226774.7</v>
      </c>
      <c r="S262" s="19">
        <f t="shared" ref="S262" si="433">S263+S265</f>
        <v>0</v>
      </c>
      <c r="T262" s="19">
        <f t="shared" si="351"/>
        <v>226774.7</v>
      </c>
      <c r="U262" s="19">
        <f t="shared" si="343"/>
        <v>226539</v>
      </c>
      <c r="V262" s="19">
        <f t="shared" si="344"/>
        <v>226539</v>
      </c>
      <c r="W262" s="19">
        <f t="shared" ref="W262" si="434">W263+W265</f>
        <v>0</v>
      </c>
      <c r="X262" s="32"/>
      <c r="Y262" s="23"/>
      <c r="Z262" s="2"/>
    </row>
    <row r="263" spans="1:26" x14ac:dyDescent="0.3">
      <c r="A263" s="47" t="s">
        <v>74</v>
      </c>
      <c r="B263" s="44">
        <v>610</v>
      </c>
      <c r="C263" s="47"/>
      <c r="D263" s="47"/>
      <c r="E263" s="15" t="s">
        <v>595</v>
      </c>
      <c r="F263" s="19">
        <f t="shared" ref="F263:K263" si="435">F264</f>
        <v>13699.2</v>
      </c>
      <c r="G263" s="19">
        <f t="shared" si="435"/>
        <v>13691.9</v>
      </c>
      <c r="H263" s="19">
        <f t="shared" si="435"/>
        <v>13691.9</v>
      </c>
      <c r="I263" s="19">
        <f t="shared" si="435"/>
        <v>0</v>
      </c>
      <c r="J263" s="19">
        <f t="shared" si="435"/>
        <v>0</v>
      </c>
      <c r="K263" s="19">
        <f t="shared" si="435"/>
        <v>0</v>
      </c>
      <c r="L263" s="19">
        <f t="shared" si="346"/>
        <v>13699.2</v>
      </c>
      <c r="M263" s="19">
        <f t="shared" si="347"/>
        <v>13691.9</v>
      </c>
      <c r="N263" s="19">
        <f t="shared" si="348"/>
        <v>13691.9</v>
      </c>
      <c r="O263" s="19">
        <f t="shared" ref="O263:Q263" si="436">O264</f>
        <v>0</v>
      </c>
      <c r="P263" s="19">
        <f t="shared" si="436"/>
        <v>0</v>
      </c>
      <c r="Q263" s="19">
        <f t="shared" si="436"/>
        <v>0</v>
      </c>
      <c r="R263" s="19">
        <f t="shared" si="342"/>
        <v>13699.2</v>
      </c>
      <c r="S263" s="19">
        <f t="shared" ref="S263" si="437">S264</f>
        <v>0</v>
      </c>
      <c r="T263" s="19">
        <f t="shared" si="351"/>
        <v>13699.2</v>
      </c>
      <c r="U263" s="19">
        <f t="shared" si="343"/>
        <v>13691.9</v>
      </c>
      <c r="V263" s="19">
        <f t="shared" si="344"/>
        <v>13691.9</v>
      </c>
      <c r="W263" s="19">
        <f t="shared" ref="W263" si="438">W264</f>
        <v>0</v>
      </c>
      <c r="X263" s="32"/>
      <c r="Y263" s="23"/>
      <c r="Z263" s="2"/>
    </row>
    <row r="264" spans="1:26" x14ac:dyDescent="0.3">
      <c r="A264" s="47" t="s">
        <v>74</v>
      </c>
      <c r="B264" s="44">
        <v>610</v>
      </c>
      <c r="C264" s="47" t="s">
        <v>24</v>
      </c>
      <c r="D264" s="47" t="s">
        <v>5</v>
      </c>
      <c r="E264" s="15" t="s">
        <v>563</v>
      </c>
      <c r="F264" s="19">
        <v>13699.2</v>
      </c>
      <c r="G264" s="19">
        <v>13691.9</v>
      </c>
      <c r="H264" s="19">
        <v>13691.9</v>
      </c>
      <c r="I264" s="19"/>
      <c r="J264" s="19"/>
      <c r="K264" s="19"/>
      <c r="L264" s="19">
        <f t="shared" si="346"/>
        <v>13699.2</v>
      </c>
      <c r="M264" s="19">
        <f t="shared" si="347"/>
        <v>13691.9</v>
      </c>
      <c r="N264" s="19">
        <f t="shared" si="348"/>
        <v>13691.9</v>
      </c>
      <c r="O264" s="19"/>
      <c r="P264" s="19"/>
      <c r="Q264" s="19"/>
      <c r="R264" s="19">
        <f t="shared" si="342"/>
        <v>13699.2</v>
      </c>
      <c r="S264" s="19"/>
      <c r="T264" s="19">
        <f t="shared" si="351"/>
        <v>13699.2</v>
      </c>
      <c r="U264" s="19">
        <f t="shared" si="343"/>
        <v>13691.9</v>
      </c>
      <c r="V264" s="19">
        <f t="shared" si="344"/>
        <v>13691.9</v>
      </c>
      <c r="W264" s="19"/>
      <c r="X264" s="32"/>
      <c r="Y264" s="23"/>
      <c r="Z264" s="2"/>
    </row>
    <row r="265" spans="1:26" x14ac:dyDescent="0.3">
      <c r="A265" s="47" t="s">
        <v>74</v>
      </c>
      <c r="B265" s="44">
        <v>620</v>
      </c>
      <c r="C265" s="47"/>
      <c r="D265" s="47"/>
      <c r="E265" s="15" t="s">
        <v>596</v>
      </c>
      <c r="F265" s="19">
        <f t="shared" ref="F265:K265" si="439">F266</f>
        <v>213075.5</v>
      </c>
      <c r="G265" s="19">
        <f t="shared" si="439"/>
        <v>212847.1</v>
      </c>
      <c r="H265" s="19">
        <f t="shared" si="439"/>
        <v>212847.1</v>
      </c>
      <c r="I265" s="19">
        <f t="shared" si="439"/>
        <v>0</v>
      </c>
      <c r="J265" s="19">
        <f t="shared" si="439"/>
        <v>0</v>
      </c>
      <c r="K265" s="19">
        <f t="shared" si="439"/>
        <v>0</v>
      </c>
      <c r="L265" s="19">
        <f t="shared" si="346"/>
        <v>213075.5</v>
      </c>
      <c r="M265" s="19">
        <f t="shared" si="347"/>
        <v>212847.1</v>
      </c>
      <c r="N265" s="19">
        <f t="shared" si="348"/>
        <v>212847.1</v>
      </c>
      <c r="O265" s="19">
        <f t="shared" ref="O265:Q265" si="440">O266</f>
        <v>0</v>
      </c>
      <c r="P265" s="19">
        <f t="shared" si="440"/>
        <v>0</v>
      </c>
      <c r="Q265" s="19">
        <f t="shared" si="440"/>
        <v>0</v>
      </c>
      <c r="R265" s="19">
        <f t="shared" si="342"/>
        <v>213075.5</v>
      </c>
      <c r="S265" s="19">
        <f t="shared" ref="S265" si="441">S266</f>
        <v>0</v>
      </c>
      <c r="T265" s="19">
        <f t="shared" si="351"/>
        <v>213075.5</v>
      </c>
      <c r="U265" s="19">
        <f t="shared" si="343"/>
        <v>212847.1</v>
      </c>
      <c r="V265" s="19">
        <f t="shared" si="344"/>
        <v>212847.1</v>
      </c>
      <c r="W265" s="19">
        <f t="shared" ref="W265" si="442">W266</f>
        <v>0</v>
      </c>
      <c r="X265" s="32"/>
      <c r="Y265" s="23"/>
      <c r="Z265" s="2"/>
    </row>
    <row r="266" spans="1:26" x14ac:dyDescent="0.3">
      <c r="A266" s="47" t="s">
        <v>74</v>
      </c>
      <c r="B266" s="44">
        <v>620</v>
      </c>
      <c r="C266" s="47" t="s">
        <v>24</v>
      </c>
      <c r="D266" s="47" t="s">
        <v>5</v>
      </c>
      <c r="E266" s="15" t="s">
        <v>563</v>
      </c>
      <c r="F266" s="19">
        <v>213075.5</v>
      </c>
      <c r="G266" s="19">
        <v>212847.1</v>
      </c>
      <c r="H266" s="19">
        <v>212847.1</v>
      </c>
      <c r="I266" s="19"/>
      <c r="J266" s="19"/>
      <c r="K266" s="19"/>
      <c r="L266" s="19">
        <f t="shared" si="346"/>
        <v>213075.5</v>
      </c>
      <c r="M266" s="19">
        <f t="shared" si="347"/>
        <v>212847.1</v>
      </c>
      <c r="N266" s="19">
        <f t="shared" si="348"/>
        <v>212847.1</v>
      </c>
      <c r="O266" s="19"/>
      <c r="P266" s="19"/>
      <c r="Q266" s="19"/>
      <c r="R266" s="19">
        <f t="shared" si="342"/>
        <v>213075.5</v>
      </c>
      <c r="S266" s="19"/>
      <c r="T266" s="19">
        <f t="shared" si="351"/>
        <v>213075.5</v>
      </c>
      <c r="U266" s="19">
        <f t="shared" si="343"/>
        <v>212847.1</v>
      </c>
      <c r="V266" s="19">
        <f t="shared" si="344"/>
        <v>212847.1</v>
      </c>
      <c r="W266" s="19"/>
      <c r="X266" s="32"/>
      <c r="Y266" s="23"/>
      <c r="Z266" s="2"/>
    </row>
    <row r="267" spans="1:26" x14ac:dyDescent="0.3">
      <c r="A267" s="47" t="s">
        <v>75</v>
      </c>
      <c r="B267" s="44"/>
      <c r="C267" s="47"/>
      <c r="D267" s="47"/>
      <c r="E267" s="15" t="s">
        <v>654</v>
      </c>
      <c r="F267" s="19">
        <f t="shared" ref="F267:K269" si="443">F268</f>
        <v>131139.70000000001</v>
      </c>
      <c r="G267" s="19">
        <f t="shared" si="443"/>
        <v>131139.70000000001</v>
      </c>
      <c r="H267" s="19">
        <f t="shared" si="443"/>
        <v>131139.70000000001</v>
      </c>
      <c r="I267" s="19">
        <f t="shared" si="443"/>
        <v>0</v>
      </c>
      <c r="J267" s="19">
        <f t="shared" si="443"/>
        <v>0</v>
      </c>
      <c r="K267" s="19">
        <f t="shared" si="443"/>
        <v>0</v>
      </c>
      <c r="L267" s="19">
        <f t="shared" si="346"/>
        <v>131139.70000000001</v>
      </c>
      <c r="M267" s="19">
        <f t="shared" si="347"/>
        <v>131139.70000000001</v>
      </c>
      <c r="N267" s="19">
        <f t="shared" si="348"/>
        <v>131139.70000000001</v>
      </c>
      <c r="O267" s="19">
        <f t="shared" ref="O267:Q269" si="444">O268</f>
        <v>0</v>
      </c>
      <c r="P267" s="19">
        <f t="shared" si="444"/>
        <v>0</v>
      </c>
      <c r="Q267" s="19">
        <f t="shared" si="444"/>
        <v>0</v>
      </c>
      <c r="R267" s="19">
        <f t="shared" si="342"/>
        <v>131139.70000000001</v>
      </c>
      <c r="S267" s="19">
        <f t="shared" ref="S267:S269" si="445">S268</f>
        <v>0</v>
      </c>
      <c r="T267" s="19">
        <f t="shared" si="351"/>
        <v>131139.70000000001</v>
      </c>
      <c r="U267" s="19">
        <f t="shared" si="343"/>
        <v>131139.70000000001</v>
      </c>
      <c r="V267" s="19">
        <f t="shared" si="344"/>
        <v>131139.70000000001</v>
      </c>
      <c r="W267" s="19">
        <f t="shared" ref="W267:W269" si="446">W268</f>
        <v>0</v>
      </c>
      <c r="X267" s="32"/>
      <c r="Y267" s="23"/>
      <c r="Z267" s="2"/>
    </row>
    <row r="268" spans="1:26" ht="46.8" x14ac:dyDescent="0.3">
      <c r="A268" s="47" t="s">
        <v>75</v>
      </c>
      <c r="B268" s="44">
        <v>600</v>
      </c>
      <c r="C268" s="47"/>
      <c r="D268" s="47"/>
      <c r="E268" s="15" t="s">
        <v>581</v>
      </c>
      <c r="F268" s="19">
        <f t="shared" si="443"/>
        <v>131139.70000000001</v>
      </c>
      <c r="G268" s="19">
        <f t="shared" si="443"/>
        <v>131139.70000000001</v>
      </c>
      <c r="H268" s="19">
        <f t="shared" si="443"/>
        <v>131139.70000000001</v>
      </c>
      <c r="I268" s="19">
        <f t="shared" si="443"/>
        <v>0</v>
      </c>
      <c r="J268" s="19">
        <f t="shared" si="443"/>
        <v>0</v>
      </c>
      <c r="K268" s="19">
        <f t="shared" si="443"/>
        <v>0</v>
      </c>
      <c r="L268" s="19">
        <f t="shared" si="346"/>
        <v>131139.70000000001</v>
      </c>
      <c r="M268" s="19">
        <f t="shared" si="347"/>
        <v>131139.70000000001</v>
      </c>
      <c r="N268" s="19">
        <f t="shared" si="348"/>
        <v>131139.70000000001</v>
      </c>
      <c r="O268" s="19">
        <f t="shared" si="444"/>
        <v>0</v>
      </c>
      <c r="P268" s="19">
        <f t="shared" si="444"/>
        <v>0</v>
      </c>
      <c r="Q268" s="19">
        <f t="shared" si="444"/>
        <v>0</v>
      </c>
      <c r="R268" s="19">
        <f t="shared" si="342"/>
        <v>131139.70000000001</v>
      </c>
      <c r="S268" s="19">
        <f t="shared" si="445"/>
        <v>0</v>
      </c>
      <c r="T268" s="19">
        <f t="shared" si="351"/>
        <v>131139.70000000001</v>
      </c>
      <c r="U268" s="19">
        <f t="shared" si="343"/>
        <v>131139.70000000001</v>
      </c>
      <c r="V268" s="19">
        <f t="shared" si="344"/>
        <v>131139.70000000001</v>
      </c>
      <c r="W268" s="19">
        <f t="shared" si="446"/>
        <v>0</v>
      </c>
      <c r="X268" s="32"/>
      <c r="Y268" s="23"/>
      <c r="Z268" s="2"/>
    </row>
    <row r="269" spans="1:26" x14ac:dyDescent="0.3">
      <c r="A269" s="47" t="s">
        <v>75</v>
      </c>
      <c r="B269" s="44">
        <v>610</v>
      </c>
      <c r="C269" s="47"/>
      <c r="D269" s="47"/>
      <c r="E269" s="15" t="s">
        <v>595</v>
      </c>
      <c r="F269" s="19">
        <f t="shared" si="443"/>
        <v>131139.70000000001</v>
      </c>
      <c r="G269" s="19">
        <f t="shared" si="443"/>
        <v>131139.70000000001</v>
      </c>
      <c r="H269" s="19">
        <f t="shared" si="443"/>
        <v>131139.70000000001</v>
      </c>
      <c r="I269" s="19">
        <f t="shared" si="443"/>
        <v>0</v>
      </c>
      <c r="J269" s="19">
        <f t="shared" si="443"/>
        <v>0</v>
      </c>
      <c r="K269" s="19">
        <f t="shared" si="443"/>
        <v>0</v>
      </c>
      <c r="L269" s="19">
        <f t="shared" si="346"/>
        <v>131139.70000000001</v>
      </c>
      <c r="M269" s="19">
        <f t="shared" si="347"/>
        <v>131139.70000000001</v>
      </c>
      <c r="N269" s="19">
        <f t="shared" si="348"/>
        <v>131139.70000000001</v>
      </c>
      <c r="O269" s="19">
        <f t="shared" si="444"/>
        <v>0</v>
      </c>
      <c r="P269" s="19">
        <f t="shared" si="444"/>
        <v>0</v>
      </c>
      <c r="Q269" s="19">
        <f t="shared" si="444"/>
        <v>0</v>
      </c>
      <c r="R269" s="19">
        <f t="shared" si="342"/>
        <v>131139.70000000001</v>
      </c>
      <c r="S269" s="19">
        <f t="shared" si="445"/>
        <v>0</v>
      </c>
      <c r="T269" s="19">
        <f t="shared" si="351"/>
        <v>131139.70000000001</v>
      </c>
      <c r="U269" s="19">
        <f t="shared" si="343"/>
        <v>131139.70000000001</v>
      </c>
      <c r="V269" s="19">
        <f t="shared" si="344"/>
        <v>131139.70000000001</v>
      </c>
      <c r="W269" s="19">
        <f t="shared" si="446"/>
        <v>0</v>
      </c>
      <c r="X269" s="32"/>
      <c r="Y269" s="23"/>
      <c r="Z269" s="2"/>
    </row>
    <row r="270" spans="1:26" x14ac:dyDescent="0.3">
      <c r="A270" s="47" t="s">
        <v>75</v>
      </c>
      <c r="B270" s="44">
        <v>610</v>
      </c>
      <c r="C270" s="47" t="s">
        <v>24</v>
      </c>
      <c r="D270" s="47" t="s">
        <v>5</v>
      </c>
      <c r="E270" s="15" t="s">
        <v>563</v>
      </c>
      <c r="F270" s="19">
        <v>131139.70000000001</v>
      </c>
      <c r="G270" s="19">
        <v>131139.70000000001</v>
      </c>
      <c r="H270" s="19">
        <v>131139.70000000001</v>
      </c>
      <c r="I270" s="19"/>
      <c r="J270" s="19"/>
      <c r="K270" s="19"/>
      <c r="L270" s="19">
        <f t="shared" si="346"/>
        <v>131139.70000000001</v>
      </c>
      <c r="M270" s="19">
        <f t="shared" si="347"/>
        <v>131139.70000000001</v>
      </c>
      <c r="N270" s="19">
        <f t="shared" si="348"/>
        <v>131139.70000000001</v>
      </c>
      <c r="O270" s="19"/>
      <c r="P270" s="19"/>
      <c r="Q270" s="19"/>
      <c r="R270" s="19">
        <f t="shared" si="342"/>
        <v>131139.70000000001</v>
      </c>
      <c r="S270" s="19"/>
      <c r="T270" s="19">
        <f t="shared" si="351"/>
        <v>131139.70000000001</v>
      </c>
      <c r="U270" s="19">
        <f t="shared" si="343"/>
        <v>131139.70000000001</v>
      </c>
      <c r="V270" s="19">
        <f t="shared" si="344"/>
        <v>131139.70000000001</v>
      </c>
      <c r="W270" s="19"/>
      <c r="X270" s="32"/>
      <c r="Y270" s="23"/>
      <c r="Z270" s="2"/>
    </row>
    <row r="271" spans="1:26" s="11" customFormat="1" ht="62.4" x14ac:dyDescent="0.3">
      <c r="A271" s="10" t="s">
        <v>80</v>
      </c>
      <c r="B271" s="17"/>
      <c r="C271" s="10"/>
      <c r="D271" s="10"/>
      <c r="E271" s="16" t="s">
        <v>1058</v>
      </c>
      <c r="F271" s="18">
        <f>F272</f>
        <v>146413.4</v>
      </c>
      <c r="G271" s="18">
        <f t="shared" ref="G271:W271" si="447">G272</f>
        <v>145320.69999999998</v>
      </c>
      <c r="H271" s="18">
        <f t="shared" si="447"/>
        <v>159942.79999999999</v>
      </c>
      <c r="I271" s="18">
        <f t="shared" si="447"/>
        <v>18411.02</v>
      </c>
      <c r="J271" s="18">
        <f t="shared" si="447"/>
        <v>1400</v>
      </c>
      <c r="K271" s="18">
        <f t="shared" si="447"/>
        <v>0</v>
      </c>
      <c r="L271" s="18">
        <f t="shared" si="346"/>
        <v>164824.41999999998</v>
      </c>
      <c r="M271" s="18">
        <f t="shared" si="347"/>
        <v>146720.69999999998</v>
      </c>
      <c r="N271" s="18">
        <f t="shared" si="348"/>
        <v>159942.79999999999</v>
      </c>
      <c r="O271" s="18">
        <f t="shared" si="447"/>
        <v>0</v>
      </c>
      <c r="P271" s="18">
        <f t="shared" si="447"/>
        <v>32590</v>
      </c>
      <c r="Q271" s="18">
        <f t="shared" si="447"/>
        <v>18005</v>
      </c>
      <c r="R271" s="18">
        <f t="shared" si="342"/>
        <v>164824.41999999998</v>
      </c>
      <c r="S271" s="18">
        <f t="shared" si="447"/>
        <v>0</v>
      </c>
      <c r="T271" s="18">
        <f t="shared" si="351"/>
        <v>164824.41999999998</v>
      </c>
      <c r="U271" s="18">
        <f t="shared" si="343"/>
        <v>179310.69999999998</v>
      </c>
      <c r="V271" s="18">
        <f t="shared" si="344"/>
        <v>177947.8</v>
      </c>
      <c r="W271" s="18">
        <f t="shared" si="447"/>
        <v>0</v>
      </c>
      <c r="X271" s="31"/>
      <c r="Y271" s="26"/>
    </row>
    <row r="272" spans="1:26" ht="46.8" x14ac:dyDescent="0.3">
      <c r="A272" s="47" t="s">
        <v>81</v>
      </c>
      <c r="B272" s="44"/>
      <c r="C272" s="47"/>
      <c r="D272" s="47"/>
      <c r="E272" s="15" t="s">
        <v>1059</v>
      </c>
      <c r="F272" s="19">
        <f t="shared" ref="F272:K272" si="448">F273+F277+F284</f>
        <v>146413.4</v>
      </c>
      <c r="G272" s="19">
        <f t="shared" si="448"/>
        <v>145320.69999999998</v>
      </c>
      <c r="H272" s="19">
        <f t="shared" si="448"/>
        <v>159942.79999999999</v>
      </c>
      <c r="I272" s="19">
        <f t="shared" si="448"/>
        <v>18411.02</v>
      </c>
      <c r="J272" s="19">
        <f t="shared" si="448"/>
        <v>1400</v>
      </c>
      <c r="K272" s="19">
        <f t="shared" si="448"/>
        <v>0</v>
      </c>
      <c r="L272" s="19">
        <f t="shared" si="346"/>
        <v>164824.41999999998</v>
      </c>
      <c r="M272" s="19">
        <f t="shared" si="347"/>
        <v>146720.69999999998</v>
      </c>
      <c r="N272" s="19">
        <f t="shared" si="348"/>
        <v>159942.79999999999</v>
      </c>
      <c r="O272" s="19">
        <f>O273+O277+O284+O291</f>
        <v>0</v>
      </c>
      <c r="P272" s="19">
        <f t="shared" ref="P272:W272" si="449">P273+P277+P284+P291</f>
        <v>32590</v>
      </c>
      <c r="Q272" s="19">
        <f t="shared" si="449"/>
        <v>18005</v>
      </c>
      <c r="R272" s="19">
        <f t="shared" si="342"/>
        <v>164824.41999999998</v>
      </c>
      <c r="S272" s="19">
        <f t="shared" ref="S272" si="450">S273+S277+S284+S291</f>
        <v>0</v>
      </c>
      <c r="T272" s="19">
        <f t="shared" si="351"/>
        <v>164824.41999999998</v>
      </c>
      <c r="U272" s="19">
        <f t="shared" si="343"/>
        <v>179310.69999999998</v>
      </c>
      <c r="V272" s="19">
        <f t="shared" si="344"/>
        <v>177947.8</v>
      </c>
      <c r="W272" s="19">
        <f t="shared" si="449"/>
        <v>0</v>
      </c>
      <c r="X272" s="32"/>
      <c r="Y272" s="23"/>
      <c r="Z272" s="2"/>
    </row>
    <row r="273" spans="1:26" ht="31.2" x14ac:dyDescent="0.3">
      <c r="A273" s="47" t="s">
        <v>77</v>
      </c>
      <c r="B273" s="44"/>
      <c r="C273" s="47"/>
      <c r="D273" s="47"/>
      <c r="E273" s="15" t="s">
        <v>655</v>
      </c>
      <c r="F273" s="19">
        <f t="shared" ref="F273:K275" si="451">F274</f>
        <v>2057.5</v>
      </c>
      <c r="G273" s="19">
        <f t="shared" si="451"/>
        <v>2057.5</v>
      </c>
      <c r="H273" s="19">
        <f t="shared" si="451"/>
        <v>16679.599999999999</v>
      </c>
      <c r="I273" s="19">
        <f t="shared" si="451"/>
        <v>15976.52</v>
      </c>
      <c r="J273" s="19">
        <f t="shared" si="451"/>
        <v>0</v>
      </c>
      <c r="K273" s="19">
        <f t="shared" si="451"/>
        <v>0</v>
      </c>
      <c r="L273" s="19">
        <f t="shared" si="346"/>
        <v>18034.02</v>
      </c>
      <c r="M273" s="19">
        <f t="shared" si="347"/>
        <v>2057.5</v>
      </c>
      <c r="N273" s="19">
        <f t="shared" si="348"/>
        <v>16679.599999999999</v>
      </c>
      <c r="O273" s="19">
        <f t="shared" ref="O273:Q275" si="452">O274</f>
        <v>0</v>
      </c>
      <c r="P273" s="19">
        <f t="shared" si="452"/>
        <v>0</v>
      </c>
      <c r="Q273" s="19">
        <f t="shared" si="452"/>
        <v>0</v>
      </c>
      <c r="R273" s="19">
        <f t="shared" si="342"/>
        <v>18034.02</v>
      </c>
      <c r="S273" s="19">
        <f t="shared" ref="S273:S275" si="453">S274</f>
        <v>0</v>
      </c>
      <c r="T273" s="19">
        <f t="shared" si="351"/>
        <v>18034.02</v>
      </c>
      <c r="U273" s="19">
        <f t="shared" si="343"/>
        <v>2057.5</v>
      </c>
      <c r="V273" s="19">
        <f t="shared" si="344"/>
        <v>16679.599999999999</v>
      </c>
      <c r="W273" s="19">
        <f t="shared" ref="W273:W275" si="454">W274</f>
        <v>0</v>
      </c>
      <c r="X273" s="32"/>
      <c r="Y273" s="23"/>
      <c r="Z273" s="2"/>
    </row>
    <row r="274" spans="1:26" ht="46.8" x14ac:dyDescent="0.3">
      <c r="A274" s="47" t="s">
        <v>77</v>
      </c>
      <c r="B274" s="44">
        <v>600</v>
      </c>
      <c r="C274" s="47"/>
      <c r="D274" s="47"/>
      <c r="E274" s="15" t="s">
        <v>581</v>
      </c>
      <c r="F274" s="19">
        <f t="shared" si="451"/>
        <v>2057.5</v>
      </c>
      <c r="G274" s="19">
        <f t="shared" si="451"/>
        <v>2057.5</v>
      </c>
      <c r="H274" s="19">
        <f t="shared" si="451"/>
        <v>16679.599999999999</v>
      </c>
      <c r="I274" s="19">
        <f t="shared" si="451"/>
        <v>15976.52</v>
      </c>
      <c r="J274" s="19">
        <f t="shared" si="451"/>
        <v>0</v>
      </c>
      <c r="K274" s="19">
        <f t="shared" si="451"/>
        <v>0</v>
      </c>
      <c r="L274" s="19">
        <f t="shared" si="346"/>
        <v>18034.02</v>
      </c>
      <c r="M274" s="19">
        <f t="shared" si="347"/>
        <v>2057.5</v>
      </c>
      <c r="N274" s="19">
        <f t="shared" si="348"/>
        <v>16679.599999999999</v>
      </c>
      <c r="O274" s="19">
        <f t="shared" si="452"/>
        <v>0</v>
      </c>
      <c r="P274" s="19">
        <f t="shared" si="452"/>
        <v>0</v>
      </c>
      <c r="Q274" s="19">
        <f t="shared" si="452"/>
        <v>0</v>
      </c>
      <c r="R274" s="19">
        <f t="shared" ref="R274:R337" si="455">L274+O274</f>
        <v>18034.02</v>
      </c>
      <c r="S274" s="19">
        <f t="shared" si="453"/>
        <v>0</v>
      </c>
      <c r="T274" s="19">
        <f t="shared" si="351"/>
        <v>18034.02</v>
      </c>
      <c r="U274" s="19">
        <f t="shared" ref="U274:U337" si="456">M274+P274</f>
        <v>2057.5</v>
      </c>
      <c r="V274" s="19">
        <f t="shared" ref="V274:V337" si="457">N274+Q274</f>
        <v>16679.599999999999</v>
      </c>
      <c r="W274" s="19">
        <f t="shared" si="454"/>
        <v>0</v>
      </c>
      <c r="X274" s="32"/>
      <c r="Y274" s="23"/>
      <c r="Z274" s="2"/>
    </row>
    <row r="275" spans="1:26" x14ac:dyDescent="0.3">
      <c r="A275" s="47" t="s">
        <v>77</v>
      </c>
      <c r="B275" s="44">
        <v>620</v>
      </c>
      <c r="C275" s="47"/>
      <c r="D275" s="47"/>
      <c r="E275" s="15" t="s">
        <v>596</v>
      </c>
      <c r="F275" s="19">
        <f t="shared" si="451"/>
        <v>2057.5</v>
      </c>
      <c r="G275" s="19">
        <f t="shared" si="451"/>
        <v>2057.5</v>
      </c>
      <c r="H275" s="19">
        <f t="shared" si="451"/>
        <v>16679.599999999999</v>
      </c>
      <c r="I275" s="19">
        <f t="shared" si="451"/>
        <v>15976.52</v>
      </c>
      <c r="J275" s="19">
        <f t="shared" si="451"/>
        <v>0</v>
      </c>
      <c r="K275" s="19">
        <f t="shared" si="451"/>
        <v>0</v>
      </c>
      <c r="L275" s="19">
        <f t="shared" si="346"/>
        <v>18034.02</v>
      </c>
      <c r="M275" s="19">
        <f t="shared" si="347"/>
        <v>2057.5</v>
      </c>
      <c r="N275" s="19">
        <f t="shared" si="348"/>
        <v>16679.599999999999</v>
      </c>
      <c r="O275" s="19">
        <f t="shared" si="452"/>
        <v>0</v>
      </c>
      <c r="P275" s="19">
        <f t="shared" si="452"/>
        <v>0</v>
      </c>
      <c r="Q275" s="19">
        <f t="shared" si="452"/>
        <v>0</v>
      </c>
      <c r="R275" s="19">
        <f t="shared" si="455"/>
        <v>18034.02</v>
      </c>
      <c r="S275" s="19">
        <f t="shared" si="453"/>
        <v>0</v>
      </c>
      <c r="T275" s="19">
        <f t="shared" ref="T275:T338" si="458">R275+S275</f>
        <v>18034.02</v>
      </c>
      <c r="U275" s="19">
        <f t="shared" si="456"/>
        <v>2057.5</v>
      </c>
      <c r="V275" s="19">
        <f t="shared" si="457"/>
        <v>16679.599999999999</v>
      </c>
      <c r="W275" s="19">
        <f t="shared" si="454"/>
        <v>0</v>
      </c>
      <c r="X275" s="32"/>
      <c r="Y275" s="23"/>
      <c r="Z275" s="2"/>
    </row>
    <row r="276" spans="1:26" x14ac:dyDescent="0.3">
      <c r="A276" s="47" t="s">
        <v>77</v>
      </c>
      <c r="B276" s="44">
        <v>620</v>
      </c>
      <c r="C276" s="47" t="s">
        <v>24</v>
      </c>
      <c r="D276" s="47" t="s">
        <v>5</v>
      </c>
      <c r="E276" s="15" t="s">
        <v>563</v>
      </c>
      <c r="F276" s="19">
        <v>2057.5</v>
      </c>
      <c r="G276" s="19">
        <v>2057.5</v>
      </c>
      <c r="H276" s="19">
        <v>16679.599999999999</v>
      </c>
      <c r="I276" s="24">
        <v>15976.52</v>
      </c>
      <c r="J276" s="19"/>
      <c r="K276" s="19"/>
      <c r="L276" s="19">
        <f t="shared" si="346"/>
        <v>18034.02</v>
      </c>
      <c r="M276" s="19">
        <f t="shared" si="347"/>
        <v>2057.5</v>
      </c>
      <c r="N276" s="19">
        <f t="shared" si="348"/>
        <v>16679.599999999999</v>
      </c>
      <c r="O276" s="19"/>
      <c r="P276" s="19"/>
      <c r="Q276" s="19"/>
      <c r="R276" s="19">
        <f t="shared" si="455"/>
        <v>18034.02</v>
      </c>
      <c r="S276" s="19"/>
      <c r="T276" s="19">
        <f t="shared" si="458"/>
        <v>18034.02</v>
      </c>
      <c r="U276" s="19">
        <f t="shared" si="456"/>
        <v>2057.5</v>
      </c>
      <c r="V276" s="19">
        <f t="shared" si="457"/>
        <v>16679.599999999999</v>
      </c>
      <c r="W276" s="19"/>
      <c r="X276" s="32"/>
      <c r="Y276" s="23" t="s">
        <v>1315</v>
      </c>
      <c r="Z276" s="2"/>
    </row>
    <row r="277" spans="1:26" ht="46.8" x14ac:dyDescent="0.3">
      <c r="A277" s="47" t="s">
        <v>78</v>
      </c>
      <c r="B277" s="44"/>
      <c r="C277" s="47"/>
      <c r="D277" s="47"/>
      <c r="E277" s="15" t="s">
        <v>656</v>
      </c>
      <c r="F277" s="19">
        <f t="shared" ref="F277:K277" si="459">F278</f>
        <v>1346.4</v>
      </c>
      <c r="G277" s="19">
        <f t="shared" si="459"/>
        <v>1346.4</v>
      </c>
      <c r="H277" s="19">
        <f t="shared" si="459"/>
        <v>1346.4</v>
      </c>
      <c r="I277" s="19">
        <f t="shared" si="459"/>
        <v>0</v>
      </c>
      <c r="J277" s="19">
        <f t="shared" si="459"/>
        <v>0</v>
      </c>
      <c r="K277" s="19">
        <f t="shared" si="459"/>
        <v>0</v>
      </c>
      <c r="L277" s="19">
        <f t="shared" si="346"/>
        <v>1346.4</v>
      </c>
      <c r="M277" s="19">
        <f t="shared" si="347"/>
        <v>1346.4</v>
      </c>
      <c r="N277" s="19">
        <f t="shared" si="348"/>
        <v>1346.4</v>
      </c>
      <c r="O277" s="19">
        <f t="shared" ref="O277:Q277" si="460">O278</f>
        <v>0</v>
      </c>
      <c r="P277" s="19">
        <f t="shared" si="460"/>
        <v>0</v>
      </c>
      <c r="Q277" s="19">
        <f t="shared" si="460"/>
        <v>0</v>
      </c>
      <c r="R277" s="19">
        <f t="shared" si="455"/>
        <v>1346.4</v>
      </c>
      <c r="S277" s="19">
        <f t="shared" ref="S277" si="461">S278</f>
        <v>0</v>
      </c>
      <c r="T277" s="19">
        <f t="shared" si="458"/>
        <v>1346.4</v>
      </c>
      <c r="U277" s="19">
        <f t="shared" si="456"/>
        <v>1346.4</v>
      </c>
      <c r="V277" s="19">
        <f t="shared" si="457"/>
        <v>1346.4</v>
      </c>
      <c r="W277" s="19">
        <f t="shared" ref="W277" si="462">W278</f>
        <v>0</v>
      </c>
      <c r="X277" s="32"/>
      <c r="Y277" s="23"/>
      <c r="Z277" s="2"/>
    </row>
    <row r="278" spans="1:26" ht="46.8" x14ac:dyDescent="0.3">
      <c r="A278" s="47" t="s">
        <v>78</v>
      </c>
      <c r="B278" s="44">
        <v>600</v>
      </c>
      <c r="C278" s="47"/>
      <c r="D278" s="47"/>
      <c r="E278" s="15" t="s">
        <v>581</v>
      </c>
      <c r="F278" s="19">
        <f t="shared" ref="F278:K278" si="463">F279+F281</f>
        <v>1346.4</v>
      </c>
      <c r="G278" s="19">
        <f t="shared" si="463"/>
        <v>1346.4</v>
      </c>
      <c r="H278" s="19">
        <f t="shared" si="463"/>
        <v>1346.4</v>
      </c>
      <c r="I278" s="19">
        <f t="shared" si="463"/>
        <v>0</v>
      </c>
      <c r="J278" s="19">
        <f t="shared" si="463"/>
        <v>0</v>
      </c>
      <c r="K278" s="19">
        <f t="shared" si="463"/>
        <v>0</v>
      </c>
      <c r="L278" s="19">
        <f t="shared" si="346"/>
        <v>1346.4</v>
      </c>
      <c r="M278" s="19">
        <f t="shared" si="347"/>
        <v>1346.4</v>
      </c>
      <c r="N278" s="19">
        <f t="shared" si="348"/>
        <v>1346.4</v>
      </c>
      <c r="O278" s="19">
        <f t="shared" ref="O278:Q278" si="464">O279+O281</f>
        <v>0</v>
      </c>
      <c r="P278" s="19">
        <f t="shared" si="464"/>
        <v>0</v>
      </c>
      <c r="Q278" s="19">
        <f t="shared" si="464"/>
        <v>0</v>
      </c>
      <c r="R278" s="19">
        <f t="shared" si="455"/>
        <v>1346.4</v>
      </c>
      <c r="S278" s="19">
        <f t="shared" ref="S278" si="465">S279+S281</f>
        <v>0</v>
      </c>
      <c r="T278" s="19">
        <f t="shared" si="458"/>
        <v>1346.4</v>
      </c>
      <c r="U278" s="19">
        <f t="shared" si="456"/>
        <v>1346.4</v>
      </c>
      <c r="V278" s="19">
        <f t="shared" si="457"/>
        <v>1346.4</v>
      </c>
      <c r="W278" s="19">
        <f t="shared" ref="W278" si="466">W279+W281</f>
        <v>0</v>
      </c>
      <c r="X278" s="32"/>
      <c r="Y278" s="23"/>
      <c r="Z278" s="2"/>
    </row>
    <row r="279" spans="1:26" x14ac:dyDescent="0.3">
      <c r="A279" s="47" t="s">
        <v>78</v>
      </c>
      <c r="B279" s="44">
        <v>610</v>
      </c>
      <c r="C279" s="47"/>
      <c r="D279" s="47"/>
      <c r="E279" s="15" t="s">
        <v>595</v>
      </c>
      <c r="F279" s="19">
        <f t="shared" ref="F279:K279" si="467">F280</f>
        <v>849.2</v>
      </c>
      <c r="G279" s="19">
        <f t="shared" si="467"/>
        <v>849.2</v>
      </c>
      <c r="H279" s="19">
        <f t="shared" si="467"/>
        <v>849.2</v>
      </c>
      <c r="I279" s="19">
        <f t="shared" si="467"/>
        <v>0</v>
      </c>
      <c r="J279" s="19">
        <f t="shared" si="467"/>
        <v>0</v>
      </c>
      <c r="K279" s="19">
        <f t="shared" si="467"/>
        <v>0</v>
      </c>
      <c r="L279" s="19">
        <f t="shared" si="346"/>
        <v>849.2</v>
      </c>
      <c r="M279" s="19">
        <f t="shared" si="347"/>
        <v>849.2</v>
      </c>
      <c r="N279" s="19">
        <f t="shared" si="348"/>
        <v>849.2</v>
      </c>
      <c r="O279" s="19">
        <f t="shared" ref="O279:Q279" si="468">O280</f>
        <v>0</v>
      </c>
      <c r="P279" s="19">
        <f t="shared" si="468"/>
        <v>0</v>
      </c>
      <c r="Q279" s="19">
        <f t="shared" si="468"/>
        <v>0</v>
      </c>
      <c r="R279" s="19">
        <f t="shared" si="455"/>
        <v>849.2</v>
      </c>
      <c r="S279" s="19">
        <f t="shared" ref="S279" si="469">S280</f>
        <v>0</v>
      </c>
      <c r="T279" s="19">
        <f t="shared" si="458"/>
        <v>849.2</v>
      </c>
      <c r="U279" s="19">
        <f t="shared" si="456"/>
        <v>849.2</v>
      </c>
      <c r="V279" s="19">
        <f t="shared" si="457"/>
        <v>849.2</v>
      </c>
      <c r="W279" s="19">
        <f t="shared" ref="W279" si="470">W280</f>
        <v>0</v>
      </c>
      <c r="X279" s="32"/>
      <c r="Y279" s="23"/>
      <c r="Z279" s="2"/>
    </row>
    <row r="280" spans="1:26" x14ac:dyDescent="0.3">
      <c r="A280" s="47" t="s">
        <v>78</v>
      </c>
      <c r="B280" s="44">
        <v>610</v>
      </c>
      <c r="C280" s="47" t="s">
        <v>24</v>
      </c>
      <c r="D280" s="47" t="s">
        <v>5</v>
      </c>
      <c r="E280" s="15" t="s">
        <v>563</v>
      </c>
      <c r="F280" s="19">
        <v>849.2</v>
      </c>
      <c r="G280" s="19">
        <v>849.2</v>
      </c>
      <c r="H280" s="19">
        <v>849.2</v>
      </c>
      <c r="I280" s="19"/>
      <c r="J280" s="19"/>
      <c r="K280" s="19"/>
      <c r="L280" s="19">
        <f t="shared" si="346"/>
        <v>849.2</v>
      </c>
      <c r="M280" s="19">
        <f t="shared" si="347"/>
        <v>849.2</v>
      </c>
      <c r="N280" s="19">
        <f t="shared" si="348"/>
        <v>849.2</v>
      </c>
      <c r="O280" s="19"/>
      <c r="P280" s="19"/>
      <c r="Q280" s="19"/>
      <c r="R280" s="19">
        <f t="shared" si="455"/>
        <v>849.2</v>
      </c>
      <c r="S280" s="19"/>
      <c r="T280" s="19">
        <f t="shared" si="458"/>
        <v>849.2</v>
      </c>
      <c r="U280" s="19">
        <f t="shared" si="456"/>
        <v>849.2</v>
      </c>
      <c r="V280" s="19">
        <f t="shared" si="457"/>
        <v>849.2</v>
      </c>
      <c r="W280" s="19"/>
      <c r="X280" s="32"/>
      <c r="Y280" s="23"/>
      <c r="Z280" s="2"/>
    </row>
    <row r="281" spans="1:26" x14ac:dyDescent="0.3">
      <c r="A281" s="47" t="s">
        <v>78</v>
      </c>
      <c r="B281" s="44">
        <v>620</v>
      </c>
      <c r="C281" s="47"/>
      <c r="D281" s="47"/>
      <c r="E281" s="15" t="s">
        <v>596</v>
      </c>
      <c r="F281" s="19">
        <f t="shared" ref="F281:K281" si="471">F282+F283</f>
        <v>497.2</v>
      </c>
      <c r="G281" s="19">
        <f t="shared" si="471"/>
        <v>497.2</v>
      </c>
      <c r="H281" s="19">
        <f t="shared" si="471"/>
        <v>497.2</v>
      </c>
      <c r="I281" s="19">
        <f t="shared" si="471"/>
        <v>0</v>
      </c>
      <c r="J281" s="19">
        <f t="shared" si="471"/>
        <v>0</v>
      </c>
      <c r="K281" s="19">
        <f t="shared" si="471"/>
        <v>0</v>
      </c>
      <c r="L281" s="19">
        <f t="shared" si="346"/>
        <v>497.2</v>
      </c>
      <c r="M281" s="19">
        <f t="shared" si="347"/>
        <v>497.2</v>
      </c>
      <c r="N281" s="19">
        <f t="shared" si="348"/>
        <v>497.2</v>
      </c>
      <c r="O281" s="19">
        <f t="shared" ref="O281:Q281" si="472">O282+O283</f>
        <v>0</v>
      </c>
      <c r="P281" s="19">
        <f t="shared" si="472"/>
        <v>0</v>
      </c>
      <c r="Q281" s="19">
        <f t="shared" si="472"/>
        <v>0</v>
      </c>
      <c r="R281" s="19">
        <f t="shared" si="455"/>
        <v>497.2</v>
      </c>
      <c r="S281" s="19">
        <f t="shared" ref="S281" si="473">S282+S283</f>
        <v>0</v>
      </c>
      <c r="T281" s="19">
        <f t="shared" si="458"/>
        <v>497.2</v>
      </c>
      <c r="U281" s="19">
        <f t="shared" si="456"/>
        <v>497.2</v>
      </c>
      <c r="V281" s="19">
        <f t="shared" si="457"/>
        <v>497.2</v>
      </c>
      <c r="W281" s="19">
        <f t="shared" ref="W281" si="474">W282+W283</f>
        <v>0</v>
      </c>
      <c r="X281" s="32"/>
      <c r="Y281" s="23"/>
      <c r="Z281" s="2"/>
    </row>
    <row r="282" spans="1:26" x14ac:dyDescent="0.3">
      <c r="A282" s="47" t="s">
        <v>78</v>
      </c>
      <c r="B282" s="44">
        <v>620</v>
      </c>
      <c r="C282" s="47" t="s">
        <v>28</v>
      </c>
      <c r="D282" s="47" t="s">
        <v>20</v>
      </c>
      <c r="E282" s="15" t="s">
        <v>559</v>
      </c>
      <c r="F282" s="19">
        <v>313.89999999999998</v>
      </c>
      <c r="G282" s="19">
        <v>313.89999999999998</v>
      </c>
      <c r="H282" s="19">
        <v>313.89999999999998</v>
      </c>
      <c r="I282" s="19"/>
      <c r="J282" s="19"/>
      <c r="K282" s="19"/>
      <c r="L282" s="19">
        <f t="shared" si="346"/>
        <v>313.89999999999998</v>
      </c>
      <c r="M282" s="19">
        <f t="shared" si="347"/>
        <v>313.89999999999998</v>
      </c>
      <c r="N282" s="19">
        <f t="shared" si="348"/>
        <v>313.89999999999998</v>
      </c>
      <c r="O282" s="19"/>
      <c r="P282" s="19"/>
      <c r="Q282" s="19"/>
      <c r="R282" s="19">
        <f t="shared" si="455"/>
        <v>313.89999999999998</v>
      </c>
      <c r="S282" s="19"/>
      <c r="T282" s="19">
        <f t="shared" si="458"/>
        <v>313.89999999999998</v>
      </c>
      <c r="U282" s="19">
        <f t="shared" si="456"/>
        <v>313.89999999999998</v>
      </c>
      <c r="V282" s="19">
        <f t="shared" si="457"/>
        <v>313.89999999999998</v>
      </c>
      <c r="W282" s="19"/>
      <c r="X282" s="32"/>
      <c r="Y282" s="23"/>
      <c r="Z282" s="2"/>
    </row>
    <row r="283" spans="1:26" x14ac:dyDescent="0.3">
      <c r="A283" s="47" t="s">
        <v>78</v>
      </c>
      <c r="B283" s="44">
        <v>620</v>
      </c>
      <c r="C283" s="47" t="s">
        <v>24</v>
      </c>
      <c r="D283" s="47" t="s">
        <v>5</v>
      </c>
      <c r="E283" s="15" t="s">
        <v>563</v>
      </c>
      <c r="F283" s="19">
        <v>183.3</v>
      </c>
      <c r="G283" s="19">
        <v>183.3</v>
      </c>
      <c r="H283" s="19">
        <v>183.3</v>
      </c>
      <c r="I283" s="19"/>
      <c r="J283" s="19"/>
      <c r="K283" s="19"/>
      <c r="L283" s="19">
        <f t="shared" ref="L283:L350" si="475">F283+I283</f>
        <v>183.3</v>
      </c>
      <c r="M283" s="19">
        <f t="shared" ref="M283:M350" si="476">G283+J283</f>
        <v>183.3</v>
      </c>
      <c r="N283" s="19">
        <f t="shared" ref="N283:N350" si="477">H283+K283</f>
        <v>183.3</v>
      </c>
      <c r="O283" s="19"/>
      <c r="P283" s="19"/>
      <c r="Q283" s="19"/>
      <c r="R283" s="19">
        <f t="shared" si="455"/>
        <v>183.3</v>
      </c>
      <c r="S283" s="19"/>
      <c r="T283" s="19">
        <f t="shared" si="458"/>
        <v>183.3</v>
      </c>
      <c r="U283" s="19">
        <f t="shared" si="456"/>
        <v>183.3</v>
      </c>
      <c r="V283" s="19">
        <f t="shared" si="457"/>
        <v>183.3</v>
      </c>
      <c r="W283" s="19"/>
      <c r="X283" s="32"/>
      <c r="Y283" s="23"/>
      <c r="Z283" s="2"/>
    </row>
    <row r="284" spans="1:26" ht="62.4" x14ac:dyDescent="0.3">
      <c r="A284" s="47" t="s">
        <v>79</v>
      </c>
      <c r="B284" s="44"/>
      <c r="C284" s="47"/>
      <c r="D284" s="47"/>
      <c r="E284" s="15" t="s">
        <v>839</v>
      </c>
      <c r="F284" s="19">
        <f t="shared" ref="F284:K284" si="478">F285</f>
        <v>143009.5</v>
      </c>
      <c r="G284" s="19">
        <f t="shared" si="478"/>
        <v>141916.79999999999</v>
      </c>
      <c r="H284" s="19">
        <f t="shared" si="478"/>
        <v>141916.79999999999</v>
      </c>
      <c r="I284" s="19">
        <f t="shared" si="478"/>
        <v>2434.5</v>
      </c>
      <c r="J284" s="19">
        <f t="shared" si="478"/>
        <v>1400</v>
      </c>
      <c r="K284" s="19">
        <f t="shared" si="478"/>
        <v>0</v>
      </c>
      <c r="L284" s="19">
        <f t="shared" si="475"/>
        <v>145444</v>
      </c>
      <c r="M284" s="19">
        <f t="shared" si="476"/>
        <v>143316.79999999999</v>
      </c>
      <c r="N284" s="19">
        <f t="shared" si="477"/>
        <v>141916.79999999999</v>
      </c>
      <c r="O284" s="19">
        <f t="shared" ref="O284:Q284" si="479">O285</f>
        <v>0</v>
      </c>
      <c r="P284" s="19">
        <f t="shared" si="479"/>
        <v>0</v>
      </c>
      <c r="Q284" s="19">
        <f t="shared" si="479"/>
        <v>0</v>
      </c>
      <c r="R284" s="19">
        <f t="shared" si="455"/>
        <v>145444</v>
      </c>
      <c r="S284" s="19">
        <f t="shared" ref="S284" si="480">S285</f>
        <v>0</v>
      </c>
      <c r="T284" s="19">
        <f t="shared" si="458"/>
        <v>145444</v>
      </c>
      <c r="U284" s="19">
        <f t="shared" si="456"/>
        <v>143316.79999999999</v>
      </c>
      <c r="V284" s="19">
        <f t="shared" si="457"/>
        <v>141916.79999999999</v>
      </c>
      <c r="W284" s="19">
        <f t="shared" ref="W284" si="481">W285</f>
        <v>0</v>
      </c>
      <c r="X284" s="32"/>
      <c r="Y284" s="23"/>
      <c r="Z284" s="2"/>
    </row>
    <row r="285" spans="1:26" ht="46.8" x14ac:dyDescent="0.3">
      <c r="A285" s="47" t="s">
        <v>79</v>
      </c>
      <c r="B285" s="44">
        <v>600</v>
      </c>
      <c r="C285" s="47"/>
      <c r="D285" s="47"/>
      <c r="E285" s="15" t="s">
        <v>581</v>
      </c>
      <c r="F285" s="19">
        <f t="shared" ref="F285:K285" si="482">F286+F288</f>
        <v>143009.5</v>
      </c>
      <c r="G285" s="19">
        <f t="shared" si="482"/>
        <v>141916.79999999999</v>
      </c>
      <c r="H285" s="19">
        <f t="shared" si="482"/>
        <v>141916.79999999999</v>
      </c>
      <c r="I285" s="19">
        <f t="shared" si="482"/>
        <v>2434.5</v>
      </c>
      <c r="J285" s="19">
        <f t="shared" si="482"/>
        <v>1400</v>
      </c>
      <c r="K285" s="19">
        <f t="shared" si="482"/>
        <v>0</v>
      </c>
      <c r="L285" s="19">
        <f t="shared" si="475"/>
        <v>145444</v>
      </c>
      <c r="M285" s="19">
        <f t="shared" si="476"/>
        <v>143316.79999999999</v>
      </c>
      <c r="N285" s="19">
        <f t="shared" si="477"/>
        <v>141916.79999999999</v>
      </c>
      <c r="O285" s="19">
        <f t="shared" ref="O285:Q285" si="483">O286+O288</f>
        <v>0</v>
      </c>
      <c r="P285" s="19">
        <f t="shared" si="483"/>
        <v>0</v>
      </c>
      <c r="Q285" s="19">
        <f t="shared" si="483"/>
        <v>0</v>
      </c>
      <c r="R285" s="19">
        <f t="shared" si="455"/>
        <v>145444</v>
      </c>
      <c r="S285" s="19">
        <f t="shared" ref="S285" si="484">S286+S288</f>
        <v>0</v>
      </c>
      <c r="T285" s="19">
        <f t="shared" si="458"/>
        <v>145444</v>
      </c>
      <c r="U285" s="19">
        <f t="shared" si="456"/>
        <v>143316.79999999999</v>
      </c>
      <c r="V285" s="19">
        <f t="shared" si="457"/>
        <v>141916.79999999999</v>
      </c>
      <c r="W285" s="19">
        <f t="shared" ref="W285" si="485">W286+W288</f>
        <v>0</v>
      </c>
      <c r="X285" s="32"/>
      <c r="Y285" s="23"/>
      <c r="Z285" s="2"/>
    </row>
    <row r="286" spans="1:26" x14ac:dyDescent="0.3">
      <c r="A286" s="47" t="s">
        <v>79</v>
      </c>
      <c r="B286" s="44">
        <v>610</v>
      </c>
      <c r="C286" s="47"/>
      <c r="D286" s="47"/>
      <c r="E286" s="15" t="s">
        <v>595</v>
      </c>
      <c r="F286" s="19">
        <f t="shared" ref="F286:K286" si="486">F287</f>
        <v>8800</v>
      </c>
      <c r="G286" s="19">
        <f t="shared" si="486"/>
        <v>5100</v>
      </c>
      <c r="H286" s="19">
        <f t="shared" si="486"/>
        <v>4542</v>
      </c>
      <c r="I286" s="19">
        <f t="shared" si="486"/>
        <v>1334.5</v>
      </c>
      <c r="J286" s="19">
        <f t="shared" si="486"/>
        <v>0</v>
      </c>
      <c r="K286" s="19">
        <f t="shared" si="486"/>
        <v>0</v>
      </c>
      <c r="L286" s="19">
        <f t="shared" si="475"/>
        <v>10134.5</v>
      </c>
      <c r="M286" s="19">
        <f t="shared" si="476"/>
        <v>5100</v>
      </c>
      <c r="N286" s="19">
        <f t="shared" si="477"/>
        <v>4542</v>
      </c>
      <c r="O286" s="19">
        <f t="shared" ref="O286:Q286" si="487">O287</f>
        <v>0</v>
      </c>
      <c r="P286" s="19">
        <f t="shared" si="487"/>
        <v>0</v>
      </c>
      <c r="Q286" s="19">
        <f t="shared" si="487"/>
        <v>0</v>
      </c>
      <c r="R286" s="19">
        <f t="shared" si="455"/>
        <v>10134.5</v>
      </c>
      <c r="S286" s="19">
        <f t="shared" ref="S286" si="488">S287</f>
        <v>0</v>
      </c>
      <c r="T286" s="19">
        <f t="shared" si="458"/>
        <v>10134.5</v>
      </c>
      <c r="U286" s="19">
        <f t="shared" si="456"/>
        <v>5100</v>
      </c>
      <c r="V286" s="19">
        <f t="shared" si="457"/>
        <v>4542</v>
      </c>
      <c r="W286" s="19">
        <f t="shared" ref="W286" si="489">W287</f>
        <v>0</v>
      </c>
      <c r="X286" s="32"/>
      <c r="Y286" s="23"/>
      <c r="Z286" s="2"/>
    </row>
    <row r="287" spans="1:26" x14ac:dyDescent="0.3">
      <c r="A287" s="47" t="s">
        <v>79</v>
      </c>
      <c r="B287" s="44">
        <v>610</v>
      </c>
      <c r="C287" s="47" t="s">
        <v>24</v>
      </c>
      <c r="D287" s="47" t="s">
        <v>5</v>
      </c>
      <c r="E287" s="15" t="s">
        <v>563</v>
      </c>
      <c r="F287" s="19">
        <v>8800</v>
      </c>
      <c r="G287" s="19">
        <v>5100</v>
      </c>
      <c r="H287" s="19">
        <v>4542</v>
      </c>
      <c r="I287" s="19">
        <v>1334.5</v>
      </c>
      <c r="J287" s="19"/>
      <c r="K287" s="19"/>
      <c r="L287" s="19">
        <f t="shared" si="475"/>
        <v>10134.5</v>
      </c>
      <c r="M287" s="19">
        <f t="shared" si="476"/>
        <v>5100</v>
      </c>
      <c r="N287" s="19">
        <f t="shared" si="477"/>
        <v>4542</v>
      </c>
      <c r="O287" s="19"/>
      <c r="P287" s="19"/>
      <c r="Q287" s="19"/>
      <c r="R287" s="19">
        <f t="shared" si="455"/>
        <v>10134.5</v>
      </c>
      <c r="S287" s="19"/>
      <c r="T287" s="19">
        <f t="shared" si="458"/>
        <v>10134.5</v>
      </c>
      <c r="U287" s="19">
        <f t="shared" si="456"/>
        <v>5100</v>
      </c>
      <c r="V287" s="19">
        <f t="shared" si="457"/>
        <v>4542</v>
      </c>
      <c r="W287" s="19"/>
      <c r="X287" s="32"/>
      <c r="Y287" s="23" t="s">
        <v>1316</v>
      </c>
      <c r="Z287" s="2"/>
    </row>
    <row r="288" spans="1:26" x14ac:dyDescent="0.3">
      <c r="A288" s="47" t="s">
        <v>79</v>
      </c>
      <c r="B288" s="44">
        <v>620</v>
      </c>
      <c r="C288" s="47"/>
      <c r="D288" s="47"/>
      <c r="E288" s="15" t="s">
        <v>596</v>
      </c>
      <c r="F288" s="19">
        <f t="shared" ref="F288:K288" si="490">F289+F290</f>
        <v>134209.5</v>
      </c>
      <c r="G288" s="19">
        <f t="shared" si="490"/>
        <v>136816.79999999999</v>
      </c>
      <c r="H288" s="19">
        <f t="shared" si="490"/>
        <v>137374.79999999999</v>
      </c>
      <c r="I288" s="19">
        <f t="shared" si="490"/>
        <v>1100</v>
      </c>
      <c r="J288" s="19">
        <f t="shared" si="490"/>
        <v>1400</v>
      </c>
      <c r="K288" s="19">
        <f t="shared" si="490"/>
        <v>0</v>
      </c>
      <c r="L288" s="19">
        <f t="shared" si="475"/>
        <v>135309.5</v>
      </c>
      <c r="M288" s="19">
        <f t="shared" si="476"/>
        <v>138216.79999999999</v>
      </c>
      <c r="N288" s="19">
        <f t="shared" si="477"/>
        <v>137374.79999999999</v>
      </c>
      <c r="O288" s="19">
        <f t="shared" ref="O288:Q288" si="491">O289+O290</f>
        <v>0</v>
      </c>
      <c r="P288" s="19">
        <f t="shared" si="491"/>
        <v>0</v>
      </c>
      <c r="Q288" s="19">
        <f t="shared" si="491"/>
        <v>0</v>
      </c>
      <c r="R288" s="19">
        <f t="shared" si="455"/>
        <v>135309.5</v>
      </c>
      <c r="S288" s="19">
        <f t="shared" ref="S288" si="492">S289+S290</f>
        <v>0</v>
      </c>
      <c r="T288" s="19">
        <f t="shared" si="458"/>
        <v>135309.5</v>
      </c>
      <c r="U288" s="19">
        <f t="shared" si="456"/>
        <v>138216.79999999999</v>
      </c>
      <c r="V288" s="19">
        <f t="shared" si="457"/>
        <v>137374.79999999999</v>
      </c>
      <c r="W288" s="19">
        <f t="shared" ref="W288" si="493">W289+W290</f>
        <v>0</v>
      </c>
      <c r="X288" s="32"/>
      <c r="Y288" s="23"/>
      <c r="Z288" s="2"/>
    </row>
    <row r="289" spans="1:26" x14ac:dyDescent="0.3">
      <c r="A289" s="47" t="s">
        <v>79</v>
      </c>
      <c r="B289" s="44">
        <v>620</v>
      </c>
      <c r="C289" s="47" t="s">
        <v>28</v>
      </c>
      <c r="D289" s="47" t="s">
        <v>20</v>
      </c>
      <c r="E289" s="15" t="s">
        <v>559</v>
      </c>
      <c r="F289" s="19">
        <v>7292.7000000000007</v>
      </c>
      <c r="G289" s="19">
        <v>5200</v>
      </c>
      <c r="H289" s="19">
        <v>1000</v>
      </c>
      <c r="I289" s="19"/>
      <c r="J289" s="19"/>
      <c r="K289" s="19"/>
      <c r="L289" s="19">
        <f t="shared" si="475"/>
        <v>7292.7000000000007</v>
      </c>
      <c r="M289" s="19">
        <f t="shared" si="476"/>
        <v>5200</v>
      </c>
      <c r="N289" s="19">
        <f t="shared" si="477"/>
        <v>1000</v>
      </c>
      <c r="O289" s="19"/>
      <c r="P289" s="19"/>
      <c r="Q289" s="19"/>
      <c r="R289" s="19">
        <f t="shared" si="455"/>
        <v>7292.7000000000007</v>
      </c>
      <c r="S289" s="19"/>
      <c r="T289" s="19">
        <f t="shared" si="458"/>
        <v>7292.7000000000007</v>
      </c>
      <c r="U289" s="19">
        <f t="shared" si="456"/>
        <v>5200</v>
      </c>
      <c r="V289" s="19">
        <f t="shared" si="457"/>
        <v>1000</v>
      </c>
      <c r="W289" s="19"/>
      <c r="X289" s="32"/>
      <c r="Y289" s="23"/>
      <c r="Z289" s="2"/>
    </row>
    <row r="290" spans="1:26" x14ac:dyDescent="0.3">
      <c r="A290" s="47" t="s">
        <v>79</v>
      </c>
      <c r="B290" s="44">
        <v>620</v>
      </c>
      <c r="C290" s="47" t="s">
        <v>24</v>
      </c>
      <c r="D290" s="47" t="s">
        <v>5</v>
      </c>
      <c r="E290" s="15" t="s">
        <v>563</v>
      </c>
      <c r="F290" s="19">
        <v>126916.8</v>
      </c>
      <c r="G290" s="19">
        <v>131616.79999999999</v>
      </c>
      <c r="H290" s="19">
        <v>136374.79999999999</v>
      </c>
      <c r="I290" s="19">
        <v>1100</v>
      </c>
      <c r="J290" s="19">
        <v>1400</v>
      </c>
      <c r="K290" s="19"/>
      <c r="L290" s="19">
        <f t="shared" si="475"/>
        <v>128016.8</v>
      </c>
      <c r="M290" s="19">
        <f t="shared" si="476"/>
        <v>133016.79999999999</v>
      </c>
      <c r="N290" s="19">
        <f t="shared" si="477"/>
        <v>136374.79999999999</v>
      </c>
      <c r="O290" s="19"/>
      <c r="P290" s="19"/>
      <c r="Q290" s="19"/>
      <c r="R290" s="19">
        <f t="shared" si="455"/>
        <v>128016.8</v>
      </c>
      <c r="S290" s="19"/>
      <c r="T290" s="19">
        <f t="shared" si="458"/>
        <v>128016.8</v>
      </c>
      <c r="U290" s="19">
        <f t="shared" si="456"/>
        <v>133016.79999999999</v>
      </c>
      <c r="V290" s="19">
        <f t="shared" si="457"/>
        <v>136374.79999999999</v>
      </c>
      <c r="W290" s="19"/>
      <c r="X290" s="32"/>
      <c r="Y290" s="23" t="s">
        <v>1317</v>
      </c>
      <c r="Z290" s="2"/>
    </row>
    <row r="291" spans="1:26" ht="46.8" x14ac:dyDescent="0.3">
      <c r="A291" s="20" t="s">
        <v>1405</v>
      </c>
      <c r="B291" s="44"/>
      <c r="C291" s="47"/>
      <c r="D291" s="47"/>
      <c r="E291" s="15" t="s">
        <v>1365</v>
      </c>
      <c r="F291" s="19"/>
      <c r="G291" s="19"/>
      <c r="H291" s="19"/>
      <c r="I291" s="19"/>
      <c r="J291" s="19"/>
      <c r="K291" s="19"/>
      <c r="L291" s="19"/>
      <c r="M291" s="19"/>
      <c r="N291" s="19"/>
      <c r="O291" s="19">
        <f>O292</f>
        <v>0</v>
      </c>
      <c r="P291" s="19">
        <f t="shared" ref="P291:W293" si="494">P292</f>
        <v>32590</v>
      </c>
      <c r="Q291" s="19">
        <f t="shared" si="494"/>
        <v>18005</v>
      </c>
      <c r="R291" s="19">
        <f t="shared" si="455"/>
        <v>0</v>
      </c>
      <c r="S291" s="19">
        <f t="shared" si="494"/>
        <v>0</v>
      </c>
      <c r="T291" s="19">
        <f t="shared" si="458"/>
        <v>0</v>
      </c>
      <c r="U291" s="19">
        <f t="shared" si="456"/>
        <v>32590</v>
      </c>
      <c r="V291" s="19">
        <f t="shared" si="457"/>
        <v>18005</v>
      </c>
      <c r="W291" s="19">
        <f t="shared" si="494"/>
        <v>0</v>
      </c>
      <c r="X291" s="32"/>
      <c r="Y291" s="23"/>
      <c r="Z291" s="2"/>
    </row>
    <row r="292" spans="1:26" ht="46.8" x14ac:dyDescent="0.3">
      <c r="A292" s="20" t="s">
        <v>1405</v>
      </c>
      <c r="B292" s="44">
        <v>600</v>
      </c>
      <c r="C292" s="47"/>
      <c r="D292" s="47"/>
      <c r="E292" s="15" t="s">
        <v>581</v>
      </c>
      <c r="F292" s="19"/>
      <c r="G292" s="19"/>
      <c r="H292" s="19"/>
      <c r="I292" s="19"/>
      <c r="J292" s="19"/>
      <c r="K292" s="19"/>
      <c r="L292" s="19"/>
      <c r="M292" s="19"/>
      <c r="N292" s="19"/>
      <c r="O292" s="19">
        <f>O293</f>
        <v>0</v>
      </c>
      <c r="P292" s="19">
        <f t="shared" si="494"/>
        <v>32590</v>
      </c>
      <c r="Q292" s="19">
        <f t="shared" si="494"/>
        <v>18005</v>
      </c>
      <c r="R292" s="19">
        <f t="shared" si="455"/>
        <v>0</v>
      </c>
      <c r="S292" s="19">
        <f t="shared" si="494"/>
        <v>0</v>
      </c>
      <c r="T292" s="19">
        <f t="shared" si="458"/>
        <v>0</v>
      </c>
      <c r="U292" s="19">
        <f t="shared" si="456"/>
        <v>32590</v>
      </c>
      <c r="V292" s="19">
        <f t="shared" si="457"/>
        <v>18005</v>
      </c>
      <c r="W292" s="19">
        <f t="shared" si="494"/>
        <v>0</v>
      </c>
      <c r="X292" s="32"/>
      <c r="Y292" s="23"/>
      <c r="Z292" s="2"/>
    </row>
    <row r="293" spans="1:26" x14ac:dyDescent="0.3">
      <c r="A293" s="20" t="s">
        <v>1405</v>
      </c>
      <c r="B293" s="44">
        <v>620</v>
      </c>
      <c r="C293" s="47"/>
      <c r="D293" s="47"/>
      <c r="E293" s="15" t="s">
        <v>596</v>
      </c>
      <c r="F293" s="19"/>
      <c r="G293" s="19"/>
      <c r="H293" s="19"/>
      <c r="I293" s="19"/>
      <c r="J293" s="19"/>
      <c r="K293" s="19"/>
      <c r="L293" s="19"/>
      <c r="M293" s="19"/>
      <c r="N293" s="19"/>
      <c r="O293" s="19">
        <f>O294</f>
        <v>0</v>
      </c>
      <c r="P293" s="19">
        <f t="shared" si="494"/>
        <v>32590</v>
      </c>
      <c r="Q293" s="19">
        <f t="shared" si="494"/>
        <v>18005</v>
      </c>
      <c r="R293" s="19">
        <f t="shared" si="455"/>
        <v>0</v>
      </c>
      <c r="S293" s="19">
        <f t="shared" si="494"/>
        <v>0</v>
      </c>
      <c r="T293" s="19">
        <f t="shared" si="458"/>
        <v>0</v>
      </c>
      <c r="U293" s="19">
        <f t="shared" si="456"/>
        <v>32590</v>
      </c>
      <c r="V293" s="19">
        <f t="shared" si="457"/>
        <v>18005</v>
      </c>
      <c r="W293" s="19">
        <f t="shared" si="494"/>
        <v>0</v>
      </c>
      <c r="X293" s="32"/>
      <c r="Y293" s="23"/>
      <c r="Z293" s="2"/>
    </row>
    <row r="294" spans="1:26" x14ac:dyDescent="0.3">
      <c r="A294" s="20" t="s">
        <v>1405</v>
      </c>
      <c r="B294" s="44">
        <v>620</v>
      </c>
      <c r="C294" s="47" t="s">
        <v>24</v>
      </c>
      <c r="D294" s="47" t="s">
        <v>5</v>
      </c>
      <c r="E294" s="15" t="s">
        <v>563</v>
      </c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>
        <v>32590</v>
      </c>
      <c r="Q294" s="19">
        <v>18005</v>
      </c>
      <c r="R294" s="19">
        <f t="shared" si="455"/>
        <v>0</v>
      </c>
      <c r="S294" s="19"/>
      <c r="T294" s="19">
        <f t="shared" si="458"/>
        <v>0</v>
      </c>
      <c r="U294" s="19">
        <f t="shared" si="456"/>
        <v>32590</v>
      </c>
      <c r="V294" s="19">
        <f t="shared" si="457"/>
        <v>18005</v>
      </c>
      <c r="W294" s="19"/>
      <c r="X294" s="32"/>
      <c r="Y294" s="23"/>
      <c r="Z294" s="2"/>
    </row>
    <row r="295" spans="1:26" s="11" customFormat="1" ht="31.2" x14ac:dyDescent="0.3">
      <c r="A295" s="10" t="s">
        <v>87</v>
      </c>
      <c r="B295" s="17"/>
      <c r="C295" s="10"/>
      <c r="D295" s="10"/>
      <c r="E295" s="16" t="s">
        <v>1060</v>
      </c>
      <c r="F295" s="18">
        <f t="shared" ref="F295:K295" si="495">F296</f>
        <v>390218.5</v>
      </c>
      <c r="G295" s="18">
        <f t="shared" si="495"/>
        <v>389516.10000000003</v>
      </c>
      <c r="H295" s="18">
        <f t="shared" si="495"/>
        <v>389573.4</v>
      </c>
      <c r="I295" s="18">
        <f t="shared" si="495"/>
        <v>707</v>
      </c>
      <c r="J295" s="18">
        <f t="shared" si="495"/>
        <v>0</v>
      </c>
      <c r="K295" s="18">
        <f t="shared" si="495"/>
        <v>0</v>
      </c>
      <c r="L295" s="18">
        <f t="shared" si="475"/>
        <v>390925.5</v>
      </c>
      <c r="M295" s="18">
        <f t="shared" si="476"/>
        <v>389516.10000000003</v>
      </c>
      <c r="N295" s="18">
        <f t="shared" si="477"/>
        <v>389573.4</v>
      </c>
      <c r="O295" s="18">
        <f t="shared" ref="O295:Q295" si="496">O296</f>
        <v>0</v>
      </c>
      <c r="P295" s="18">
        <f t="shared" si="496"/>
        <v>0</v>
      </c>
      <c r="Q295" s="18">
        <f t="shared" si="496"/>
        <v>0</v>
      </c>
      <c r="R295" s="18">
        <f t="shared" si="455"/>
        <v>390925.5</v>
      </c>
      <c r="S295" s="18">
        <f t="shared" ref="S295" si="497">S296</f>
        <v>0</v>
      </c>
      <c r="T295" s="18">
        <f t="shared" si="458"/>
        <v>390925.5</v>
      </c>
      <c r="U295" s="18">
        <f t="shared" si="456"/>
        <v>389516.10000000003</v>
      </c>
      <c r="V295" s="18">
        <f t="shared" si="457"/>
        <v>389573.4</v>
      </c>
      <c r="W295" s="18">
        <f t="shared" ref="W295" si="498">W296</f>
        <v>0</v>
      </c>
      <c r="X295" s="31"/>
      <c r="Y295" s="26"/>
    </row>
    <row r="296" spans="1:26" ht="62.4" x14ac:dyDescent="0.3">
      <c r="A296" s="47" t="s">
        <v>88</v>
      </c>
      <c r="B296" s="44"/>
      <c r="C296" s="47"/>
      <c r="D296" s="47"/>
      <c r="E296" s="15" t="s">
        <v>1061</v>
      </c>
      <c r="F296" s="19">
        <f>F297+F301+F305+F316+F321+F312</f>
        <v>390218.5</v>
      </c>
      <c r="G296" s="19">
        <f t="shared" ref="G296:W296" si="499">G297+G301+G305+G316+G321+G312</f>
        <v>389516.10000000003</v>
      </c>
      <c r="H296" s="19">
        <f t="shared" si="499"/>
        <v>389573.4</v>
      </c>
      <c r="I296" s="19">
        <f t="shared" ref="I296:K296" si="500">I297+I301+I305+I316+I321+I312</f>
        <v>707</v>
      </c>
      <c r="J296" s="19">
        <f t="shared" si="500"/>
        <v>0</v>
      </c>
      <c r="K296" s="19">
        <f t="shared" si="500"/>
        <v>0</v>
      </c>
      <c r="L296" s="19">
        <f t="shared" si="475"/>
        <v>390925.5</v>
      </c>
      <c r="M296" s="19">
        <f t="shared" si="476"/>
        <v>389516.10000000003</v>
      </c>
      <c r="N296" s="19">
        <f t="shared" si="477"/>
        <v>389573.4</v>
      </c>
      <c r="O296" s="19">
        <f t="shared" ref="O296:Q296" si="501">O297+O301+O305+O316+O321+O312</f>
        <v>0</v>
      </c>
      <c r="P296" s="19">
        <f t="shared" si="501"/>
        <v>0</v>
      </c>
      <c r="Q296" s="19">
        <f t="shared" si="501"/>
        <v>0</v>
      </c>
      <c r="R296" s="19">
        <f t="shared" si="455"/>
        <v>390925.5</v>
      </c>
      <c r="S296" s="19">
        <f t="shared" ref="S296" si="502">S297+S301+S305+S316+S321+S312</f>
        <v>0</v>
      </c>
      <c r="T296" s="19">
        <f t="shared" si="458"/>
        <v>390925.5</v>
      </c>
      <c r="U296" s="19">
        <f t="shared" si="456"/>
        <v>389516.10000000003</v>
      </c>
      <c r="V296" s="19">
        <f t="shared" si="457"/>
        <v>389573.4</v>
      </c>
      <c r="W296" s="19">
        <f t="shared" si="499"/>
        <v>0</v>
      </c>
      <c r="X296" s="32"/>
      <c r="Y296" s="23"/>
      <c r="Z296" s="2"/>
    </row>
    <row r="297" spans="1:26" ht="46.8" x14ac:dyDescent="0.3">
      <c r="A297" s="47" t="s">
        <v>82</v>
      </c>
      <c r="B297" s="44"/>
      <c r="C297" s="47"/>
      <c r="D297" s="47"/>
      <c r="E297" s="15" t="s">
        <v>627</v>
      </c>
      <c r="F297" s="19">
        <f t="shared" ref="F297:K299" si="503">F298</f>
        <v>371013.1</v>
      </c>
      <c r="G297" s="19">
        <f t="shared" si="503"/>
        <v>370551.4</v>
      </c>
      <c r="H297" s="19">
        <f t="shared" si="503"/>
        <v>370551.4</v>
      </c>
      <c r="I297" s="19">
        <f t="shared" si="503"/>
        <v>0</v>
      </c>
      <c r="J297" s="19">
        <f t="shared" si="503"/>
        <v>0</v>
      </c>
      <c r="K297" s="19">
        <f t="shared" si="503"/>
        <v>0</v>
      </c>
      <c r="L297" s="19">
        <f t="shared" si="475"/>
        <v>371013.1</v>
      </c>
      <c r="M297" s="19">
        <f t="shared" si="476"/>
        <v>370551.4</v>
      </c>
      <c r="N297" s="19">
        <f t="shared" si="477"/>
        <v>370551.4</v>
      </c>
      <c r="O297" s="19">
        <f t="shared" ref="O297:Q299" si="504">O298</f>
        <v>0</v>
      </c>
      <c r="P297" s="19">
        <f t="shared" si="504"/>
        <v>0</v>
      </c>
      <c r="Q297" s="19">
        <f t="shared" si="504"/>
        <v>0</v>
      </c>
      <c r="R297" s="19">
        <f t="shared" si="455"/>
        <v>371013.1</v>
      </c>
      <c r="S297" s="19">
        <f t="shared" ref="S297:S299" si="505">S298</f>
        <v>0</v>
      </c>
      <c r="T297" s="19">
        <f t="shared" si="458"/>
        <v>371013.1</v>
      </c>
      <c r="U297" s="19">
        <f t="shared" si="456"/>
        <v>370551.4</v>
      </c>
      <c r="V297" s="19">
        <f t="shared" si="457"/>
        <v>370551.4</v>
      </c>
      <c r="W297" s="19">
        <f t="shared" ref="W297:W299" si="506">W298</f>
        <v>0</v>
      </c>
      <c r="X297" s="32"/>
      <c r="Y297" s="23"/>
      <c r="Z297" s="2"/>
    </row>
    <row r="298" spans="1:26" ht="46.8" x14ac:dyDescent="0.3">
      <c r="A298" s="47" t="s">
        <v>82</v>
      </c>
      <c r="B298" s="44">
        <v>600</v>
      </c>
      <c r="C298" s="47"/>
      <c r="D298" s="47"/>
      <c r="E298" s="15" t="s">
        <v>581</v>
      </c>
      <c r="F298" s="19">
        <f t="shared" si="503"/>
        <v>371013.1</v>
      </c>
      <c r="G298" s="19">
        <f t="shared" si="503"/>
        <v>370551.4</v>
      </c>
      <c r="H298" s="19">
        <f t="shared" si="503"/>
        <v>370551.4</v>
      </c>
      <c r="I298" s="19">
        <f t="shared" si="503"/>
        <v>0</v>
      </c>
      <c r="J298" s="19">
        <f t="shared" si="503"/>
        <v>0</v>
      </c>
      <c r="K298" s="19">
        <f t="shared" si="503"/>
        <v>0</v>
      </c>
      <c r="L298" s="19">
        <f t="shared" si="475"/>
        <v>371013.1</v>
      </c>
      <c r="M298" s="19">
        <f t="shared" si="476"/>
        <v>370551.4</v>
      </c>
      <c r="N298" s="19">
        <f t="shared" si="477"/>
        <v>370551.4</v>
      </c>
      <c r="O298" s="19">
        <f t="shared" si="504"/>
        <v>0</v>
      </c>
      <c r="P298" s="19">
        <f t="shared" si="504"/>
        <v>0</v>
      </c>
      <c r="Q298" s="19">
        <f t="shared" si="504"/>
        <v>0</v>
      </c>
      <c r="R298" s="19">
        <f t="shared" si="455"/>
        <v>371013.1</v>
      </c>
      <c r="S298" s="19">
        <f t="shared" si="505"/>
        <v>0</v>
      </c>
      <c r="T298" s="19">
        <f t="shared" si="458"/>
        <v>371013.1</v>
      </c>
      <c r="U298" s="19">
        <f t="shared" si="456"/>
        <v>370551.4</v>
      </c>
      <c r="V298" s="19">
        <f t="shared" si="457"/>
        <v>370551.4</v>
      </c>
      <c r="W298" s="19">
        <f t="shared" si="506"/>
        <v>0</v>
      </c>
      <c r="X298" s="32"/>
      <c r="Y298" s="23"/>
      <c r="Z298" s="2"/>
    </row>
    <row r="299" spans="1:26" x14ac:dyDescent="0.3">
      <c r="A299" s="47" t="s">
        <v>82</v>
      </c>
      <c r="B299" s="44">
        <v>620</v>
      </c>
      <c r="C299" s="47"/>
      <c r="D299" s="47"/>
      <c r="E299" s="15" t="s">
        <v>596</v>
      </c>
      <c r="F299" s="19">
        <f t="shared" si="503"/>
        <v>371013.1</v>
      </c>
      <c r="G299" s="19">
        <f t="shared" si="503"/>
        <v>370551.4</v>
      </c>
      <c r="H299" s="19">
        <f t="shared" si="503"/>
        <v>370551.4</v>
      </c>
      <c r="I299" s="19">
        <f t="shared" si="503"/>
        <v>0</v>
      </c>
      <c r="J299" s="19">
        <f t="shared" si="503"/>
        <v>0</v>
      </c>
      <c r="K299" s="19">
        <f t="shared" si="503"/>
        <v>0</v>
      </c>
      <c r="L299" s="19">
        <f t="shared" si="475"/>
        <v>371013.1</v>
      </c>
      <c r="M299" s="19">
        <f t="shared" si="476"/>
        <v>370551.4</v>
      </c>
      <c r="N299" s="19">
        <f t="shared" si="477"/>
        <v>370551.4</v>
      </c>
      <c r="O299" s="19">
        <f t="shared" si="504"/>
        <v>0</v>
      </c>
      <c r="P299" s="19">
        <f t="shared" si="504"/>
        <v>0</v>
      </c>
      <c r="Q299" s="19">
        <f t="shared" si="504"/>
        <v>0</v>
      </c>
      <c r="R299" s="19">
        <f t="shared" si="455"/>
        <v>371013.1</v>
      </c>
      <c r="S299" s="19">
        <f t="shared" si="505"/>
        <v>0</v>
      </c>
      <c r="T299" s="19">
        <f t="shared" si="458"/>
        <v>371013.1</v>
      </c>
      <c r="U299" s="19">
        <f t="shared" si="456"/>
        <v>370551.4</v>
      </c>
      <c r="V299" s="19">
        <f t="shared" si="457"/>
        <v>370551.4</v>
      </c>
      <c r="W299" s="19">
        <f t="shared" si="506"/>
        <v>0</v>
      </c>
      <c r="X299" s="32"/>
      <c r="Y299" s="23"/>
      <c r="Z299" s="2"/>
    </row>
    <row r="300" spans="1:26" x14ac:dyDescent="0.3">
      <c r="A300" s="47" t="s">
        <v>82</v>
      </c>
      <c r="B300" s="44">
        <v>620</v>
      </c>
      <c r="C300" s="47" t="s">
        <v>28</v>
      </c>
      <c r="D300" s="47" t="s">
        <v>20</v>
      </c>
      <c r="E300" s="15" t="s">
        <v>559</v>
      </c>
      <c r="F300" s="19">
        <v>371013.1</v>
      </c>
      <c r="G300" s="19">
        <v>370551.4</v>
      </c>
      <c r="H300" s="19">
        <v>370551.4</v>
      </c>
      <c r="I300" s="19"/>
      <c r="J300" s="19"/>
      <c r="K300" s="19"/>
      <c r="L300" s="19">
        <f t="shared" si="475"/>
        <v>371013.1</v>
      </c>
      <c r="M300" s="19">
        <f t="shared" si="476"/>
        <v>370551.4</v>
      </c>
      <c r="N300" s="19">
        <f t="shared" si="477"/>
        <v>370551.4</v>
      </c>
      <c r="O300" s="19"/>
      <c r="P300" s="19"/>
      <c r="Q300" s="19"/>
      <c r="R300" s="19">
        <f t="shared" si="455"/>
        <v>371013.1</v>
      </c>
      <c r="S300" s="19"/>
      <c r="T300" s="19">
        <f t="shared" si="458"/>
        <v>371013.1</v>
      </c>
      <c r="U300" s="19">
        <f t="shared" si="456"/>
        <v>370551.4</v>
      </c>
      <c r="V300" s="19">
        <f t="shared" si="457"/>
        <v>370551.4</v>
      </c>
      <c r="W300" s="19"/>
      <c r="X300" s="32"/>
      <c r="Y300" s="23"/>
      <c r="Z300" s="2"/>
    </row>
    <row r="301" spans="1:26" ht="31.2" x14ac:dyDescent="0.3">
      <c r="A301" s="47" t="s">
        <v>83</v>
      </c>
      <c r="B301" s="44"/>
      <c r="C301" s="47"/>
      <c r="D301" s="47"/>
      <c r="E301" s="15" t="s">
        <v>658</v>
      </c>
      <c r="F301" s="19">
        <f t="shared" ref="F301:K303" si="507">F302</f>
        <v>2091</v>
      </c>
      <c r="G301" s="19">
        <f t="shared" si="507"/>
        <v>2091</v>
      </c>
      <c r="H301" s="19">
        <f t="shared" si="507"/>
        <v>2091</v>
      </c>
      <c r="I301" s="19">
        <f t="shared" si="507"/>
        <v>707</v>
      </c>
      <c r="J301" s="19">
        <f t="shared" si="507"/>
        <v>0</v>
      </c>
      <c r="K301" s="19">
        <f t="shared" si="507"/>
        <v>0</v>
      </c>
      <c r="L301" s="19">
        <f t="shared" si="475"/>
        <v>2798</v>
      </c>
      <c r="M301" s="19">
        <f t="shared" si="476"/>
        <v>2091</v>
      </c>
      <c r="N301" s="19">
        <f t="shared" si="477"/>
        <v>2091</v>
      </c>
      <c r="O301" s="19">
        <f t="shared" ref="O301:Q303" si="508">O302</f>
        <v>0</v>
      </c>
      <c r="P301" s="19">
        <f t="shared" si="508"/>
        <v>0</v>
      </c>
      <c r="Q301" s="19">
        <f t="shared" si="508"/>
        <v>0</v>
      </c>
      <c r="R301" s="19">
        <f t="shared" si="455"/>
        <v>2798</v>
      </c>
      <c r="S301" s="19">
        <f t="shared" ref="S301:S303" si="509">S302</f>
        <v>0</v>
      </c>
      <c r="T301" s="19">
        <f t="shared" si="458"/>
        <v>2798</v>
      </c>
      <c r="U301" s="19">
        <f t="shared" si="456"/>
        <v>2091</v>
      </c>
      <c r="V301" s="19">
        <f t="shared" si="457"/>
        <v>2091</v>
      </c>
      <c r="W301" s="19">
        <f t="shared" ref="W301:W303" si="510">W302</f>
        <v>0</v>
      </c>
      <c r="X301" s="32"/>
      <c r="Y301" s="23"/>
      <c r="Z301" s="2"/>
    </row>
    <row r="302" spans="1:26" ht="46.8" x14ac:dyDescent="0.3">
      <c r="A302" s="47" t="s">
        <v>83</v>
      </c>
      <c r="B302" s="44">
        <v>600</v>
      </c>
      <c r="C302" s="47"/>
      <c r="D302" s="47"/>
      <c r="E302" s="15" t="s">
        <v>581</v>
      </c>
      <c r="F302" s="19">
        <f t="shared" si="507"/>
        <v>2091</v>
      </c>
      <c r="G302" s="19">
        <f t="shared" si="507"/>
        <v>2091</v>
      </c>
      <c r="H302" s="19">
        <f t="shared" si="507"/>
        <v>2091</v>
      </c>
      <c r="I302" s="19">
        <f t="shared" si="507"/>
        <v>707</v>
      </c>
      <c r="J302" s="19">
        <f t="shared" si="507"/>
        <v>0</v>
      </c>
      <c r="K302" s="19">
        <f t="shared" si="507"/>
        <v>0</v>
      </c>
      <c r="L302" s="19">
        <f t="shared" si="475"/>
        <v>2798</v>
      </c>
      <c r="M302" s="19">
        <f t="shared" si="476"/>
        <v>2091</v>
      </c>
      <c r="N302" s="19">
        <f t="shared" si="477"/>
        <v>2091</v>
      </c>
      <c r="O302" s="19">
        <f t="shared" si="508"/>
        <v>0</v>
      </c>
      <c r="P302" s="19">
        <f t="shared" si="508"/>
        <v>0</v>
      </c>
      <c r="Q302" s="19">
        <f t="shared" si="508"/>
        <v>0</v>
      </c>
      <c r="R302" s="19">
        <f t="shared" si="455"/>
        <v>2798</v>
      </c>
      <c r="S302" s="19">
        <f t="shared" si="509"/>
        <v>0</v>
      </c>
      <c r="T302" s="19">
        <f t="shared" si="458"/>
        <v>2798</v>
      </c>
      <c r="U302" s="19">
        <f t="shared" si="456"/>
        <v>2091</v>
      </c>
      <c r="V302" s="19">
        <f t="shared" si="457"/>
        <v>2091</v>
      </c>
      <c r="W302" s="19">
        <f t="shared" si="510"/>
        <v>0</v>
      </c>
      <c r="X302" s="32"/>
      <c r="Y302" s="23"/>
      <c r="Z302" s="2"/>
    </row>
    <row r="303" spans="1:26" x14ac:dyDescent="0.3">
      <c r="A303" s="47" t="s">
        <v>83</v>
      </c>
      <c r="B303" s="44">
        <v>620</v>
      </c>
      <c r="C303" s="47"/>
      <c r="D303" s="47"/>
      <c r="E303" s="15" t="s">
        <v>596</v>
      </c>
      <c r="F303" s="19">
        <f>F304</f>
        <v>2091</v>
      </c>
      <c r="G303" s="19">
        <f t="shared" si="507"/>
        <v>2091</v>
      </c>
      <c r="H303" s="19">
        <f t="shared" si="507"/>
        <v>2091</v>
      </c>
      <c r="I303" s="19">
        <f t="shared" si="507"/>
        <v>707</v>
      </c>
      <c r="J303" s="19">
        <f t="shared" si="507"/>
        <v>0</v>
      </c>
      <c r="K303" s="19">
        <f t="shared" si="507"/>
        <v>0</v>
      </c>
      <c r="L303" s="19">
        <f t="shared" si="475"/>
        <v>2798</v>
      </c>
      <c r="M303" s="19">
        <f t="shared" si="476"/>
        <v>2091</v>
      </c>
      <c r="N303" s="19">
        <f t="shared" si="477"/>
        <v>2091</v>
      </c>
      <c r="O303" s="19">
        <f t="shared" si="508"/>
        <v>0</v>
      </c>
      <c r="P303" s="19">
        <f t="shared" si="508"/>
        <v>0</v>
      </c>
      <c r="Q303" s="19">
        <f t="shared" si="508"/>
        <v>0</v>
      </c>
      <c r="R303" s="19">
        <f t="shared" si="455"/>
        <v>2798</v>
      </c>
      <c r="S303" s="19">
        <f t="shared" si="509"/>
        <v>0</v>
      </c>
      <c r="T303" s="19">
        <f t="shared" si="458"/>
        <v>2798</v>
      </c>
      <c r="U303" s="19">
        <f t="shared" si="456"/>
        <v>2091</v>
      </c>
      <c r="V303" s="19">
        <f t="shared" si="457"/>
        <v>2091</v>
      </c>
      <c r="W303" s="19">
        <f t="shared" si="510"/>
        <v>0</v>
      </c>
      <c r="X303" s="32"/>
      <c r="Y303" s="23"/>
      <c r="Z303" s="2"/>
    </row>
    <row r="304" spans="1:26" x14ac:dyDescent="0.3">
      <c r="A304" s="47" t="s">
        <v>83</v>
      </c>
      <c r="B304" s="44">
        <v>620</v>
      </c>
      <c r="C304" s="47" t="s">
        <v>28</v>
      </c>
      <c r="D304" s="47" t="s">
        <v>30</v>
      </c>
      <c r="E304" s="15" t="s">
        <v>562</v>
      </c>
      <c r="F304" s="19">
        <v>2091</v>
      </c>
      <c r="G304" s="19">
        <v>2091</v>
      </c>
      <c r="H304" s="19">
        <v>2091</v>
      </c>
      <c r="I304" s="19">
        <v>707</v>
      </c>
      <c r="J304" s="19"/>
      <c r="K304" s="19"/>
      <c r="L304" s="19">
        <f t="shared" si="475"/>
        <v>2798</v>
      </c>
      <c r="M304" s="19">
        <f t="shared" si="476"/>
        <v>2091</v>
      </c>
      <c r="N304" s="19">
        <f t="shared" si="477"/>
        <v>2091</v>
      </c>
      <c r="O304" s="19"/>
      <c r="P304" s="19"/>
      <c r="Q304" s="19"/>
      <c r="R304" s="19">
        <f t="shared" si="455"/>
        <v>2798</v>
      </c>
      <c r="S304" s="19"/>
      <c r="T304" s="19">
        <f t="shared" si="458"/>
        <v>2798</v>
      </c>
      <c r="U304" s="19">
        <f t="shared" si="456"/>
        <v>2091</v>
      </c>
      <c r="V304" s="19">
        <f t="shared" si="457"/>
        <v>2091</v>
      </c>
      <c r="W304" s="19"/>
      <c r="X304" s="32"/>
      <c r="Y304" s="23" t="s">
        <v>1318</v>
      </c>
      <c r="Z304" s="2"/>
    </row>
    <row r="305" spans="1:26" ht="46.8" x14ac:dyDescent="0.3">
      <c r="A305" s="47" t="s">
        <v>84</v>
      </c>
      <c r="B305" s="44"/>
      <c r="C305" s="47"/>
      <c r="D305" s="47"/>
      <c r="E305" s="15" t="s">
        <v>659</v>
      </c>
      <c r="F305" s="19">
        <f t="shared" ref="F305:K305" si="511">F306+F309</f>
        <v>225</v>
      </c>
      <c r="G305" s="19">
        <f t="shared" si="511"/>
        <v>225</v>
      </c>
      <c r="H305" s="19">
        <f t="shared" si="511"/>
        <v>225</v>
      </c>
      <c r="I305" s="19">
        <f t="shared" si="511"/>
        <v>0</v>
      </c>
      <c r="J305" s="19">
        <f t="shared" si="511"/>
        <v>0</v>
      </c>
      <c r="K305" s="19">
        <f t="shared" si="511"/>
        <v>0</v>
      </c>
      <c r="L305" s="19">
        <f t="shared" si="475"/>
        <v>225</v>
      </c>
      <c r="M305" s="19">
        <f t="shared" si="476"/>
        <v>225</v>
      </c>
      <c r="N305" s="19">
        <f t="shared" si="477"/>
        <v>225</v>
      </c>
      <c r="O305" s="19">
        <f t="shared" ref="O305:Q305" si="512">O306+O309</f>
        <v>0</v>
      </c>
      <c r="P305" s="19">
        <f t="shared" si="512"/>
        <v>0</v>
      </c>
      <c r="Q305" s="19">
        <f t="shared" si="512"/>
        <v>0</v>
      </c>
      <c r="R305" s="19">
        <f t="shared" si="455"/>
        <v>225</v>
      </c>
      <c r="S305" s="19">
        <f t="shared" ref="S305" si="513">S306+S309</f>
        <v>0</v>
      </c>
      <c r="T305" s="19">
        <f t="shared" si="458"/>
        <v>225</v>
      </c>
      <c r="U305" s="19">
        <f t="shared" si="456"/>
        <v>225</v>
      </c>
      <c r="V305" s="19">
        <f t="shared" si="457"/>
        <v>225</v>
      </c>
      <c r="W305" s="19">
        <f t="shared" ref="W305" si="514">W306+W309</f>
        <v>0</v>
      </c>
      <c r="X305" s="32"/>
      <c r="Y305" s="23"/>
      <c r="Z305" s="2"/>
    </row>
    <row r="306" spans="1:26" ht="31.2" x14ac:dyDescent="0.3">
      <c r="A306" s="47" t="s">
        <v>84</v>
      </c>
      <c r="B306" s="44">
        <v>200</v>
      </c>
      <c r="C306" s="47"/>
      <c r="D306" s="47"/>
      <c r="E306" s="15" t="s">
        <v>578</v>
      </c>
      <c r="F306" s="19">
        <f t="shared" ref="F306:K307" si="515">F307</f>
        <v>5</v>
      </c>
      <c r="G306" s="19">
        <f t="shared" si="515"/>
        <v>5</v>
      </c>
      <c r="H306" s="19">
        <f t="shared" si="515"/>
        <v>5</v>
      </c>
      <c r="I306" s="19">
        <f t="shared" si="515"/>
        <v>0</v>
      </c>
      <c r="J306" s="19">
        <f t="shared" si="515"/>
        <v>0</v>
      </c>
      <c r="K306" s="19">
        <f t="shared" si="515"/>
        <v>0</v>
      </c>
      <c r="L306" s="19">
        <f t="shared" si="475"/>
        <v>5</v>
      </c>
      <c r="M306" s="19">
        <f t="shared" si="476"/>
        <v>5</v>
      </c>
      <c r="N306" s="19">
        <f t="shared" si="477"/>
        <v>5</v>
      </c>
      <c r="O306" s="19">
        <f t="shared" ref="O306:Q307" si="516">O307</f>
        <v>0</v>
      </c>
      <c r="P306" s="19">
        <f t="shared" si="516"/>
        <v>0</v>
      </c>
      <c r="Q306" s="19">
        <f t="shared" si="516"/>
        <v>0</v>
      </c>
      <c r="R306" s="19">
        <f t="shared" si="455"/>
        <v>5</v>
      </c>
      <c r="S306" s="19">
        <f t="shared" ref="S306:S307" si="517">S307</f>
        <v>0</v>
      </c>
      <c r="T306" s="19">
        <f t="shared" si="458"/>
        <v>5</v>
      </c>
      <c r="U306" s="19">
        <f t="shared" si="456"/>
        <v>5</v>
      </c>
      <c r="V306" s="19">
        <f t="shared" si="457"/>
        <v>5</v>
      </c>
      <c r="W306" s="19">
        <f t="shared" ref="W306:W307" si="518">W307</f>
        <v>0</v>
      </c>
      <c r="X306" s="32"/>
      <c r="Y306" s="23"/>
      <c r="Z306" s="2"/>
    </row>
    <row r="307" spans="1:26" ht="46.8" x14ac:dyDescent="0.3">
      <c r="A307" s="47" t="s">
        <v>84</v>
      </c>
      <c r="B307" s="44">
        <v>240</v>
      </c>
      <c r="C307" s="47"/>
      <c r="D307" s="47"/>
      <c r="E307" s="15" t="s">
        <v>586</v>
      </c>
      <c r="F307" s="19">
        <f t="shared" si="515"/>
        <v>5</v>
      </c>
      <c r="G307" s="19">
        <f t="shared" si="515"/>
        <v>5</v>
      </c>
      <c r="H307" s="19">
        <f t="shared" si="515"/>
        <v>5</v>
      </c>
      <c r="I307" s="19">
        <f t="shared" si="515"/>
        <v>0</v>
      </c>
      <c r="J307" s="19">
        <f t="shared" si="515"/>
        <v>0</v>
      </c>
      <c r="K307" s="19">
        <f t="shared" si="515"/>
        <v>0</v>
      </c>
      <c r="L307" s="19">
        <f t="shared" si="475"/>
        <v>5</v>
      </c>
      <c r="M307" s="19">
        <f t="shared" si="476"/>
        <v>5</v>
      </c>
      <c r="N307" s="19">
        <f t="shared" si="477"/>
        <v>5</v>
      </c>
      <c r="O307" s="19">
        <f t="shared" si="516"/>
        <v>0</v>
      </c>
      <c r="P307" s="19">
        <f t="shared" si="516"/>
        <v>0</v>
      </c>
      <c r="Q307" s="19">
        <f t="shared" si="516"/>
        <v>0</v>
      </c>
      <c r="R307" s="19">
        <f t="shared" si="455"/>
        <v>5</v>
      </c>
      <c r="S307" s="19">
        <f t="shared" si="517"/>
        <v>0</v>
      </c>
      <c r="T307" s="19">
        <f t="shared" si="458"/>
        <v>5</v>
      </c>
      <c r="U307" s="19">
        <f t="shared" si="456"/>
        <v>5</v>
      </c>
      <c r="V307" s="19">
        <f t="shared" si="457"/>
        <v>5</v>
      </c>
      <c r="W307" s="19">
        <f t="shared" si="518"/>
        <v>0</v>
      </c>
      <c r="X307" s="32"/>
      <c r="Y307" s="23"/>
      <c r="Z307" s="2"/>
    </row>
    <row r="308" spans="1:26" x14ac:dyDescent="0.3">
      <c r="A308" s="47" t="s">
        <v>84</v>
      </c>
      <c r="B308" s="44">
        <v>240</v>
      </c>
      <c r="C308" s="47" t="s">
        <v>28</v>
      </c>
      <c r="D308" s="47" t="s">
        <v>30</v>
      </c>
      <c r="E308" s="15" t="s">
        <v>562</v>
      </c>
      <c r="F308" s="19">
        <v>5</v>
      </c>
      <c r="G308" s="19">
        <v>5</v>
      </c>
      <c r="H308" s="19">
        <v>5</v>
      </c>
      <c r="I308" s="19"/>
      <c r="J308" s="19"/>
      <c r="K308" s="19"/>
      <c r="L308" s="19">
        <f t="shared" si="475"/>
        <v>5</v>
      </c>
      <c r="M308" s="19">
        <f t="shared" si="476"/>
        <v>5</v>
      </c>
      <c r="N308" s="19">
        <f t="shared" si="477"/>
        <v>5</v>
      </c>
      <c r="O308" s="19"/>
      <c r="P308" s="19"/>
      <c r="Q308" s="19"/>
      <c r="R308" s="19">
        <f t="shared" si="455"/>
        <v>5</v>
      </c>
      <c r="S308" s="19"/>
      <c r="T308" s="19">
        <f t="shared" si="458"/>
        <v>5</v>
      </c>
      <c r="U308" s="19">
        <f t="shared" si="456"/>
        <v>5</v>
      </c>
      <c r="V308" s="19">
        <f t="shared" si="457"/>
        <v>5</v>
      </c>
      <c r="W308" s="19"/>
      <c r="X308" s="32"/>
      <c r="Y308" s="23"/>
      <c r="Z308" s="2"/>
    </row>
    <row r="309" spans="1:26" ht="31.2" x14ac:dyDescent="0.3">
      <c r="A309" s="47" t="s">
        <v>84</v>
      </c>
      <c r="B309" s="44">
        <v>300</v>
      </c>
      <c r="C309" s="47"/>
      <c r="D309" s="47"/>
      <c r="E309" s="15" t="s">
        <v>579</v>
      </c>
      <c r="F309" s="19">
        <f t="shared" ref="F309:K310" si="519">F310</f>
        <v>220</v>
      </c>
      <c r="G309" s="19">
        <f t="shared" si="519"/>
        <v>220</v>
      </c>
      <c r="H309" s="19">
        <f t="shared" si="519"/>
        <v>220</v>
      </c>
      <c r="I309" s="19">
        <f t="shared" si="519"/>
        <v>0</v>
      </c>
      <c r="J309" s="19">
        <f t="shared" si="519"/>
        <v>0</v>
      </c>
      <c r="K309" s="19">
        <f t="shared" si="519"/>
        <v>0</v>
      </c>
      <c r="L309" s="19">
        <f t="shared" si="475"/>
        <v>220</v>
      </c>
      <c r="M309" s="19">
        <f t="shared" si="476"/>
        <v>220</v>
      </c>
      <c r="N309" s="19">
        <f t="shared" si="477"/>
        <v>220</v>
      </c>
      <c r="O309" s="19">
        <f t="shared" ref="O309:Q310" si="520">O310</f>
        <v>0</v>
      </c>
      <c r="P309" s="19">
        <f t="shared" si="520"/>
        <v>0</v>
      </c>
      <c r="Q309" s="19">
        <f t="shared" si="520"/>
        <v>0</v>
      </c>
      <c r="R309" s="19">
        <f t="shared" si="455"/>
        <v>220</v>
      </c>
      <c r="S309" s="19">
        <f t="shared" ref="S309:S310" si="521">S310</f>
        <v>0</v>
      </c>
      <c r="T309" s="19">
        <f t="shared" si="458"/>
        <v>220</v>
      </c>
      <c r="U309" s="19">
        <f t="shared" si="456"/>
        <v>220</v>
      </c>
      <c r="V309" s="19">
        <f t="shared" si="457"/>
        <v>220</v>
      </c>
      <c r="W309" s="19">
        <f t="shared" ref="W309:W310" si="522">W310</f>
        <v>0</v>
      </c>
      <c r="X309" s="32"/>
      <c r="Y309" s="23"/>
      <c r="Z309" s="2"/>
    </row>
    <row r="310" spans="1:26" x14ac:dyDescent="0.3">
      <c r="A310" s="47" t="s">
        <v>84</v>
      </c>
      <c r="B310" s="44">
        <v>350</v>
      </c>
      <c r="C310" s="47"/>
      <c r="D310" s="47"/>
      <c r="E310" s="15" t="s">
        <v>591</v>
      </c>
      <c r="F310" s="19">
        <f t="shared" si="519"/>
        <v>220</v>
      </c>
      <c r="G310" s="19">
        <f t="shared" si="519"/>
        <v>220</v>
      </c>
      <c r="H310" s="19">
        <f t="shared" si="519"/>
        <v>220</v>
      </c>
      <c r="I310" s="19">
        <f t="shared" si="519"/>
        <v>0</v>
      </c>
      <c r="J310" s="19">
        <f t="shared" si="519"/>
        <v>0</v>
      </c>
      <c r="K310" s="19">
        <f t="shared" si="519"/>
        <v>0</v>
      </c>
      <c r="L310" s="19">
        <f t="shared" si="475"/>
        <v>220</v>
      </c>
      <c r="M310" s="19">
        <f t="shared" si="476"/>
        <v>220</v>
      </c>
      <c r="N310" s="19">
        <f t="shared" si="477"/>
        <v>220</v>
      </c>
      <c r="O310" s="19">
        <f t="shared" si="520"/>
        <v>0</v>
      </c>
      <c r="P310" s="19">
        <f t="shared" si="520"/>
        <v>0</v>
      </c>
      <c r="Q310" s="19">
        <f t="shared" si="520"/>
        <v>0</v>
      </c>
      <c r="R310" s="19">
        <f t="shared" si="455"/>
        <v>220</v>
      </c>
      <c r="S310" s="19">
        <f t="shared" si="521"/>
        <v>0</v>
      </c>
      <c r="T310" s="19">
        <f t="shared" si="458"/>
        <v>220</v>
      </c>
      <c r="U310" s="19">
        <f t="shared" si="456"/>
        <v>220</v>
      </c>
      <c r="V310" s="19">
        <f t="shared" si="457"/>
        <v>220</v>
      </c>
      <c r="W310" s="19">
        <f t="shared" si="522"/>
        <v>0</v>
      </c>
      <c r="X310" s="32"/>
      <c r="Y310" s="23"/>
      <c r="Z310" s="2"/>
    </row>
    <row r="311" spans="1:26" x14ac:dyDescent="0.3">
      <c r="A311" s="47" t="s">
        <v>84</v>
      </c>
      <c r="B311" s="44">
        <v>350</v>
      </c>
      <c r="C311" s="47" t="s">
        <v>28</v>
      </c>
      <c r="D311" s="47" t="s">
        <v>30</v>
      </c>
      <c r="E311" s="15" t="s">
        <v>562</v>
      </c>
      <c r="F311" s="19">
        <v>220</v>
      </c>
      <c r="G311" s="19">
        <v>220</v>
      </c>
      <c r="H311" s="19">
        <v>220</v>
      </c>
      <c r="I311" s="19"/>
      <c r="J311" s="19"/>
      <c r="K311" s="19"/>
      <c r="L311" s="19">
        <f t="shared" si="475"/>
        <v>220</v>
      </c>
      <c r="M311" s="19">
        <f t="shared" si="476"/>
        <v>220</v>
      </c>
      <c r="N311" s="19">
        <f t="shared" si="477"/>
        <v>220</v>
      </c>
      <c r="O311" s="19"/>
      <c r="P311" s="19"/>
      <c r="Q311" s="19"/>
      <c r="R311" s="19">
        <f t="shared" si="455"/>
        <v>220</v>
      </c>
      <c r="S311" s="19"/>
      <c r="T311" s="19">
        <f t="shared" si="458"/>
        <v>220</v>
      </c>
      <c r="U311" s="19">
        <f t="shared" si="456"/>
        <v>220</v>
      </c>
      <c r="V311" s="19">
        <f t="shared" si="457"/>
        <v>220</v>
      </c>
      <c r="W311" s="19"/>
      <c r="X311" s="32"/>
      <c r="Y311" s="23"/>
      <c r="Z311" s="2"/>
    </row>
    <row r="312" spans="1:26" ht="62.4" x14ac:dyDescent="0.3">
      <c r="A312" s="47" t="s">
        <v>850</v>
      </c>
      <c r="B312" s="44"/>
      <c r="C312" s="47"/>
      <c r="D312" s="47"/>
      <c r="E312" s="15" t="s">
        <v>851</v>
      </c>
      <c r="F312" s="19">
        <f t="shared" ref="F312:K314" si="523">F313</f>
        <v>2560</v>
      </c>
      <c r="G312" s="19">
        <f t="shared" si="523"/>
        <v>2560</v>
      </c>
      <c r="H312" s="19">
        <f t="shared" si="523"/>
        <v>2560</v>
      </c>
      <c r="I312" s="19">
        <f t="shared" si="523"/>
        <v>0</v>
      </c>
      <c r="J312" s="19">
        <f t="shared" si="523"/>
        <v>0</v>
      </c>
      <c r="K312" s="19">
        <f t="shared" si="523"/>
        <v>0</v>
      </c>
      <c r="L312" s="19">
        <f t="shared" si="475"/>
        <v>2560</v>
      </c>
      <c r="M312" s="19">
        <f t="shared" si="476"/>
        <v>2560</v>
      </c>
      <c r="N312" s="19">
        <f t="shared" si="477"/>
        <v>2560</v>
      </c>
      <c r="O312" s="19">
        <f t="shared" ref="O312:Q314" si="524">O313</f>
        <v>0</v>
      </c>
      <c r="P312" s="19">
        <f t="shared" si="524"/>
        <v>0</v>
      </c>
      <c r="Q312" s="19">
        <f t="shared" si="524"/>
        <v>0</v>
      </c>
      <c r="R312" s="19">
        <f t="shared" si="455"/>
        <v>2560</v>
      </c>
      <c r="S312" s="19">
        <f t="shared" ref="S312:S314" si="525">S313</f>
        <v>0</v>
      </c>
      <c r="T312" s="19">
        <f t="shared" si="458"/>
        <v>2560</v>
      </c>
      <c r="U312" s="19">
        <f t="shared" si="456"/>
        <v>2560</v>
      </c>
      <c r="V312" s="19">
        <f t="shared" si="457"/>
        <v>2560</v>
      </c>
      <c r="W312" s="19">
        <f t="shared" ref="W312:W314" si="526">W313</f>
        <v>0</v>
      </c>
      <c r="X312" s="32"/>
      <c r="Y312" s="23"/>
      <c r="Z312" s="2"/>
    </row>
    <row r="313" spans="1:26" ht="31.2" x14ac:dyDescent="0.3">
      <c r="A313" s="47" t="s">
        <v>850</v>
      </c>
      <c r="B313" s="44">
        <v>200</v>
      </c>
      <c r="C313" s="47"/>
      <c r="D313" s="47"/>
      <c r="E313" s="15" t="s">
        <v>578</v>
      </c>
      <c r="F313" s="19">
        <f t="shared" si="523"/>
        <v>2560</v>
      </c>
      <c r="G313" s="19">
        <f t="shared" si="523"/>
        <v>2560</v>
      </c>
      <c r="H313" s="19">
        <f t="shared" si="523"/>
        <v>2560</v>
      </c>
      <c r="I313" s="19">
        <f t="shared" si="523"/>
        <v>0</v>
      </c>
      <c r="J313" s="19">
        <f t="shared" si="523"/>
        <v>0</v>
      </c>
      <c r="K313" s="19">
        <f t="shared" si="523"/>
        <v>0</v>
      </c>
      <c r="L313" s="19">
        <f t="shared" si="475"/>
        <v>2560</v>
      </c>
      <c r="M313" s="19">
        <f t="shared" si="476"/>
        <v>2560</v>
      </c>
      <c r="N313" s="19">
        <f t="shared" si="477"/>
        <v>2560</v>
      </c>
      <c r="O313" s="19">
        <f t="shared" si="524"/>
        <v>0</v>
      </c>
      <c r="P313" s="19">
        <f t="shared" si="524"/>
        <v>0</v>
      </c>
      <c r="Q313" s="19">
        <f t="shared" si="524"/>
        <v>0</v>
      </c>
      <c r="R313" s="19">
        <f t="shared" si="455"/>
        <v>2560</v>
      </c>
      <c r="S313" s="19">
        <f t="shared" si="525"/>
        <v>0</v>
      </c>
      <c r="T313" s="19">
        <f t="shared" si="458"/>
        <v>2560</v>
      </c>
      <c r="U313" s="19">
        <f t="shared" si="456"/>
        <v>2560</v>
      </c>
      <c r="V313" s="19">
        <f t="shared" si="457"/>
        <v>2560</v>
      </c>
      <c r="W313" s="19">
        <f t="shared" si="526"/>
        <v>0</v>
      </c>
      <c r="X313" s="32"/>
      <c r="Y313" s="23"/>
      <c r="Z313" s="2"/>
    </row>
    <row r="314" spans="1:26" ht="46.8" x14ac:dyDescent="0.3">
      <c r="A314" s="47" t="s">
        <v>850</v>
      </c>
      <c r="B314" s="44">
        <v>240</v>
      </c>
      <c r="C314" s="47"/>
      <c r="D314" s="47"/>
      <c r="E314" s="15" t="s">
        <v>586</v>
      </c>
      <c r="F314" s="19">
        <f t="shared" si="523"/>
        <v>2560</v>
      </c>
      <c r="G314" s="19">
        <f t="shared" si="523"/>
        <v>2560</v>
      </c>
      <c r="H314" s="19">
        <f t="shared" si="523"/>
        <v>2560</v>
      </c>
      <c r="I314" s="19">
        <f t="shared" si="523"/>
        <v>0</v>
      </c>
      <c r="J314" s="19">
        <f t="shared" si="523"/>
        <v>0</v>
      </c>
      <c r="K314" s="19">
        <f t="shared" si="523"/>
        <v>0</v>
      </c>
      <c r="L314" s="19">
        <f t="shared" si="475"/>
        <v>2560</v>
      </c>
      <c r="M314" s="19">
        <f t="shared" si="476"/>
        <v>2560</v>
      </c>
      <c r="N314" s="19">
        <f t="shared" si="477"/>
        <v>2560</v>
      </c>
      <c r="O314" s="19">
        <f t="shared" si="524"/>
        <v>0</v>
      </c>
      <c r="P314" s="19">
        <f t="shared" si="524"/>
        <v>0</v>
      </c>
      <c r="Q314" s="19">
        <f t="shared" si="524"/>
        <v>0</v>
      </c>
      <c r="R314" s="19">
        <f t="shared" si="455"/>
        <v>2560</v>
      </c>
      <c r="S314" s="19">
        <f t="shared" si="525"/>
        <v>0</v>
      </c>
      <c r="T314" s="19">
        <f t="shared" si="458"/>
        <v>2560</v>
      </c>
      <c r="U314" s="19">
        <f t="shared" si="456"/>
        <v>2560</v>
      </c>
      <c r="V314" s="19">
        <f t="shared" si="457"/>
        <v>2560</v>
      </c>
      <c r="W314" s="19">
        <f t="shared" si="526"/>
        <v>0</v>
      </c>
      <c r="X314" s="32"/>
      <c r="Y314" s="23"/>
      <c r="Z314" s="2"/>
    </row>
    <row r="315" spans="1:26" x14ac:dyDescent="0.3">
      <c r="A315" s="47" t="s">
        <v>850</v>
      </c>
      <c r="B315" s="44">
        <v>240</v>
      </c>
      <c r="C315" s="47" t="s">
        <v>28</v>
      </c>
      <c r="D315" s="47" t="s">
        <v>20</v>
      </c>
      <c r="E315" s="15" t="s">
        <v>559</v>
      </c>
      <c r="F315" s="19">
        <v>2560</v>
      </c>
      <c r="G315" s="19">
        <v>2560</v>
      </c>
      <c r="H315" s="19">
        <v>2560</v>
      </c>
      <c r="I315" s="19"/>
      <c r="J315" s="19"/>
      <c r="K315" s="19"/>
      <c r="L315" s="19">
        <f t="shared" si="475"/>
        <v>2560</v>
      </c>
      <c r="M315" s="19">
        <f t="shared" si="476"/>
        <v>2560</v>
      </c>
      <c r="N315" s="19">
        <f t="shared" si="477"/>
        <v>2560</v>
      </c>
      <c r="O315" s="19"/>
      <c r="P315" s="19"/>
      <c r="Q315" s="19"/>
      <c r="R315" s="19">
        <f t="shared" si="455"/>
        <v>2560</v>
      </c>
      <c r="S315" s="19"/>
      <c r="T315" s="19">
        <f t="shared" si="458"/>
        <v>2560</v>
      </c>
      <c r="U315" s="19">
        <f t="shared" si="456"/>
        <v>2560</v>
      </c>
      <c r="V315" s="19">
        <f t="shared" si="457"/>
        <v>2560</v>
      </c>
      <c r="W315" s="19"/>
      <c r="X315" s="32"/>
      <c r="Y315" s="23"/>
      <c r="Z315" s="2"/>
    </row>
    <row r="316" spans="1:26" ht="62.4" x14ac:dyDescent="0.3">
      <c r="A316" s="47" t="s">
        <v>85</v>
      </c>
      <c r="B316" s="44"/>
      <c r="C316" s="47"/>
      <c r="D316" s="47"/>
      <c r="E316" s="15" t="s">
        <v>660</v>
      </c>
      <c r="F316" s="19">
        <f t="shared" ref="F316:K317" si="527">F317</f>
        <v>13849.4</v>
      </c>
      <c r="G316" s="19">
        <f t="shared" si="527"/>
        <v>13608.7</v>
      </c>
      <c r="H316" s="19">
        <f t="shared" si="527"/>
        <v>13666</v>
      </c>
      <c r="I316" s="19">
        <f t="shared" si="527"/>
        <v>0</v>
      </c>
      <c r="J316" s="19">
        <f t="shared" si="527"/>
        <v>0</v>
      </c>
      <c r="K316" s="19">
        <f t="shared" si="527"/>
        <v>0</v>
      </c>
      <c r="L316" s="19">
        <f t="shared" si="475"/>
        <v>13849.4</v>
      </c>
      <c r="M316" s="19">
        <f t="shared" si="476"/>
        <v>13608.7</v>
      </c>
      <c r="N316" s="19">
        <f t="shared" si="477"/>
        <v>13666</v>
      </c>
      <c r="O316" s="19">
        <f t="shared" ref="O316:Q317" si="528">O317</f>
        <v>0</v>
      </c>
      <c r="P316" s="19">
        <f t="shared" si="528"/>
        <v>0</v>
      </c>
      <c r="Q316" s="19">
        <f t="shared" si="528"/>
        <v>0</v>
      </c>
      <c r="R316" s="19">
        <f t="shared" si="455"/>
        <v>13849.4</v>
      </c>
      <c r="S316" s="19">
        <f t="shared" ref="S316:S317" si="529">S317</f>
        <v>0</v>
      </c>
      <c r="T316" s="19">
        <f t="shared" si="458"/>
        <v>13849.4</v>
      </c>
      <c r="U316" s="19">
        <f t="shared" si="456"/>
        <v>13608.7</v>
      </c>
      <c r="V316" s="19">
        <f t="shared" si="457"/>
        <v>13666</v>
      </c>
      <c r="W316" s="19">
        <f t="shared" ref="W316:W317" si="530">W317</f>
        <v>0</v>
      </c>
      <c r="X316" s="32"/>
      <c r="Y316" s="23"/>
      <c r="Z316" s="2"/>
    </row>
    <row r="317" spans="1:26" ht="46.8" x14ac:dyDescent="0.3">
      <c r="A317" s="47" t="s">
        <v>85</v>
      </c>
      <c r="B317" s="44">
        <v>600</v>
      </c>
      <c r="C317" s="47"/>
      <c r="D317" s="47"/>
      <c r="E317" s="15" t="s">
        <v>581</v>
      </c>
      <c r="F317" s="19">
        <f t="shared" si="527"/>
        <v>13849.4</v>
      </c>
      <c r="G317" s="19">
        <f t="shared" si="527"/>
        <v>13608.7</v>
      </c>
      <c r="H317" s="19">
        <f t="shared" si="527"/>
        <v>13666</v>
      </c>
      <c r="I317" s="19">
        <f t="shared" si="527"/>
        <v>0</v>
      </c>
      <c r="J317" s="19">
        <f t="shared" si="527"/>
        <v>0</v>
      </c>
      <c r="K317" s="19">
        <f t="shared" si="527"/>
        <v>0</v>
      </c>
      <c r="L317" s="19">
        <f t="shared" si="475"/>
        <v>13849.4</v>
      </c>
      <c r="M317" s="19">
        <f t="shared" si="476"/>
        <v>13608.7</v>
      </c>
      <c r="N317" s="19">
        <f t="shared" si="477"/>
        <v>13666</v>
      </c>
      <c r="O317" s="19">
        <f t="shared" si="528"/>
        <v>0</v>
      </c>
      <c r="P317" s="19">
        <f t="shared" si="528"/>
        <v>0</v>
      </c>
      <c r="Q317" s="19">
        <f t="shared" si="528"/>
        <v>0</v>
      </c>
      <c r="R317" s="19">
        <f t="shared" si="455"/>
        <v>13849.4</v>
      </c>
      <c r="S317" s="19">
        <f t="shared" si="529"/>
        <v>0</v>
      </c>
      <c r="T317" s="19">
        <f t="shared" si="458"/>
        <v>13849.4</v>
      </c>
      <c r="U317" s="19">
        <f t="shared" si="456"/>
        <v>13608.7</v>
      </c>
      <c r="V317" s="19">
        <f t="shared" si="457"/>
        <v>13666</v>
      </c>
      <c r="W317" s="19">
        <f t="shared" si="530"/>
        <v>0</v>
      </c>
      <c r="X317" s="32"/>
      <c r="Y317" s="23"/>
      <c r="Z317" s="2"/>
    </row>
    <row r="318" spans="1:26" x14ac:dyDescent="0.3">
      <c r="A318" s="47" t="s">
        <v>85</v>
      </c>
      <c r="B318" s="44">
        <v>620</v>
      </c>
      <c r="C318" s="47"/>
      <c r="D318" s="47"/>
      <c r="E318" s="15" t="s">
        <v>596</v>
      </c>
      <c r="F318" s="19">
        <f t="shared" ref="F318:K318" si="531">F319+F320</f>
        <v>13849.4</v>
      </c>
      <c r="G318" s="19">
        <f t="shared" si="531"/>
        <v>13608.7</v>
      </c>
      <c r="H318" s="19">
        <f t="shared" si="531"/>
        <v>13666</v>
      </c>
      <c r="I318" s="19">
        <f t="shared" si="531"/>
        <v>0</v>
      </c>
      <c r="J318" s="19">
        <f t="shared" si="531"/>
        <v>0</v>
      </c>
      <c r="K318" s="19">
        <f t="shared" si="531"/>
        <v>0</v>
      </c>
      <c r="L318" s="19">
        <f t="shared" si="475"/>
        <v>13849.4</v>
      </c>
      <c r="M318" s="19">
        <f t="shared" si="476"/>
        <v>13608.7</v>
      </c>
      <c r="N318" s="19">
        <f t="shared" si="477"/>
        <v>13666</v>
      </c>
      <c r="O318" s="19">
        <f t="shared" ref="O318:Q318" si="532">O319+O320</f>
        <v>0</v>
      </c>
      <c r="P318" s="19">
        <f t="shared" si="532"/>
        <v>0</v>
      </c>
      <c r="Q318" s="19">
        <f t="shared" si="532"/>
        <v>0</v>
      </c>
      <c r="R318" s="19">
        <f t="shared" si="455"/>
        <v>13849.4</v>
      </c>
      <c r="S318" s="19">
        <f t="shared" ref="S318" si="533">S319+S320</f>
        <v>0</v>
      </c>
      <c r="T318" s="19">
        <f t="shared" si="458"/>
        <v>13849.4</v>
      </c>
      <c r="U318" s="19">
        <f t="shared" si="456"/>
        <v>13608.7</v>
      </c>
      <c r="V318" s="19">
        <f t="shared" si="457"/>
        <v>13666</v>
      </c>
      <c r="W318" s="19">
        <f t="shared" ref="W318" si="534">W319+W320</f>
        <v>0</v>
      </c>
      <c r="X318" s="32"/>
      <c r="Y318" s="23"/>
      <c r="Z318" s="2"/>
    </row>
    <row r="319" spans="1:26" x14ac:dyDescent="0.3">
      <c r="A319" s="47" t="s">
        <v>85</v>
      </c>
      <c r="B319" s="44">
        <v>620</v>
      </c>
      <c r="C319" s="47" t="s">
        <v>28</v>
      </c>
      <c r="D319" s="47" t="s">
        <v>20</v>
      </c>
      <c r="E319" s="15" t="s">
        <v>559</v>
      </c>
      <c r="F319" s="19">
        <v>13799.4</v>
      </c>
      <c r="G319" s="19">
        <v>13608.7</v>
      </c>
      <c r="H319" s="19">
        <v>13666</v>
      </c>
      <c r="I319" s="19"/>
      <c r="J319" s="19"/>
      <c r="K319" s="19"/>
      <c r="L319" s="19">
        <f t="shared" si="475"/>
        <v>13799.4</v>
      </c>
      <c r="M319" s="19">
        <f t="shared" si="476"/>
        <v>13608.7</v>
      </c>
      <c r="N319" s="19">
        <f t="shared" si="477"/>
        <v>13666</v>
      </c>
      <c r="O319" s="19"/>
      <c r="P319" s="19"/>
      <c r="Q319" s="19"/>
      <c r="R319" s="19">
        <f t="shared" si="455"/>
        <v>13799.4</v>
      </c>
      <c r="S319" s="19"/>
      <c r="T319" s="19">
        <f t="shared" si="458"/>
        <v>13799.4</v>
      </c>
      <c r="U319" s="19">
        <f t="shared" si="456"/>
        <v>13608.7</v>
      </c>
      <c r="V319" s="19">
        <f t="shared" si="457"/>
        <v>13666</v>
      </c>
      <c r="W319" s="19"/>
      <c r="X319" s="32"/>
      <c r="Y319" s="23"/>
      <c r="Z319" s="2"/>
    </row>
    <row r="320" spans="1:26" x14ac:dyDescent="0.3">
      <c r="A320" s="47" t="s">
        <v>85</v>
      </c>
      <c r="B320" s="44">
        <v>620</v>
      </c>
      <c r="C320" s="47" t="s">
        <v>61</v>
      </c>
      <c r="D320" s="47" t="s">
        <v>20</v>
      </c>
      <c r="E320" s="15" t="s">
        <v>567</v>
      </c>
      <c r="F320" s="19">
        <v>50</v>
      </c>
      <c r="G320" s="19">
        <v>0</v>
      </c>
      <c r="H320" s="19">
        <v>0</v>
      </c>
      <c r="I320" s="19"/>
      <c r="J320" s="19"/>
      <c r="K320" s="19"/>
      <c r="L320" s="19">
        <f t="shared" si="475"/>
        <v>50</v>
      </c>
      <c r="M320" s="19">
        <f t="shared" si="476"/>
        <v>0</v>
      </c>
      <c r="N320" s="19">
        <f t="shared" si="477"/>
        <v>0</v>
      </c>
      <c r="O320" s="19"/>
      <c r="P320" s="19"/>
      <c r="Q320" s="19"/>
      <c r="R320" s="19">
        <f t="shared" si="455"/>
        <v>50</v>
      </c>
      <c r="S320" s="19"/>
      <c r="T320" s="19">
        <f t="shared" si="458"/>
        <v>50</v>
      </c>
      <c r="U320" s="19">
        <f t="shared" si="456"/>
        <v>0</v>
      </c>
      <c r="V320" s="19">
        <f t="shared" si="457"/>
        <v>0</v>
      </c>
      <c r="W320" s="19"/>
      <c r="X320" s="32"/>
      <c r="Y320" s="23"/>
      <c r="Z320" s="2"/>
    </row>
    <row r="321" spans="1:26" ht="46.8" x14ac:dyDescent="0.3">
      <c r="A321" s="47" t="s">
        <v>86</v>
      </c>
      <c r="B321" s="44"/>
      <c r="C321" s="47"/>
      <c r="D321" s="47"/>
      <c r="E321" s="15" t="s">
        <v>661</v>
      </c>
      <c r="F321" s="19">
        <f t="shared" ref="F321:K323" si="535">F322</f>
        <v>480</v>
      </c>
      <c r="G321" s="19">
        <f t="shared" si="535"/>
        <v>480</v>
      </c>
      <c r="H321" s="19">
        <f t="shared" si="535"/>
        <v>480</v>
      </c>
      <c r="I321" s="19">
        <f t="shared" si="535"/>
        <v>0</v>
      </c>
      <c r="J321" s="19">
        <f t="shared" si="535"/>
        <v>0</v>
      </c>
      <c r="K321" s="19">
        <f t="shared" si="535"/>
        <v>0</v>
      </c>
      <c r="L321" s="19">
        <f t="shared" si="475"/>
        <v>480</v>
      </c>
      <c r="M321" s="19">
        <f t="shared" si="476"/>
        <v>480</v>
      </c>
      <c r="N321" s="19">
        <f t="shared" si="477"/>
        <v>480</v>
      </c>
      <c r="O321" s="19">
        <f t="shared" ref="O321:Q323" si="536">O322</f>
        <v>0</v>
      </c>
      <c r="P321" s="19">
        <f t="shared" si="536"/>
        <v>0</v>
      </c>
      <c r="Q321" s="19">
        <f t="shared" si="536"/>
        <v>0</v>
      </c>
      <c r="R321" s="19">
        <f t="shared" si="455"/>
        <v>480</v>
      </c>
      <c r="S321" s="19">
        <f t="shared" ref="S321:S323" si="537">S322</f>
        <v>0</v>
      </c>
      <c r="T321" s="19">
        <f t="shared" si="458"/>
        <v>480</v>
      </c>
      <c r="U321" s="19">
        <f t="shared" si="456"/>
        <v>480</v>
      </c>
      <c r="V321" s="19">
        <f t="shared" si="457"/>
        <v>480</v>
      </c>
      <c r="W321" s="19">
        <f t="shared" ref="W321:W323" si="538">W322</f>
        <v>0</v>
      </c>
      <c r="X321" s="32"/>
      <c r="Y321" s="23"/>
      <c r="Z321" s="2"/>
    </row>
    <row r="322" spans="1:26" ht="31.2" x14ac:dyDescent="0.3">
      <c r="A322" s="47" t="s">
        <v>86</v>
      </c>
      <c r="B322" s="44">
        <v>300</v>
      </c>
      <c r="C322" s="47"/>
      <c r="D322" s="47"/>
      <c r="E322" s="15" t="s">
        <v>579</v>
      </c>
      <c r="F322" s="19">
        <f t="shared" si="535"/>
        <v>480</v>
      </c>
      <c r="G322" s="19">
        <f t="shared" si="535"/>
        <v>480</v>
      </c>
      <c r="H322" s="19">
        <f t="shared" si="535"/>
        <v>480</v>
      </c>
      <c r="I322" s="19">
        <f t="shared" si="535"/>
        <v>0</v>
      </c>
      <c r="J322" s="19">
        <f t="shared" si="535"/>
        <v>0</v>
      </c>
      <c r="K322" s="19">
        <f t="shared" si="535"/>
        <v>0</v>
      </c>
      <c r="L322" s="19">
        <f t="shared" si="475"/>
        <v>480</v>
      </c>
      <c r="M322" s="19">
        <f t="shared" si="476"/>
        <v>480</v>
      </c>
      <c r="N322" s="19">
        <f t="shared" si="477"/>
        <v>480</v>
      </c>
      <c r="O322" s="19">
        <f t="shared" si="536"/>
        <v>0</v>
      </c>
      <c r="P322" s="19">
        <f t="shared" si="536"/>
        <v>0</v>
      </c>
      <c r="Q322" s="19">
        <f t="shared" si="536"/>
        <v>0</v>
      </c>
      <c r="R322" s="19">
        <f t="shared" si="455"/>
        <v>480</v>
      </c>
      <c r="S322" s="19">
        <f t="shared" si="537"/>
        <v>0</v>
      </c>
      <c r="T322" s="19">
        <f t="shared" si="458"/>
        <v>480</v>
      </c>
      <c r="U322" s="19">
        <f t="shared" si="456"/>
        <v>480</v>
      </c>
      <c r="V322" s="19">
        <f t="shared" si="457"/>
        <v>480</v>
      </c>
      <c r="W322" s="19">
        <f t="shared" si="538"/>
        <v>0</v>
      </c>
      <c r="X322" s="32"/>
      <c r="Y322" s="23"/>
      <c r="Z322" s="2"/>
    </row>
    <row r="323" spans="1:26" x14ac:dyDescent="0.3">
      <c r="A323" s="47" t="s">
        <v>86</v>
      </c>
      <c r="B323" s="44">
        <v>340</v>
      </c>
      <c r="C323" s="47"/>
      <c r="D323" s="47"/>
      <c r="E323" s="15" t="s">
        <v>590</v>
      </c>
      <c r="F323" s="19">
        <f t="shared" si="535"/>
        <v>480</v>
      </c>
      <c r="G323" s="19">
        <f t="shared" si="535"/>
        <v>480</v>
      </c>
      <c r="H323" s="19">
        <f t="shared" si="535"/>
        <v>480</v>
      </c>
      <c r="I323" s="19">
        <f t="shared" si="535"/>
        <v>0</v>
      </c>
      <c r="J323" s="19">
        <f t="shared" si="535"/>
        <v>0</v>
      </c>
      <c r="K323" s="19">
        <f t="shared" si="535"/>
        <v>0</v>
      </c>
      <c r="L323" s="19">
        <f t="shared" si="475"/>
        <v>480</v>
      </c>
      <c r="M323" s="19">
        <f t="shared" si="476"/>
        <v>480</v>
      </c>
      <c r="N323" s="19">
        <f t="shared" si="477"/>
        <v>480</v>
      </c>
      <c r="O323" s="19">
        <f t="shared" si="536"/>
        <v>0</v>
      </c>
      <c r="P323" s="19">
        <f t="shared" si="536"/>
        <v>0</v>
      </c>
      <c r="Q323" s="19">
        <f t="shared" si="536"/>
        <v>0</v>
      </c>
      <c r="R323" s="19">
        <f t="shared" si="455"/>
        <v>480</v>
      </c>
      <c r="S323" s="19">
        <f t="shared" si="537"/>
        <v>0</v>
      </c>
      <c r="T323" s="19">
        <f t="shared" si="458"/>
        <v>480</v>
      </c>
      <c r="U323" s="19">
        <f t="shared" si="456"/>
        <v>480</v>
      </c>
      <c r="V323" s="19">
        <f t="shared" si="457"/>
        <v>480</v>
      </c>
      <c r="W323" s="19">
        <f t="shared" si="538"/>
        <v>0</v>
      </c>
      <c r="X323" s="32"/>
      <c r="Y323" s="23"/>
      <c r="Z323" s="2"/>
    </row>
    <row r="324" spans="1:26" x14ac:dyDescent="0.3">
      <c r="A324" s="47" t="s">
        <v>86</v>
      </c>
      <c r="B324" s="44">
        <v>340</v>
      </c>
      <c r="C324" s="47" t="s">
        <v>28</v>
      </c>
      <c r="D324" s="47" t="s">
        <v>30</v>
      </c>
      <c r="E324" s="15" t="s">
        <v>562</v>
      </c>
      <c r="F324" s="19">
        <v>480</v>
      </c>
      <c r="G324" s="19">
        <v>480</v>
      </c>
      <c r="H324" s="19">
        <v>480</v>
      </c>
      <c r="I324" s="19"/>
      <c r="J324" s="19"/>
      <c r="K324" s="19"/>
      <c r="L324" s="19">
        <f t="shared" si="475"/>
        <v>480</v>
      </c>
      <c r="M324" s="19">
        <f t="shared" si="476"/>
        <v>480</v>
      </c>
      <c r="N324" s="19">
        <f t="shared" si="477"/>
        <v>480</v>
      </c>
      <c r="O324" s="19"/>
      <c r="P324" s="19"/>
      <c r="Q324" s="19"/>
      <c r="R324" s="19">
        <f t="shared" si="455"/>
        <v>480</v>
      </c>
      <c r="S324" s="19"/>
      <c r="T324" s="19">
        <f t="shared" si="458"/>
        <v>480</v>
      </c>
      <c r="U324" s="19">
        <f t="shared" si="456"/>
        <v>480</v>
      </c>
      <c r="V324" s="19">
        <f t="shared" si="457"/>
        <v>480</v>
      </c>
      <c r="W324" s="19"/>
      <c r="X324" s="32"/>
      <c r="Y324" s="23"/>
      <c r="Z324" s="2"/>
    </row>
    <row r="325" spans="1:26" s="11" customFormat="1" ht="31.2" x14ac:dyDescent="0.3">
      <c r="A325" s="10" t="s">
        <v>90</v>
      </c>
      <c r="B325" s="17"/>
      <c r="C325" s="10"/>
      <c r="D325" s="10"/>
      <c r="E325" s="16" t="s">
        <v>1062</v>
      </c>
      <c r="F325" s="18">
        <f t="shared" ref="F325:K329" si="539">F326</f>
        <v>6845.4</v>
      </c>
      <c r="G325" s="18">
        <f t="shared" si="539"/>
        <v>7184.2</v>
      </c>
      <c r="H325" s="18">
        <f t="shared" si="539"/>
        <v>7396</v>
      </c>
      <c r="I325" s="18">
        <f t="shared" si="539"/>
        <v>0</v>
      </c>
      <c r="J325" s="18">
        <f t="shared" si="539"/>
        <v>0</v>
      </c>
      <c r="K325" s="18">
        <f t="shared" si="539"/>
        <v>0</v>
      </c>
      <c r="L325" s="18">
        <f t="shared" si="475"/>
        <v>6845.4</v>
      </c>
      <c r="M325" s="18">
        <f t="shared" si="476"/>
        <v>7184.2</v>
      </c>
      <c r="N325" s="18">
        <f t="shared" si="477"/>
        <v>7396</v>
      </c>
      <c r="O325" s="18">
        <f t="shared" ref="O325:Q329" si="540">O326</f>
        <v>0</v>
      </c>
      <c r="P325" s="18">
        <f t="shared" si="540"/>
        <v>0</v>
      </c>
      <c r="Q325" s="18">
        <f t="shared" si="540"/>
        <v>0</v>
      </c>
      <c r="R325" s="18">
        <f t="shared" si="455"/>
        <v>6845.4</v>
      </c>
      <c r="S325" s="18">
        <f t="shared" ref="S325:S329" si="541">S326</f>
        <v>0</v>
      </c>
      <c r="T325" s="18">
        <f t="shared" si="458"/>
        <v>6845.4</v>
      </c>
      <c r="U325" s="18">
        <f t="shared" si="456"/>
        <v>7184.2</v>
      </c>
      <c r="V325" s="18">
        <f t="shared" si="457"/>
        <v>7396</v>
      </c>
      <c r="W325" s="18">
        <f t="shared" ref="W325:W326" si="542">W326</f>
        <v>0</v>
      </c>
      <c r="X325" s="31"/>
      <c r="Y325" s="26"/>
    </row>
    <row r="326" spans="1:26" ht="62.4" x14ac:dyDescent="0.3">
      <c r="A326" s="47" t="s">
        <v>91</v>
      </c>
      <c r="B326" s="44"/>
      <c r="C326" s="47"/>
      <c r="D326" s="47"/>
      <c r="E326" s="15" t="s">
        <v>1063</v>
      </c>
      <c r="F326" s="19">
        <f>F327</f>
        <v>6845.4</v>
      </c>
      <c r="G326" s="19">
        <f t="shared" si="539"/>
        <v>7184.2</v>
      </c>
      <c r="H326" s="19">
        <f t="shared" si="539"/>
        <v>7396</v>
      </c>
      <c r="I326" s="19">
        <f t="shared" si="539"/>
        <v>0</v>
      </c>
      <c r="J326" s="19">
        <f t="shared" si="539"/>
        <v>0</v>
      </c>
      <c r="K326" s="19">
        <f t="shared" si="539"/>
        <v>0</v>
      </c>
      <c r="L326" s="19">
        <f t="shared" si="475"/>
        <v>6845.4</v>
      </c>
      <c r="M326" s="19">
        <f t="shared" si="476"/>
        <v>7184.2</v>
      </c>
      <c r="N326" s="19">
        <f t="shared" si="477"/>
        <v>7396</v>
      </c>
      <c r="O326" s="19">
        <f t="shared" si="540"/>
        <v>0</v>
      </c>
      <c r="P326" s="19">
        <f t="shared" si="540"/>
        <v>0</v>
      </c>
      <c r="Q326" s="19">
        <f t="shared" si="540"/>
        <v>0</v>
      </c>
      <c r="R326" s="19">
        <f t="shared" si="455"/>
        <v>6845.4</v>
      </c>
      <c r="S326" s="19">
        <f t="shared" si="541"/>
        <v>0</v>
      </c>
      <c r="T326" s="19">
        <f t="shared" si="458"/>
        <v>6845.4</v>
      </c>
      <c r="U326" s="19">
        <f t="shared" si="456"/>
        <v>7184.2</v>
      </c>
      <c r="V326" s="19">
        <f t="shared" si="457"/>
        <v>7396</v>
      </c>
      <c r="W326" s="19">
        <f t="shared" si="542"/>
        <v>0</v>
      </c>
      <c r="X326" s="32"/>
      <c r="Y326" s="23"/>
      <c r="Z326" s="2"/>
    </row>
    <row r="327" spans="1:26" ht="46.8" x14ac:dyDescent="0.3">
      <c r="A327" s="47" t="s">
        <v>89</v>
      </c>
      <c r="B327" s="44"/>
      <c r="C327" s="47"/>
      <c r="D327" s="47"/>
      <c r="E327" s="15" t="s">
        <v>627</v>
      </c>
      <c r="F327" s="19">
        <f t="shared" ref="F327:H329" si="543">F328</f>
        <v>6845.4</v>
      </c>
      <c r="G327" s="19">
        <f t="shared" si="543"/>
        <v>7184.2</v>
      </c>
      <c r="H327" s="19">
        <f t="shared" si="543"/>
        <v>7396</v>
      </c>
      <c r="I327" s="19">
        <f t="shared" si="539"/>
        <v>0</v>
      </c>
      <c r="J327" s="19">
        <f t="shared" si="539"/>
        <v>0</v>
      </c>
      <c r="K327" s="19">
        <f t="shared" si="539"/>
        <v>0</v>
      </c>
      <c r="L327" s="19">
        <f t="shared" si="475"/>
        <v>6845.4</v>
      </c>
      <c r="M327" s="19">
        <f t="shared" si="476"/>
        <v>7184.2</v>
      </c>
      <c r="N327" s="19">
        <f t="shared" si="477"/>
        <v>7396</v>
      </c>
      <c r="O327" s="19">
        <f t="shared" si="540"/>
        <v>0</v>
      </c>
      <c r="P327" s="19">
        <f t="shared" si="540"/>
        <v>0</v>
      </c>
      <c r="Q327" s="19">
        <f t="shared" si="540"/>
        <v>0</v>
      </c>
      <c r="R327" s="19">
        <f t="shared" si="455"/>
        <v>6845.4</v>
      </c>
      <c r="S327" s="19">
        <f t="shared" si="541"/>
        <v>0</v>
      </c>
      <c r="T327" s="19">
        <f t="shared" si="458"/>
        <v>6845.4</v>
      </c>
      <c r="U327" s="19">
        <f t="shared" si="456"/>
        <v>7184.2</v>
      </c>
      <c r="V327" s="19">
        <f t="shared" si="457"/>
        <v>7396</v>
      </c>
      <c r="W327" s="19">
        <f t="shared" ref="W327:W329" si="544">W328</f>
        <v>0</v>
      </c>
      <c r="X327" s="32"/>
      <c r="Y327" s="23"/>
      <c r="Z327" s="2"/>
    </row>
    <row r="328" spans="1:26" ht="46.8" x14ac:dyDescent="0.3">
      <c r="A328" s="47" t="s">
        <v>89</v>
      </c>
      <c r="B328" s="44">
        <v>600</v>
      </c>
      <c r="C328" s="47"/>
      <c r="D328" s="47"/>
      <c r="E328" s="15" t="s">
        <v>581</v>
      </c>
      <c r="F328" s="19">
        <f t="shared" si="543"/>
        <v>6845.4</v>
      </c>
      <c r="G328" s="19">
        <f t="shared" si="543"/>
        <v>7184.2</v>
      </c>
      <c r="H328" s="19">
        <f t="shared" si="543"/>
        <v>7396</v>
      </c>
      <c r="I328" s="19">
        <f t="shared" si="539"/>
        <v>0</v>
      </c>
      <c r="J328" s="19">
        <f t="shared" si="539"/>
        <v>0</v>
      </c>
      <c r="K328" s="19">
        <f t="shared" si="539"/>
        <v>0</v>
      </c>
      <c r="L328" s="19">
        <f t="shared" si="475"/>
        <v>6845.4</v>
      </c>
      <c r="M328" s="19">
        <f t="shared" si="476"/>
        <v>7184.2</v>
      </c>
      <c r="N328" s="19">
        <f t="shared" si="477"/>
        <v>7396</v>
      </c>
      <c r="O328" s="19">
        <f t="shared" si="540"/>
        <v>0</v>
      </c>
      <c r="P328" s="19">
        <f t="shared" si="540"/>
        <v>0</v>
      </c>
      <c r="Q328" s="19">
        <f t="shared" si="540"/>
        <v>0</v>
      </c>
      <c r="R328" s="19">
        <f t="shared" si="455"/>
        <v>6845.4</v>
      </c>
      <c r="S328" s="19">
        <f t="shared" si="541"/>
        <v>0</v>
      </c>
      <c r="T328" s="19">
        <f t="shared" si="458"/>
        <v>6845.4</v>
      </c>
      <c r="U328" s="19">
        <f t="shared" si="456"/>
        <v>7184.2</v>
      </c>
      <c r="V328" s="19">
        <f t="shared" si="457"/>
        <v>7396</v>
      </c>
      <c r="W328" s="19">
        <f t="shared" si="544"/>
        <v>0</v>
      </c>
      <c r="X328" s="32"/>
      <c r="Y328" s="23"/>
      <c r="Z328" s="2"/>
    </row>
    <row r="329" spans="1:26" x14ac:dyDescent="0.3">
      <c r="A329" s="47" t="s">
        <v>89</v>
      </c>
      <c r="B329" s="44">
        <v>620</v>
      </c>
      <c r="C329" s="47"/>
      <c r="D329" s="47"/>
      <c r="E329" s="15" t="s">
        <v>596</v>
      </c>
      <c r="F329" s="19">
        <f t="shared" si="543"/>
        <v>6845.4</v>
      </c>
      <c r="G329" s="19">
        <f t="shared" si="543"/>
        <v>7184.2</v>
      </c>
      <c r="H329" s="19">
        <f t="shared" si="543"/>
        <v>7396</v>
      </c>
      <c r="I329" s="19">
        <f t="shared" si="539"/>
        <v>0</v>
      </c>
      <c r="J329" s="19">
        <f t="shared" si="539"/>
        <v>0</v>
      </c>
      <c r="K329" s="19">
        <f t="shared" si="539"/>
        <v>0</v>
      </c>
      <c r="L329" s="19">
        <f t="shared" si="475"/>
        <v>6845.4</v>
      </c>
      <c r="M329" s="19">
        <f t="shared" si="476"/>
        <v>7184.2</v>
      </c>
      <c r="N329" s="19">
        <f t="shared" si="477"/>
        <v>7396</v>
      </c>
      <c r="O329" s="19">
        <f t="shared" si="540"/>
        <v>0</v>
      </c>
      <c r="P329" s="19">
        <f t="shared" si="540"/>
        <v>0</v>
      </c>
      <c r="Q329" s="19">
        <f t="shared" si="540"/>
        <v>0</v>
      </c>
      <c r="R329" s="19">
        <f t="shared" si="455"/>
        <v>6845.4</v>
      </c>
      <c r="S329" s="19">
        <f t="shared" si="541"/>
        <v>0</v>
      </c>
      <c r="T329" s="19">
        <f t="shared" si="458"/>
        <v>6845.4</v>
      </c>
      <c r="U329" s="19">
        <f t="shared" si="456"/>
        <v>7184.2</v>
      </c>
      <c r="V329" s="19">
        <f t="shared" si="457"/>
        <v>7396</v>
      </c>
      <c r="W329" s="19">
        <f t="shared" si="544"/>
        <v>0</v>
      </c>
      <c r="X329" s="32"/>
      <c r="Y329" s="23"/>
      <c r="Z329" s="2"/>
    </row>
    <row r="330" spans="1:26" x14ac:dyDescent="0.3">
      <c r="A330" s="47" t="s">
        <v>89</v>
      </c>
      <c r="B330" s="44">
        <v>620</v>
      </c>
      <c r="C330" s="47" t="s">
        <v>24</v>
      </c>
      <c r="D330" s="47" t="s">
        <v>5</v>
      </c>
      <c r="E330" s="15" t="s">
        <v>563</v>
      </c>
      <c r="F330" s="19">
        <v>6845.4</v>
      </c>
      <c r="G330" s="19">
        <v>7184.2</v>
      </c>
      <c r="H330" s="19">
        <v>7396</v>
      </c>
      <c r="I330" s="19"/>
      <c r="J330" s="19"/>
      <c r="K330" s="19"/>
      <c r="L330" s="19">
        <f t="shared" si="475"/>
        <v>6845.4</v>
      </c>
      <c r="M330" s="19">
        <f t="shared" si="476"/>
        <v>7184.2</v>
      </c>
      <c r="N330" s="19">
        <f t="shared" si="477"/>
        <v>7396</v>
      </c>
      <c r="O330" s="19"/>
      <c r="P330" s="19"/>
      <c r="Q330" s="19"/>
      <c r="R330" s="19">
        <f t="shared" si="455"/>
        <v>6845.4</v>
      </c>
      <c r="S330" s="19"/>
      <c r="T330" s="19">
        <f t="shared" si="458"/>
        <v>6845.4</v>
      </c>
      <c r="U330" s="19">
        <f t="shared" si="456"/>
        <v>7184.2</v>
      </c>
      <c r="V330" s="19">
        <f t="shared" si="457"/>
        <v>7396</v>
      </c>
      <c r="W330" s="19"/>
      <c r="X330" s="32"/>
      <c r="Y330" s="23"/>
      <c r="Z330" s="2"/>
    </row>
    <row r="331" spans="1:26" s="9" customFormat="1" ht="31.2" x14ac:dyDescent="0.3">
      <c r="A331" s="8" t="s">
        <v>95</v>
      </c>
      <c r="B331" s="14"/>
      <c r="C331" s="8"/>
      <c r="D331" s="8"/>
      <c r="E331" s="45" t="s">
        <v>1064</v>
      </c>
      <c r="F331" s="12">
        <f>F332+F357</f>
        <v>192564.90000000002</v>
      </c>
      <c r="G331" s="12">
        <f>G332+G357</f>
        <v>208859.2</v>
      </c>
      <c r="H331" s="12">
        <f>H332+H357</f>
        <v>300199.2</v>
      </c>
      <c r="I331" s="12">
        <f t="shared" ref="I331:K331" si="545">I332+I357</f>
        <v>-56569.932999999997</v>
      </c>
      <c r="J331" s="12">
        <f t="shared" si="545"/>
        <v>0</v>
      </c>
      <c r="K331" s="12">
        <f t="shared" si="545"/>
        <v>0</v>
      </c>
      <c r="L331" s="12">
        <f t="shared" si="475"/>
        <v>135994.96700000003</v>
      </c>
      <c r="M331" s="12">
        <f t="shared" si="476"/>
        <v>208859.2</v>
      </c>
      <c r="N331" s="12">
        <f t="shared" si="477"/>
        <v>300199.2</v>
      </c>
      <c r="O331" s="12">
        <f t="shared" ref="O331:Q331" si="546">O332+O357</f>
        <v>0</v>
      </c>
      <c r="P331" s="12">
        <f t="shared" si="546"/>
        <v>0</v>
      </c>
      <c r="Q331" s="12">
        <f t="shared" si="546"/>
        <v>0</v>
      </c>
      <c r="R331" s="12">
        <f t="shared" si="455"/>
        <v>135994.96700000003</v>
      </c>
      <c r="S331" s="12">
        <f>S332+S357</f>
        <v>0</v>
      </c>
      <c r="T331" s="12">
        <f t="shared" si="458"/>
        <v>135994.96700000003</v>
      </c>
      <c r="U331" s="12">
        <f t="shared" si="456"/>
        <v>208859.2</v>
      </c>
      <c r="V331" s="12">
        <f t="shared" si="457"/>
        <v>300199.2</v>
      </c>
      <c r="W331" s="12">
        <f>W332+W357</f>
        <v>0</v>
      </c>
      <c r="X331" s="22"/>
      <c r="Y331" s="25"/>
    </row>
    <row r="332" spans="1:26" s="11" customFormat="1" ht="46.8" x14ac:dyDescent="0.3">
      <c r="A332" s="10" t="s">
        <v>96</v>
      </c>
      <c r="B332" s="17"/>
      <c r="C332" s="10"/>
      <c r="D332" s="10"/>
      <c r="E332" s="16" t="s">
        <v>1065</v>
      </c>
      <c r="F332" s="18">
        <f>F333+F352</f>
        <v>169262.7</v>
      </c>
      <c r="G332" s="18">
        <f>G333+G352</f>
        <v>185557</v>
      </c>
      <c r="H332" s="18">
        <f>H333+H352</f>
        <v>276897</v>
      </c>
      <c r="I332" s="18">
        <f t="shared" ref="I332:K332" si="547">I333+I352</f>
        <v>-56569.932999999997</v>
      </c>
      <c r="J332" s="18">
        <f t="shared" si="547"/>
        <v>0</v>
      </c>
      <c r="K332" s="18">
        <f t="shared" si="547"/>
        <v>0</v>
      </c>
      <c r="L332" s="18">
        <f t="shared" si="475"/>
        <v>112692.76700000002</v>
      </c>
      <c r="M332" s="18">
        <f t="shared" si="476"/>
        <v>185557</v>
      </c>
      <c r="N332" s="18">
        <f t="shared" si="477"/>
        <v>276897</v>
      </c>
      <c r="O332" s="18">
        <f t="shared" ref="O332:Q332" si="548">O333+O352</f>
        <v>0</v>
      </c>
      <c r="P332" s="18">
        <f t="shared" si="548"/>
        <v>0</v>
      </c>
      <c r="Q332" s="18">
        <f t="shared" si="548"/>
        <v>0</v>
      </c>
      <c r="R332" s="18">
        <f t="shared" si="455"/>
        <v>112692.76700000002</v>
      </c>
      <c r="S332" s="18">
        <f>S333+S352</f>
        <v>0</v>
      </c>
      <c r="T332" s="18">
        <f t="shared" si="458"/>
        <v>112692.76700000002</v>
      </c>
      <c r="U332" s="18">
        <f t="shared" si="456"/>
        <v>185557</v>
      </c>
      <c r="V332" s="18">
        <f t="shared" si="457"/>
        <v>276897</v>
      </c>
      <c r="W332" s="18">
        <f>W333+W352</f>
        <v>0</v>
      </c>
      <c r="X332" s="31"/>
      <c r="Y332" s="26"/>
    </row>
    <row r="333" spans="1:26" ht="31.2" x14ac:dyDescent="0.3">
      <c r="A333" s="47" t="s">
        <v>97</v>
      </c>
      <c r="B333" s="44"/>
      <c r="C333" s="47"/>
      <c r="D333" s="47"/>
      <c r="E333" s="15" t="s">
        <v>1066</v>
      </c>
      <c r="F333" s="19">
        <f>F334+F338+F348</f>
        <v>16820.800000000003</v>
      </c>
      <c r="G333" s="19">
        <f t="shared" ref="G333:W333" si="549">G334+G338+G348</f>
        <v>16897</v>
      </c>
      <c r="H333" s="19">
        <f t="shared" si="549"/>
        <v>16897</v>
      </c>
      <c r="I333" s="19">
        <f t="shared" ref="I333:K333" si="550">I334+I338+I348</f>
        <v>0</v>
      </c>
      <c r="J333" s="19">
        <f t="shared" si="550"/>
        <v>0</v>
      </c>
      <c r="K333" s="19">
        <f t="shared" si="550"/>
        <v>0</v>
      </c>
      <c r="L333" s="19">
        <f t="shared" si="475"/>
        <v>16820.800000000003</v>
      </c>
      <c r="M333" s="19">
        <f t="shared" si="476"/>
        <v>16897</v>
      </c>
      <c r="N333" s="19">
        <f t="shared" si="477"/>
        <v>16897</v>
      </c>
      <c r="O333" s="19">
        <f t="shared" ref="O333:Q333" si="551">O334+O338+O348</f>
        <v>0</v>
      </c>
      <c r="P333" s="19">
        <f t="shared" si="551"/>
        <v>0</v>
      </c>
      <c r="Q333" s="19">
        <f t="shared" si="551"/>
        <v>0</v>
      </c>
      <c r="R333" s="19">
        <f t="shared" si="455"/>
        <v>16820.800000000003</v>
      </c>
      <c r="S333" s="19">
        <f t="shared" ref="S333" si="552">S334+S338+S348</f>
        <v>0</v>
      </c>
      <c r="T333" s="19">
        <f t="shared" si="458"/>
        <v>16820.800000000003</v>
      </c>
      <c r="U333" s="19">
        <f t="shared" si="456"/>
        <v>16897</v>
      </c>
      <c r="V333" s="19">
        <f t="shared" si="457"/>
        <v>16897</v>
      </c>
      <c r="W333" s="19">
        <f t="shared" si="549"/>
        <v>0</v>
      </c>
      <c r="X333" s="32"/>
      <c r="Y333" s="23"/>
      <c r="Z333" s="2"/>
    </row>
    <row r="334" spans="1:26" ht="46.8" x14ac:dyDescent="0.3">
      <c r="A334" s="47" t="s">
        <v>92</v>
      </c>
      <c r="B334" s="44"/>
      <c r="C334" s="47"/>
      <c r="D334" s="47"/>
      <c r="E334" s="15" t="s">
        <v>627</v>
      </c>
      <c r="F334" s="19">
        <f t="shared" ref="F334:K336" si="553">F335</f>
        <v>12698.7</v>
      </c>
      <c r="G334" s="19">
        <f t="shared" si="553"/>
        <v>12774.9</v>
      </c>
      <c r="H334" s="19">
        <f t="shared" si="553"/>
        <v>12774.9</v>
      </c>
      <c r="I334" s="19">
        <f t="shared" si="553"/>
        <v>0</v>
      </c>
      <c r="J334" s="19">
        <f t="shared" si="553"/>
        <v>0</v>
      </c>
      <c r="K334" s="19">
        <f t="shared" si="553"/>
        <v>0</v>
      </c>
      <c r="L334" s="19">
        <f t="shared" si="475"/>
        <v>12698.7</v>
      </c>
      <c r="M334" s="19">
        <f t="shared" si="476"/>
        <v>12774.9</v>
      </c>
      <c r="N334" s="19">
        <f t="shared" si="477"/>
        <v>12774.9</v>
      </c>
      <c r="O334" s="19">
        <f t="shared" ref="O334:Q336" si="554">O335</f>
        <v>0</v>
      </c>
      <c r="P334" s="19">
        <f t="shared" si="554"/>
        <v>0</v>
      </c>
      <c r="Q334" s="19">
        <f t="shared" si="554"/>
        <v>0</v>
      </c>
      <c r="R334" s="19">
        <f t="shared" si="455"/>
        <v>12698.7</v>
      </c>
      <c r="S334" s="19">
        <f t="shared" ref="S334:S336" si="555">S335</f>
        <v>0</v>
      </c>
      <c r="T334" s="19">
        <f t="shared" si="458"/>
        <v>12698.7</v>
      </c>
      <c r="U334" s="19">
        <f t="shared" si="456"/>
        <v>12774.9</v>
      </c>
      <c r="V334" s="19">
        <f t="shared" si="457"/>
        <v>12774.9</v>
      </c>
      <c r="W334" s="19">
        <f t="shared" ref="W334:W336" si="556">W335</f>
        <v>0</v>
      </c>
      <c r="X334" s="32"/>
      <c r="Y334" s="23"/>
      <c r="Z334" s="2"/>
    </row>
    <row r="335" spans="1:26" ht="46.8" x14ac:dyDescent="0.3">
      <c r="A335" s="47" t="s">
        <v>92</v>
      </c>
      <c r="B335" s="44">
        <v>600</v>
      </c>
      <c r="C335" s="47"/>
      <c r="D335" s="47"/>
      <c r="E335" s="15" t="s">
        <v>581</v>
      </c>
      <c r="F335" s="19">
        <f t="shared" si="553"/>
        <v>12698.7</v>
      </c>
      <c r="G335" s="19">
        <f t="shared" si="553"/>
        <v>12774.9</v>
      </c>
      <c r="H335" s="19">
        <f t="shared" si="553"/>
        <v>12774.9</v>
      </c>
      <c r="I335" s="19">
        <f t="shared" si="553"/>
        <v>0</v>
      </c>
      <c r="J335" s="19">
        <f t="shared" si="553"/>
        <v>0</v>
      </c>
      <c r="K335" s="19">
        <f t="shared" si="553"/>
        <v>0</v>
      </c>
      <c r="L335" s="19">
        <f t="shared" si="475"/>
        <v>12698.7</v>
      </c>
      <c r="M335" s="19">
        <f t="shared" si="476"/>
        <v>12774.9</v>
      </c>
      <c r="N335" s="19">
        <f t="shared" si="477"/>
        <v>12774.9</v>
      </c>
      <c r="O335" s="19">
        <f t="shared" si="554"/>
        <v>0</v>
      </c>
      <c r="P335" s="19">
        <f t="shared" si="554"/>
        <v>0</v>
      </c>
      <c r="Q335" s="19">
        <f t="shared" si="554"/>
        <v>0</v>
      </c>
      <c r="R335" s="19">
        <f t="shared" si="455"/>
        <v>12698.7</v>
      </c>
      <c r="S335" s="19">
        <f t="shared" si="555"/>
        <v>0</v>
      </c>
      <c r="T335" s="19">
        <f t="shared" si="458"/>
        <v>12698.7</v>
      </c>
      <c r="U335" s="19">
        <f t="shared" si="456"/>
        <v>12774.9</v>
      </c>
      <c r="V335" s="19">
        <f t="shared" si="457"/>
        <v>12774.9</v>
      </c>
      <c r="W335" s="19">
        <f t="shared" si="556"/>
        <v>0</v>
      </c>
      <c r="X335" s="32"/>
      <c r="Y335" s="23"/>
      <c r="Z335" s="2"/>
    </row>
    <row r="336" spans="1:26" x14ac:dyDescent="0.3">
      <c r="A336" s="47" t="s">
        <v>92</v>
      </c>
      <c r="B336" s="44">
        <v>620</v>
      </c>
      <c r="C336" s="47"/>
      <c r="D336" s="47"/>
      <c r="E336" s="15" t="s">
        <v>596</v>
      </c>
      <c r="F336" s="19">
        <f t="shared" si="553"/>
        <v>12698.7</v>
      </c>
      <c r="G336" s="19">
        <f t="shared" si="553"/>
        <v>12774.9</v>
      </c>
      <c r="H336" s="19">
        <f t="shared" si="553"/>
        <v>12774.9</v>
      </c>
      <c r="I336" s="19">
        <f t="shared" si="553"/>
        <v>0</v>
      </c>
      <c r="J336" s="19">
        <f t="shared" si="553"/>
        <v>0</v>
      </c>
      <c r="K336" s="19">
        <f t="shared" si="553"/>
        <v>0</v>
      </c>
      <c r="L336" s="19">
        <f t="shared" si="475"/>
        <v>12698.7</v>
      </c>
      <c r="M336" s="19">
        <f t="shared" si="476"/>
        <v>12774.9</v>
      </c>
      <c r="N336" s="19">
        <f t="shared" si="477"/>
        <v>12774.9</v>
      </c>
      <c r="O336" s="19">
        <f t="shared" si="554"/>
        <v>0</v>
      </c>
      <c r="P336" s="19">
        <f t="shared" si="554"/>
        <v>0</v>
      </c>
      <c r="Q336" s="19">
        <f t="shared" si="554"/>
        <v>0</v>
      </c>
      <c r="R336" s="19">
        <f t="shared" si="455"/>
        <v>12698.7</v>
      </c>
      <c r="S336" s="19">
        <f t="shared" si="555"/>
        <v>0</v>
      </c>
      <c r="T336" s="19">
        <f t="shared" si="458"/>
        <v>12698.7</v>
      </c>
      <c r="U336" s="19">
        <f t="shared" si="456"/>
        <v>12774.9</v>
      </c>
      <c r="V336" s="19">
        <f t="shared" si="457"/>
        <v>12774.9</v>
      </c>
      <c r="W336" s="19">
        <f t="shared" si="556"/>
        <v>0</v>
      </c>
      <c r="X336" s="32"/>
      <c r="Y336" s="23"/>
      <c r="Z336" s="2"/>
    </row>
    <row r="337" spans="1:26" x14ac:dyDescent="0.3">
      <c r="A337" s="47" t="s">
        <v>92</v>
      </c>
      <c r="B337" s="44">
        <v>620</v>
      </c>
      <c r="C337" s="47" t="s">
        <v>28</v>
      </c>
      <c r="D337" s="47" t="s">
        <v>28</v>
      </c>
      <c r="E337" s="15" t="s">
        <v>561</v>
      </c>
      <c r="F337" s="19">
        <v>12698.7</v>
      </c>
      <c r="G337" s="19">
        <v>12774.9</v>
      </c>
      <c r="H337" s="19">
        <v>12774.9</v>
      </c>
      <c r="I337" s="19"/>
      <c r="J337" s="19"/>
      <c r="K337" s="19"/>
      <c r="L337" s="19">
        <f t="shared" si="475"/>
        <v>12698.7</v>
      </c>
      <c r="M337" s="19">
        <f t="shared" si="476"/>
        <v>12774.9</v>
      </c>
      <c r="N337" s="19">
        <f t="shared" si="477"/>
        <v>12774.9</v>
      </c>
      <c r="O337" s="19"/>
      <c r="P337" s="19"/>
      <c r="Q337" s="19"/>
      <c r="R337" s="19">
        <f t="shared" si="455"/>
        <v>12698.7</v>
      </c>
      <c r="S337" s="19"/>
      <c r="T337" s="19">
        <f t="shared" si="458"/>
        <v>12698.7</v>
      </c>
      <c r="U337" s="19">
        <f t="shared" si="456"/>
        <v>12774.9</v>
      </c>
      <c r="V337" s="19">
        <f t="shared" si="457"/>
        <v>12774.9</v>
      </c>
      <c r="W337" s="19"/>
      <c r="X337" s="32"/>
      <c r="Y337" s="23"/>
      <c r="Z337" s="2"/>
    </row>
    <row r="338" spans="1:26" ht="31.2" x14ac:dyDescent="0.3">
      <c r="A338" s="47" t="s">
        <v>93</v>
      </c>
      <c r="B338" s="44"/>
      <c r="C338" s="47"/>
      <c r="D338" s="47"/>
      <c r="E338" s="15" t="s">
        <v>662</v>
      </c>
      <c r="F338" s="19">
        <f t="shared" ref="F338:K338" si="557">F339+F342+F345</f>
        <v>2158.1999999999998</v>
      </c>
      <c r="G338" s="19">
        <f t="shared" si="557"/>
        <v>2158.1999999999998</v>
      </c>
      <c r="H338" s="19">
        <f t="shared" si="557"/>
        <v>2158.1999999999998</v>
      </c>
      <c r="I338" s="19">
        <f t="shared" si="557"/>
        <v>0</v>
      </c>
      <c r="J338" s="19">
        <f t="shared" si="557"/>
        <v>0</v>
      </c>
      <c r="K338" s="19">
        <f t="shared" si="557"/>
        <v>0</v>
      </c>
      <c r="L338" s="19">
        <f t="shared" si="475"/>
        <v>2158.1999999999998</v>
      </c>
      <c r="M338" s="19">
        <f t="shared" si="476"/>
        <v>2158.1999999999998</v>
      </c>
      <c r="N338" s="19">
        <f t="shared" si="477"/>
        <v>2158.1999999999998</v>
      </c>
      <c r="O338" s="19">
        <f t="shared" ref="O338:Q338" si="558">O339+O342+O345</f>
        <v>0</v>
      </c>
      <c r="P338" s="19">
        <f t="shared" si="558"/>
        <v>0</v>
      </c>
      <c r="Q338" s="19">
        <f t="shared" si="558"/>
        <v>0</v>
      </c>
      <c r="R338" s="19">
        <f t="shared" ref="R338:R401" si="559">L338+O338</f>
        <v>2158.1999999999998</v>
      </c>
      <c r="S338" s="19">
        <f t="shared" ref="S338" si="560">S339+S342+S345</f>
        <v>0</v>
      </c>
      <c r="T338" s="19">
        <f t="shared" si="458"/>
        <v>2158.1999999999998</v>
      </c>
      <c r="U338" s="19">
        <f t="shared" ref="U338:U401" si="561">M338+P338</f>
        <v>2158.1999999999998</v>
      </c>
      <c r="V338" s="19">
        <f t="shared" ref="V338:V401" si="562">N338+Q338</f>
        <v>2158.1999999999998</v>
      </c>
      <c r="W338" s="19">
        <f t="shared" ref="W338" si="563">W339+W342+W345</f>
        <v>0</v>
      </c>
      <c r="X338" s="32"/>
      <c r="Y338" s="23"/>
      <c r="Z338" s="2"/>
    </row>
    <row r="339" spans="1:26" ht="31.2" x14ac:dyDescent="0.3">
      <c r="A339" s="47" t="s">
        <v>93</v>
      </c>
      <c r="B339" s="44">
        <v>200</v>
      </c>
      <c r="C339" s="47"/>
      <c r="D339" s="47"/>
      <c r="E339" s="15" t="s">
        <v>578</v>
      </c>
      <c r="F339" s="19">
        <f t="shared" ref="F339:K340" si="564">F340</f>
        <v>729.7</v>
      </c>
      <c r="G339" s="19">
        <f t="shared" si="564"/>
        <v>729.7</v>
      </c>
      <c r="H339" s="19">
        <f t="shared" si="564"/>
        <v>729.7</v>
      </c>
      <c r="I339" s="19">
        <f t="shared" si="564"/>
        <v>0</v>
      </c>
      <c r="J339" s="19">
        <f t="shared" si="564"/>
        <v>0</v>
      </c>
      <c r="K339" s="19">
        <f t="shared" si="564"/>
        <v>0</v>
      </c>
      <c r="L339" s="19">
        <f t="shared" si="475"/>
        <v>729.7</v>
      </c>
      <c r="M339" s="19">
        <f t="shared" si="476"/>
        <v>729.7</v>
      </c>
      <c r="N339" s="19">
        <f t="shared" si="477"/>
        <v>729.7</v>
      </c>
      <c r="O339" s="19">
        <f t="shared" ref="O339:Q340" si="565">O340</f>
        <v>0</v>
      </c>
      <c r="P339" s="19">
        <f t="shared" si="565"/>
        <v>0</v>
      </c>
      <c r="Q339" s="19">
        <f t="shared" si="565"/>
        <v>0</v>
      </c>
      <c r="R339" s="19">
        <f t="shared" si="559"/>
        <v>729.7</v>
      </c>
      <c r="S339" s="19">
        <f t="shared" ref="S339:S340" si="566">S340</f>
        <v>0</v>
      </c>
      <c r="T339" s="19">
        <f t="shared" ref="T339:T402" si="567">R339+S339</f>
        <v>729.7</v>
      </c>
      <c r="U339" s="19">
        <f t="shared" si="561"/>
        <v>729.7</v>
      </c>
      <c r="V339" s="19">
        <f t="shared" si="562"/>
        <v>729.7</v>
      </c>
      <c r="W339" s="19">
        <f t="shared" ref="W339:W340" si="568">W340</f>
        <v>0</v>
      </c>
      <c r="X339" s="32"/>
      <c r="Y339" s="23"/>
      <c r="Z339" s="2"/>
    </row>
    <row r="340" spans="1:26" ht="46.8" x14ac:dyDescent="0.3">
      <c r="A340" s="47" t="s">
        <v>93</v>
      </c>
      <c r="B340" s="44">
        <v>240</v>
      </c>
      <c r="C340" s="47"/>
      <c r="D340" s="47"/>
      <c r="E340" s="15" t="s">
        <v>586</v>
      </c>
      <c r="F340" s="19">
        <f t="shared" si="564"/>
        <v>729.7</v>
      </c>
      <c r="G340" s="19">
        <f t="shared" si="564"/>
        <v>729.7</v>
      </c>
      <c r="H340" s="19">
        <f t="shared" si="564"/>
        <v>729.7</v>
      </c>
      <c r="I340" s="19">
        <f t="shared" si="564"/>
        <v>0</v>
      </c>
      <c r="J340" s="19">
        <f t="shared" si="564"/>
        <v>0</v>
      </c>
      <c r="K340" s="19">
        <f t="shared" si="564"/>
        <v>0</v>
      </c>
      <c r="L340" s="19">
        <f t="shared" si="475"/>
        <v>729.7</v>
      </c>
      <c r="M340" s="19">
        <f t="shared" si="476"/>
        <v>729.7</v>
      </c>
      <c r="N340" s="19">
        <f t="shared" si="477"/>
        <v>729.7</v>
      </c>
      <c r="O340" s="19">
        <f t="shared" si="565"/>
        <v>0</v>
      </c>
      <c r="P340" s="19">
        <f t="shared" si="565"/>
        <v>0</v>
      </c>
      <c r="Q340" s="19">
        <f t="shared" si="565"/>
        <v>0</v>
      </c>
      <c r="R340" s="19">
        <f t="shared" si="559"/>
        <v>729.7</v>
      </c>
      <c r="S340" s="19">
        <f t="shared" si="566"/>
        <v>0</v>
      </c>
      <c r="T340" s="19">
        <f t="shared" si="567"/>
        <v>729.7</v>
      </c>
      <c r="U340" s="19">
        <f t="shared" si="561"/>
        <v>729.7</v>
      </c>
      <c r="V340" s="19">
        <f t="shared" si="562"/>
        <v>729.7</v>
      </c>
      <c r="W340" s="19">
        <f t="shared" si="568"/>
        <v>0</v>
      </c>
      <c r="X340" s="32"/>
      <c r="Y340" s="23"/>
      <c r="Z340" s="2"/>
    </row>
    <row r="341" spans="1:26" x14ac:dyDescent="0.3">
      <c r="A341" s="47" t="s">
        <v>93</v>
      </c>
      <c r="B341" s="44">
        <v>240</v>
      </c>
      <c r="C341" s="47" t="s">
        <v>28</v>
      </c>
      <c r="D341" s="47" t="s">
        <v>28</v>
      </c>
      <c r="E341" s="15" t="s">
        <v>561</v>
      </c>
      <c r="F341" s="19">
        <v>729.7</v>
      </c>
      <c r="G341" s="19">
        <v>729.7</v>
      </c>
      <c r="H341" s="19">
        <v>729.7</v>
      </c>
      <c r="I341" s="19"/>
      <c r="J341" s="19"/>
      <c r="K341" s="19"/>
      <c r="L341" s="19">
        <f t="shared" si="475"/>
        <v>729.7</v>
      </c>
      <c r="M341" s="19">
        <f t="shared" si="476"/>
        <v>729.7</v>
      </c>
      <c r="N341" s="19">
        <f t="shared" si="477"/>
        <v>729.7</v>
      </c>
      <c r="O341" s="19"/>
      <c r="P341" s="19"/>
      <c r="Q341" s="19"/>
      <c r="R341" s="19">
        <f t="shared" si="559"/>
        <v>729.7</v>
      </c>
      <c r="S341" s="19"/>
      <c r="T341" s="19">
        <f t="shared" si="567"/>
        <v>729.7</v>
      </c>
      <c r="U341" s="19">
        <f t="shared" si="561"/>
        <v>729.7</v>
      </c>
      <c r="V341" s="19">
        <f t="shared" si="562"/>
        <v>729.7</v>
      </c>
      <c r="W341" s="19"/>
      <c r="X341" s="32"/>
      <c r="Y341" s="23"/>
      <c r="Z341" s="2"/>
    </row>
    <row r="342" spans="1:26" ht="31.2" x14ac:dyDescent="0.3">
      <c r="A342" s="47" t="s">
        <v>93</v>
      </c>
      <c r="B342" s="44">
        <v>300</v>
      </c>
      <c r="C342" s="47"/>
      <c r="D342" s="47"/>
      <c r="E342" s="15" t="s">
        <v>579</v>
      </c>
      <c r="F342" s="19">
        <f t="shared" ref="F342:K343" si="569">F343</f>
        <v>400</v>
      </c>
      <c r="G342" s="19">
        <f t="shared" si="569"/>
        <v>400</v>
      </c>
      <c r="H342" s="19">
        <f t="shared" si="569"/>
        <v>400</v>
      </c>
      <c r="I342" s="19">
        <f t="shared" si="569"/>
        <v>0</v>
      </c>
      <c r="J342" s="19">
        <f t="shared" si="569"/>
        <v>0</v>
      </c>
      <c r="K342" s="19">
        <f t="shared" si="569"/>
        <v>0</v>
      </c>
      <c r="L342" s="19">
        <f t="shared" si="475"/>
        <v>400</v>
      </c>
      <c r="M342" s="19">
        <f t="shared" si="476"/>
        <v>400</v>
      </c>
      <c r="N342" s="19">
        <f t="shared" si="477"/>
        <v>400</v>
      </c>
      <c r="O342" s="19">
        <f t="shared" ref="O342:Q343" si="570">O343</f>
        <v>0</v>
      </c>
      <c r="P342" s="19">
        <f t="shared" si="570"/>
        <v>0</v>
      </c>
      <c r="Q342" s="19">
        <f t="shared" si="570"/>
        <v>0</v>
      </c>
      <c r="R342" s="19">
        <f t="shared" si="559"/>
        <v>400</v>
      </c>
      <c r="S342" s="19">
        <f t="shared" ref="S342:S343" si="571">S343</f>
        <v>0</v>
      </c>
      <c r="T342" s="19">
        <f t="shared" si="567"/>
        <v>400</v>
      </c>
      <c r="U342" s="19">
        <f t="shared" si="561"/>
        <v>400</v>
      </c>
      <c r="V342" s="19">
        <f t="shared" si="562"/>
        <v>400</v>
      </c>
      <c r="W342" s="19">
        <f t="shared" ref="W342:W343" si="572">W343</f>
        <v>0</v>
      </c>
      <c r="X342" s="32"/>
      <c r="Y342" s="23"/>
      <c r="Z342" s="2"/>
    </row>
    <row r="343" spans="1:26" x14ac:dyDescent="0.3">
      <c r="A343" s="47" t="s">
        <v>93</v>
      </c>
      <c r="B343" s="44">
        <v>350</v>
      </c>
      <c r="C343" s="47"/>
      <c r="D343" s="47"/>
      <c r="E343" s="15" t="s">
        <v>591</v>
      </c>
      <c r="F343" s="19">
        <f t="shared" si="569"/>
        <v>400</v>
      </c>
      <c r="G343" s="19">
        <f t="shared" si="569"/>
        <v>400</v>
      </c>
      <c r="H343" s="19">
        <f t="shared" si="569"/>
        <v>400</v>
      </c>
      <c r="I343" s="19">
        <f t="shared" si="569"/>
        <v>0</v>
      </c>
      <c r="J343" s="19">
        <f t="shared" si="569"/>
        <v>0</v>
      </c>
      <c r="K343" s="19">
        <f t="shared" si="569"/>
        <v>0</v>
      </c>
      <c r="L343" s="19">
        <f t="shared" si="475"/>
        <v>400</v>
      </c>
      <c r="M343" s="19">
        <f t="shared" si="476"/>
        <v>400</v>
      </c>
      <c r="N343" s="19">
        <f t="shared" si="477"/>
        <v>400</v>
      </c>
      <c r="O343" s="19">
        <f t="shared" si="570"/>
        <v>0</v>
      </c>
      <c r="P343" s="19">
        <f t="shared" si="570"/>
        <v>0</v>
      </c>
      <c r="Q343" s="19">
        <f t="shared" si="570"/>
        <v>0</v>
      </c>
      <c r="R343" s="19">
        <f t="shared" si="559"/>
        <v>400</v>
      </c>
      <c r="S343" s="19">
        <f t="shared" si="571"/>
        <v>0</v>
      </c>
      <c r="T343" s="19">
        <f t="shared" si="567"/>
        <v>400</v>
      </c>
      <c r="U343" s="19">
        <f t="shared" si="561"/>
        <v>400</v>
      </c>
      <c r="V343" s="19">
        <f t="shared" si="562"/>
        <v>400</v>
      </c>
      <c r="W343" s="19">
        <f t="shared" si="572"/>
        <v>0</v>
      </c>
      <c r="X343" s="32"/>
      <c r="Y343" s="23"/>
      <c r="Z343" s="2"/>
    </row>
    <row r="344" spans="1:26" x14ac:dyDescent="0.3">
      <c r="A344" s="47" t="s">
        <v>93</v>
      </c>
      <c r="B344" s="44">
        <v>350</v>
      </c>
      <c r="C344" s="47" t="s">
        <v>28</v>
      </c>
      <c r="D344" s="47" t="s">
        <v>28</v>
      </c>
      <c r="E344" s="15" t="s">
        <v>561</v>
      </c>
      <c r="F344" s="19">
        <v>400</v>
      </c>
      <c r="G344" s="19">
        <v>400</v>
      </c>
      <c r="H344" s="19">
        <v>400</v>
      </c>
      <c r="I344" s="19"/>
      <c r="J344" s="19"/>
      <c r="K344" s="19"/>
      <c r="L344" s="19">
        <f t="shared" si="475"/>
        <v>400</v>
      </c>
      <c r="M344" s="19">
        <f t="shared" si="476"/>
        <v>400</v>
      </c>
      <c r="N344" s="19">
        <f t="shared" si="477"/>
        <v>400</v>
      </c>
      <c r="O344" s="19"/>
      <c r="P344" s="19"/>
      <c r="Q344" s="19"/>
      <c r="R344" s="19">
        <f t="shared" si="559"/>
        <v>400</v>
      </c>
      <c r="S344" s="19"/>
      <c r="T344" s="19">
        <f t="shared" si="567"/>
        <v>400</v>
      </c>
      <c r="U344" s="19">
        <f t="shared" si="561"/>
        <v>400</v>
      </c>
      <c r="V344" s="19">
        <f t="shared" si="562"/>
        <v>400</v>
      </c>
      <c r="W344" s="19"/>
      <c r="X344" s="32"/>
      <c r="Y344" s="23"/>
      <c r="Z344" s="2"/>
    </row>
    <row r="345" spans="1:26" ht="46.8" x14ac:dyDescent="0.3">
      <c r="A345" s="47" t="s">
        <v>93</v>
      </c>
      <c r="B345" s="44">
        <v>600</v>
      </c>
      <c r="C345" s="47"/>
      <c r="D345" s="47"/>
      <c r="E345" s="15" t="s">
        <v>581</v>
      </c>
      <c r="F345" s="19">
        <f>F346</f>
        <v>1028.5</v>
      </c>
      <c r="G345" s="19">
        <f t="shared" ref="G345:W346" si="573">G346</f>
        <v>1028.5</v>
      </c>
      <c r="H345" s="19">
        <f t="shared" si="573"/>
        <v>1028.5</v>
      </c>
      <c r="I345" s="19">
        <f t="shared" si="573"/>
        <v>0</v>
      </c>
      <c r="J345" s="19">
        <f t="shared" si="573"/>
        <v>0</v>
      </c>
      <c r="K345" s="19">
        <f t="shared" si="573"/>
        <v>0</v>
      </c>
      <c r="L345" s="19">
        <f t="shared" si="475"/>
        <v>1028.5</v>
      </c>
      <c r="M345" s="19">
        <f t="shared" si="476"/>
        <v>1028.5</v>
      </c>
      <c r="N345" s="19">
        <f t="shared" si="477"/>
        <v>1028.5</v>
      </c>
      <c r="O345" s="19">
        <f t="shared" si="573"/>
        <v>0</v>
      </c>
      <c r="P345" s="19">
        <f t="shared" si="573"/>
        <v>0</v>
      </c>
      <c r="Q345" s="19">
        <f t="shared" si="573"/>
        <v>0</v>
      </c>
      <c r="R345" s="19">
        <f t="shared" si="559"/>
        <v>1028.5</v>
      </c>
      <c r="S345" s="19">
        <f t="shared" si="573"/>
        <v>0</v>
      </c>
      <c r="T345" s="19">
        <f t="shared" si="567"/>
        <v>1028.5</v>
      </c>
      <c r="U345" s="19">
        <f t="shared" si="561"/>
        <v>1028.5</v>
      </c>
      <c r="V345" s="19">
        <f t="shared" si="562"/>
        <v>1028.5</v>
      </c>
      <c r="W345" s="19">
        <f t="shared" si="573"/>
        <v>0</v>
      </c>
      <c r="X345" s="32"/>
      <c r="Y345" s="23"/>
      <c r="Z345" s="2"/>
    </row>
    <row r="346" spans="1:26" x14ac:dyDescent="0.3">
      <c r="A346" s="47" t="s">
        <v>93</v>
      </c>
      <c r="B346" s="44">
        <v>620</v>
      </c>
      <c r="C346" s="47"/>
      <c r="D346" s="47"/>
      <c r="E346" s="15" t="s">
        <v>596</v>
      </c>
      <c r="F346" s="19">
        <f t="shared" ref="F346:H346" si="574">F347</f>
        <v>1028.5</v>
      </c>
      <c r="G346" s="19">
        <f t="shared" si="574"/>
        <v>1028.5</v>
      </c>
      <c r="H346" s="19">
        <f t="shared" si="574"/>
        <v>1028.5</v>
      </c>
      <c r="I346" s="19">
        <f t="shared" si="573"/>
        <v>0</v>
      </c>
      <c r="J346" s="19">
        <f t="shared" si="573"/>
        <v>0</v>
      </c>
      <c r="K346" s="19">
        <f t="shared" si="573"/>
        <v>0</v>
      </c>
      <c r="L346" s="19">
        <f t="shared" si="475"/>
        <v>1028.5</v>
      </c>
      <c r="M346" s="19">
        <f t="shared" si="476"/>
        <v>1028.5</v>
      </c>
      <c r="N346" s="19">
        <f t="shared" si="477"/>
        <v>1028.5</v>
      </c>
      <c r="O346" s="19">
        <f t="shared" si="573"/>
        <v>0</v>
      </c>
      <c r="P346" s="19">
        <f t="shared" si="573"/>
        <v>0</v>
      </c>
      <c r="Q346" s="19">
        <f t="shared" si="573"/>
        <v>0</v>
      </c>
      <c r="R346" s="19">
        <f t="shared" si="559"/>
        <v>1028.5</v>
      </c>
      <c r="S346" s="19">
        <f t="shared" si="573"/>
        <v>0</v>
      </c>
      <c r="T346" s="19">
        <f t="shared" si="567"/>
        <v>1028.5</v>
      </c>
      <c r="U346" s="19">
        <f t="shared" si="561"/>
        <v>1028.5</v>
      </c>
      <c r="V346" s="19">
        <f t="shared" si="562"/>
        <v>1028.5</v>
      </c>
      <c r="W346" s="19">
        <f t="shared" ref="W346" si="575">W347</f>
        <v>0</v>
      </c>
      <c r="X346" s="32"/>
      <c r="Y346" s="23"/>
      <c r="Z346" s="2"/>
    </row>
    <row r="347" spans="1:26" x14ac:dyDescent="0.3">
      <c r="A347" s="47" t="s">
        <v>93</v>
      </c>
      <c r="B347" s="44">
        <v>620</v>
      </c>
      <c r="C347" s="47" t="s">
        <v>28</v>
      </c>
      <c r="D347" s="47" t="s">
        <v>28</v>
      </c>
      <c r="E347" s="15" t="s">
        <v>561</v>
      </c>
      <c r="F347" s="19">
        <v>1028.5</v>
      </c>
      <c r="G347" s="19">
        <v>1028.5</v>
      </c>
      <c r="H347" s="19">
        <v>1028.5</v>
      </c>
      <c r="I347" s="19"/>
      <c r="J347" s="19"/>
      <c r="K347" s="19"/>
      <c r="L347" s="19">
        <f t="shared" si="475"/>
        <v>1028.5</v>
      </c>
      <c r="M347" s="19">
        <f t="shared" si="476"/>
        <v>1028.5</v>
      </c>
      <c r="N347" s="19">
        <f t="shared" si="477"/>
        <v>1028.5</v>
      </c>
      <c r="O347" s="19"/>
      <c r="P347" s="19"/>
      <c r="Q347" s="19"/>
      <c r="R347" s="19">
        <f t="shared" si="559"/>
        <v>1028.5</v>
      </c>
      <c r="S347" s="19"/>
      <c r="T347" s="19">
        <f t="shared" si="567"/>
        <v>1028.5</v>
      </c>
      <c r="U347" s="19">
        <f t="shared" si="561"/>
        <v>1028.5</v>
      </c>
      <c r="V347" s="19">
        <f t="shared" si="562"/>
        <v>1028.5</v>
      </c>
      <c r="W347" s="19"/>
      <c r="X347" s="32"/>
      <c r="Y347" s="23"/>
      <c r="Z347" s="2"/>
    </row>
    <row r="348" spans="1:26" ht="78" x14ac:dyDescent="0.3">
      <c r="A348" s="47" t="s">
        <v>94</v>
      </c>
      <c r="B348" s="44"/>
      <c r="C348" s="47"/>
      <c r="D348" s="47"/>
      <c r="E348" s="15" t="s">
        <v>663</v>
      </c>
      <c r="F348" s="19">
        <f t="shared" ref="F348:K350" si="576">F349</f>
        <v>1963.9</v>
      </c>
      <c r="G348" s="19">
        <f t="shared" si="576"/>
        <v>1963.9</v>
      </c>
      <c r="H348" s="19">
        <f t="shared" si="576"/>
        <v>1963.9</v>
      </c>
      <c r="I348" s="19">
        <f t="shared" si="576"/>
        <v>0</v>
      </c>
      <c r="J348" s="19">
        <f t="shared" si="576"/>
        <v>0</v>
      </c>
      <c r="K348" s="19">
        <f t="shared" si="576"/>
        <v>0</v>
      </c>
      <c r="L348" s="19">
        <f t="shared" si="475"/>
        <v>1963.9</v>
      </c>
      <c r="M348" s="19">
        <f t="shared" si="476"/>
        <v>1963.9</v>
      </c>
      <c r="N348" s="19">
        <f t="shared" si="477"/>
        <v>1963.9</v>
      </c>
      <c r="O348" s="19">
        <f t="shared" ref="O348:Q350" si="577">O349</f>
        <v>0</v>
      </c>
      <c r="P348" s="19">
        <f t="shared" si="577"/>
        <v>0</v>
      </c>
      <c r="Q348" s="19">
        <f t="shared" si="577"/>
        <v>0</v>
      </c>
      <c r="R348" s="19">
        <f t="shared" si="559"/>
        <v>1963.9</v>
      </c>
      <c r="S348" s="19">
        <f t="shared" ref="S348:S350" si="578">S349</f>
        <v>0</v>
      </c>
      <c r="T348" s="19">
        <f t="shared" si="567"/>
        <v>1963.9</v>
      </c>
      <c r="U348" s="19">
        <f t="shared" si="561"/>
        <v>1963.9</v>
      </c>
      <c r="V348" s="19">
        <f t="shared" si="562"/>
        <v>1963.9</v>
      </c>
      <c r="W348" s="19">
        <f t="shared" ref="W348:W350" si="579">W349</f>
        <v>0</v>
      </c>
      <c r="X348" s="32"/>
      <c r="Y348" s="23"/>
      <c r="Z348" s="2"/>
    </row>
    <row r="349" spans="1:26" ht="46.8" x14ac:dyDescent="0.3">
      <c r="A349" s="47" t="s">
        <v>94</v>
      </c>
      <c r="B349" s="44">
        <v>600</v>
      </c>
      <c r="C349" s="47"/>
      <c r="D349" s="47"/>
      <c r="E349" s="15" t="s">
        <v>581</v>
      </c>
      <c r="F349" s="19">
        <f t="shared" si="576"/>
        <v>1963.9</v>
      </c>
      <c r="G349" s="19">
        <f t="shared" si="576"/>
        <v>1963.9</v>
      </c>
      <c r="H349" s="19">
        <f t="shared" si="576"/>
        <v>1963.9</v>
      </c>
      <c r="I349" s="19">
        <f t="shared" si="576"/>
        <v>0</v>
      </c>
      <c r="J349" s="19">
        <f t="shared" si="576"/>
        <v>0</v>
      </c>
      <c r="K349" s="19">
        <f t="shared" si="576"/>
        <v>0</v>
      </c>
      <c r="L349" s="19">
        <f t="shared" si="475"/>
        <v>1963.9</v>
      </c>
      <c r="M349" s="19">
        <f t="shared" si="476"/>
        <v>1963.9</v>
      </c>
      <c r="N349" s="19">
        <f t="shared" si="477"/>
        <v>1963.9</v>
      </c>
      <c r="O349" s="19">
        <f t="shared" si="577"/>
        <v>0</v>
      </c>
      <c r="P349" s="19">
        <f t="shared" si="577"/>
        <v>0</v>
      </c>
      <c r="Q349" s="19">
        <f t="shared" si="577"/>
        <v>0</v>
      </c>
      <c r="R349" s="19">
        <f t="shared" si="559"/>
        <v>1963.9</v>
      </c>
      <c r="S349" s="19">
        <f t="shared" si="578"/>
        <v>0</v>
      </c>
      <c r="T349" s="19">
        <f t="shared" si="567"/>
        <v>1963.9</v>
      </c>
      <c r="U349" s="19">
        <f t="shared" si="561"/>
        <v>1963.9</v>
      </c>
      <c r="V349" s="19">
        <f t="shared" si="562"/>
        <v>1963.9</v>
      </c>
      <c r="W349" s="19">
        <f t="shared" si="579"/>
        <v>0</v>
      </c>
      <c r="X349" s="32"/>
      <c r="Y349" s="23"/>
      <c r="Z349" s="2"/>
    </row>
    <row r="350" spans="1:26" ht="46.8" x14ac:dyDescent="0.3">
      <c r="A350" s="47" t="s">
        <v>94</v>
      </c>
      <c r="B350" s="44">
        <v>630</v>
      </c>
      <c r="C350" s="47"/>
      <c r="D350" s="47"/>
      <c r="E350" s="15" t="s">
        <v>597</v>
      </c>
      <c r="F350" s="19">
        <f t="shared" si="576"/>
        <v>1963.9</v>
      </c>
      <c r="G350" s="19">
        <f t="shared" si="576"/>
        <v>1963.9</v>
      </c>
      <c r="H350" s="19">
        <f t="shared" si="576"/>
        <v>1963.9</v>
      </c>
      <c r="I350" s="19">
        <f t="shared" si="576"/>
        <v>0</v>
      </c>
      <c r="J350" s="19">
        <f t="shared" si="576"/>
        <v>0</v>
      </c>
      <c r="K350" s="19">
        <f t="shared" si="576"/>
        <v>0</v>
      </c>
      <c r="L350" s="19">
        <f t="shared" si="475"/>
        <v>1963.9</v>
      </c>
      <c r="M350" s="19">
        <f t="shared" si="476"/>
        <v>1963.9</v>
      </c>
      <c r="N350" s="19">
        <f t="shared" si="477"/>
        <v>1963.9</v>
      </c>
      <c r="O350" s="19">
        <f t="shared" si="577"/>
        <v>0</v>
      </c>
      <c r="P350" s="19">
        <f t="shared" si="577"/>
        <v>0</v>
      </c>
      <c r="Q350" s="19">
        <f t="shared" si="577"/>
        <v>0</v>
      </c>
      <c r="R350" s="19">
        <f t="shared" si="559"/>
        <v>1963.9</v>
      </c>
      <c r="S350" s="19">
        <f t="shared" si="578"/>
        <v>0</v>
      </c>
      <c r="T350" s="19">
        <f t="shared" si="567"/>
        <v>1963.9</v>
      </c>
      <c r="U350" s="19">
        <f t="shared" si="561"/>
        <v>1963.9</v>
      </c>
      <c r="V350" s="19">
        <f t="shared" si="562"/>
        <v>1963.9</v>
      </c>
      <c r="W350" s="19">
        <f t="shared" si="579"/>
        <v>0</v>
      </c>
      <c r="X350" s="32"/>
      <c r="Y350" s="23"/>
      <c r="Z350" s="2"/>
    </row>
    <row r="351" spans="1:26" x14ac:dyDescent="0.3">
      <c r="A351" s="47" t="s">
        <v>94</v>
      </c>
      <c r="B351" s="44">
        <v>630</v>
      </c>
      <c r="C351" s="47" t="s">
        <v>28</v>
      </c>
      <c r="D351" s="47" t="s">
        <v>28</v>
      </c>
      <c r="E351" s="15" t="s">
        <v>561</v>
      </c>
      <c r="F351" s="19">
        <v>1963.9</v>
      </c>
      <c r="G351" s="19">
        <v>1963.9</v>
      </c>
      <c r="H351" s="19">
        <v>1963.9</v>
      </c>
      <c r="I351" s="19"/>
      <c r="J351" s="19"/>
      <c r="K351" s="19"/>
      <c r="L351" s="19">
        <f t="shared" ref="L351:L418" si="580">F351+I351</f>
        <v>1963.9</v>
      </c>
      <c r="M351" s="19">
        <f t="shared" ref="M351:M418" si="581">G351+J351</f>
        <v>1963.9</v>
      </c>
      <c r="N351" s="19">
        <f t="shared" ref="N351:N418" si="582">H351+K351</f>
        <v>1963.9</v>
      </c>
      <c r="O351" s="19"/>
      <c r="P351" s="19"/>
      <c r="Q351" s="19"/>
      <c r="R351" s="19">
        <f t="shared" si="559"/>
        <v>1963.9</v>
      </c>
      <c r="S351" s="19"/>
      <c r="T351" s="19">
        <f t="shared" si="567"/>
        <v>1963.9</v>
      </c>
      <c r="U351" s="19">
        <f t="shared" si="561"/>
        <v>1963.9</v>
      </c>
      <c r="V351" s="19">
        <f t="shared" si="562"/>
        <v>1963.9</v>
      </c>
      <c r="W351" s="19"/>
      <c r="X351" s="32"/>
      <c r="Y351" s="23"/>
      <c r="Z351" s="2"/>
    </row>
    <row r="352" spans="1:26" ht="62.4" x14ac:dyDescent="0.3">
      <c r="A352" s="47" t="s">
        <v>99</v>
      </c>
      <c r="B352" s="44"/>
      <c r="C352" s="47"/>
      <c r="D352" s="47"/>
      <c r="E352" s="15" t="s">
        <v>1067</v>
      </c>
      <c r="F352" s="19">
        <f t="shared" ref="F352:K355" si="583">F353</f>
        <v>152441.9</v>
      </c>
      <c r="G352" s="19">
        <f t="shared" si="583"/>
        <v>168660</v>
      </c>
      <c r="H352" s="19">
        <f t="shared" si="583"/>
        <v>260000</v>
      </c>
      <c r="I352" s="19">
        <f t="shared" si="583"/>
        <v>-56569.932999999997</v>
      </c>
      <c r="J352" s="19">
        <f t="shared" si="583"/>
        <v>0</v>
      </c>
      <c r="K352" s="19">
        <f t="shared" si="583"/>
        <v>0</v>
      </c>
      <c r="L352" s="19">
        <f t="shared" si="580"/>
        <v>95871.967000000004</v>
      </c>
      <c r="M352" s="19">
        <f t="shared" si="581"/>
        <v>168660</v>
      </c>
      <c r="N352" s="19">
        <f t="shared" si="582"/>
        <v>260000</v>
      </c>
      <c r="O352" s="19">
        <f t="shared" ref="O352:Q355" si="584">O353</f>
        <v>0</v>
      </c>
      <c r="P352" s="19">
        <f t="shared" si="584"/>
        <v>0</v>
      </c>
      <c r="Q352" s="19">
        <f t="shared" si="584"/>
        <v>0</v>
      </c>
      <c r="R352" s="19">
        <f t="shared" si="559"/>
        <v>95871.967000000004</v>
      </c>
      <c r="S352" s="19">
        <f t="shared" ref="S352:S355" si="585">S353</f>
        <v>0</v>
      </c>
      <c r="T352" s="19">
        <f t="shared" si="567"/>
        <v>95871.967000000004</v>
      </c>
      <c r="U352" s="19">
        <f t="shared" si="561"/>
        <v>168660</v>
      </c>
      <c r="V352" s="19">
        <f t="shared" si="562"/>
        <v>260000</v>
      </c>
      <c r="W352" s="19">
        <f t="shared" ref="W352:W355" si="586">W353</f>
        <v>0</v>
      </c>
      <c r="X352" s="32"/>
      <c r="Y352" s="23"/>
      <c r="Z352" s="2"/>
    </row>
    <row r="353" spans="1:26" ht="31.2" x14ac:dyDescent="0.3">
      <c r="A353" s="47" t="s">
        <v>98</v>
      </c>
      <c r="B353" s="44"/>
      <c r="C353" s="47"/>
      <c r="D353" s="47"/>
      <c r="E353" s="15" t="s">
        <v>1068</v>
      </c>
      <c r="F353" s="19">
        <f t="shared" si="583"/>
        <v>152441.9</v>
      </c>
      <c r="G353" s="19">
        <f t="shared" si="583"/>
        <v>168660</v>
      </c>
      <c r="H353" s="19">
        <f t="shared" si="583"/>
        <v>260000</v>
      </c>
      <c r="I353" s="19">
        <f t="shared" si="583"/>
        <v>-56569.932999999997</v>
      </c>
      <c r="J353" s="19">
        <f t="shared" si="583"/>
        <v>0</v>
      </c>
      <c r="K353" s="19">
        <f t="shared" si="583"/>
        <v>0</v>
      </c>
      <c r="L353" s="19">
        <f t="shared" si="580"/>
        <v>95871.967000000004</v>
      </c>
      <c r="M353" s="19">
        <f t="shared" si="581"/>
        <v>168660</v>
      </c>
      <c r="N353" s="19">
        <f t="shared" si="582"/>
        <v>260000</v>
      </c>
      <c r="O353" s="19">
        <f t="shared" si="584"/>
        <v>0</v>
      </c>
      <c r="P353" s="19">
        <f t="shared" si="584"/>
        <v>0</v>
      </c>
      <c r="Q353" s="19">
        <f t="shared" si="584"/>
        <v>0</v>
      </c>
      <c r="R353" s="19">
        <f t="shared" si="559"/>
        <v>95871.967000000004</v>
      </c>
      <c r="S353" s="19">
        <f t="shared" si="585"/>
        <v>0</v>
      </c>
      <c r="T353" s="19">
        <f t="shared" si="567"/>
        <v>95871.967000000004</v>
      </c>
      <c r="U353" s="19">
        <f t="shared" si="561"/>
        <v>168660</v>
      </c>
      <c r="V353" s="19">
        <f t="shared" si="562"/>
        <v>260000</v>
      </c>
      <c r="W353" s="19">
        <f t="shared" si="586"/>
        <v>0</v>
      </c>
      <c r="X353" s="32"/>
      <c r="Y353" s="23"/>
      <c r="Z353" s="2"/>
    </row>
    <row r="354" spans="1:26" ht="46.8" x14ac:dyDescent="0.3">
      <c r="A354" s="47" t="s">
        <v>98</v>
      </c>
      <c r="B354" s="44">
        <v>400</v>
      </c>
      <c r="C354" s="47"/>
      <c r="D354" s="47"/>
      <c r="E354" s="15" t="s">
        <v>580</v>
      </c>
      <c r="F354" s="19">
        <f t="shared" si="583"/>
        <v>152441.9</v>
      </c>
      <c r="G354" s="19">
        <f t="shared" si="583"/>
        <v>168660</v>
      </c>
      <c r="H354" s="19">
        <f t="shared" si="583"/>
        <v>260000</v>
      </c>
      <c r="I354" s="19">
        <f t="shared" si="583"/>
        <v>-56569.932999999997</v>
      </c>
      <c r="J354" s="19">
        <f t="shared" si="583"/>
        <v>0</v>
      </c>
      <c r="K354" s="19">
        <f t="shared" si="583"/>
        <v>0</v>
      </c>
      <c r="L354" s="19">
        <f t="shared" si="580"/>
        <v>95871.967000000004</v>
      </c>
      <c r="M354" s="19">
        <f t="shared" si="581"/>
        <v>168660</v>
      </c>
      <c r="N354" s="19">
        <f t="shared" si="582"/>
        <v>260000</v>
      </c>
      <c r="O354" s="19">
        <f t="shared" si="584"/>
        <v>0</v>
      </c>
      <c r="P354" s="19">
        <f t="shared" si="584"/>
        <v>0</v>
      </c>
      <c r="Q354" s="19">
        <f t="shared" si="584"/>
        <v>0</v>
      </c>
      <c r="R354" s="19">
        <f t="shared" si="559"/>
        <v>95871.967000000004</v>
      </c>
      <c r="S354" s="19">
        <f t="shared" si="585"/>
        <v>0</v>
      </c>
      <c r="T354" s="19">
        <f t="shared" si="567"/>
        <v>95871.967000000004</v>
      </c>
      <c r="U354" s="19">
        <f t="shared" si="561"/>
        <v>168660</v>
      </c>
      <c r="V354" s="19">
        <f t="shared" si="562"/>
        <v>260000</v>
      </c>
      <c r="W354" s="19">
        <f t="shared" si="586"/>
        <v>0</v>
      </c>
      <c r="X354" s="32"/>
      <c r="Y354" s="23"/>
      <c r="Z354" s="2"/>
    </row>
    <row r="355" spans="1:26" x14ac:dyDescent="0.3">
      <c r="A355" s="47" t="s">
        <v>98</v>
      </c>
      <c r="B355" s="44">
        <v>410</v>
      </c>
      <c r="C355" s="47"/>
      <c r="D355" s="47"/>
      <c r="E355" s="15" t="s">
        <v>593</v>
      </c>
      <c r="F355" s="19">
        <f t="shared" si="583"/>
        <v>152441.9</v>
      </c>
      <c r="G355" s="19">
        <f t="shared" si="583"/>
        <v>168660</v>
      </c>
      <c r="H355" s="19">
        <f t="shared" si="583"/>
        <v>260000</v>
      </c>
      <c r="I355" s="19">
        <f t="shared" si="583"/>
        <v>-56569.932999999997</v>
      </c>
      <c r="J355" s="19">
        <f t="shared" si="583"/>
        <v>0</v>
      </c>
      <c r="K355" s="19">
        <f t="shared" si="583"/>
        <v>0</v>
      </c>
      <c r="L355" s="19">
        <f t="shared" si="580"/>
        <v>95871.967000000004</v>
      </c>
      <c r="M355" s="19">
        <f t="shared" si="581"/>
        <v>168660</v>
      </c>
      <c r="N355" s="19">
        <f t="shared" si="582"/>
        <v>260000</v>
      </c>
      <c r="O355" s="19">
        <f t="shared" si="584"/>
        <v>0</v>
      </c>
      <c r="P355" s="19">
        <f t="shared" si="584"/>
        <v>0</v>
      </c>
      <c r="Q355" s="19">
        <f t="shared" si="584"/>
        <v>0</v>
      </c>
      <c r="R355" s="19">
        <f t="shared" si="559"/>
        <v>95871.967000000004</v>
      </c>
      <c r="S355" s="19">
        <f t="shared" si="585"/>
        <v>0</v>
      </c>
      <c r="T355" s="19">
        <f t="shared" si="567"/>
        <v>95871.967000000004</v>
      </c>
      <c r="U355" s="19">
        <f t="shared" si="561"/>
        <v>168660</v>
      </c>
      <c r="V355" s="19">
        <f t="shared" si="562"/>
        <v>260000</v>
      </c>
      <c r="W355" s="19">
        <f t="shared" si="586"/>
        <v>0</v>
      </c>
      <c r="X355" s="32"/>
      <c r="Y355" s="23"/>
      <c r="Z355" s="2"/>
    </row>
    <row r="356" spans="1:26" x14ac:dyDescent="0.3">
      <c r="A356" s="47" t="s">
        <v>98</v>
      </c>
      <c r="B356" s="44">
        <v>410</v>
      </c>
      <c r="C356" s="47" t="s">
        <v>28</v>
      </c>
      <c r="D356" s="47" t="s">
        <v>28</v>
      </c>
      <c r="E356" s="15" t="s">
        <v>561</v>
      </c>
      <c r="F356" s="19">
        <v>152441.9</v>
      </c>
      <c r="G356" s="19">
        <v>168660</v>
      </c>
      <c r="H356" s="19">
        <v>260000</v>
      </c>
      <c r="I356" s="24">
        <v>-56569.932999999997</v>
      </c>
      <c r="J356" s="19"/>
      <c r="K356" s="19"/>
      <c r="L356" s="19">
        <f t="shared" si="580"/>
        <v>95871.967000000004</v>
      </c>
      <c r="M356" s="19">
        <f t="shared" si="581"/>
        <v>168660</v>
      </c>
      <c r="N356" s="19">
        <f t="shared" si="582"/>
        <v>260000</v>
      </c>
      <c r="O356" s="19"/>
      <c r="P356" s="19"/>
      <c r="Q356" s="19"/>
      <c r="R356" s="19">
        <f t="shared" si="559"/>
        <v>95871.967000000004</v>
      </c>
      <c r="S356" s="19"/>
      <c r="T356" s="19">
        <f t="shared" si="567"/>
        <v>95871.967000000004</v>
      </c>
      <c r="U356" s="19">
        <f t="shared" si="561"/>
        <v>168660</v>
      </c>
      <c r="V356" s="19">
        <f t="shared" si="562"/>
        <v>260000</v>
      </c>
      <c r="W356" s="19"/>
      <c r="X356" s="32"/>
      <c r="Y356" s="23" t="s">
        <v>1298</v>
      </c>
      <c r="Z356" s="2"/>
    </row>
    <row r="357" spans="1:26" s="11" customFormat="1" ht="46.8" x14ac:dyDescent="0.3">
      <c r="A357" s="10" t="s">
        <v>102</v>
      </c>
      <c r="B357" s="17"/>
      <c r="C357" s="10"/>
      <c r="D357" s="10"/>
      <c r="E357" s="16" t="s">
        <v>1069</v>
      </c>
      <c r="F357" s="18">
        <f t="shared" ref="F357:K357" si="587">F358</f>
        <v>23302.2</v>
      </c>
      <c r="G357" s="18">
        <f t="shared" si="587"/>
        <v>23302.2</v>
      </c>
      <c r="H357" s="18">
        <f t="shared" si="587"/>
        <v>23302.2</v>
      </c>
      <c r="I357" s="18">
        <f t="shared" si="587"/>
        <v>0</v>
      </c>
      <c r="J357" s="18">
        <f t="shared" si="587"/>
        <v>0</v>
      </c>
      <c r="K357" s="18">
        <f t="shared" si="587"/>
        <v>0</v>
      </c>
      <c r="L357" s="18">
        <f t="shared" si="580"/>
        <v>23302.2</v>
      </c>
      <c r="M357" s="18">
        <f t="shared" si="581"/>
        <v>23302.2</v>
      </c>
      <c r="N357" s="18">
        <f t="shared" si="582"/>
        <v>23302.2</v>
      </c>
      <c r="O357" s="18">
        <f t="shared" ref="O357:Q357" si="588">O358</f>
        <v>0</v>
      </c>
      <c r="P357" s="18">
        <f t="shared" si="588"/>
        <v>0</v>
      </c>
      <c r="Q357" s="18">
        <f t="shared" si="588"/>
        <v>0</v>
      </c>
      <c r="R357" s="18">
        <f t="shared" si="559"/>
        <v>23302.2</v>
      </c>
      <c r="S357" s="18">
        <f t="shared" ref="S357" si="589">S358</f>
        <v>0</v>
      </c>
      <c r="T357" s="18">
        <f t="shared" si="567"/>
        <v>23302.2</v>
      </c>
      <c r="U357" s="18">
        <f t="shared" si="561"/>
        <v>23302.2</v>
      </c>
      <c r="V357" s="18">
        <f t="shared" si="562"/>
        <v>23302.2</v>
      </c>
      <c r="W357" s="18">
        <f t="shared" ref="W357" si="590">W358</f>
        <v>0</v>
      </c>
      <c r="X357" s="31"/>
      <c r="Y357" s="26"/>
    </row>
    <row r="358" spans="1:26" ht="46.8" x14ac:dyDescent="0.3">
      <c r="A358" s="47" t="s">
        <v>103</v>
      </c>
      <c r="B358" s="44"/>
      <c r="C358" s="47"/>
      <c r="D358" s="47"/>
      <c r="E358" s="15" t="s">
        <v>1070</v>
      </c>
      <c r="F358" s="19">
        <f t="shared" ref="F358:K358" si="591">F359+F363</f>
        <v>23302.2</v>
      </c>
      <c r="G358" s="19">
        <f t="shared" si="591"/>
        <v>23302.2</v>
      </c>
      <c r="H358" s="19">
        <f t="shared" si="591"/>
        <v>23302.2</v>
      </c>
      <c r="I358" s="19">
        <f t="shared" si="591"/>
        <v>0</v>
      </c>
      <c r="J358" s="19">
        <f t="shared" si="591"/>
        <v>0</v>
      </c>
      <c r="K358" s="19">
        <f t="shared" si="591"/>
        <v>0</v>
      </c>
      <c r="L358" s="19">
        <f t="shared" si="580"/>
        <v>23302.2</v>
      </c>
      <c r="M358" s="19">
        <f t="shared" si="581"/>
        <v>23302.2</v>
      </c>
      <c r="N358" s="19">
        <f t="shared" si="582"/>
        <v>23302.2</v>
      </c>
      <c r="O358" s="19">
        <f t="shared" ref="O358:Q358" si="592">O359+O363</f>
        <v>0</v>
      </c>
      <c r="P358" s="19">
        <f t="shared" si="592"/>
        <v>0</v>
      </c>
      <c r="Q358" s="19">
        <f t="shared" si="592"/>
        <v>0</v>
      </c>
      <c r="R358" s="19">
        <f t="shared" si="559"/>
        <v>23302.2</v>
      </c>
      <c r="S358" s="19">
        <f t="shared" ref="S358" si="593">S359+S363</f>
        <v>0</v>
      </c>
      <c r="T358" s="19">
        <f t="shared" si="567"/>
        <v>23302.2</v>
      </c>
      <c r="U358" s="19">
        <f t="shared" si="561"/>
        <v>23302.2</v>
      </c>
      <c r="V358" s="19">
        <f t="shared" si="562"/>
        <v>23302.2</v>
      </c>
      <c r="W358" s="19">
        <f t="shared" ref="W358" si="594">W359+W363</f>
        <v>0</v>
      </c>
      <c r="X358" s="32"/>
      <c r="Y358" s="23"/>
      <c r="Z358" s="2"/>
    </row>
    <row r="359" spans="1:26" ht="31.2" x14ac:dyDescent="0.3">
      <c r="A359" s="47" t="s">
        <v>100</v>
      </c>
      <c r="B359" s="44"/>
      <c r="C359" s="47"/>
      <c r="D359" s="47"/>
      <c r="E359" s="15" t="s">
        <v>664</v>
      </c>
      <c r="F359" s="19">
        <f t="shared" ref="F359:K361" si="595">F360</f>
        <v>4518.2</v>
      </c>
      <c r="G359" s="19">
        <f t="shared" si="595"/>
        <v>4518.2</v>
      </c>
      <c r="H359" s="19">
        <f t="shared" si="595"/>
        <v>4518.2</v>
      </c>
      <c r="I359" s="19">
        <f t="shared" si="595"/>
        <v>0</v>
      </c>
      <c r="J359" s="19">
        <f t="shared" si="595"/>
        <v>0</v>
      </c>
      <c r="K359" s="19">
        <f t="shared" si="595"/>
        <v>0</v>
      </c>
      <c r="L359" s="19">
        <f t="shared" si="580"/>
        <v>4518.2</v>
      </c>
      <c r="M359" s="19">
        <f t="shared" si="581"/>
        <v>4518.2</v>
      </c>
      <c r="N359" s="19">
        <f t="shared" si="582"/>
        <v>4518.2</v>
      </c>
      <c r="O359" s="19">
        <f t="shared" ref="O359:Q361" si="596">O360</f>
        <v>0</v>
      </c>
      <c r="P359" s="19">
        <f t="shared" si="596"/>
        <v>0</v>
      </c>
      <c r="Q359" s="19">
        <f t="shared" si="596"/>
        <v>0</v>
      </c>
      <c r="R359" s="19">
        <f t="shared" si="559"/>
        <v>4518.2</v>
      </c>
      <c r="S359" s="19">
        <f t="shared" ref="S359:S361" si="597">S360</f>
        <v>0</v>
      </c>
      <c r="T359" s="19">
        <f t="shared" si="567"/>
        <v>4518.2</v>
      </c>
      <c r="U359" s="19">
        <f t="shared" si="561"/>
        <v>4518.2</v>
      </c>
      <c r="V359" s="19">
        <f t="shared" si="562"/>
        <v>4518.2</v>
      </c>
      <c r="W359" s="19">
        <f t="shared" ref="W359:W361" si="598">W360</f>
        <v>0</v>
      </c>
      <c r="X359" s="32"/>
      <c r="Y359" s="23"/>
      <c r="Z359" s="2"/>
    </row>
    <row r="360" spans="1:26" ht="46.8" x14ac:dyDescent="0.3">
      <c r="A360" s="47" t="s">
        <v>100</v>
      </c>
      <c r="B360" s="44">
        <v>600</v>
      </c>
      <c r="C360" s="47"/>
      <c r="D360" s="47"/>
      <c r="E360" s="15" t="s">
        <v>581</v>
      </c>
      <c r="F360" s="19">
        <f t="shared" si="595"/>
        <v>4518.2</v>
      </c>
      <c r="G360" s="19">
        <f t="shared" si="595"/>
        <v>4518.2</v>
      </c>
      <c r="H360" s="19">
        <f t="shared" si="595"/>
        <v>4518.2</v>
      </c>
      <c r="I360" s="19">
        <f t="shared" si="595"/>
        <v>0</v>
      </c>
      <c r="J360" s="19">
        <f t="shared" si="595"/>
        <v>0</v>
      </c>
      <c r="K360" s="19">
        <f t="shared" si="595"/>
        <v>0</v>
      </c>
      <c r="L360" s="19">
        <f t="shared" si="580"/>
        <v>4518.2</v>
      </c>
      <c r="M360" s="19">
        <f t="shared" si="581"/>
        <v>4518.2</v>
      </c>
      <c r="N360" s="19">
        <f t="shared" si="582"/>
        <v>4518.2</v>
      </c>
      <c r="O360" s="19">
        <f t="shared" si="596"/>
        <v>0</v>
      </c>
      <c r="P360" s="19">
        <f t="shared" si="596"/>
        <v>0</v>
      </c>
      <c r="Q360" s="19">
        <f t="shared" si="596"/>
        <v>0</v>
      </c>
      <c r="R360" s="19">
        <f t="shared" si="559"/>
        <v>4518.2</v>
      </c>
      <c r="S360" s="19">
        <f t="shared" si="597"/>
        <v>0</v>
      </c>
      <c r="T360" s="19">
        <f t="shared" si="567"/>
        <v>4518.2</v>
      </c>
      <c r="U360" s="19">
        <f t="shared" si="561"/>
        <v>4518.2</v>
      </c>
      <c r="V360" s="19">
        <f t="shared" si="562"/>
        <v>4518.2</v>
      </c>
      <c r="W360" s="19">
        <f t="shared" si="598"/>
        <v>0</v>
      </c>
      <c r="X360" s="32"/>
      <c r="Y360" s="23"/>
      <c r="Z360" s="2"/>
    </row>
    <row r="361" spans="1:26" x14ac:dyDescent="0.3">
      <c r="A361" s="47" t="s">
        <v>100</v>
      </c>
      <c r="B361" s="44">
        <v>620</v>
      </c>
      <c r="C361" s="47"/>
      <c r="D361" s="47"/>
      <c r="E361" s="15" t="s">
        <v>596</v>
      </c>
      <c r="F361" s="19">
        <f t="shared" si="595"/>
        <v>4518.2</v>
      </c>
      <c r="G361" s="19">
        <f t="shared" si="595"/>
        <v>4518.2</v>
      </c>
      <c r="H361" s="19">
        <f t="shared" si="595"/>
        <v>4518.2</v>
      </c>
      <c r="I361" s="19">
        <f t="shared" si="595"/>
        <v>0</v>
      </c>
      <c r="J361" s="19">
        <f t="shared" si="595"/>
        <v>0</v>
      </c>
      <c r="K361" s="19">
        <f t="shared" si="595"/>
        <v>0</v>
      </c>
      <c r="L361" s="19">
        <f t="shared" si="580"/>
        <v>4518.2</v>
      </c>
      <c r="M361" s="19">
        <f t="shared" si="581"/>
        <v>4518.2</v>
      </c>
      <c r="N361" s="19">
        <f t="shared" si="582"/>
        <v>4518.2</v>
      </c>
      <c r="O361" s="19">
        <f t="shared" si="596"/>
        <v>0</v>
      </c>
      <c r="P361" s="19">
        <f t="shared" si="596"/>
        <v>0</v>
      </c>
      <c r="Q361" s="19">
        <f t="shared" si="596"/>
        <v>0</v>
      </c>
      <c r="R361" s="19">
        <f t="shared" si="559"/>
        <v>4518.2</v>
      </c>
      <c r="S361" s="19">
        <f t="shared" si="597"/>
        <v>0</v>
      </c>
      <c r="T361" s="19">
        <f t="shared" si="567"/>
        <v>4518.2</v>
      </c>
      <c r="U361" s="19">
        <f t="shared" si="561"/>
        <v>4518.2</v>
      </c>
      <c r="V361" s="19">
        <f t="shared" si="562"/>
        <v>4518.2</v>
      </c>
      <c r="W361" s="19">
        <f t="shared" si="598"/>
        <v>0</v>
      </c>
      <c r="X361" s="32"/>
      <c r="Y361" s="23"/>
      <c r="Z361" s="2"/>
    </row>
    <row r="362" spans="1:26" x14ac:dyDescent="0.3">
      <c r="A362" s="47" t="s">
        <v>100</v>
      </c>
      <c r="B362" s="44">
        <v>620</v>
      </c>
      <c r="C362" s="47" t="s">
        <v>28</v>
      </c>
      <c r="D362" s="47" t="s">
        <v>28</v>
      </c>
      <c r="E362" s="15" t="s">
        <v>561</v>
      </c>
      <c r="F362" s="19">
        <v>4518.2</v>
      </c>
      <c r="G362" s="19">
        <v>4518.2</v>
      </c>
      <c r="H362" s="19">
        <v>4518.2</v>
      </c>
      <c r="I362" s="19"/>
      <c r="J362" s="19"/>
      <c r="K362" s="19"/>
      <c r="L362" s="19">
        <f t="shared" si="580"/>
        <v>4518.2</v>
      </c>
      <c r="M362" s="19">
        <f t="shared" si="581"/>
        <v>4518.2</v>
      </c>
      <c r="N362" s="19">
        <f t="shared" si="582"/>
        <v>4518.2</v>
      </c>
      <c r="O362" s="19"/>
      <c r="P362" s="19"/>
      <c r="Q362" s="19"/>
      <c r="R362" s="19">
        <f t="shared" si="559"/>
        <v>4518.2</v>
      </c>
      <c r="S362" s="19"/>
      <c r="T362" s="19">
        <f t="shared" si="567"/>
        <v>4518.2</v>
      </c>
      <c r="U362" s="19">
        <f t="shared" si="561"/>
        <v>4518.2</v>
      </c>
      <c r="V362" s="19">
        <f t="shared" si="562"/>
        <v>4518.2</v>
      </c>
      <c r="W362" s="19"/>
      <c r="X362" s="32"/>
      <c r="Y362" s="23"/>
      <c r="Z362" s="2"/>
    </row>
    <row r="363" spans="1:26" ht="78" x14ac:dyDescent="0.3">
      <c r="A363" s="47" t="s">
        <v>101</v>
      </c>
      <c r="B363" s="44"/>
      <c r="C363" s="47"/>
      <c r="D363" s="47"/>
      <c r="E363" s="15" t="s">
        <v>665</v>
      </c>
      <c r="F363" s="19">
        <f t="shared" ref="F363:K365" si="599">F364</f>
        <v>18784</v>
      </c>
      <c r="G363" s="19">
        <f t="shared" si="599"/>
        <v>18784</v>
      </c>
      <c r="H363" s="19">
        <f t="shared" si="599"/>
        <v>18784</v>
      </c>
      <c r="I363" s="19">
        <f t="shared" si="599"/>
        <v>0</v>
      </c>
      <c r="J363" s="19">
        <f t="shared" si="599"/>
        <v>0</v>
      </c>
      <c r="K363" s="19">
        <f t="shared" si="599"/>
        <v>0</v>
      </c>
      <c r="L363" s="19">
        <f t="shared" si="580"/>
        <v>18784</v>
      </c>
      <c r="M363" s="19">
        <f t="shared" si="581"/>
        <v>18784</v>
      </c>
      <c r="N363" s="19">
        <f t="shared" si="582"/>
        <v>18784</v>
      </c>
      <c r="O363" s="19">
        <f t="shared" ref="O363:Q365" si="600">O364</f>
        <v>0</v>
      </c>
      <c r="P363" s="19">
        <f t="shared" si="600"/>
        <v>0</v>
      </c>
      <c r="Q363" s="19">
        <f t="shared" si="600"/>
        <v>0</v>
      </c>
      <c r="R363" s="19">
        <f t="shared" si="559"/>
        <v>18784</v>
      </c>
      <c r="S363" s="19">
        <f t="shared" ref="S363:S365" si="601">S364</f>
        <v>0</v>
      </c>
      <c r="T363" s="19">
        <f t="shared" si="567"/>
        <v>18784</v>
      </c>
      <c r="U363" s="19">
        <f t="shared" si="561"/>
        <v>18784</v>
      </c>
      <c r="V363" s="19">
        <f t="shared" si="562"/>
        <v>18784</v>
      </c>
      <c r="W363" s="19">
        <f t="shared" ref="W363:W365" si="602">W364</f>
        <v>0</v>
      </c>
      <c r="X363" s="32"/>
      <c r="Y363" s="23"/>
      <c r="Z363" s="2"/>
    </row>
    <row r="364" spans="1:26" ht="46.8" x14ac:dyDescent="0.3">
      <c r="A364" s="47" t="s">
        <v>101</v>
      </c>
      <c r="B364" s="44">
        <v>600</v>
      </c>
      <c r="C364" s="47"/>
      <c r="D364" s="47"/>
      <c r="E364" s="15" t="s">
        <v>581</v>
      </c>
      <c r="F364" s="19">
        <f t="shared" si="599"/>
        <v>18784</v>
      </c>
      <c r="G364" s="19">
        <f t="shared" si="599"/>
        <v>18784</v>
      </c>
      <c r="H364" s="19">
        <f t="shared" si="599"/>
        <v>18784</v>
      </c>
      <c r="I364" s="19">
        <f t="shared" si="599"/>
        <v>0</v>
      </c>
      <c r="J364" s="19">
        <f t="shared" si="599"/>
        <v>0</v>
      </c>
      <c r="K364" s="19">
        <f t="shared" si="599"/>
        <v>0</v>
      </c>
      <c r="L364" s="19">
        <f t="shared" si="580"/>
        <v>18784</v>
      </c>
      <c r="M364" s="19">
        <f t="shared" si="581"/>
        <v>18784</v>
      </c>
      <c r="N364" s="19">
        <f t="shared" si="582"/>
        <v>18784</v>
      </c>
      <c r="O364" s="19">
        <f t="shared" si="600"/>
        <v>0</v>
      </c>
      <c r="P364" s="19">
        <f t="shared" si="600"/>
        <v>0</v>
      </c>
      <c r="Q364" s="19">
        <f t="shared" si="600"/>
        <v>0</v>
      </c>
      <c r="R364" s="19">
        <f t="shared" si="559"/>
        <v>18784</v>
      </c>
      <c r="S364" s="19">
        <f t="shared" si="601"/>
        <v>0</v>
      </c>
      <c r="T364" s="19">
        <f t="shared" si="567"/>
        <v>18784</v>
      </c>
      <c r="U364" s="19">
        <f t="shared" si="561"/>
        <v>18784</v>
      </c>
      <c r="V364" s="19">
        <f t="shared" si="562"/>
        <v>18784</v>
      </c>
      <c r="W364" s="19">
        <f t="shared" si="602"/>
        <v>0</v>
      </c>
      <c r="X364" s="32"/>
      <c r="Y364" s="23"/>
      <c r="Z364" s="2"/>
    </row>
    <row r="365" spans="1:26" ht="46.8" x14ac:dyDescent="0.3">
      <c r="A365" s="47" t="s">
        <v>101</v>
      </c>
      <c r="B365" s="44">
        <v>630</v>
      </c>
      <c r="C365" s="47"/>
      <c r="D365" s="47"/>
      <c r="E365" s="15" t="s">
        <v>597</v>
      </c>
      <c r="F365" s="19">
        <f t="shared" si="599"/>
        <v>18784</v>
      </c>
      <c r="G365" s="19">
        <f t="shared" si="599"/>
        <v>18784</v>
      </c>
      <c r="H365" s="19">
        <f t="shared" si="599"/>
        <v>18784</v>
      </c>
      <c r="I365" s="19">
        <f t="shared" si="599"/>
        <v>0</v>
      </c>
      <c r="J365" s="19">
        <f t="shared" si="599"/>
        <v>0</v>
      </c>
      <c r="K365" s="19">
        <f t="shared" si="599"/>
        <v>0</v>
      </c>
      <c r="L365" s="19">
        <f t="shared" si="580"/>
        <v>18784</v>
      </c>
      <c r="M365" s="19">
        <f t="shared" si="581"/>
        <v>18784</v>
      </c>
      <c r="N365" s="19">
        <f t="shared" si="582"/>
        <v>18784</v>
      </c>
      <c r="O365" s="19">
        <f t="shared" si="600"/>
        <v>0</v>
      </c>
      <c r="P365" s="19">
        <f t="shared" si="600"/>
        <v>0</v>
      </c>
      <c r="Q365" s="19">
        <f t="shared" si="600"/>
        <v>0</v>
      </c>
      <c r="R365" s="19">
        <f t="shared" si="559"/>
        <v>18784</v>
      </c>
      <c r="S365" s="19">
        <f t="shared" si="601"/>
        <v>0</v>
      </c>
      <c r="T365" s="19">
        <f t="shared" si="567"/>
        <v>18784</v>
      </c>
      <c r="U365" s="19">
        <f t="shared" si="561"/>
        <v>18784</v>
      </c>
      <c r="V365" s="19">
        <f t="shared" si="562"/>
        <v>18784</v>
      </c>
      <c r="W365" s="19">
        <f t="shared" si="602"/>
        <v>0</v>
      </c>
      <c r="X365" s="32"/>
      <c r="Y365" s="23"/>
      <c r="Z365" s="2"/>
    </row>
    <row r="366" spans="1:26" x14ac:dyDescent="0.3">
      <c r="A366" s="47" t="s">
        <v>101</v>
      </c>
      <c r="B366" s="44">
        <v>630</v>
      </c>
      <c r="C366" s="47" t="s">
        <v>28</v>
      </c>
      <c r="D366" s="47" t="s">
        <v>28</v>
      </c>
      <c r="E366" s="15" t="s">
        <v>561</v>
      </c>
      <c r="F366" s="19">
        <v>18784</v>
      </c>
      <c r="G366" s="19">
        <v>18784</v>
      </c>
      <c r="H366" s="19">
        <v>18784</v>
      </c>
      <c r="I366" s="19"/>
      <c r="J366" s="19"/>
      <c r="K366" s="19"/>
      <c r="L366" s="19">
        <f t="shared" si="580"/>
        <v>18784</v>
      </c>
      <c r="M366" s="19">
        <f t="shared" si="581"/>
        <v>18784</v>
      </c>
      <c r="N366" s="19">
        <f t="shared" si="582"/>
        <v>18784</v>
      </c>
      <c r="O366" s="19"/>
      <c r="P366" s="19"/>
      <c r="Q366" s="19"/>
      <c r="R366" s="19">
        <f t="shared" si="559"/>
        <v>18784</v>
      </c>
      <c r="S366" s="19"/>
      <c r="T366" s="19">
        <f t="shared" si="567"/>
        <v>18784</v>
      </c>
      <c r="U366" s="19">
        <f t="shared" si="561"/>
        <v>18784</v>
      </c>
      <c r="V366" s="19">
        <f t="shared" si="562"/>
        <v>18784</v>
      </c>
      <c r="W366" s="19"/>
      <c r="X366" s="32"/>
      <c r="Y366" s="23"/>
      <c r="Z366" s="2"/>
    </row>
    <row r="367" spans="1:26" s="9" customFormat="1" ht="46.8" x14ac:dyDescent="0.3">
      <c r="A367" s="8" t="s">
        <v>109</v>
      </c>
      <c r="B367" s="14"/>
      <c r="C367" s="8"/>
      <c r="D367" s="8"/>
      <c r="E367" s="45" t="s">
        <v>1071</v>
      </c>
      <c r="F367" s="12">
        <f>F368+F444</f>
        <v>1269558.3</v>
      </c>
      <c r="G367" s="12">
        <f>G368+G444</f>
        <v>1173064.2999999998</v>
      </c>
      <c r="H367" s="12">
        <f>H368+H444</f>
        <v>1070275.3999999999</v>
      </c>
      <c r="I367" s="12">
        <f t="shared" ref="I367:K367" si="603">I368+I444</f>
        <v>8811.5440000000017</v>
      </c>
      <c r="J367" s="12">
        <f t="shared" si="603"/>
        <v>-623.20000000000005</v>
      </c>
      <c r="K367" s="12">
        <f t="shared" si="603"/>
        <v>-623.20000000000005</v>
      </c>
      <c r="L367" s="12">
        <f t="shared" si="580"/>
        <v>1278369.844</v>
      </c>
      <c r="M367" s="12">
        <f t="shared" si="581"/>
        <v>1172441.0999999999</v>
      </c>
      <c r="N367" s="12">
        <f t="shared" si="582"/>
        <v>1069652.2</v>
      </c>
      <c r="O367" s="12">
        <f t="shared" ref="O367:Q367" si="604">O368+O444</f>
        <v>57150.801999999996</v>
      </c>
      <c r="P367" s="12">
        <f t="shared" si="604"/>
        <v>0</v>
      </c>
      <c r="Q367" s="12">
        <f t="shared" si="604"/>
        <v>0</v>
      </c>
      <c r="R367" s="12">
        <f t="shared" si="559"/>
        <v>1335520.6459999999</v>
      </c>
      <c r="S367" s="12">
        <f>S368+S444</f>
        <v>-9.3000000000000007</v>
      </c>
      <c r="T367" s="12">
        <f t="shared" si="567"/>
        <v>1335511.3459999999</v>
      </c>
      <c r="U367" s="12">
        <f t="shared" si="561"/>
        <v>1172441.0999999999</v>
      </c>
      <c r="V367" s="12">
        <f t="shared" si="562"/>
        <v>1069652.2</v>
      </c>
      <c r="W367" s="12">
        <f>W368+W444</f>
        <v>0</v>
      </c>
      <c r="X367" s="22"/>
      <c r="Y367" s="25"/>
    </row>
    <row r="368" spans="1:26" s="11" customFormat="1" ht="46.8" x14ac:dyDescent="0.3">
      <c r="A368" s="10" t="s">
        <v>110</v>
      </c>
      <c r="B368" s="17"/>
      <c r="C368" s="10"/>
      <c r="D368" s="10"/>
      <c r="E368" s="16" t="s">
        <v>1072</v>
      </c>
      <c r="F368" s="18">
        <f>F369+F402+F420+F437</f>
        <v>1043662.7000000001</v>
      </c>
      <c r="G368" s="18">
        <f t="shared" ref="G368:W368" si="605">G369+G402+G420+G437</f>
        <v>950137.69999999984</v>
      </c>
      <c r="H368" s="18">
        <f t="shared" si="605"/>
        <v>847348.79999999981</v>
      </c>
      <c r="I368" s="18">
        <f t="shared" ref="I368:K368" si="606">I369+I402+I420+I437</f>
        <v>9429.844000000001</v>
      </c>
      <c r="J368" s="18">
        <f t="shared" si="606"/>
        <v>-4.9000000000000909</v>
      </c>
      <c r="K368" s="18">
        <f t="shared" si="606"/>
        <v>-4.9000000000000909</v>
      </c>
      <c r="L368" s="18">
        <f t="shared" si="580"/>
        <v>1053092.544</v>
      </c>
      <c r="M368" s="18">
        <f t="shared" si="581"/>
        <v>950132.79999999981</v>
      </c>
      <c r="N368" s="18">
        <f t="shared" si="582"/>
        <v>847343.89999999979</v>
      </c>
      <c r="O368" s="18">
        <f t="shared" ref="O368:Q368" si="607">O369+O402+O420+O437</f>
        <v>57150.801999999996</v>
      </c>
      <c r="P368" s="18">
        <f t="shared" si="607"/>
        <v>0</v>
      </c>
      <c r="Q368" s="18">
        <f t="shared" si="607"/>
        <v>0</v>
      </c>
      <c r="R368" s="18">
        <f t="shared" si="559"/>
        <v>1110243.3459999999</v>
      </c>
      <c r="S368" s="18">
        <f t="shared" ref="S368" si="608">S369+S402+S420+S437</f>
        <v>-9.3000000000000007</v>
      </c>
      <c r="T368" s="18">
        <f t="shared" si="567"/>
        <v>1110234.0459999999</v>
      </c>
      <c r="U368" s="18">
        <f t="shared" si="561"/>
        <v>950132.79999999981</v>
      </c>
      <c r="V368" s="18">
        <f t="shared" si="562"/>
        <v>847343.89999999979</v>
      </c>
      <c r="W368" s="18">
        <f t="shared" si="605"/>
        <v>0</v>
      </c>
      <c r="X368" s="31"/>
      <c r="Y368" s="26"/>
    </row>
    <row r="369" spans="1:26" ht="62.4" x14ac:dyDescent="0.3">
      <c r="A369" s="47" t="s">
        <v>111</v>
      </c>
      <c r="B369" s="44"/>
      <c r="C369" s="47"/>
      <c r="D369" s="47"/>
      <c r="E369" s="15" t="s">
        <v>1073</v>
      </c>
      <c r="F369" s="19">
        <f>F370+F378+F382+F394+F398+F386+F390</f>
        <v>442565.6</v>
      </c>
      <c r="G369" s="19">
        <f t="shared" ref="G369:H369" si="609">G370+G378+G382+G394+G398+G386+G390</f>
        <v>303460.59999999998</v>
      </c>
      <c r="H369" s="19">
        <f t="shared" si="609"/>
        <v>163030.6</v>
      </c>
      <c r="I369" s="19">
        <f t="shared" ref="I369:K369" si="610">I370+I378+I382+I394+I398+I386+I390</f>
        <v>-565.25599999999997</v>
      </c>
      <c r="J369" s="19">
        <f t="shared" si="610"/>
        <v>0</v>
      </c>
      <c r="K369" s="19">
        <f t="shared" si="610"/>
        <v>0</v>
      </c>
      <c r="L369" s="19">
        <f t="shared" si="580"/>
        <v>442000.34399999998</v>
      </c>
      <c r="M369" s="19">
        <f t="shared" si="581"/>
        <v>303460.59999999998</v>
      </c>
      <c r="N369" s="19">
        <f t="shared" si="582"/>
        <v>163030.6</v>
      </c>
      <c r="O369" s="19">
        <f>O370+O378+O382+O394+O398+O386+O390+O374</f>
        <v>44338.101999999999</v>
      </c>
      <c r="P369" s="19">
        <f t="shared" ref="P369:W369" si="611">P370+P378+P382+P394+P398+P386+P390+P374</f>
        <v>0</v>
      </c>
      <c r="Q369" s="19">
        <f t="shared" si="611"/>
        <v>0</v>
      </c>
      <c r="R369" s="19">
        <f t="shared" si="559"/>
        <v>486338.446</v>
      </c>
      <c r="S369" s="19">
        <f t="shared" ref="S369" si="612">S370+S378+S382+S394+S398+S386+S390+S374</f>
        <v>0</v>
      </c>
      <c r="T369" s="19">
        <f t="shared" si="567"/>
        <v>486338.446</v>
      </c>
      <c r="U369" s="19">
        <f t="shared" si="561"/>
        <v>303460.59999999998</v>
      </c>
      <c r="V369" s="19">
        <f t="shared" si="562"/>
        <v>163030.6</v>
      </c>
      <c r="W369" s="19">
        <f t="shared" si="611"/>
        <v>0</v>
      </c>
      <c r="X369" s="32"/>
      <c r="Y369" s="23"/>
      <c r="Z369" s="2"/>
    </row>
    <row r="370" spans="1:26" ht="46.8" x14ac:dyDescent="0.3">
      <c r="A370" s="47" t="s">
        <v>104</v>
      </c>
      <c r="B370" s="44"/>
      <c r="C370" s="47"/>
      <c r="D370" s="47"/>
      <c r="E370" s="15" t="s">
        <v>666</v>
      </c>
      <c r="F370" s="19">
        <f t="shared" ref="F370:K372" si="613">F371</f>
        <v>43115.199999999997</v>
      </c>
      <c r="G370" s="19">
        <f t="shared" si="613"/>
        <v>0</v>
      </c>
      <c r="H370" s="19">
        <f t="shared" si="613"/>
        <v>0</v>
      </c>
      <c r="I370" s="19">
        <f t="shared" si="613"/>
        <v>0</v>
      </c>
      <c r="J370" s="19">
        <f t="shared" si="613"/>
        <v>0</v>
      </c>
      <c r="K370" s="19">
        <f t="shared" si="613"/>
        <v>0</v>
      </c>
      <c r="L370" s="19">
        <f t="shared" si="580"/>
        <v>43115.199999999997</v>
      </c>
      <c r="M370" s="19">
        <f t="shared" si="581"/>
        <v>0</v>
      </c>
      <c r="N370" s="19">
        <f t="shared" si="582"/>
        <v>0</v>
      </c>
      <c r="O370" s="19">
        <f t="shared" ref="O370:Q372" si="614">O371</f>
        <v>13992.19</v>
      </c>
      <c r="P370" s="19">
        <f t="shared" si="614"/>
        <v>0</v>
      </c>
      <c r="Q370" s="19">
        <f t="shared" si="614"/>
        <v>0</v>
      </c>
      <c r="R370" s="19">
        <f t="shared" si="559"/>
        <v>57107.39</v>
      </c>
      <c r="S370" s="19">
        <f t="shared" ref="S370:S372" si="615">S371</f>
        <v>0</v>
      </c>
      <c r="T370" s="19">
        <f t="shared" si="567"/>
        <v>57107.39</v>
      </c>
      <c r="U370" s="19">
        <f t="shared" si="561"/>
        <v>0</v>
      </c>
      <c r="V370" s="19">
        <f t="shared" si="562"/>
        <v>0</v>
      </c>
      <c r="W370" s="19">
        <f t="shared" ref="W370:W372" si="616">W371</f>
        <v>0</v>
      </c>
      <c r="X370" s="32"/>
      <c r="Y370" s="23"/>
      <c r="Z370" s="2"/>
    </row>
    <row r="371" spans="1:26" ht="46.8" x14ac:dyDescent="0.3">
      <c r="A371" s="47" t="s">
        <v>104</v>
      </c>
      <c r="B371" s="44">
        <v>400</v>
      </c>
      <c r="C371" s="47"/>
      <c r="D371" s="47"/>
      <c r="E371" s="15" t="s">
        <v>580</v>
      </c>
      <c r="F371" s="19">
        <f t="shared" si="613"/>
        <v>43115.199999999997</v>
      </c>
      <c r="G371" s="19">
        <f t="shared" si="613"/>
        <v>0</v>
      </c>
      <c r="H371" s="19">
        <f t="shared" si="613"/>
        <v>0</v>
      </c>
      <c r="I371" s="19">
        <f t="shared" si="613"/>
        <v>0</v>
      </c>
      <c r="J371" s="19">
        <f t="shared" si="613"/>
        <v>0</v>
      </c>
      <c r="K371" s="19">
        <f t="shared" si="613"/>
        <v>0</v>
      </c>
      <c r="L371" s="19">
        <f t="shared" si="580"/>
        <v>43115.199999999997</v>
      </c>
      <c r="M371" s="19">
        <f t="shared" si="581"/>
        <v>0</v>
      </c>
      <c r="N371" s="19">
        <f t="shared" si="582"/>
        <v>0</v>
      </c>
      <c r="O371" s="19">
        <f t="shared" si="614"/>
        <v>13992.19</v>
      </c>
      <c r="P371" s="19">
        <f t="shared" si="614"/>
        <v>0</v>
      </c>
      <c r="Q371" s="19">
        <f t="shared" si="614"/>
        <v>0</v>
      </c>
      <c r="R371" s="19">
        <f t="shared" si="559"/>
        <v>57107.39</v>
      </c>
      <c r="S371" s="19">
        <f t="shared" si="615"/>
        <v>0</v>
      </c>
      <c r="T371" s="19">
        <f t="shared" si="567"/>
        <v>57107.39</v>
      </c>
      <c r="U371" s="19">
        <f t="shared" si="561"/>
        <v>0</v>
      </c>
      <c r="V371" s="19">
        <f t="shared" si="562"/>
        <v>0</v>
      </c>
      <c r="W371" s="19">
        <f t="shared" si="616"/>
        <v>0</v>
      </c>
      <c r="X371" s="32"/>
      <c r="Y371" s="23"/>
      <c r="Z371" s="2"/>
    </row>
    <row r="372" spans="1:26" x14ac:dyDescent="0.3">
      <c r="A372" s="47" t="s">
        <v>104</v>
      </c>
      <c r="B372" s="44">
        <v>410</v>
      </c>
      <c r="C372" s="47"/>
      <c r="D372" s="47"/>
      <c r="E372" s="15" t="s">
        <v>593</v>
      </c>
      <c r="F372" s="19">
        <f t="shared" si="613"/>
        <v>43115.199999999997</v>
      </c>
      <c r="G372" s="19">
        <f t="shared" si="613"/>
        <v>0</v>
      </c>
      <c r="H372" s="19">
        <f t="shared" si="613"/>
        <v>0</v>
      </c>
      <c r="I372" s="19">
        <f t="shared" si="613"/>
        <v>0</v>
      </c>
      <c r="J372" s="19">
        <f t="shared" si="613"/>
        <v>0</v>
      </c>
      <c r="K372" s="19">
        <f t="shared" si="613"/>
        <v>0</v>
      </c>
      <c r="L372" s="19">
        <f t="shared" si="580"/>
        <v>43115.199999999997</v>
      </c>
      <c r="M372" s="19">
        <f t="shared" si="581"/>
        <v>0</v>
      </c>
      <c r="N372" s="19">
        <f t="shared" si="582"/>
        <v>0</v>
      </c>
      <c r="O372" s="19">
        <f t="shared" si="614"/>
        <v>13992.19</v>
      </c>
      <c r="P372" s="19">
        <f t="shared" si="614"/>
        <v>0</v>
      </c>
      <c r="Q372" s="19">
        <f t="shared" si="614"/>
        <v>0</v>
      </c>
      <c r="R372" s="19">
        <f t="shared" si="559"/>
        <v>57107.39</v>
      </c>
      <c r="S372" s="19">
        <f t="shared" si="615"/>
        <v>0</v>
      </c>
      <c r="T372" s="19">
        <f t="shared" si="567"/>
        <v>57107.39</v>
      </c>
      <c r="U372" s="19">
        <f t="shared" si="561"/>
        <v>0</v>
      </c>
      <c r="V372" s="19">
        <f t="shared" si="562"/>
        <v>0</v>
      </c>
      <c r="W372" s="19">
        <f t="shared" si="616"/>
        <v>0</v>
      </c>
      <c r="X372" s="32"/>
      <c r="Y372" s="23"/>
      <c r="Z372" s="2"/>
    </row>
    <row r="373" spans="1:26" x14ac:dyDescent="0.3">
      <c r="A373" s="47" t="s">
        <v>104</v>
      </c>
      <c r="B373" s="44">
        <v>410</v>
      </c>
      <c r="C373" s="47" t="s">
        <v>105</v>
      </c>
      <c r="D373" s="47" t="s">
        <v>112</v>
      </c>
      <c r="E373" s="15" t="s">
        <v>571</v>
      </c>
      <c r="F373" s="19">
        <v>43115.199999999997</v>
      </c>
      <c r="G373" s="19">
        <v>0</v>
      </c>
      <c r="H373" s="19">
        <v>0</v>
      </c>
      <c r="I373" s="19"/>
      <c r="J373" s="19"/>
      <c r="K373" s="19"/>
      <c r="L373" s="19">
        <f t="shared" si="580"/>
        <v>43115.199999999997</v>
      </c>
      <c r="M373" s="19">
        <f t="shared" si="581"/>
        <v>0</v>
      </c>
      <c r="N373" s="19">
        <f t="shared" si="582"/>
        <v>0</v>
      </c>
      <c r="O373" s="19">
        <v>13992.19</v>
      </c>
      <c r="P373" s="19"/>
      <c r="Q373" s="19"/>
      <c r="R373" s="19">
        <f t="shared" si="559"/>
        <v>57107.39</v>
      </c>
      <c r="S373" s="19"/>
      <c r="T373" s="19">
        <f t="shared" si="567"/>
        <v>57107.39</v>
      </c>
      <c r="U373" s="19">
        <f t="shared" si="561"/>
        <v>0</v>
      </c>
      <c r="V373" s="19">
        <f t="shared" si="562"/>
        <v>0</v>
      </c>
      <c r="W373" s="19"/>
      <c r="X373" s="32"/>
      <c r="Y373" s="23"/>
      <c r="Z373" s="2"/>
    </row>
    <row r="374" spans="1:26" ht="31.2" x14ac:dyDescent="0.3">
      <c r="A374" s="20" t="s">
        <v>1399</v>
      </c>
      <c r="B374" s="44"/>
      <c r="C374" s="47"/>
      <c r="D374" s="47"/>
      <c r="E374" s="15" t="s">
        <v>1400</v>
      </c>
      <c r="F374" s="19"/>
      <c r="G374" s="19"/>
      <c r="H374" s="19"/>
      <c r="I374" s="19"/>
      <c r="J374" s="19"/>
      <c r="K374" s="19"/>
      <c r="L374" s="19"/>
      <c r="M374" s="19"/>
      <c r="N374" s="19"/>
      <c r="O374" s="19">
        <f>O375</f>
        <v>26004.616999999998</v>
      </c>
      <c r="P374" s="19">
        <f t="shared" ref="P374:W376" si="617">P375</f>
        <v>0</v>
      </c>
      <c r="Q374" s="19">
        <f t="shared" si="617"/>
        <v>0</v>
      </c>
      <c r="R374" s="19">
        <f t="shared" si="559"/>
        <v>26004.616999999998</v>
      </c>
      <c r="S374" s="19">
        <f t="shared" si="617"/>
        <v>0</v>
      </c>
      <c r="T374" s="19">
        <f t="shared" si="567"/>
        <v>26004.616999999998</v>
      </c>
      <c r="U374" s="19">
        <f t="shared" si="561"/>
        <v>0</v>
      </c>
      <c r="V374" s="19">
        <f t="shared" si="562"/>
        <v>0</v>
      </c>
      <c r="W374" s="19">
        <f t="shared" si="617"/>
        <v>0</v>
      </c>
      <c r="X374" s="32"/>
      <c r="Y374" s="23"/>
      <c r="Z374" s="2"/>
    </row>
    <row r="375" spans="1:26" ht="46.8" x14ac:dyDescent="0.3">
      <c r="A375" s="20" t="s">
        <v>1399</v>
      </c>
      <c r="B375" s="44">
        <v>400</v>
      </c>
      <c r="C375" s="47"/>
      <c r="D375" s="47"/>
      <c r="E375" s="15" t="s">
        <v>580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>
        <f>O376</f>
        <v>26004.616999999998</v>
      </c>
      <c r="P375" s="19">
        <f t="shared" si="617"/>
        <v>0</v>
      </c>
      <c r="Q375" s="19">
        <f t="shared" si="617"/>
        <v>0</v>
      </c>
      <c r="R375" s="19">
        <f t="shared" si="559"/>
        <v>26004.616999999998</v>
      </c>
      <c r="S375" s="19">
        <f t="shared" si="617"/>
        <v>0</v>
      </c>
      <c r="T375" s="19">
        <f t="shared" si="567"/>
        <v>26004.616999999998</v>
      </c>
      <c r="U375" s="19">
        <f t="shared" si="561"/>
        <v>0</v>
      </c>
      <c r="V375" s="19">
        <f t="shared" si="562"/>
        <v>0</v>
      </c>
      <c r="W375" s="19">
        <f t="shared" si="617"/>
        <v>0</v>
      </c>
      <c r="X375" s="32"/>
      <c r="Y375" s="23"/>
      <c r="Z375" s="2"/>
    </row>
    <row r="376" spans="1:26" x14ac:dyDescent="0.3">
      <c r="A376" s="20" t="s">
        <v>1399</v>
      </c>
      <c r="B376" s="44">
        <v>410</v>
      </c>
      <c r="C376" s="47"/>
      <c r="D376" s="47"/>
      <c r="E376" s="15" t="s">
        <v>593</v>
      </c>
      <c r="F376" s="19"/>
      <c r="G376" s="19"/>
      <c r="H376" s="19"/>
      <c r="I376" s="19"/>
      <c r="J376" s="19"/>
      <c r="K376" s="19"/>
      <c r="L376" s="19"/>
      <c r="M376" s="19"/>
      <c r="N376" s="19"/>
      <c r="O376" s="19">
        <f>O377</f>
        <v>26004.616999999998</v>
      </c>
      <c r="P376" s="19">
        <f t="shared" si="617"/>
        <v>0</v>
      </c>
      <c r="Q376" s="19">
        <f t="shared" si="617"/>
        <v>0</v>
      </c>
      <c r="R376" s="19">
        <f t="shared" si="559"/>
        <v>26004.616999999998</v>
      </c>
      <c r="S376" s="19">
        <f t="shared" si="617"/>
        <v>0</v>
      </c>
      <c r="T376" s="19">
        <f t="shared" si="567"/>
        <v>26004.616999999998</v>
      </c>
      <c r="U376" s="19">
        <f t="shared" si="561"/>
        <v>0</v>
      </c>
      <c r="V376" s="19">
        <f t="shared" si="562"/>
        <v>0</v>
      </c>
      <c r="W376" s="19">
        <f t="shared" si="617"/>
        <v>0</v>
      </c>
      <c r="X376" s="32"/>
      <c r="Y376" s="23"/>
      <c r="Z376" s="2"/>
    </row>
    <row r="377" spans="1:26" x14ac:dyDescent="0.3">
      <c r="A377" s="20" t="s">
        <v>1399</v>
      </c>
      <c r="B377" s="44">
        <v>410</v>
      </c>
      <c r="C377" s="47" t="s">
        <v>105</v>
      </c>
      <c r="D377" s="47" t="s">
        <v>5</v>
      </c>
      <c r="E377" s="15" t="s">
        <v>570</v>
      </c>
      <c r="F377" s="19"/>
      <c r="G377" s="19"/>
      <c r="H377" s="19"/>
      <c r="I377" s="19"/>
      <c r="J377" s="19"/>
      <c r="K377" s="19"/>
      <c r="L377" s="19"/>
      <c r="M377" s="19"/>
      <c r="N377" s="19"/>
      <c r="O377" s="19">
        <v>26004.616999999998</v>
      </c>
      <c r="P377" s="19"/>
      <c r="Q377" s="19"/>
      <c r="R377" s="19">
        <f t="shared" si="559"/>
        <v>26004.616999999998</v>
      </c>
      <c r="S377" s="19"/>
      <c r="T377" s="19">
        <f t="shared" si="567"/>
        <v>26004.616999999998</v>
      </c>
      <c r="U377" s="19">
        <f t="shared" si="561"/>
        <v>0</v>
      </c>
      <c r="V377" s="19">
        <f t="shared" si="562"/>
        <v>0</v>
      </c>
      <c r="W377" s="19"/>
      <c r="X377" s="32"/>
      <c r="Y377" s="23"/>
      <c r="Z377" s="2"/>
    </row>
    <row r="378" spans="1:26" ht="31.2" x14ac:dyDescent="0.3">
      <c r="A378" s="47" t="s">
        <v>106</v>
      </c>
      <c r="B378" s="44"/>
      <c r="C378" s="47"/>
      <c r="D378" s="47"/>
      <c r="E378" s="15" t="s">
        <v>667</v>
      </c>
      <c r="F378" s="19">
        <f t="shared" ref="F378:K380" si="618">F379</f>
        <v>95000</v>
      </c>
      <c r="G378" s="19">
        <f t="shared" si="618"/>
        <v>97642.5</v>
      </c>
      <c r="H378" s="19">
        <f t="shared" si="618"/>
        <v>0</v>
      </c>
      <c r="I378" s="19">
        <f t="shared" si="618"/>
        <v>0</v>
      </c>
      <c r="J378" s="19">
        <f t="shared" si="618"/>
        <v>0</v>
      </c>
      <c r="K378" s="19">
        <f t="shared" si="618"/>
        <v>0</v>
      </c>
      <c r="L378" s="19">
        <f t="shared" si="580"/>
        <v>95000</v>
      </c>
      <c r="M378" s="19">
        <f t="shared" si="581"/>
        <v>97642.5</v>
      </c>
      <c r="N378" s="19">
        <f t="shared" si="582"/>
        <v>0</v>
      </c>
      <c r="O378" s="19">
        <f t="shared" ref="O378:Q380" si="619">O379</f>
        <v>4341.2950000000001</v>
      </c>
      <c r="P378" s="19">
        <f t="shared" si="619"/>
        <v>0</v>
      </c>
      <c r="Q378" s="19">
        <f t="shared" si="619"/>
        <v>0</v>
      </c>
      <c r="R378" s="19">
        <f t="shared" si="559"/>
        <v>99341.294999999998</v>
      </c>
      <c r="S378" s="19">
        <f t="shared" ref="S378:S380" si="620">S379</f>
        <v>0</v>
      </c>
      <c r="T378" s="19">
        <f t="shared" si="567"/>
        <v>99341.294999999998</v>
      </c>
      <c r="U378" s="19">
        <f t="shared" si="561"/>
        <v>97642.5</v>
      </c>
      <c r="V378" s="19">
        <f t="shared" si="562"/>
        <v>0</v>
      </c>
      <c r="W378" s="19">
        <f t="shared" ref="W378:W380" si="621">W379</f>
        <v>0</v>
      </c>
      <c r="X378" s="32"/>
      <c r="Y378" s="23"/>
      <c r="Z378" s="2"/>
    </row>
    <row r="379" spans="1:26" ht="46.8" x14ac:dyDescent="0.3">
      <c r="A379" s="47" t="s">
        <v>106</v>
      </c>
      <c r="B379" s="44">
        <v>400</v>
      </c>
      <c r="C379" s="47"/>
      <c r="D379" s="47"/>
      <c r="E379" s="15" t="s">
        <v>580</v>
      </c>
      <c r="F379" s="19">
        <f t="shared" si="618"/>
        <v>95000</v>
      </c>
      <c r="G379" s="19">
        <f t="shared" si="618"/>
        <v>97642.5</v>
      </c>
      <c r="H379" s="19">
        <f t="shared" si="618"/>
        <v>0</v>
      </c>
      <c r="I379" s="19">
        <f t="shared" si="618"/>
        <v>0</v>
      </c>
      <c r="J379" s="19">
        <f t="shared" si="618"/>
        <v>0</v>
      </c>
      <c r="K379" s="19">
        <f t="shared" si="618"/>
        <v>0</v>
      </c>
      <c r="L379" s="19">
        <f t="shared" si="580"/>
        <v>95000</v>
      </c>
      <c r="M379" s="19">
        <f t="shared" si="581"/>
        <v>97642.5</v>
      </c>
      <c r="N379" s="19">
        <f t="shared" si="582"/>
        <v>0</v>
      </c>
      <c r="O379" s="19">
        <f t="shared" si="619"/>
        <v>4341.2950000000001</v>
      </c>
      <c r="P379" s="19">
        <f t="shared" si="619"/>
        <v>0</v>
      </c>
      <c r="Q379" s="19">
        <f t="shared" si="619"/>
        <v>0</v>
      </c>
      <c r="R379" s="19">
        <f t="shared" si="559"/>
        <v>99341.294999999998</v>
      </c>
      <c r="S379" s="19">
        <f t="shared" si="620"/>
        <v>0</v>
      </c>
      <c r="T379" s="19">
        <f t="shared" si="567"/>
        <v>99341.294999999998</v>
      </c>
      <c r="U379" s="19">
        <f t="shared" si="561"/>
        <v>97642.5</v>
      </c>
      <c r="V379" s="19">
        <f t="shared" si="562"/>
        <v>0</v>
      </c>
      <c r="W379" s="19">
        <f t="shared" si="621"/>
        <v>0</v>
      </c>
      <c r="X379" s="32"/>
      <c r="Y379" s="23"/>
      <c r="Z379" s="2"/>
    </row>
    <row r="380" spans="1:26" x14ac:dyDescent="0.3">
      <c r="A380" s="47" t="s">
        <v>106</v>
      </c>
      <c r="B380" s="44">
        <v>410</v>
      </c>
      <c r="C380" s="47"/>
      <c r="D380" s="47"/>
      <c r="E380" s="15" t="s">
        <v>593</v>
      </c>
      <c r="F380" s="19">
        <f t="shared" si="618"/>
        <v>95000</v>
      </c>
      <c r="G380" s="19">
        <f t="shared" si="618"/>
        <v>97642.5</v>
      </c>
      <c r="H380" s="19">
        <f t="shared" si="618"/>
        <v>0</v>
      </c>
      <c r="I380" s="19">
        <f t="shared" si="618"/>
        <v>0</v>
      </c>
      <c r="J380" s="19">
        <f t="shared" si="618"/>
        <v>0</v>
      </c>
      <c r="K380" s="19">
        <f t="shared" si="618"/>
        <v>0</v>
      </c>
      <c r="L380" s="19">
        <f t="shared" si="580"/>
        <v>95000</v>
      </c>
      <c r="M380" s="19">
        <f t="shared" si="581"/>
        <v>97642.5</v>
      </c>
      <c r="N380" s="19">
        <f t="shared" si="582"/>
        <v>0</v>
      </c>
      <c r="O380" s="19">
        <f t="shared" si="619"/>
        <v>4341.2950000000001</v>
      </c>
      <c r="P380" s="19">
        <f t="shared" si="619"/>
        <v>0</v>
      </c>
      <c r="Q380" s="19">
        <f t="shared" si="619"/>
        <v>0</v>
      </c>
      <c r="R380" s="19">
        <f t="shared" si="559"/>
        <v>99341.294999999998</v>
      </c>
      <c r="S380" s="19">
        <f t="shared" si="620"/>
        <v>0</v>
      </c>
      <c r="T380" s="19">
        <f t="shared" si="567"/>
        <v>99341.294999999998</v>
      </c>
      <c r="U380" s="19">
        <f t="shared" si="561"/>
        <v>97642.5</v>
      </c>
      <c r="V380" s="19">
        <f t="shared" si="562"/>
        <v>0</v>
      </c>
      <c r="W380" s="19">
        <f t="shared" si="621"/>
        <v>0</v>
      </c>
      <c r="X380" s="32"/>
      <c r="Y380" s="23"/>
      <c r="Z380" s="2"/>
    </row>
    <row r="381" spans="1:26" x14ac:dyDescent="0.3">
      <c r="A381" s="47" t="s">
        <v>106</v>
      </c>
      <c r="B381" s="44">
        <v>410</v>
      </c>
      <c r="C381" s="47" t="s">
        <v>105</v>
      </c>
      <c r="D381" s="47" t="s">
        <v>5</v>
      </c>
      <c r="E381" s="15" t="s">
        <v>570</v>
      </c>
      <c r="F381" s="19">
        <v>95000</v>
      </c>
      <c r="G381" s="19">
        <v>97642.5</v>
      </c>
      <c r="H381" s="19">
        <v>0</v>
      </c>
      <c r="I381" s="19"/>
      <c r="J381" s="19"/>
      <c r="K381" s="19"/>
      <c r="L381" s="19">
        <f t="shared" si="580"/>
        <v>95000</v>
      </c>
      <c r="M381" s="19">
        <f t="shared" si="581"/>
        <v>97642.5</v>
      </c>
      <c r="N381" s="19">
        <f t="shared" si="582"/>
        <v>0</v>
      </c>
      <c r="O381" s="19">
        <v>4341.2950000000001</v>
      </c>
      <c r="P381" s="19"/>
      <c r="Q381" s="19"/>
      <c r="R381" s="19">
        <f t="shared" si="559"/>
        <v>99341.294999999998</v>
      </c>
      <c r="S381" s="19"/>
      <c r="T381" s="19">
        <f t="shared" si="567"/>
        <v>99341.294999999998</v>
      </c>
      <c r="U381" s="19">
        <f t="shared" si="561"/>
        <v>97642.5</v>
      </c>
      <c r="V381" s="19">
        <f t="shared" si="562"/>
        <v>0</v>
      </c>
      <c r="W381" s="19"/>
      <c r="X381" s="32"/>
      <c r="Y381" s="23"/>
      <c r="Z381" s="2"/>
    </row>
    <row r="382" spans="1:26" ht="31.2" x14ac:dyDescent="0.3">
      <c r="A382" s="47" t="s">
        <v>107</v>
      </c>
      <c r="B382" s="44"/>
      <c r="C382" s="47"/>
      <c r="D382" s="47"/>
      <c r="E382" s="15" t="s">
        <v>668</v>
      </c>
      <c r="F382" s="19">
        <f t="shared" ref="F382:K384" si="622">F383</f>
        <v>123313</v>
      </c>
      <c r="G382" s="19">
        <f t="shared" si="622"/>
        <v>0</v>
      </c>
      <c r="H382" s="19">
        <f t="shared" si="622"/>
        <v>0</v>
      </c>
      <c r="I382" s="19">
        <f t="shared" si="622"/>
        <v>0</v>
      </c>
      <c r="J382" s="19">
        <f t="shared" si="622"/>
        <v>0</v>
      </c>
      <c r="K382" s="19">
        <f t="shared" si="622"/>
        <v>0</v>
      </c>
      <c r="L382" s="19">
        <f t="shared" si="580"/>
        <v>123313</v>
      </c>
      <c r="M382" s="19">
        <f t="shared" si="581"/>
        <v>0</v>
      </c>
      <c r="N382" s="19">
        <f t="shared" si="582"/>
        <v>0</v>
      </c>
      <c r="O382" s="19">
        <f t="shared" ref="O382:Q384" si="623">O383</f>
        <v>0</v>
      </c>
      <c r="P382" s="19">
        <f t="shared" si="623"/>
        <v>0</v>
      </c>
      <c r="Q382" s="19">
        <f t="shared" si="623"/>
        <v>0</v>
      </c>
      <c r="R382" s="19">
        <f t="shared" si="559"/>
        <v>123313</v>
      </c>
      <c r="S382" s="19">
        <f t="shared" ref="S382:S384" si="624">S383</f>
        <v>0</v>
      </c>
      <c r="T382" s="19">
        <f t="shared" si="567"/>
        <v>123313</v>
      </c>
      <c r="U382" s="19">
        <f t="shared" si="561"/>
        <v>0</v>
      </c>
      <c r="V382" s="19">
        <f t="shared" si="562"/>
        <v>0</v>
      </c>
      <c r="W382" s="19">
        <f t="shared" ref="W382:W384" si="625">W383</f>
        <v>0</v>
      </c>
      <c r="X382" s="32"/>
      <c r="Y382" s="23"/>
      <c r="Z382" s="2"/>
    </row>
    <row r="383" spans="1:26" ht="46.8" x14ac:dyDescent="0.3">
      <c r="A383" s="47" t="s">
        <v>107</v>
      </c>
      <c r="B383" s="44">
        <v>400</v>
      </c>
      <c r="C383" s="47"/>
      <c r="D383" s="47"/>
      <c r="E383" s="15" t="s">
        <v>580</v>
      </c>
      <c r="F383" s="19">
        <f t="shared" si="622"/>
        <v>123313</v>
      </c>
      <c r="G383" s="19">
        <f t="shared" si="622"/>
        <v>0</v>
      </c>
      <c r="H383" s="19">
        <f t="shared" si="622"/>
        <v>0</v>
      </c>
      <c r="I383" s="19">
        <f t="shared" si="622"/>
        <v>0</v>
      </c>
      <c r="J383" s="19">
        <f t="shared" si="622"/>
        <v>0</v>
      </c>
      <c r="K383" s="19">
        <f t="shared" si="622"/>
        <v>0</v>
      </c>
      <c r="L383" s="19">
        <f t="shared" si="580"/>
        <v>123313</v>
      </c>
      <c r="M383" s="19">
        <f t="shared" si="581"/>
        <v>0</v>
      </c>
      <c r="N383" s="19">
        <f t="shared" si="582"/>
        <v>0</v>
      </c>
      <c r="O383" s="19">
        <f t="shared" si="623"/>
        <v>0</v>
      </c>
      <c r="P383" s="19">
        <f t="shared" si="623"/>
        <v>0</v>
      </c>
      <c r="Q383" s="19">
        <f t="shared" si="623"/>
        <v>0</v>
      </c>
      <c r="R383" s="19">
        <f t="shared" si="559"/>
        <v>123313</v>
      </c>
      <c r="S383" s="19">
        <f t="shared" si="624"/>
        <v>0</v>
      </c>
      <c r="T383" s="19">
        <f t="shared" si="567"/>
        <v>123313</v>
      </c>
      <c r="U383" s="19">
        <f t="shared" si="561"/>
        <v>0</v>
      </c>
      <c r="V383" s="19">
        <f t="shared" si="562"/>
        <v>0</v>
      </c>
      <c r="W383" s="19">
        <f t="shared" si="625"/>
        <v>0</v>
      </c>
      <c r="X383" s="32"/>
      <c r="Y383" s="23"/>
      <c r="Z383" s="2"/>
    </row>
    <row r="384" spans="1:26" x14ac:dyDescent="0.3">
      <c r="A384" s="47" t="s">
        <v>107</v>
      </c>
      <c r="B384" s="44">
        <v>410</v>
      </c>
      <c r="C384" s="47"/>
      <c r="D384" s="47"/>
      <c r="E384" s="15" t="s">
        <v>593</v>
      </c>
      <c r="F384" s="19">
        <f t="shared" si="622"/>
        <v>123313</v>
      </c>
      <c r="G384" s="19">
        <f t="shared" si="622"/>
        <v>0</v>
      </c>
      <c r="H384" s="19">
        <f t="shared" si="622"/>
        <v>0</v>
      </c>
      <c r="I384" s="19">
        <f t="shared" si="622"/>
        <v>0</v>
      </c>
      <c r="J384" s="19">
        <f t="shared" si="622"/>
        <v>0</v>
      </c>
      <c r="K384" s="19">
        <f t="shared" si="622"/>
        <v>0</v>
      </c>
      <c r="L384" s="19">
        <f t="shared" si="580"/>
        <v>123313</v>
      </c>
      <c r="M384" s="19">
        <f t="shared" si="581"/>
        <v>0</v>
      </c>
      <c r="N384" s="19">
        <f t="shared" si="582"/>
        <v>0</v>
      </c>
      <c r="O384" s="19">
        <f t="shared" si="623"/>
        <v>0</v>
      </c>
      <c r="P384" s="19">
        <f t="shared" si="623"/>
        <v>0</v>
      </c>
      <c r="Q384" s="19">
        <f t="shared" si="623"/>
        <v>0</v>
      </c>
      <c r="R384" s="19">
        <f t="shared" si="559"/>
        <v>123313</v>
      </c>
      <c r="S384" s="19">
        <f t="shared" si="624"/>
        <v>0</v>
      </c>
      <c r="T384" s="19">
        <f t="shared" si="567"/>
        <v>123313</v>
      </c>
      <c r="U384" s="19">
        <f t="shared" si="561"/>
        <v>0</v>
      </c>
      <c r="V384" s="19">
        <f t="shared" si="562"/>
        <v>0</v>
      </c>
      <c r="W384" s="19">
        <f t="shared" si="625"/>
        <v>0</v>
      </c>
      <c r="X384" s="32"/>
      <c r="Y384" s="23"/>
      <c r="Z384" s="2"/>
    </row>
    <row r="385" spans="1:26" x14ac:dyDescent="0.3">
      <c r="A385" s="47" t="s">
        <v>107</v>
      </c>
      <c r="B385" s="44">
        <v>410</v>
      </c>
      <c r="C385" s="47" t="s">
        <v>105</v>
      </c>
      <c r="D385" s="47" t="s">
        <v>5</v>
      </c>
      <c r="E385" s="15" t="s">
        <v>570</v>
      </c>
      <c r="F385" s="19">
        <v>123313</v>
      </c>
      <c r="G385" s="19">
        <v>0</v>
      </c>
      <c r="H385" s="19">
        <v>0</v>
      </c>
      <c r="I385" s="19"/>
      <c r="J385" s="19"/>
      <c r="K385" s="19"/>
      <c r="L385" s="19">
        <f t="shared" si="580"/>
        <v>123313</v>
      </c>
      <c r="M385" s="19">
        <f t="shared" si="581"/>
        <v>0</v>
      </c>
      <c r="N385" s="19">
        <f t="shared" si="582"/>
        <v>0</v>
      </c>
      <c r="O385" s="19"/>
      <c r="P385" s="19"/>
      <c r="Q385" s="19"/>
      <c r="R385" s="19">
        <f t="shared" si="559"/>
        <v>123313</v>
      </c>
      <c r="S385" s="19"/>
      <c r="T385" s="19">
        <f t="shared" si="567"/>
        <v>123313</v>
      </c>
      <c r="U385" s="19">
        <f t="shared" si="561"/>
        <v>0</v>
      </c>
      <c r="V385" s="19">
        <f t="shared" si="562"/>
        <v>0</v>
      </c>
      <c r="W385" s="19"/>
      <c r="X385" s="32"/>
      <c r="Y385" s="23"/>
      <c r="Z385" s="2"/>
    </row>
    <row r="386" spans="1:26" ht="31.2" x14ac:dyDescent="0.3">
      <c r="A386" s="47" t="s">
        <v>957</v>
      </c>
      <c r="B386" s="44"/>
      <c r="C386" s="47"/>
      <c r="D386" s="47"/>
      <c r="E386" s="15" t="s">
        <v>1272</v>
      </c>
      <c r="F386" s="19">
        <f>F387</f>
        <v>0</v>
      </c>
      <c r="G386" s="19">
        <f t="shared" ref="G386:W388" si="626">G387</f>
        <v>0</v>
      </c>
      <c r="H386" s="19">
        <f t="shared" si="626"/>
        <v>4109</v>
      </c>
      <c r="I386" s="19">
        <f t="shared" si="626"/>
        <v>0</v>
      </c>
      <c r="J386" s="19">
        <f t="shared" si="626"/>
        <v>0</v>
      </c>
      <c r="K386" s="19">
        <f t="shared" si="626"/>
        <v>0</v>
      </c>
      <c r="L386" s="19">
        <f t="shared" si="580"/>
        <v>0</v>
      </c>
      <c r="M386" s="19">
        <f t="shared" si="581"/>
        <v>0</v>
      </c>
      <c r="N386" s="19">
        <f t="shared" si="582"/>
        <v>4109</v>
      </c>
      <c r="O386" s="19">
        <f t="shared" si="626"/>
        <v>0</v>
      </c>
      <c r="P386" s="19">
        <f t="shared" si="626"/>
        <v>0</v>
      </c>
      <c r="Q386" s="19">
        <f t="shared" si="626"/>
        <v>0</v>
      </c>
      <c r="R386" s="19">
        <f t="shared" si="559"/>
        <v>0</v>
      </c>
      <c r="S386" s="19">
        <f t="shared" si="626"/>
        <v>0</v>
      </c>
      <c r="T386" s="19">
        <f t="shared" si="567"/>
        <v>0</v>
      </c>
      <c r="U386" s="19">
        <f t="shared" si="561"/>
        <v>0</v>
      </c>
      <c r="V386" s="19">
        <f t="shared" si="562"/>
        <v>4109</v>
      </c>
      <c r="W386" s="19">
        <f t="shared" si="626"/>
        <v>0</v>
      </c>
      <c r="X386" s="32"/>
      <c r="Y386" s="23"/>
      <c r="Z386" s="2"/>
    </row>
    <row r="387" spans="1:26" ht="46.8" x14ac:dyDescent="0.3">
      <c r="A387" s="47" t="s">
        <v>957</v>
      </c>
      <c r="B387" s="44">
        <v>400</v>
      </c>
      <c r="C387" s="47"/>
      <c r="D387" s="47"/>
      <c r="E387" s="15" t="s">
        <v>580</v>
      </c>
      <c r="F387" s="19">
        <f>F388</f>
        <v>0</v>
      </c>
      <c r="G387" s="19">
        <f t="shared" si="626"/>
        <v>0</v>
      </c>
      <c r="H387" s="19">
        <f t="shared" si="626"/>
        <v>4109</v>
      </c>
      <c r="I387" s="19">
        <f t="shared" si="626"/>
        <v>0</v>
      </c>
      <c r="J387" s="19">
        <f t="shared" si="626"/>
        <v>0</v>
      </c>
      <c r="K387" s="19">
        <f t="shared" si="626"/>
        <v>0</v>
      </c>
      <c r="L387" s="19">
        <f t="shared" si="580"/>
        <v>0</v>
      </c>
      <c r="M387" s="19">
        <f t="shared" si="581"/>
        <v>0</v>
      </c>
      <c r="N387" s="19">
        <f t="shared" si="582"/>
        <v>4109</v>
      </c>
      <c r="O387" s="19">
        <f t="shared" si="626"/>
        <v>0</v>
      </c>
      <c r="P387" s="19">
        <f t="shared" si="626"/>
        <v>0</v>
      </c>
      <c r="Q387" s="19">
        <f t="shared" si="626"/>
        <v>0</v>
      </c>
      <c r="R387" s="19">
        <f t="shared" si="559"/>
        <v>0</v>
      </c>
      <c r="S387" s="19">
        <f t="shared" si="626"/>
        <v>0</v>
      </c>
      <c r="T387" s="19">
        <f t="shared" si="567"/>
        <v>0</v>
      </c>
      <c r="U387" s="19">
        <f t="shared" si="561"/>
        <v>0</v>
      </c>
      <c r="V387" s="19">
        <f t="shared" si="562"/>
        <v>4109</v>
      </c>
      <c r="W387" s="19">
        <f t="shared" si="626"/>
        <v>0</v>
      </c>
      <c r="X387" s="32"/>
      <c r="Y387" s="23"/>
      <c r="Z387" s="2"/>
    </row>
    <row r="388" spans="1:26" x14ac:dyDescent="0.3">
      <c r="A388" s="47" t="s">
        <v>957</v>
      </c>
      <c r="B388" s="44">
        <v>410</v>
      </c>
      <c r="C388" s="47"/>
      <c r="D388" s="47"/>
      <c r="E388" s="15" t="s">
        <v>593</v>
      </c>
      <c r="F388" s="19">
        <f>F389</f>
        <v>0</v>
      </c>
      <c r="G388" s="19">
        <f t="shared" si="626"/>
        <v>0</v>
      </c>
      <c r="H388" s="19">
        <f t="shared" si="626"/>
        <v>4109</v>
      </c>
      <c r="I388" s="19">
        <f t="shared" si="626"/>
        <v>0</v>
      </c>
      <c r="J388" s="19">
        <f t="shared" si="626"/>
        <v>0</v>
      </c>
      <c r="K388" s="19">
        <f t="shared" si="626"/>
        <v>0</v>
      </c>
      <c r="L388" s="19">
        <f t="shared" si="580"/>
        <v>0</v>
      </c>
      <c r="M388" s="19">
        <f t="shared" si="581"/>
        <v>0</v>
      </c>
      <c r="N388" s="19">
        <f t="shared" si="582"/>
        <v>4109</v>
      </c>
      <c r="O388" s="19">
        <f t="shared" si="626"/>
        <v>0</v>
      </c>
      <c r="P388" s="19">
        <f t="shared" si="626"/>
        <v>0</v>
      </c>
      <c r="Q388" s="19">
        <f t="shared" si="626"/>
        <v>0</v>
      </c>
      <c r="R388" s="19">
        <f t="shared" si="559"/>
        <v>0</v>
      </c>
      <c r="S388" s="19">
        <f t="shared" si="626"/>
        <v>0</v>
      </c>
      <c r="T388" s="19">
        <f t="shared" si="567"/>
        <v>0</v>
      </c>
      <c r="U388" s="19">
        <f t="shared" si="561"/>
        <v>0</v>
      </c>
      <c r="V388" s="19">
        <f t="shared" si="562"/>
        <v>4109</v>
      </c>
      <c r="W388" s="19">
        <f t="shared" si="626"/>
        <v>0</v>
      </c>
      <c r="X388" s="32"/>
      <c r="Y388" s="23"/>
      <c r="Z388" s="2"/>
    </row>
    <row r="389" spans="1:26" x14ac:dyDescent="0.3">
      <c r="A389" s="47" t="s">
        <v>957</v>
      </c>
      <c r="B389" s="44">
        <v>410</v>
      </c>
      <c r="C389" s="47" t="s">
        <v>105</v>
      </c>
      <c r="D389" s="47" t="s">
        <v>5</v>
      </c>
      <c r="E389" s="15" t="s">
        <v>570</v>
      </c>
      <c r="F389" s="19">
        <v>0</v>
      </c>
      <c r="G389" s="19">
        <v>0</v>
      </c>
      <c r="H389" s="19">
        <v>4109</v>
      </c>
      <c r="I389" s="19"/>
      <c r="J389" s="19"/>
      <c r="K389" s="19"/>
      <c r="L389" s="19">
        <f t="shared" si="580"/>
        <v>0</v>
      </c>
      <c r="M389" s="19">
        <f t="shared" si="581"/>
        <v>0</v>
      </c>
      <c r="N389" s="19">
        <f t="shared" si="582"/>
        <v>4109</v>
      </c>
      <c r="O389" s="19"/>
      <c r="P389" s="19"/>
      <c r="Q389" s="19"/>
      <c r="R389" s="19">
        <f t="shared" si="559"/>
        <v>0</v>
      </c>
      <c r="S389" s="19"/>
      <c r="T389" s="19">
        <f t="shared" si="567"/>
        <v>0</v>
      </c>
      <c r="U389" s="19">
        <f t="shared" si="561"/>
        <v>0</v>
      </c>
      <c r="V389" s="19">
        <f t="shared" si="562"/>
        <v>4109</v>
      </c>
      <c r="W389" s="19"/>
      <c r="X389" s="32"/>
      <c r="Y389" s="23"/>
      <c r="Z389" s="2"/>
    </row>
    <row r="390" spans="1:26" ht="31.2" x14ac:dyDescent="0.3">
      <c r="A390" s="47" t="s">
        <v>958</v>
      </c>
      <c r="B390" s="44"/>
      <c r="C390" s="47"/>
      <c r="D390" s="47"/>
      <c r="E390" s="15" t="s">
        <v>1270</v>
      </c>
      <c r="F390" s="19">
        <f>F391</f>
        <v>0</v>
      </c>
      <c r="G390" s="19">
        <f t="shared" ref="G390:W392" si="627">G391</f>
        <v>0</v>
      </c>
      <c r="H390" s="19">
        <f t="shared" si="627"/>
        <v>68921.600000000006</v>
      </c>
      <c r="I390" s="19">
        <f t="shared" si="627"/>
        <v>0</v>
      </c>
      <c r="J390" s="19">
        <f t="shared" si="627"/>
        <v>0</v>
      </c>
      <c r="K390" s="19">
        <f t="shared" si="627"/>
        <v>0</v>
      </c>
      <c r="L390" s="19">
        <f t="shared" si="580"/>
        <v>0</v>
      </c>
      <c r="M390" s="19">
        <f t="shared" si="581"/>
        <v>0</v>
      </c>
      <c r="N390" s="19">
        <f t="shared" si="582"/>
        <v>68921.600000000006</v>
      </c>
      <c r="O390" s="19">
        <f t="shared" si="627"/>
        <v>0</v>
      </c>
      <c r="P390" s="19">
        <f t="shared" si="627"/>
        <v>0</v>
      </c>
      <c r="Q390" s="19">
        <f t="shared" si="627"/>
        <v>0</v>
      </c>
      <c r="R390" s="19">
        <f t="shared" si="559"/>
        <v>0</v>
      </c>
      <c r="S390" s="19">
        <f t="shared" si="627"/>
        <v>0</v>
      </c>
      <c r="T390" s="19">
        <f t="shared" si="567"/>
        <v>0</v>
      </c>
      <c r="U390" s="19">
        <f t="shared" si="561"/>
        <v>0</v>
      </c>
      <c r="V390" s="19">
        <f t="shared" si="562"/>
        <v>68921.600000000006</v>
      </c>
      <c r="W390" s="19">
        <f t="shared" si="627"/>
        <v>0</v>
      </c>
      <c r="X390" s="32"/>
      <c r="Y390" s="23"/>
      <c r="Z390" s="2"/>
    </row>
    <row r="391" spans="1:26" ht="46.8" x14ac:dyDescent="0.3">
      <c r="A391" s="47" t="s">
        <v>958</v>
      </c>
      <c r="B391" s="44">
        <v>400</v>
      </c>
      <c r="C391" s="47"/>
      <c r="D391" s="47"/>
      <c r="E391" s="15" t="s">
        <v>580</v>
      </c>
      <c r="F391" s="19">
        <f>F392</f>
        <v>0</v>
      </c>
      <c r="G391" s="19">
        <f t="shared" si="627"/>
        <v>0</v>
      </c>
      <c r="H391" s="19">
        <f t="shared" si="627"/>
        <v>68921.600000000006</v>
      </c>
      <c r="I391" s="19">
        <f t="shared" si="627"/>
        <v>0</v>
      </c>
      <c r="J391" s="19">
        <f t="shared" si="627"/>
        <v>0</v>
      </c>
      <c r="K391" s="19">
        <f t="shared" si="627"/>
        <v>0</v>
      </c>
      <c r="L391" s="19">
        <f t="shared" si="580"/>
        <v>0</v>
      </c>
      <c r="M391" s="19">
        <f t="shared" si="581"/>
        <v>0</v>
      </c>
      <c r="N391" s="19">
        <f t="shared" si="582"/>
        <v>68921.600000000006</v>
      </c>
      <c r="O391" s="19">
        <f t="shared" si="627"/>
        <v>0</v>
      </c>
      <c r="P391" s="19">
        <f t="shared" si="627"/>
        <v>0</v>
      </c>
      <c r="Q391" s="19">
        <f t="shared" si="627"/>
        <v>0</v>
      </c>
      <c r="R391" s="19">
        <f t="shared" si="559"/>
        <v>0</v>
      </c>
      <c r="S391" s="19">
        <f t="shared" si="627"/>
        <v>0</v>
      </c>
      <c r="T391" s="19">
        <f t="shared" si="567"/>
        <v>0</v>
      </c>
      <c r="U391" s="19">
        <f t="shared" si="561"/>
        <v>0</v>
      </c>
      <c r="V391" s="19">
        <f t="shared" si="562"/>
        <v>68921.600000000006</v>
      </c>
      <c r="W391" s="19">
        <f t="shared" si="627"/>
        <v>0</v>
      </c>
      <c r="X391" s="32"/>
      <c r="Y391" s="23"/>
      <c r="Z391" s="2"/>
    </row>
    <row r="392" spans="1:26" x14ac:dyDescent="0.3">
      <c r="A392" s="47" t="s">
        <v>958</v>
      </c>
      <c r="B392" s="44">
        <v>410</v>
      </c>
      <c r="C392" s="47"/>
      <c r="D392" s="47"/>
      <c r="E392" s="15" t="s">
        <v>593</v>
      </c>
      <c r="F392" s="19">
        <f>F393</f>
        <v>0</v>
      </c>
      <c r="G392" s="19">
        <f t="shared" si="627"/>
        <v>0</v>
      </c>
      <c r="H392" s="19">
        <f t="shared" si="627"/>
        <v>68921.600000000006</v>
      </c>
      <c r="I392" s="19">
        <f t="shared" si="627"/>
        <v>0</v>
      </c>
      <c r="J392" s="19">
        <f t="shared" si="627"/>
        <v>0</v>
      </c>
      <c r="K392" s="19">
        <f t="shared" si="627"/>
        <v>0</v>
      </c>
      <c r="L392" s="19">
        <f t="shared" si="580"/>
        <v>0</v>
      </c>
      <c r="M392" s="19">
        <f t="shared" si="581"/>
        <v>0</v>
      </c>
      <c r="N392" s="19">
        <f t="shared" si="582"/>
        <v>68921.600000000006</v>
      </c>
      <c r="O392" s="19">
        <f t="shared" si="627"/>
        <v>0</v>
      </c>
      <c r="P392" s="19">
        <f t="shared" si="627"/>
        <v>0</v>
      </c>
      <c r="Q392" s="19">
        <f t="shared" si="627"/>
        <v>0</v>
      </c>
      <c r="R392" s="19">
        <f t="shared" si="559"/>
        <v>0</v>
      </c>
      <c r="S392" s="19">
        <f t="shared" si="627"/>
        <v>0</v>
      </c>
      <c r="T392" s="19">
        <f t="shared" si="567"/>
        <v>0</v>
      </c>
      <c r="U392" s="19">
        <f t="shared" si="561"/>
        <v>0</v>
      </c>
      <c r="V392" s="19">
        <f t="shared" si="562"/>
        <v>68921.600000000006</v>
      </c>
      <c r="W392" s="19">
        <f t="shared" si="627"/>
        <v>0</v>
      </c>
      <c r="X392" s="32"/>
      <c r="Y392" s="23"/>
      <c r="Z392" s="2"/>
    </row>
    <row r="393" spans="1:26" x14ac:dyDescent="0.3">
      <c r="A393" s="47" t="s">
        <v>958</v>
      </c>
      <c r="B393" s="44">
        <v>410</v>
      </c>
      <c r="C393" s="47" t="s">
        <v>105</v>
      </c>
      <c r="D393" s="47" t="s">
        <v>5</v>
      </c>
      <c r="E393" s="15" t="s">
        <v>570</v>
      </c>
      <c r="F393" s="19">
        <v>0</v>
      </c>
      <c r="G393" s="19">
        <v>0</v>
      </c>
      <c r="H393" s="19">
        <v>68921.600000000006</v>
      </c>
      <c r="I393" s="19"/>
      <c r="J393" s="19"/>
      <c r="K393" s="19"/>
      <c r="L393" s="19">
        <f t="shared" si="580"/>
        <v>0</v>
      </c>
      <c r="M393" s="19">
        <f t="shared" si="581"/>
        <v>0</v>
      </c>
      <c r="N393" s="19">
        <f t="shared" si="582"/>
        <v>68921.600000000006</v>
      </c>
      <c r="O393" s="19"/>
      <c r="P393" s="19"/>
      <c r="Q393" s="19"/>
      <c r="R393" s="19">
        <f t="shared" si="559"/>
        <v>0</v>
      </c>
      <c r="S393" s="19"/>
      <c r="T393" s="19">
        <f t="shared" si="567"/>
        <v>0</v>
      </c>
      <c r="U393" s="19">
        <f t="shared" si="561"/>
        <v>0</v>
      </c>
      <c r="V393" s="19">
        <f t="shared" si="562"/>
        <v>68921.600000000006</v>
      </c>
      <c r="W393" s="19"/>
      <c r="X393" s="32"/>
      <c r="Y393" s="23"/>
      <c r="Z393" s="2"/>
    </row>
    <row r="394" spans="1:26" ht="31.2" x14ac:dyDescent="0.3">
      <c r="A394" s="47" t="s">
        <v>108</v>
      </c>
      <c r="B394" s="44"/>
      <c r="C394" s="47"/>
      <c r="D394" s="47"/>
      <c r="E394" s="15" t="s">
        <v>669</v>
      </c>
      <c r="F394" s="19">
        <f t="shared" ref="F394:K396" si="628">F395</f>
        <v>167337.4</v>
      </c>
      <c r="G394" s="19">
        <f t="shared" si="628"/>
        <v>102061.5</v>
      </c>
      <c r="H394" s="19">
        <f t="shared" si="628"/>
        <v>0</v>
      </c>
      <c r="I394" s="19">
        <f t="shared" si="628"/>
        <v>0</v>
      </c>
      <c r="J394" s="19">
        <f t="shared" si="628"/>
        <v>0</v>
      </c>
      <c r="K394" s="19">
        <f t="shared" si="628"/>
        <v>0</v>
      </c>
      <c r="L394" s="19">
        <f t="shared" si="580"/>
        <v>167337.4</v>
      </c>
      <c r="M394" s="19">
        <f t="shared" si="581"/>
        <v>102061.5</v>
      </c>
      <c r="N394" s="19">
        <f t="shared" si="582"/>
        <v>0</v>
      </c>
      <c r="O394" s="19">
        <f t="shared" ref="O394:Q396" si="629">O395</f>
        <v>0</v>
      </c>
      <c r="P394" s="19">
        <f t="shared" si="629"/>
        <v>0</v>
      </c>
      <c r="Q394" s="19">
        <f t="shared" si="629"/>
        <v>0</v>
      </c>
      <c r="R394" s="19">
        <f t="shared" si="559"/>
        <v>167337.4</v>
      </c>
      <c r="S394" s="19">
        <f t="shared" ref="S394:S396" si="630">S395</f>
        <v>0</v>
      </c>
      <c r="T394" s="19">
        <f t="shared" si="567"/>
        <v>167337.4</v>
      </c>
      <c r="U394" s="19">
        <f t="shared" si="561"/>
        <v>102061.5</v>
      </c>
      <c r="V394" s="19">
        <f t="shared" si="562"/>
        <v>0</v>
      </c>
      <c r="W394" s="19">
        <f t="shared" ref="W394:W396" si="631">W395</f>
        <v>0</v>
      </c>
      <c r="X394" s="32"/>
      <c r="Y394" s="23"/>
      <c r="Z394" s="2"/>
    </row>
    <row r="395" spans="1:26" ht="46.8" x14ac:dyDescent="0.3">
      <c r="A395" s="47" t="s">
        <v>108</v>
      </c>
      <c r="B395" s="44">
        <v>400</v>
      </c>
      <c r="C395" s="47"/>
      <c r="D395" s="47"/>
      <c r="E395" s="15" t="s">
        <v>580</v>
      </c>
      <c r="F395" s="19">
        <f t="shared" si="628"/>
        <v>167337.4</v>
      </c>
      <c r="G395" s="19">
        <f t="shared" si="628"/>
        <v>102061.5</v>
      </c>
      <c r="H395" s="19">
        <f t="shared" si="628"/>
        <v>0</v>
      </c>
      <c r="I395" s="19">
        <f t="shared" si="628"/>
        <v>0</v>
      </c>
      <c r="J395" s="19">
        <f t="shared" si="628"/>
        <v>0</v>
      </c>
      <c r="K395" s="19">
        <f t="shared" si="628"/>
        <v>0</v>
      </c>
      <c r="L395" s="19">
        <f t="shared" si="580"/>
        <v>167337.4</v>
      </c>
      <c r="M395" s="19">
        <f t="shared" si="581"/>
        <v>102061.5</v>
      </c>
      <c r="N395" s="19">
        <f t="shared" si="582"/>
        <v>0</v>
      </c>
      <c r="O395" s="19">
        <f t="shared" si="629"/>
        <v>0</v>
      </c>
      <c r="P395" s="19">
        <f t="shared" si="629"/>
        <v>0</v>
      </c>
      <c r="Q395" s="19">
        <f t="shared" si="629"/>
        <v>0</v>
      </c>
      <c r="R395" s="19">
        <f t="shared" si="559"/>
        <v>167337.4</v>
      </c>
      <c r="S395" s="19">
        <f t="shared" si="630"/>
        <v>0</v>
      </c>
      <c r="T395" s="19">
        <f t="shared" si="567"/>
        <v>167337.4</v>
      </c>
      <c r="U395" s="19">
        <f t="shared" si="561"/>
        <v>102061.5</v>
      </c>
      <c r="V395" s="19">
        <f t="shared" si="562"/>
        <v>0</v>
      </c>
      <c r="W395" s="19">
        <f t="shared" si="631"/>
        <v>0</v>
      </c>
      <c r="X395" s="32"/>
      <c r="Y395" s="23"/>
      <c r="Z395" s="2"/>
    </row>
    <row r="396" spans="1:26" x14ac:dyDescent="0.3">
      <c r="A396" s="47" t="s">
        <v>108</v>
      </c>
      <c r="B396" s="44">
        <v>410</v>
      </c>
      <c r="C396" s="47"/>
      <c r="D396" s="47"/>
      <c r="E396" s="15" t="s">
        <v>593</v>
      </c>
      <c r="F396" s="19">
        <f t="shared" si="628"/>
        <v>167337.4</v>
      </c>
      <c r="G396" s="19">
        <f t="shared" si="628"/>
        <v>102061.5</v>
      </c>
      <c r="H396" s="19">
        <f t="shared" si="628"/>
        <v>0</v>
      </c>
      <c r="I396" s="19">
        <f t="shared" si="628"/>
        <v>0</v>
      </c>
      <c r="J396" s="19">
        <f t="shared" si="628"/>
        <v>0</v>
      </c>
      <c r="K396" s="19">
        <f t="shared" si="628"/>
        <v>0</v>
      </c>
      <c r="L396" s="19">
        <f t="shared" si="580"/>
        <v>167337.4</v>
      </c>
      <c r="M396" s="19">
        <f t="shared" si="581"/>
        <v>102061.5</v>
      </c>
      <c r="N396" s="19">
        <f t="shared" si="582"/>
        <v>0</v>
      </c>
      <c r="O396" s="19">
        <f t="shared" si="629"/>
        <v>0</v>
      </c>
      <c r="P396" s="19">
        <f t="shared" si="629"/>
        <v>0</v>
      </c>
      <c r="Q396" s="19">
        <f t="shared" si="629"/>
        <v>0</v>
      </c>
      <c r="R396" s="19">
        <f t="shared" si="559"/>
        <v>167337.4</v>
      </c>
      <c r="S396" s="19">
        <f t="shared" si="630"/>
        <v>0</v>
      </c>
      <c r="T396" s="19">
        <f t="shared" si="567"/>
        <v>167337.4</v>
      </c>
      <c r="U396" s="19">
        <f t="shared" si="561"/>
        <v>102061.5</v>
      </c>
      <c r="V396" s="19">
        <f t="shared" si="562"/>
        <v>0</v>
      </c>
      <c r="W396" s="19">
        <f t="shared" si="631"/>
        <v>0</v>
      </c>
      <c r="X396" s="32"/>
      <c r="Y396" s="23"/>
      <c r="Z396" s="2"/>
    </row>
    <row r="397" spans="1:26" x14ac:dyDescent="0.3">
      <c r="A397" s="47" t="s">
        <v>108</v>
      </c>
      <c r="B397" s="44">
        <v>410</v>
      </c>
      <c r="C397" s="47" t="s">
        <v>105</v>
      </c>
      <c r="D397" s="47" t="s">
        <v>5</v>
      </c>
      <c r="E397" s="15" t="s">
        <v>570</v>
      </c>
      <c r="F397" s="19">
        <v>167337.4</v>
      </c>
      <c r="G397" s="19">
        <v>102061.5</v>
      </c>
      <c r="H397" s="19">
        <v>0</v>
      </c>
      <c r="I397" s="19"/>
      <c r="J397" s="19"/>
      <c r="K397" s="19"/>
      <c r="L397" s="19">
        <f t="shared" si="580"/>
        <v>167337.4</v>
      </c>
      <c r="M397" s="19">
        <f t="shared" si="581"/>
        <v>102061.5</v>
      </c>
      <c r="N397" s="19">
        <f t="shared" si="582"/>
        <v>0</v>
      </c>
      <c r="O397" s="19"/>
      <c r="P397" s="19"/>
      <c r="Q397" s="19"/>
      <c r="R397" s="19">
        <f t="shared" si="559"/>
        <v>167337.4</v>
      </c>
      <c r="S397" s="19"/>
      <c r="T397" s="19">
        <f t="shared" si="567"/>
        <v>167337.4</v>
      </c>
      <c r="U397" s="19">
        <f t="shared" si="561"/>
        <v>102061.5</v>
      </c>
      <c r="V397" s="19">
        <f t="shared" si="562"/>
        <v>0</v>
      </c>
      <c r="W397" s="19"/>
      <c r="X397" s="32"/>
      <c r="Y397" s="23"/>
      <c r="Z397" s="2"/>
    </row>
    <row r="398" spans="1:26" ht="46.8" x14ac:dyDescent="0.3">
      <c r="A398" s="47" t="s">
        <v>575</v>
      </c>
      <c r="B398" s="44"/>
      <c r="C398" s="47"/>
      <c r="D398" s="47"/>
      <c r="E398" s="15" t="s">
        <v>1271</v>
      </c>
      <c r="F398" s="19">
        <f t="shared" ref="F398:K400" si="632">F399</f>
        <v>13800</v>
      </c>
      <c r="G398" s="19">
        <f t="shared" si="632"/>
        <v>103756.6</v>
      </c>
      <c r="H398" s="19">
        <f t="shared" si="632"/>
        <v>90000</v>
      </c>
      <c r="I398" s="19">
        <f t="shared" si="632"/>
        <v>-565.25599999999997</v>
      </c>
      <c r="J398" s="19">
        <f t="shared" si="632"/>
        <v>0</v>
      </c>
      <c r="K398" s="19">
        <f t="shared" si="632"/>
        <v>0</v>
      </c>
      <c r="L398" s="19">
        <f t="shared" si="580"/>
        <v>13234.744000000001</v>
      </c>
      <c r="M398" s="19">
        <f t="shared" si="581"/>
        <v>103756.6</v>
      </c>
      <c r="N398" s="19">
        <f t="shared" si="582"/>
        <v>90000</v>
      </c>
      <c r="O398" s="19">
        <f t="shared" ref="O398:Q400" si="633">O399</f>
        <v>0</v>
      </c>
      <c r="P398" s="19">
        <f t="shared" si="633"/>
        <v>0</v>
      </c>
      <c r="Q398" s="19">
        <f t="shared" si="633"/>
        <v>0</v>
      </c>
      <c r="R398" s="19">
        <f t="shared" si="559"/>
        <v>13234.744000000001</v>
      </c>
      <c r="S398" s="19">
        <f t="shared" ref="S398:S400" si="634">S399</f>
        <v>0</v>
      </c>
      <c r="T398" s="19">
        <f t="shared" si="567"/>
        <v>13234.744000000001</v>
      </c>
      <c r="U398" s="19">
        <f t="shared" si="561"/>
        <v>103756.6</v>
      </c>
      <c r="V398" s="19">
        <f t="shared" si="562"/>
        <v>90000</v>
      </c>
      <c r="W398" s="19">
        <f t="shared" ref="W398:W400" si="635">W399</f>
        <v>0</v>
      </c>
      <c r="X398" s="32"/>
      <c r="Y398" s="23"/>
      <c r="Z398" s="2"/>
    </row>
    <row r="399" spans="1:26" ht="46.8" x14ac:dyDescent="0.3">
      <c r="A399" s="47" t="s">
        <v>575</v>
      </c>
      <c r="B399" s="44">
        <v>400</v>
      </c>
      <c r="C399" s="47"/>
      <c r="D399" s="47"/>
      <c r="E399" s="15" t="s">
        <v>580</v>
      </c>
      <c r="F399" s="19">
        <f t="shared" si="632"/>
        <v>13800</v>
      </c>
      <c r="G399" s="19">
        <f t="shared" si="632"/>
        <v>103756.6</v>
      </c>
      <c r="H399" s="19">
        <f t="shared" si="632"/>
        <v>90000</v>
      </c>
      <c r="I399" s="19">
        <f t="shared" si="632"/>
        <v>-565.25599999999997</v>
      </c>
      <c r="J399" s="19">
        <f t="shared" si="632"/>
        <v>0</v>
      </c>
      <c r="K399" s="19">
        <f t="shared" si="632"/>
        <v>0</v>
      </c>
      <c r="L399" s="19">
        <f t="shared" si="580"/>
        <v>13234.744000000001</v>
      </c>
      <c r="M399" s="19">
        <f t="shared" si="581"/>
        <v>103756.6</v>
      </c>
      <c r="N399" s="19">
        <f t="shared" si="582"/>
        <v>90000</v>
      </c>
      <c r="O399" s="19">
        <f t="shared" si="633"/>
        <v>0</v>
      </c>
      <c r="P399" s="19">
        <f t="shared" si="633"/>
        <v>0</v>
      </c>
      <c r="Q399" s="19">
        <f t="shared" si="633"/>
        <v>0</v>
      </c>
      <c r="R399" s="19">
        <f t="shared" si="559"/>
        <v>13234.744000000001</v>
      </c>
      <c r="S399" s="19">
        <f t="shared" si="634"/>
        <v>0</v>
      </c>
      <c r="T399" s="19">
        <f t="shared" si="567"/>
        <v>13234.744000000001</v>
      </c>
      <c r="U399" s="19">
        <f t="shared" si="561"/>
        <v>103756.6</v>
      </c>
      <c r="V399" s="19">
        <f t="shared" si="562"/>
        <v>90000</v>
      </c>
      <c r="W399" s="19">
        <f t="shared" si="635"/>
        <v>0</v>
      </c>
      <c r="X399" s="32"/>
      <c r="Y399" s="23"/>
      <c r="Z399" s="2"/>
    </row>
    <row r="400" spans="1:26" x14ac:dyDescent="0.3">
      <c r="A400" s="47" t="s">
        <v>575</v>
      </c>
      <c r="B400" s="44">
        <v>410</v>
      </c>
      <c r="C400" s="47"/>
      <c r="D400" s="47"/>
      <c r="E400" s="15" t="s">
        <v>593</v>
      </c>
      <c r="F400" s="19">
        <f t="shared" si="632"/>
        <v>13800</v>
      </c>
      <c r="G400" s="19">
        <f t="shared" si="632"/>
        <v>103756.6</v>
      </c>
      <c r="H400" s="19">
        <f t="shared" si="632"/>
        <v>90000</v>
      </c>
      <c r="I400" s="19">
        <f t="shared" si="632"/>
        <v>-565.25599999999997</v>
      </c>
      <c r="J400" s="19">
        <f t="shared" si="632"/>
        <v>0</v>
      </c>
      <c r="K400" s="19">
        <f t="shared" si="632"/>
        <v>0</v>
      </c>
      <c r="L400" s="19">
        <f t="shared" si="580"/>
        <v>13234.744000000001</v>
      </c>
      <c r="M400" s="19">
        <f t="shared" si="581"/>
        <v>103756.6</v>
      </c>
      <c r="N400" s="19">
        <f t="shared" si="582"/>
        <v>90000</v>
      </c>
      <c r="O400" s="19">
        <f t="shared" si="633"/>
        <v>0</v>
      </c>
      <c r="P400" s="19">
        <f t="shared" si="633"/>
        <v>0</v>
      </c>
      <c r="Q400" s="19">
        <f t="shared" si="633"/>
        <v>0</v>
      </c>
      <c r="R400" s="19">
        <f t="shared" si="559"/>
        <v>13234.744000000001</v>
      </c>
      <c r="S400" s="19">
        <f t="shared" si="634"/>
        <v>0</v>
      </c>
      <c r="T400" s="19">
        <f t="shared" si="567"/>
        <v>13234.744000000001</v>
      </c>
      <c r="U400" s="19">
        <f t="shared" si="561"/>
        <v>103756.6</v>
      </c>
      <c r="V400" s="19">
        <f t="shared" si="562"/>
        <v>90000</v>
      </c>
      <c r="W400" s="19">
        <f t="shared" si="635"/>
        <v>0</v>
      </c>
      <c r="X400" s="32"/>
      <c r="Y400" s="23"/>
      <c r="Z400" s="2"/>
    </row>
    <row r="401" spans="1:26" x14ac:dyDescent="0.3">
      <c r="A401" s="47" t="s">
        <v>575</v>
      </c>
      <c r="B401" s="44">
        <v>410</v>
      </c>
      <c r="C401" s="47" t="s">
        <v>105</v>
      </c>
      <c r="D401" s="47" t="s">
        <v>5</v>
      </c>
      <c r="E401" s="15" t="s">
        <v>570</v>
      </c>
      <c r="F401" s="19">
        <v>13800</v>
      </c>
      <c r="G401" s="19">
        <v>103756.6</v>
      </c>
      <c r="H401" s="19">
        <v>90000</v>
      </c>
      <c r="I401" s="19">
        <v>-565.25599999999997</v>
      </c>
      <c r="J401" s="19"/>
      <c r="K401" s="19"/>
      <c r="L401" s="19">
        <f t="shared" si="580"/>
        <v>13234.744000000001</v>
      </c>
      <c r="M401" s="19">
        <f t="shared" si="581"/>
        <v>103756.6</v>
      </c>
      <c r="N401" s="19">
        <f t="shared" si="582"/>
        <v>90000</v>
      </c>
      <c r="O401" s="19"/>
      <c r="P401" s="19"/>
      <c r="Q401" s="19"/>
      <c r="R401" s="19">
        <f t="shared" si="559"/>
        <v>13234.744000000001</v>
      </c>
      <c r="S401" s="19"/>
      <c r="T401" s="19">
        <f t="shared" si="567"/>
        <v>13234.744000000001</v>
      </c>
      <c r="U401" s="19">
        <f t="shared" si="561"/>
        <v>103756.6</v>
      </c>
      <c r="V401" s="19">
        <f t="shared" si="562"/>
        <v>90000</v>
      </c>
      <c r="W401" s="19"/>
      <c r="X401" s="32"/>
      <c r="Y401" s="23" t="s">
        <v>1302</v>
      </c>
      <c r="Z401" s="2"/>
    </row>
    <row r="402" spans="1:26" ht="62.4" x14ac:dyDescent="0.3">
      <c r="A402" s="47" t="s">
        <v>116</v>
      </c>
      <c r="B402" s="44"/>
      <c r="C402" s="47"/>
      <c r="D402" s="47"/>
      <c r="E402" s="15" t="s">
        <v>1074</v>
      </c>
      <c r="F402" s="19">
        <f t="shared" ref="F402:K402" si="636">F403+F409+F416</f>
        <v>26545.800000000003</v>
      </c>
      <c r="G402" s="19">
        <f t="shared" si="636"/>
        <v>75522.100000000006</v>
      </c>
      <c r="H402" s="19">
        <f t="shared" si="636"/>
        <v>113163.2</v>
      </c>
      <c r="I402" s="19">
        <f t="shared" si="636"/>
        <v>0</v>
      </c>
      <c r="J402" s="19">
        <f t="shared" si="636"/>
        <v>0</v>
      </c>
      <c r="K402" s="19">
        <f t="shared" si="636"/>
        <v>0</v>
      </c>
      <c r="L402" s="19">
        <f t="shared" si="580"/>
        <v>26545.800000000003</v>
      </c>
      <c r="M402" s="19">
        <f t="shared" si="581"/>
        <v>75522.100000000006</v>
      </c>
      <c r="N402" s="19">
        <f t="shared" si="582"/>
        <v>113163.2</v>
      </c>
      <c r="O402" s="19">
        <f t="shared" ref="O402:Q402" si="637">O403+O409+O416</f>
        <v>12812.7</v>
      </c>
      <c r="P402" s="19">
        <f t="shared" si="637"/>
        <v>0</v>
      </c>
      <c r="Q402" s="19">
        <f t="shared" si="637"/>
        <v>0</v>
      </c>
      <c r="R402" s="19">
        <f t="shared" ref="R402:R465" si="638">L402+O402</f>
        <v>39358.5</v>
      </c>
      <c r="S402" s="19">
        <f t="shared" ref="S402" si="639">S403+S409+S416</f>
        <v>-9.3000000000000007</v>
      </c>
      <c r="T402" s="19">
        <f t="shared" si="567"/>
        <v>39349.199999999997</v>
      </c>
      <c r="U402" s="19">
        <f t="shared" ref="U402:U465" si="640">M402+P402</f>
        <v>75522.100000000006</v>
      </c>
      <c r="V402" s="19">
        <f t="shared" ref="V402:V465" si="641">N402+Q402</f>
        <v>113163.2</v>
      </c>
      <c r="W402" s="19">
        <f t="shared" ref="W402" si="642">W403+W409+W416</f>
        <v>0</v>
      </c>
      <c r="X402" s="32"/>
      <c r="Y402" s="23"/>
      <c r="Z402" s="2"/>
    </row>
    <row r="403" spans="1:26" ht="46.8" x14ac:dyDescent="0.3">
      <c r="A403" s="47" t="s">
        <v>113</v>
      </c>
      <c r="B403" s="44"/>
      <c r="C403" s="47"/>
      <c r="D403" s="47"/>
      <c r="E403" s="15" t="s">
        <v>656</v>
      </c>
      <c r="F403" s="19">
        <f t="shared" ref="F403:K403" si="643">F404</f>
        <v>733.4</v>
      </c>
      <c r="G403" s="19">
        <f t="shared" si="643"/>
        <v>733.4</v>
      </c>
      <c r="H403" s="19">
        <f t="shared" si="643"/>
        <v>733.4</v>
      </c>
      <c r="I403" s="19">
        <f t="shared" si="643"/>
        <v>0</v>
      </c>
      <c r="J403" s="19">
        <f t="shared" si="643"/>
        <v>0</v>
      </c>
      <c r="K403" s="19">
        <f t="shared" si="643"/>
        <v>0</v>
      </c>
      <c r="L403" s="19">
        <f t="shared" si="580"/>
        <v>733.4</v>
      </c>
      <c r="M403" s="19">
        <f t="shared" si="581"/>
        <v>733.4</v>
      </c>
      <c r="N403" s="19">
        <f t="shared" si="582"/>
        <v>733.4</v>
      </c>
      <c r="O403" s="19">
        <f t="shared" ref="O403:Q403" si="644">O404</f>
        <v>0</v>
      </c>
      <c r="P403" s="19">
        <f t="shared" si="644"/>
        <v>0</v>
      </c>
      <c r="Q403" s="19">
        <f t="shared" si="644"/>
        <v>0</v>
      </c>
      <c r="R403" s="19">
        <f t="shared" si="638"/>
        <v>733.4</v>
      </c>
      <c r="S403" s="19">
        <f t="shared" ref="S403" si="645">S404</f>
        <v>0</v>
      </c>
      <c r="T403" s="19">
        <f t="shared" ref="T403:T466" si="646">R403+S403</f>
        <v>733.4</v>
      </c>
      <c r="U403" s="19">
        <f t="shared" si="640"/>
        <v>733.4</v>
      </c>
      <c r="V403" s="19">
        <f t="shared" si="641"/>
        <v>733.4</v>
      </c>
      <c r="W403" s="19">
        <f t="shared" ref="W403" si="647">W404</f>
        <v>0</v>
      </c>
      <c r="X403" s="32"/>
      <c r="Y403" s="23"/>
      <c r="Z403" s="2"/>
    </row>
    <row r="404" spans="1:26" ht="46.8" x14ac:dyDescent="0.3">
      <c r="A404" s="47" t="s">
        <v>113</v>
      </c>
      <c r="B404" s="44">
        <v>600</v>
      </c>
      <c r="C404" s="47"/>
      <c r="D404" s="47"/>
      <c r="E404" s="15" t="s">
        <v>581</v>
      </c>
      <c r="F404" s="19">
        <f t="shared" ref="F404:K404" si="648">F405+F407</f>
        <v>733.4</v>
      </c>
      <c r="G404" s="19">
        <f t="shared" si="648"/>
        <v>733.4</v>
      </c>
      <c r="H404" s="19">
        <f t="shared" si="648"/>
        <v>733.4</v>
      </c>
      <c r="I404" s="19">
        <f t="shared" si="648"/>
        <v>0</v>
      </c>
      <c r="J404" s="19">
        <f t="shared" si="648"/>
        <v>0</v>
      </c>
      <c r="K404" s="19">
        <f t="shared" si="648"/>
        <v>0</v>
      </c>
      <c r="L404" s="19">
        <f t="shared" si="580"/>
        <v>733.4</v>
      </c>
      <c r="M404" s="19">
        <f t="shared" si="581"/>
        <v>733.4</v>
      </c>
      <c r="N404" s="19">
        <f t="shared" si="582"/>
        <v>733.4</v>
      </c>
      <c r="O404" s="19">
        <f t="shared" ref="O404:Q404" si="649">O405+O407</f>
        <v>0</v>
      </c>
      <c r="P404" s="19">
        <f t="shared" si="649"/>
        <v>0</v>
      </c>
      <c r="Q404" s="19">
        <f t="shared" si="649"/>
        <v>0</v>
      </c>
      <c r="R404" s="19">
        <f t="shared" si="638"/>
        <v>733.4</v>
      </c>
      <c r="S404" s="19">
        <f t="shared" ref="S404" si="650">S405+S407</f>
        <v>0</v>
      </c>
      <c r="T404" s="19">
        <f t="shared" si="646"/>
        <v>733.4</v>
      </c>
      <c r="U404" s="19">
        <f t="shared" si="640"/>
        <v>733.4</v>
      </c>
      <c r="V404" s="19">
        <f t="shared" si="641"/>
        <v>733.4</v>
      </c>
      <c r="W404" s="19">
        <f t="shared" ref="W404" si="651">W405+W407</f>
        <v>0</v>
      </c>
      <c r="X404" s="32"/>
      <c r="Y404" s="23"/>
      <c r="Z404" s="2"/>
    </row>
    <row r="405" spans="1:26" x14ac:dyDescent="0.3">
      <c r="A405" s="47" t="s">
        <v>113</v>
      </c>
      <c r="B405" s="44">
        <v>610</v>
      </c>
      <c r="C405" s="47"/>
      <c r="D405" s="47"/>
      <c r="E405" s="15" t="s">
        <v>595</v>
      </c>
      <c r="F405" s="19">
        <f t="shared" ref="F405:K405" si="652">F406</f>
        <v>186.1</v>
      </c>
      <c r="G405" s="19">
        <f t="shared" si="652"/>
        <v>186.1</v>
      </c>
      <c r="H405" s="19">
        <f t="shared" si="652"/>
        <v>186.1</v>
      </c>
      <c r="I405" s="19">
        <f t="shared" si="652"/>
        <v>0</v>
      </c>
      <c r="J405" s="19">
        <f t="shared" si="652"/>
        <v>0</v>
      </c>
      <c r="K405" s="19">
        <f t="shared" si="652"/>
        <v>0</v>
      </c>
      <c r="L405" s="19">
        <f t="shared" si="580"/>
        <v>186.1</v>
      </c>
      <c r="M405" s="19">
        <f t="shared" si="581"/>
        <v>186.1</v>
      </c>
      <c r="N405" s="19">
        <f t="shared" si="582"/>
        <v>186.1</v>
      </c>
      <c r="O405" s="19">
        <f t="shared" ref="O405:Q405" si="653">O406</f>
        <v>0</v>
      </c>
      <c r="P405" s="19">
        <f t="shared" si="653"/>
        <v>0</v>
      </c>
      <c r="Q405" s="19">
        <f t="shared" si="653"/>
        <v>0</v>
      </c>
      <c r="R405" s="19">
        <f t="shared" si="638"/>
        <v>186.1</v>
      </c>
      <c r="S405" s="19">
        <f t="shared" ref="S405" si="654">S406</f>
        <v>0</v>
      </c>
      <c r="T405" s="19">
        <f t="shared" si="646"/>
        <v>186.1</v>
      </c>
      <c r="U405" s="19">
        <f t="shared" si="640"/>
        <v>186.1</v>
      </c>
      <c r="V405" s="19">
        <f t="shared" si="641"/>
        <v>186.1</v>
      </c>
      <c r="W405" s="19">
        <f t="shared" ref="W405" si="655">W406</f>
        <v>0</v>
      </c>
      <c r="X405" s="32"/>
      <c r="Y405" s="23"/>
      <c r="Z405" s="2"/>
    </row>
    <row r="406" spans="1:26" x14ac:dyDescent="0.3">
      <c r="A406" s="47" t="s">
        <v>113</v>
      </c>
      <c r="B406" s="44">
        <v>610</v>
      </c>
      <c r="C406" s="47" t="s">
        <v>105</v>
      </c>
      <c r="D406" s="47" t="s">
        <v>5</v>
      </c>
      <c r="E406" s="15" t="s">
        <v>570</v>
      </c>
      <c r="F406" s="19">
        <v>186.1</v>
      </c>
      <c r="G406" s="19">
        <v>186.1</v>
      </c>
      <c r="H406" s="19">
        <v>186.1</v>
      </c>
      <c r="I406" s="19"/>
      <c r="J406" s="19"/>
      <c r="K406" s="19"/>
      <c r="L406" s="19">
        <f t="shared" si="580"/>
        <v>186.1</v>
      </c>
      <c r="M406" s="19">
        <f t="shared" si="581"/>
        <v>186.1</v>
      </c>
      <c r="N406" s="19">
        <f t="shared" si="582"/>
        <v>186.1</v>
      </c>
      <c r="O406" s="19"/>
      <c r="P406" s="19"/>
      <c r="Q406" s="19"/>
      <c r="R406" s="19">
        <f t="shared" si="638"/>
        <v>186.1</v>
      </c>
      <c r="S406" s="19"/>
      <c r="T406" s="19">
        <f t="shared" si="646"/>
        <v>186.1</v>
      </c>
      <c r="U406" s="19">
        <f t="shared" si="640"/>
        <v>186.1</v>
      </c>
      <c r="V406" s="19">
        <f t="shared" si="641"/>
        <v>186.1</v>
      </c>
      <c r="W406" s="19"/>
      <c r="X406" s="32"/>
      <c r="Y406" s="23"/>
      <c r="Z406" s="2"/>
    </row>
    <row r="407" spans="1:26" x14ac:dyDescent="0.3">
      <c r="A407" s="47" t="s">
        <v>113</v>
      </c>
      <c r="B407" s="44">
        <v>620</v>
      </c>
      <c r="C407" s="47"/>
      <c r="D407" s="47"/>
      <c r="E407" s="15" t="s">
        <v>596</v>
      </c>
      <c r="F407" s="19">
        <f t="shared" ref="F407:K407" si="656">F408</f>
        <v>547.29999999999995</v>
      </c>
      <c r="G407" s="19">
        <f t="shared" si="656"/>
        <v>547.29999999999995</v>
      </c>
      <c r="H407" s="19">
        <f t="shared" si="656"/>
        <v>547.29999999999995</v>
      </c>
      <c r="I407" s="19">
        <f t="shared" si="656"/>
        <v>0</v>
      </c>
      <c r="J407" s="19">
        <f t="shared" si="656"/>
        <v>0</v>
      </c>
      <c r="K407" s="19">
        <f t="shared" si="656"/>
        <v>0</v>
      </c>
      <c r="L407" s="19">
        <f t="shared" si="580"/>
        <v>547.29999999999995</v>
      </c>
      <c r="M407" s="19">
        <f t="shared" si="581"/>
        <v>547.29999999999995</v>
      </c>
      <c r="N407" s="19">
        <f t="shared" si="582"/>
        <v>547.29999999999995</v>
      </c>
      <c r="O407" s="19">
        <f t="shared" ref="O407:Q407" si="657">O408</f>
        <v>0</v>
      </c>
      <c r="P407" s="19">
        <f t="shared" si="657"/>
        <v>0</v>
      </c>
      <c r="Q407" s="19">
        <f t="shared" si="657"/>
        <v>0</v>
      </c>
      <c r="R407" s="19">
        <f t="shared" si="638"/>
        <v>547.29999999999995</v>
      </c>
      <c r="S407" s="19">
        <f t="shared" ref="S407" si="658">S408</f>
        <v>0</v>
      </c>
      <c r="T407" s="19">
        <f t="shared" si="646"/>
        <v>547.29999999999995</v>
      </c>
      <c r="U407" s="19">
        <f t="shared" si="640"/>
        <v>547.29999999999995</v>
      </c>
      <c r="V407" s="19">
        <f t="shared" si="641"/>
        <v>547.29999999999995</v>
      </c>
      <c r="W407" s="19">
        <f t="shared" ref="W407" si="659">W408</f>
        <v>0</v>
      </c>
      <c r="X407" s="32"/>
      <c r="Y407" s="23"/>
      <c r="Z407" s="2"/>
    </row>
    <row r="408" spans="1:26" x14ac:dyDescent="0.3">
      <c r="A408" s="47" t="s">
        <v>113</v>
      </c>
      <c r="B408" s="44">
        <v>620</v>
      </c>
      <c r="C408" s="47" t="s">
        <v>105</v>
      </c>
      <c r="D408" s="47" t="s">
        <v>5</v>
      </c>
      <c r="E408" s="15" t="s">
        <v>570</v>
      </c>
      <c r="F408" s="19">
        <v>547.29999999999995</v>
      </c>
      <c r="G408" s="19">
        <v>547.29999999999995</v>
      </c>
      <c r="H408" s="19">
        <v>547.29999999999995</v>
      </c>
      <c r="I408" s="19"/>
      <c r="J408" s="19"/>
      <c r="K408" s="19"/>
      <c r="L408" s="19">
        <f t="shared" si="580"/>
        <v>547.29999999999995</v>
      </c>
      <c r="M408" s="19">
        <f t="shared" si="581"/>
        <v>547.29999999999995</v>
      </c>
      <c r="N408" s="19">
        <f t="shared" si="582"/>
        <v>547.29999999999995</v>
      </c>
      <c r="O408" s="19"/>
      <c r="P408" s="19"/>
      <c r="Q408" s="19"/>
      <c r="R408" s="19">
        <f t="shared" si="638"/>
        <v>547.29999999999995</v>
      </c>
      <c r="S408" s="19"/>
      <c r="T408" s="19">
        <f t="shared" si="646"/>
        <v>547.29999999999995</v>
      </c>
      <c r="U408" s="19">
        <f t="shared" si="640"/>
        <v>547.29999999999995</v>
      </c>
      <c r="V408" s="19">
        <f t="shared" si="641"/>
        <v>547.29999999999995</v>
      </c>
      <c r="W408" s="19"/>
      <c r="X408" s="32"/>
      <c r="Y408" s="23"/>
      <c r="Z408" s="2"/>
    </row>
    <row r="409" spans="1:26" ht="46.8" x14ac:dyDescent="0.3">
      <c r="A409" s="47" t="s">
        <v>114</v>
      </c>
      <c r="B409" s="44"/>
      <c r="C409" s="47"/>
      <c r="D409" s="47"/>
      <c r="E409" s="15" t="s">
        <v>670</v>
      </c>
      <c r="F409" s="19">
        <f t="shared" ref="F409:K409" si="660">F410</f>
        <v>12999.7</v>
      </c>
      <c r="G409" s="19">
        <f t="shared" si="660"/>
        <v>61976</v>
      </c>
      <c r="H409" s="19">
        <f t="shared" si="660"/>
        <v>99617.1</v>
      </c>
      <c r="I409" s="19">
        <f t="shared" si="660"/>
        <v>0</v>
      </c>
      <c r="J409" s="19">
        <f t="shared" si="660"/>
        <v>0</v>
      </c>
      <c r="K409" s="19">
        <f t="shared" si="660"/>
        <v>0</v>
      </c>
      <c r="L409" s="19">
        <f t="shared" si="580"/>
        <v>12999.7</v>
      </c>
      <c r="M409" s="19">
        <f t="shared" si="581"/>
        <v>61976</v>
      </c>
      <c r="N409" s="19">
        <f t="shared" si="582"/>
        <v>99617.1</v>
      </c>
      <c r="O409" s="19">
        <f t="shared" ref="O409:Q409" si="661">O410</f>
        <v>0</v>
      </c>
      <c r="P409" s="19">
        <f t="shared" si="661"/>
        <v>0</v>
      </c>
      <c r="Q409" s="19">
        <f t="shared" si="661"/>
        <v>0</v>
      </c>
      <c r="R409" s="19">
        <f t="shared" si="638"/>
        <v>12999.7</v>
      </c>
      <c r="S409" s="19">
        <f t="shared" ref="S409" si="662">S410</f>
        <v>0</v>
      </c>
      <c r="T409" s="19">
        <f t="shared" si="646"/>
        <v>12999.7</v>
      </c>
      <c r="U409" s="19">
        <f t="shared" si="640"/>
        <v>61976</v>
      </c>
      <c r="V409" s="19">
        <f t="shared" si="641"/>
        <v>99617.1</v>
      </c>
      <c r="W409" s="19">
        <f t="shared" ref="W409" si="663">W410</f>
        <v>0</v>
      </c>
      <c r="X409" s="32"/>
      <c r="Y409" s="23"/>
      <c r="Z409" s="2"/>
    </row>
    <row r="410" spans="1:26" ht="46.8" x14ac:dyDescent="0.3">
      <c r="A410" s="47" t="s">
        <v>114</v>
      </c>
      <c r="B410" s="44">
        <v>600</v>
      </c>
      <c r="C410" s="47"/>
      <c r="D410" s="47"/>
      <c r="E410" s="15" t="s">
        <v>581</v>
      </c>
      <c r="F410" s="19">
        <f t="shared" ref="F410:K410" si="664">F411+F413</f>
        <v>12999.7</v>
      </c>
      <c r="G410" s="19">
        <f t="shared" si="664"/>
        <v>61976</v>
      </c>
      <c r="H410" s="19">
        <f t="shared" si="664"/>
        <v>99617.1</v>
      </c>
      <c r="I410" s="19">
        <f t="shared" si="664"/>
        <v>0</v>
      </c>
      <c r="J410" s="19">
        <f t="shared" si="664"/>
        <v>0</v>
      </c>
      <c r="K410" s="19">
        <f t="shared" si="664"/>
        <v>0</v>
      </c>
      <c r="L410" s="19">
        <f t="shared" si="580"/>
        <v>12999.7</v>
      </c>
      <c r="M410" s="19">
        <f t="shared" si="581"/>
        <v>61976</v>
      </c>
      <c r="N410" s="19">
        <f t="shared" si="582"/>
        <v>99617.1</v>
      </c>
      <c r="O410" s="19">
        <f t="shared" ref="O410:Q410" si="665">O411+O413</f>
        <v>0</v>
      </c>
      <c r="P410" s="19">
        <f t="shared" si="665"/>
        <v>0</v>
      </c>
      <c r="Q410" s="19">
        <f t="shared" si="665"/>
        <v>0</v>
      </c>
      <c r="R410" s="19">
        <f t="shared" si="638"/>
        <v>12999.7</v>
      </c>
      <c r="S410" s="19">
        <f t="shared" ref="S410" si="666">S411+S413</f>
        <v>0</v>
      </c>
      <c r="T410" s="19">
        <f t="shared" si="646"/>
        <v>12999.7</v>
      </c>
      <c r="U410" s="19">
        <f t="shared" si="640"/>
        <v>61976</v>
      </c>
      <c r="V410" s="19">
        <f t="shared" si="641"/>
        <v>99617.1</v>
      </c>
      <c r="W410" s="19">
        <f t="shared" ref="W410" si="667">W411+W413</f>
        <v>0</v>
      </c>
      <c r="X410" s="32"/>
      <c r="Y410" s="23"/>
      <c r="Z410" s="2"/>
    </row>
    <row r="411" spans="1:26" x14ac:dyDescent="0.3">
      <c r="A411" s="47" t="s">
        <v>114</v>
      </c>
      <c r="B411" s="44">
        <v>610</v>
      </c>
      <c r="C411" s="47"/>
      <c r="D411" s="47"/>
      <c r="E411" s="15" t="s">
        <v>595</v>
      </c>
      <c r="F411" s="19">
        <f t="shared" ref="F411:K411" si="668">F412</f>
        <v>935.4</v>
      </c>
      <c r="G411" s="19">
        <f t="shared" si="668"/>
        <v>30412.6</v>
      </c>
      <c r="H411" s="19">
        <f t="shared" si="668"/>
        <v>11945.3</v>
      </c>
      <c r="I411" s="19">
        <f t="shared" si="668"/>
        <v>0</v>
      </c>
      <c r="J411" s="19">
        <f t="shared" si="668"/>
        <v>0</v>
      </c>
      <c r="K411" s="19">
        <f t="shared" si="668"/>
        <v>0</v>
      </c>
      <c r="L411" s="19">
        <f t="shared" si="580"/>
        <v>935.4</v>
      </c>
      <c r="M411" s="19">
        <f t="shared" si="581"/>
        <v>30412.6</v>
      </c>
      <c r="N411" s="19">
        <f t="shared" si="582"/>
        <v>11945.3</v>
      </c>
      <c r="O411" s="19">
        <f t="shared" ref="O411:Q411" si="669">O412</f>
        <v>0</v>
      </c>
      <c r="P411" s="19">
        <f t="shared" si="669"/>
        <v>0</v>
      </c>
      <c r="Q411" s="19">
        <f t="shared" si="669"/>
        <v>0</v>
      </c>
      <c r="R411" s="19">
        <f t="shared" si="638"/>
        <v>935.4</v>
      </c>
      <c r="S411" s="19">
        <f t="shared" ref="S411" si="670">S412</f>
        <v>0</v>
      </c>
      <c r="T411" s="19">
        <f t="shared" si="646"/>
        <v>935.4</v>
      </c>
      <c r="U411" s="19">
        <f t="shared" si="640"/>
        <v>30412.6</v>
      </c>
      <c r="V411" s="19">
        <f t="shared" si="641"/>
        <v>11945.3</v>
      </c>
      <c r="W411" s="19">
        <f t="shared" ref="W411" si="671">W412</f>
        <v>0</v>
      </c>
      <c r="X411" s="32"/>
      <c r="Y411" s="23"/>
      <c r="Z411" s="2"/>
    </row>
    <row r="412" spans="1:26" x14ac:dyDescent="0.3">
      <c r="A412" s="47" t="s">
        <v>114</v>
      </c>
      <c r="B412" s="44">
        <v>610</v>
      </c>
      <c r="C412" s="47" t="s">
        <v>105</v>
      </c>
      <c r="D412" s="47" t="s">
        <v>5</v>
      </c>
      <c r="E412" s="15" t="s">
        <v>570</v>
      </c>
      <c r="F412" s="19">
        <v>935.4</v>
      </c>
      <c r="G412" s="19">
        <v>30412.6</v>
      </c>
      <c r="H412" s="19">
        <v>11945.3</v>
      </c>
      <c r="I412" s="19"/>
      <c r="J412" s="19"/>
      <c r="K412" s="19"/>
      <c r="L412" s="19">
        <f t="shared" si="580"/>
        <v>935.4</v>
      </c>
      <c r="M412" s="19">
        <f t="shared" si="581"/>
        <v>30412.6</v>
      </c>
      <c r="N412" s="19">
        <f t="shared" si="582"/>
        <v>11945.3</v>
      </c>
      <c r="O412" s="19"/>
      <c r="P412" s="19"/>
      <c r="Q412" s="19"/>
      <c r="R412" s="19">
        <f t="shared" si="638"/>
        <v>935.4</v>
      </c>
      <c r="S412" s="19"/>
      <c r="T412" s="19">
        <f t="shared" si="646"/>
        <v>935.4</v>
      </c>
      <c r="U412" s="19">
        <f t="shared" si="640"/>
        <v>30412.6</v>
      </c>
      <c r="V412" s="19">
        <f t="shared" si="641"/>
        <v>11945.3</v>
      </c>
      <c r="W412" s="19"/>
      <c r="X412" s="32"/>
      <c r="Y412" s="23"/>
      <c r="Z412" s="2"/>
    </row>
    <row r="413" spans="1:26" x14ac:dyDescent="0.3">
      <c r="A413" s="47" t="s">
        <v>114</v>
      </c>
      <c r="B413" s="44">
        <v>620</v>
      </c>
      <c r="C413" s="47"/>
      <c r="D413" s="47"/>
      <c r="E413" s="15" t="s">
        <v>596</v>
      </c>
      <c r="F413" s="19">
        <f>F414+F415</f>
        <v>12064.300000000001</v>
      </c>
      <c r="G413" s="19">
        <f t="shared" ref="G413:W413" si="672">G414+G415</f>
        <v>31563.4</v>
      </c>
      <c r="H413" s="19">
        <f t="shared" si="672"/>
        <v>87671.8</v>
      </c>
      <c r="I413" s="19">
        <f t="shared" ref="I413:K413" si="673">I414+I415</f>
        <v>0</v>
      </c>
      <c r="J413" s="19">
        <f t="shared" si="673"/>
        <v>0</v>
      </c>
      <c r="K413" s="19">
        <f t="shared" si="673"/>
        <v>0</v>
      </c>
      <c r="L413" s="19">
        <f t="shared" si="580"/>
        <v>12064.300000000001</v>
      </c>
      <c r="M413" s="19">
        <f t="shared" si="581"/>
        <v>31563.4</v>
      </c>
      <c r="N413" s="19">
        <f t="shared" si="582"/>
        <v>87671.8</v>
      </c>
      <c r="O413" s="19">
        <f t="shared" ref="O413:Q413" si="674">O414+O415</f>
        <v>0</v>
      </c>
      <c r="P413" s="19">
        <f t="shared" si="674"/>
        <v>0</v>
      </c>
      <c r="Q413" s="19">
        <f t="shared" si="674"/>
        <v>0</v>
      </c>
      <c r="R413" s="19">
        <f t="shared" si="638"/>
        <v>12064.300000000001</v>
      </c>
      <c r="S413" s="19">
        <f t="shared" ref="S413" si="675">S414+S415</f>
        <v>0</v>
      </c>
      <c r="T413" s="19">
        <f t="shared" si="646"/>
        <v>12064.300000000001</v>
      </c>
      <c r="U413" s="19">
        <f t="shared" si="640"/>
        <v>31563.4</v>
      </c>
      <c r="V413" s="19">
        <f t="shared" si="641"/>
        <v>87671.8</v>
      </c>
      <c r="W413" s="19">
        <f t="shared" si="672"/>
        <v>0</v>
      </c>
      <c r="X413" s="32"/>
      <c r="Y413" s="23"/>
      <c r="Z413" s="2"/>
    </row>
    <row r="414" spans="1:26" x14ac:dyDescent="0.3">
      <c r="A414" s="47" t="s">
        <v>114</v>
      </c>
      <c r="B414" s="44">
        <v>620</v>
      </c>
      <c r="C414" s="47" t="s">
        <v>105</v>
      </c>
      <c r="D414" s="47" t="s">
        <v>5</v>
      </c>
      <c r="E414" s="15" t="s">
        <v>570</v>
      </c>
      <c r="F414" s="19">
        <v>10606.1</v>
      </c>
      <c r="G414" s="19">
        <v>30105.200000000001</v>
      </c>
      <c r="H414" s="19">
        <v>86213.6</v>
      </c>
      <c r="I414" s="19"/>
      <c r="J414" s="19"/>
      <c r="K414" s="19"/>
      <c r="L414" s="19">
        <f t="shared" si="580"/>
        <v>10606.1</v>
      </c>
      <c r="M414" s="19">
        <f t="shared" si="581"/>
        <v>30105.200000000001</v>
      </c>
      <c r="N414" s="19">
        <f t="shared" si="582"/>
        <v>86213.6</v>
      </c>
      <c r="O414" s="19"/>
      <c r="P414" s="19"/>
      <c r="Q414" s="19"/>
      <c r="R414" s="19">
        <f t="shared" si="638"/>
        <v>10606.1</v>
      </c>
      <c r="S414" s="19"/>
      <c r="T414" s="19">
        <f t="shared" si="646"/>
        <v>10606.1</v>
      </c>
      <c r="U414" s="19">
        <f t="shared" si="640"/>
        <v>30105.200000000001</v>
      </c>
      <c r="V414" s="19">
        <f t="shared" si="641"/>
        <v>86213.6</v>
      </c>
      <c r="W414" s="19"/>
      <c r="X414" s="32"/>
      <c r="Y414" s="23"/>
      <c r="Z414" s="2"/>
    </row>
    <row r="415" spans="1:26" x14ac:dyDescent="0.3">
      <c r="A415" s="47" t="s">
        <v>114</v>
      </c>
      <c r="B415" s="44">
        <v>620</v>
      </c>
      <c r="C415" s="47" t="s">
        <v>105</v>
      </c>
      <c r="D415" s="47" t="s">
        <v>112</v>
      </c>
      <c r="E415" s="15" t="s">
        <v>571</v>
      </c>
      <c r="F415" s="19">
        <v>1458.2</v>
      </c>
      <c r="G415" s="19">
        <v>1458.2</v>
      </c>
      <c r="H415" s="19">
        <v>1458.2</v>
      </c>
      <c r="I415" s="19"/>
      <c r="J415" s="19"/>
      <c r="K415" s="19"/>
      <c r="L415" s="19">
        <f t="shared" si="580"/>
        <v>1458.2</v>
      </c>
      <c r="M415" s="19">
        <f t="shared" si="581"/>
        <v>1458.2</v>
      </c>
      <c r="N415" s="19">
        <f t="shared" si="582"/>
        <v>1458.2</v>
      </c>
      <c r="O415" s="19"/>
      <c r="P415" s="19"/>
      <c r="Q415" s="19"/>
      <c r="R415" s="19">
        <f t="shared" si="638"/>
        <v>1458.2</v>
      </c>
      <c r="S415" s="19"/>
      <c r="T415" s="19">
        <f t="shared" si="646"/>
        <v>1458.2</v>
      </c>
      <c r="U415" s="19">
        <f t="shared" si="640"/>
        <v>1458.2</v>
      </c>
      <c r="V415" s="19">
        <f t="shared" si="641"/>
        <v>1458.2</v>
      </c>
      <c r="W415" s="19"/>
      <c r="X415" s="32"/>
      <c r="Y415" s="23"/>
      <c r="Z415" s="2"/>
    </row>
    <row r="416" spans="1:26" ht="46.8" x14ac:dyDescent="0.3">
      <c r="A416" s="47" t="s">
        <v>115</v>
      </c>
      <c r="B416" s="44"/>
      <c r="C416" s="47"/>
      <c r="D416" s="47"/>
      <c r="E416" s="15" t="s">
        <v>671</v>
      </c>
      <c r="F416" s="19">
        <f t="shared" ref="F416:K418" si="676">F417</f>
        <v>12812.7</v>
      </c>
      <c r="G416" s="19">
        <f t="shared" si="676"/>
        <v>12812.7</v>
      </c>
      <c r="H416" s="19">
        <f t="shared" si="676"/>
        <v>12812.7</v>
      </c>
      <c r="I416" s="19">
        <f t="shared" si="676"/>
        <v>0</v>
      </c>
      <c r="J416" s="19">
        <f t="shared" si="676"/>
        <v>0</v>
      </c>
      <c r="K416" s="19">
        <f t="shared" si="676"/>
        <v>0</v>
      </c>
      <c r="L416" s="19">
        <f t="shared" si="580"/>
        <v>12812.7</v>
      </c>
      <c r="M416" s="19">
        <f t="shared" si="581"/>
        <v>12812.7</v>
      </c>
      <c r="N416" s="19">
        <f t="shared" si="582"/>
        <v>12812.7</v>
      </c>
      <c r="O416" s="19">
        <f t="shared" ref="O416:Q418" si="677">O417</f>
        <v>12812.7</v>
      </c>
      <c r="P416" s="19">
        <f t="shared" si="677"/>
        <v>0</v>
      </c>
      <c r="Q416" s="19">
        <f t="shared" si="677"/>
        <v>0</v>
      </c>
      <c r="R416" s="19">
        <f t="shared" si="638"/>
        <v>25625.4</v>
      </c>
      <c r="S416" s="19">
        <f t="shared" ref="S416:S418" si="678">S417</f>
        <v>-9.3000000000000007</v>
      </c>
      <c r="T416" s="19">
        <f t="shared" si="646"/>
        <v>25616.100000000002</v>
      </c>
      <c r="U416" s="19">
        <f t="shared" si="640"/>
        <v>12812.7</v>
      </c>
      <c r="V416" s="19">
        <f t="shared" si="641"/>
        <v>12812.7</v>
      </c>
      <c r="W416" s="19">
        <f t="shared" ref="W416:W418" si="679">W417</f>
        <v>0</v>
      </c>
      <c r="X416" s="32"/>
      <c r="Y416" s="23"/>
      <c r="Z416" s="2"/>
    </row>
    <row r="417" spans="1:26" ht="46.8" x14ac:dyDescent="0.3">
      <c r="A417" s="47" t="s">
        <v>115</v>
      </c>
      <c r="B417" s="44">
        <v>600</v>
      </c>
      <c r="C417" s="47"/>
      <c r="D417" s="47"/>
      <c r="E417" s="15" t="s">
        <v>581</v>
      </c>
      <c r="F417" s="19">
        <f t="shared" si="676"/>
        <v>12812.7</v>
      </c>
      <c r="G417" s="19">
        <f t="shared" si="676"/>
        <v>12812.7</v>
      </c>
      <c r="H417" s="19">
        <f t="shared" si="676"/>
        <v>12812.7</v>
      </c>
      <c r="I417" s="19">
        <f t="shared" si="676"/>
        <v>0</v>
      </c>
      <c r="J417" s="19">
        <f t="shared" si="676"/>
        <v>0</v>
      </c>
      <c r="K417" s="19">
        <f t="shared" si="676"/>
        <v>0</v>
      </c>
      <c r="L417" s="19">
        <f t="shared" si="580"/>
        <v>12812.7</v>
      </c>
      <c r="M417" s="19">
        <f t="shared" si="581"/>
        <v>12812.7</v>
      </c>
      <c r="N417" s="19">
        <f t="shared" si="582"/>
        <v>12812.7</v>
      </c>
      <c r="O417" s="19">
        <f t="shared" si="677"/>
        <v>12812.7</v>
      </c>
      <c r="P417" s="19">
        <f t="shared" si="677"/>
        <v>0</v>
      </c>
      <c r="Q417" s="19">
        <f t="shared" si="677"/>
        <v>0</v>
      </c>
      <c r="R417" s="19">
        <f t="shared" si="638"/>
        <v>25625.4</v>
      </c>
      <c r="S417" s="19">
        <f t="shared" si="678"/>
        <v>-9.3000000000000007</v>
      </c>
      <c r="T417" s="19">
        <f t="shared" si="646"/>
        <v>25616.100000000002</v>
      </c>
      <c r="U417" s="19">
        <f t="shared" si="640"/>
        <v>12812.7</v>
      </c>
      <c r="V417" s="19">
        <f t="shared" si="641"/>
        <v>12812.7</v>
      </c>
      <c r="W417" s="19">
        <f t="shared" si="679"/>
        <v>0</v>
      </c>
      <c r="X417" s="32"/>
      <c r="Y417" s="23"/>
      <c r="Z417" s="2"/>
    </row>
    <row r="418" spans="1:26" x14ac:dyDescent="0.3">
      <c r="A418" s="47" t="s">
        <v>115</v>
      </c>
      <c r="B418" s="44">
        <v>620</v>
      </c>
      <c r="C418" s="47"/>
      <c r="D418" s="47"/>
      <c r="E418" s="15" t="s">
        <v>596</v>
      </c>
      <c r="F418" s="19">
        <f t="shared" si="676"/>
        <v>12812.7</v>
      </c>
      <c r="G418" s="19">
        <f t="shared" si="676"/>
        <v>12812.7</v>
      </c>
      <c r="H418" s="19">
        <f t="shared" si="676"/>
        <v>12812.7</v>
      </c>
      <c r="I418" s="19">
        <f t="shared" si="676"/>
        <v>0</v>
      </c>
      <c r="J418" s="19">
        <f t="shared" si="676"/>
        <v>0</v>
      </c>
      <c r="K418" s="19">
        <f t="shared" si="676"/>
        <v>0</v>
      </c>
      <c r="L418" s="19">
        <f t="shared" si="580"/>
        <v>12812.7</v>
      </c>
      <c r="M418" s="19">
        <f t="shared" si="581"/>
        <v>12812.7</v>
      </c>
      <c r="N418" s="19">
        <f t="shared" si="582"/>
        <v>12812.7</v>
      </c>
      <c r="O418" s="19">
        <f t="shared" si="677"/>
        <v>12812.7</v>
      </c>
      <c r="P418" s="19">
        <f t="shared" si="677"/>
        <v>0</v>
      </c>
      <c r="Q418" s="19">
        <f t="shared" si="677"/>
        <v>0</v>
      </c>
      <c r="R418" s="19">
        <f t="shared" si="638"/>
        <v>25625.4</v>
      </c>
      <c r="S418" s="19">
        <f t="shared" si="678"/>
        <v>-9.3000000000000007</v>
      </c>
      <c r="T418" s="19">
        <f t="shared" si="646"/>
        <v>25616.100000000002</v>
      </c>
      <c r="U418" s="19">
        <f t="shared" si="640"/>
        <v>12812.7</v>
      </c>
      <c r="V418" s="19">
        <f t="shared" si="641"/>
        <v>12812.7</v>
      </c>
      <c r="W418" s="19">
        <f t="shared" si="679"/>
        <v>0</v>
      </c>
      <c r="X418" s="32"/>
      <c r="Y418" s="23"/>
      <c r="Z418" s="2"/>
    </row>
    <row r="419" spans="1:26" x14ac:dyDescent="0.3">
      <c r="A419" s="47" t="s">
        <v>115</v>
      </c>
      <c r="B419" s="44">
        <v>620</v>
      </c>
      <c r="C419" s="47" t="s">
        <v>105</v>
      </c>
      <c r="D419" s="47" t="s">
        <v>112</v>
      </c>
      <c r="E419" s="15" t="s">
        <v>571</v>
      </c>
      <c r="F419" s="19">
        <v>12812.7</v>
      </c>
      <c r="G419" s="19">
        <v>12812.7</v>
      </c>
      <c r="H419" s="19">
        <v>12812.7</v>
      </c>
      <c r="I419" s="19"/>
      <c r="J419" s="19"/>
      <c r="K419" s="19"/>
      <c r="L419" s="19">
        <f t="shared" ref="L419:L482" si="680">F419+I419</f>
        <v>12812.7</v>
      </c>
      <c r="M419" s="19">
        <f t="shared" ref="M419:M482" si="681">G419+J419</f>
        <v>12812.7</v>
      </c>
      <c r="N419" s="19">
        <f t="shared" ref="N419:N482" si="682">H419+K419</f>
        <v>12812.7</v>
      </c>
      <c r="O419" s="19">
        <v>12812.7</v>
      </c>
      <c r="P419" s="19"/>
      <c r="Q419" s="19"/>
      <c r="R419" s="19">
        <f t="shared" si="638"/>
        <v>25625.4</v>
      </c>
      <c r="S419" s="19">
        <v>-9.3000000000000007</v>
      </c>
      <c r="T419" s="19">
        <f t="shared" si="646"/>
        <v>25616.100000000002</v>
      </c>
      <c r="U419" s="19">
        <f t="shared" si="640"/>
        <v>12812.7</v>
      </c>
      <c r="V419" s="19">
        <f t="shared" si="641"/>
        <v>12812.7</v>
      </c>
      <c r="W419" s="40"/>
      <c r="X419" s="41"/>
      <c r="Y419" s="42"/>
      <c r="Z419" s="43"/>
    </row>
    <row r="420" spans="1:26" ht="46.8" x14ac:dyDescent="0.3">
      <c r="A420" s="47" t="s">
        <v>120</v>
      </c>
      <c r="B420" s="44"/>
      <c r="C420" s="47"/>
      <c r="D420" s="47"/>
      <c r="E420" s="15" t="s">
        <v>1075</v>
      </c>
      <c r="F420" s="19">
        <f>F421+F427+F433</f>
        <v>548453.4</v>
      </c>
      <c r="G420" s="19">
        <f t="shared" ref="G420:W420" si="683">G421+G427+G433</f>
        <v>545500.99999999988</v>
      </c>
      <c r="H420" s="19">
        <f t="shared" si="683"/>
        <v>545500.99999999988</v>
      </c>
      <c r="I420" s="19">
        <f t="shared" ref="I420:K420" si="684">I421+I427+I433</f>
        <v>13893.6</v>
      </c>
      <c r="J420" s="19">
        <f t="shared" si="684"/>
        <v>3893.6</v>
      </c>
      <c r="K420" s="19">
        <f t="shared" si="684"/>
        <v>3893.6</v>
      </c>
      <c r="L420" s="19">
        <f t="shared" si="680"/>
        <v>562347</v>
      </c>
      <c r="M420" s="19">
        <f t="shared" si="681"/>
        <v>549394.59999999986</v>
      </c>
      <c r="N420" s="19">
        <f t="shared" si="682"/>
        <v>549394.59999999986</v>
      </c>
      <c r="O420" s="19">
        <f t="shared" ref="O420:Q420" si="685">O421+O427+O433</f>
        <v>0</v>
      </c>
      <c r="P420" s="19">
        <f t="shared" si="685"/>
        <v>0</v>
      </c>
      <c r="Q420" s="19">
        <f t="shared" si="685"/>
        <v>0</v>
      </c>
      <c r="R420" s="19">
        <f t="shared" si="638"/>
        <v>562347</v>
      </c>
      <c r="S420" s="19">
        <f t="shared" ref="S420" si="686">S421+S427+S433</f>
        <v>0</v>
      </c>
      <c r="T420" s="19">
        <f t="shared" si="646"/>
        <v>562347</v>
      </c>
      <c r="U420" s="19">
        <f t="shared" si="640"/>
        <v>549394.59999999986</v>
      </c>
      <c r="V420" s="19">
        <f t="shared" si="641"/>
        <v>549394.59999999986</v>
      </c>
      <c r="W420" s="19">
        <f t="shared" si="683"/>
        <v>0</v>
      </c>
      <c r="X420" s="32"/>
      <c r="Y420" s="23"/>
      <c r="Z420" s="2"/>
    </row>
    <row r="421" spans="1:26" ht="46.8" x14ac:dyDescent="0.3">
      <c r="A421" s="47" t="s">
        <v>117</v>
      </c>
      <c r="B421" s="44"/>
      <c r="C421" s="47"/>
      <c r="D421" s="47"/>
      <c r="E421" s="15" t="s">
        <v>627</v>
      </c>
      <c r="F421" s="19">
        <f t="shared" ref="F421:K421" si="687">F422</f>
        <v>506560.80000000005</v>
      </c>
      <c r="G421" s="19">
        <f t="shared" si="687"/>
        <v>503608.39999999997</v>
      </c>
      <c r="H421" s="19">
        <f t="shared" si="687"/>
        <v>503608.39999999997</v>
      </c>
      <c r="I421" s="19">
        <f t="shared" si="687"/>
        <v>3893.6</v>
      </c>
      <c r="J421" s="19">
        <f t="shared" si="687"/>
        <v>3893.6</v>
      </c>
      <c r="K421" s="19">
        <f t="shared" si="687"/>
        <v>3893.6</v>
      </c>
      <c r="L421" s="19">
        <f t="shared" si="680"/>
        <v>510454.4</v>
      </c>
      <c r="M421" s="19">
        <f t="shared" si="681"/>
        <v>507501.99999999994</v>
      </c>
      <c r="N421" s="19">
        <f t="shared" si="682"/>
        <v>507501.99999999994</v>
      </c>
      <c r="O421" s="19">
        <f t="shared" ref="O421:Q421" si="688">O422</f>
        <v>0</v>
      </c>
      <c r="P421" s="19">
        <f t="shared" si="688"/>
        <v>0</v>
      </c>
      <c r="Q421" s="19">
        <f t="shared" si="688"/>
        <v>0</v>
      </c>
      <c r="R421" s="19">
        <f t="shared" si="638"/>
        <v>510454.4</v>
      </c>
      <c r="S421" s="19">
        <f t="shared" ref="S421" si="689">S422</f>
        <v>0</v>
      </c>
      <c r="T421" s="19">
        <f t="shared" si="646"/>
        <v>510454.4</v>
      </c>
      <c r="U421" s="19">
        <f t="shared" si="640"/>
        <v>507501.99999999994</v>
      </c>
      <c r="V421" s="19">
        <f t="shared" si="641"/>
        <v>507501.99999999994</v>
      </c>
      <c r="W421" s="19">
        <f t="shared" ref="W421" si="690">W422</f>
        <v>0</v>
      </c>
      <c r="X421" s="32"/>
      <c r="Y421" s="23"/>
      <c r="Z421" s="2"/>
    </row>
    <row r="422" spans="1:26" ht="46.8" x14ac:dyDescent="0.3">
      <c r="A422" s="47" t="s">
        <v>117</v>
      </c>
      <c r="B422" s="44">
        <v>600</v>
      </c>
      <c r="C422" s="47"/>
      <c r="D422" s="47"/>
      <c r="E422" s="15" t="s">
        <v>581</v>
      </c>
      <c r="F422" s="19">
        <f t="shared" ref="F422:K422" si="691">F423+F425</f>
        <v>506560.80000000005</v>
      </c>
      <c r="G422" s="19">
        <f t="shared" si="691"/>
        <v>503608.39999999997</v>
      </c>
      <c r="H422" s="19">
        <f t="shared" si="691"/>
        <v>503608.39999999997</v>
      </c>
      <c r="I422" s="19">
        <f t="shared" si="691"/>
        <v>3893.6</v>
      </c>
      <c r="J422" s="19">
        <f t="shared" si="691"/>
        <v>3893.6</v>
      </c>
      <c r="K422" s="19">
        <f t="shared" si="691"/>
        <v>3893.6</v>
      </c>
      <c r="L422" s="19">
        <f t="shared" si="680"/>
        <v>510454.4</v>
      </c>
      <c r="M422" s="19">
        <f t="shared" si="681"/>
        <v>507501.99999999994</v>
      </c>
      <c r="N422" s="19">
        <f t="shared" si="682"/>
        <v>507501.99999999994</v>
      </c>
      <c r="O422" s="19">
        <f t="shared" ref="O422:Q422" si="692">O423+O425</f>
        <v>0</v>
      </c>
      <c r="P422" s="19">
        <f t="shared" si="692"/>
        <v>0</v>
      </c>
      <c r="Q422" s="19">
        <f t="shared" si="692"/>
        <v>0</v>
      </c>
      <c r="R422" s="19">
        <f t="shared" si="638"/>
        <v>510454.4</v>
      </c>
      <c r="S422" s="19">
        <f t="shared" ref="S422" si="693">S423+S425</f>
        <v>0</v>
      </c>
      <c r="T422" s="19">
        <f t="shared" si="646"/>
        <v>510454.4</v>
      </c>
      <c r="U422" s="19">
        <f t="shared" si="640"/>
        <v>507501.99999999994</v>
      </c>
      <c r="V422" s="19">
        <f t="shared" si="641"/>
        <v>507501.99999999994</v>
      </c>
      <c r="W422" s="19">
        <f t="shared" ref="W422" si="694">W423+W425</f>
        <v>0</v>
      </c>
      <c r="X422" s="32"/>
      <c r="Y422" s="23"/>
      <c r="Z422" s="2"/>
    </row>
    <row r="423" spans="1:26" x14ac:dyDescent="0.3">
      <c r="A423" s="47" t="s">
        <v>117</v>
      </c>
      <c r="B423" s="44">
        <v>610</v>
      </c>
      <c r="C423" s="47"/>
      <c r="D423" s="47"/>
      <c r="E423" s="15" t="s">
        <v>595</v>
      </c>
      <c r="F423" s="19">
        <f t="shared" ref="F423:K423" si="695">F424</f>
        <v>176346.1</v>
      </c>
      <c r="G423" s="19">
        <f t="shared" si="695"/>
        <v>175781.3</v>
      </c>
      <c r="H423" s="19">
        <f t="shared" si="695"/>
        <v>175781.3</v>
      </c>
      <c r="I423" s="19">
        <f t="shared" si="695"/>
        <v>3893.6</v>
      </c>
      <c r="J423" s="19">
        <f t="shared" si="695"/>
        <v>3893.6</v>
      </c>
      <c r="K423" s="19">
        <f t="shared" si="695"/>
        <v>3893.6</v>
      </c>
      <c r="L423" s="19">
        <f t="shared" si="680"/>
        <v>180239.7</v>
      </c>
      <c r="M423" s="19">
        <f t="shared" si="681"/>
        <v>179674.9</v>
      </c>
      <c r="N423" s="19">
        <f t="shared" si="682"/>
        <v>179674.9</v>
      </c>
      <c r="O423" s="19">
        <f t="shared" ref="O423:Q423" si="696">O424</f>
        <v>0</v>
      </c>
      <c r="P423" s="19">
        <f t="shared" si="696"/>
        <v>0</v>
      </c>
      <c r="Q423" s="19">
        <f t="shared" si="696"/>
        <v>0</v>
      </c>
      <c r="R423" s="19">
        <f t="shared" si="638"/>
        <v>180239.7</v>
      </c>
      <c r="S423" s="19">
        <f t="shared" ref="S423" si="697">S424</f>
        <v>0</v>
      </c>
      <c r="T423" s="19">
        <f t="shared" si="646"/>
        <v>180239.7</v>
      </c>
      <c r="U423" s="19">
        <f t="shared" si="640"/>
        <v>179674.9</v>
      </c>
      <c r="V423" s="19">
        <f t="shared" si="641"/>
        <v>179674.9</v>
      </c>
      <c r="W423" s="19">
        <f t="shared" ref="W423" si="698">W424</f>
        <v>0</v>
      </c>
      <c r="X423" s="32"/>
      <c r="Y423" s="23"/>
      <c r="Z423" s="2"/>
    </row>
    <row r="424" spans="1:26" x14ac:dyDescent="0.3">
      <c r="A424" s="47" t="s">
        <v>117</v>
      </c>
      <c r="B424" s="44">
        <v>610</v>
      </c>
      <c r="C424" s="47" t="s">
        <v>105</v>
      </c>
      <c r="D424" s="47" t="s">
        <v>5</v>
      </c>
      <c r="E424" s="15" t="s">
        <v>570</v>
      </c>
      <c r="F424" s="19">
        <v>176346.1</v>
      </c>
      <c r="G424" s="19">
        <v>175781.3</v>
      </c>
      <c r="H424" s="19">
        <v>175781.3</v>
      </c>
      <c r="I424" s="24">
        <v>3893.6</v>
      </c>
      <c r="J424" s="24">
        <v>3893.6</v>
      </c>
      <c r="K424" s="24">
        <v>3893.6</v>
      </c>
      <c r="L424" s="19">
        <f t="shared" si="680"/>
        <v>180239.7</v>
      </c>
      <c r="M424" s="19">
        <f t="shared" si="681"/>
        <v>179674.9</v>
      </c>
      <c r="N424" s="19">
        <f t="shared" si="682"/>
        <v>179674.9</v>
      </c>
      <c r="O424" s="19"/>
      <c r="P424" s="19"/>
      <c r="Q424" s="19"/>
      <c r="R424" s="19">
        <f t="shared" si="638"/>
        <v>180239.7</v>
      </c>
      <c r="S424" s="19"/>
      <c r="T424" s="19">
        <f t="shared" si="646"/>
        <v>180239.7</v>
      </c>
      <c r="U424" s="19">
        <f t="shared" si="640"/>
        <v>179674.9</v>
      </c>
      <c r="V424" s="19">
        <f t="shared" si="641"/>
        <v>179674.9</v>
      </c>
      <c r="W424" s="19"/>
      <c r="X424" s="32"/>
      <c r="Y424" s="23" t="s">
        <v>1285</v>
      </c>
      <c r="Z424" s="2"/>
    </row>
    <row r="425" spans="1:26" x14ac:dyDescent="0.3">
      <c r="A425" s="47" t="s">
        <v>117</v>
      </c>
      <c r="B425" s="44">
        <v>620</v>
      </c>
      <c r="C425" s="47"/>
      <c r="D425" s="47"/>
      <c r="E425" s="15" t="s">
        <v>596</v>
      </c>
      <c r="F425" s="19">
        <f t="shared" ref="F425:K425" si="699">F426</f>
        <v>330214.7</v>
      </c>
      <c r="G425" s="19">
        <f t="shared" si="699"/>
        <v>327827.09999999998</v>
      </c>
      <c r="H425" s="19">
        <f t="shared" si="699"/>
        <v>327827.09999999998</v>
      </c>
      <c r="I425" s="19">
        <f t="shared" si="699"/>
        <v>0</v>
      </c>
      <c r="J425" s="19">
        <f t="shared" si="699"/>
        <v>0</v>
      </c>
      <c r="K425" s="19">
        <f t="shared" si="699"/>
        <v>0</v>
      </c>
      <c r="L425" s="19">
        <f t="shared" si="680"/>
        <v>330214.7</v>
      </c>
      <c r="M425" s="19">
        <f t="shared" si="681"/>
        <v>327827.09999999998</v>
      </c>
      <c r="N425" s="19">
        <f t="shared" si="682"/>
        <v>327827.09999999998</v>
      </c>
      <c r="O425" s="19">
        <f t="shared" ref="O425:Q425" si="700">O426</f>
        <v>0</v>
      </c>
      <c r="P425" s="19">
        <f t="shared" si="700"/>
        <v>0</v>
      </c>
      <c r="Q425" s="19">
        <f t="shared" si="700"/>
        <v>0</v>
      </c>
      <c r="R425" s="19">
        <f t="shared" si="638"/>
        <v>330214.7</v>
      </c>
      <c r="S425" s="19">
        <f t="shared" ref="S425" si="701">S426</f>
        <v>0</v>
      </c>
      <c r="T425" s="19">
        <f t="shared" si="646"/>
        <v>330214.7</v>
      </c>
      <c r="U425" s="19">
        <f t="shared" si="640"/>
        <v>327827.09999999998</v>
      </c>
      <c r="V425" s="19">
        <f t="shared" si="641"/>
        <v>327827.09999999998</v>
      </c>
      <c r="W425" s="19">
        <f t="shared" ref="W425" si="702">W426</f>
        <v>0</v>
      </c>
      <c r="X425" s="32"/>
      <c r="Y425" s="23"/>
      <c r="Z425" s="2"/>
    </row>
    <row r="426" spans="1:26" x14ac:dyDescent="0.3">
      <c r="A426" s="47" t="s">
        <v>117</v>
      </c>
      <c r="B426" s="44">
        <v>620</v>
      </c>
      <c r="C426" s="47" t="s">
        <v>105</v>
      </c>
      <c r="D426" s="47" t="s">
        <v>5</v>
      </c>
      <c r="E426" s="15" t="s">
        <v>570</v>
      </c>
      <c r="F426" s="19">
        <v>330214.7</v>
      </c>
      <c r="G426" s="19">
        <v>327827.09999999998</v>
      </c>
      <c r="H426" s="19">
        <v>327827.09999999998</v>
      </c>
      <c r="I426" s="19"/>
      <c r="J426" s="19"/>
      <c r="K426" s="19"/>
      <c r="L426" s="19">
        <f t="shared" si="680"/>
        <v>330214.7</v>
      </c>
      <c r="M426" s="19">
        <f t="shared" si="681"/>
        <v>327827.09999999998</v>
      </c>
      <c r="N426" s="19">
        <f t="shared" si="682"/>
        <v>327827.09999999998</v>
      </c>
      <c r="O426" s="19"/>
      <c r="P426" s="19"/>
      <c r="Q426" s="19"/>
      <c r="R426" s="19">
        <f t="shared" si="638"/>
        <v>330214.7</v>
      </c>
      <c r="S426" s="19"/>
      <c r="T426" s="19">
        <f t="shared" si="646"/>
        <v>330214.7</v>
      </c>
      <c r="U426" s="19">
        <f t="shared" si="640"/>
        <v>327827.09999999998</v>
      </c>
      <c r="V426" s="19">
        <f t="shared" si="641"/>
        <v>327827.09999999998</v>
      </c>
      <c r="W426" s="19"/>
      <c r="X426" s="32"/>
      <c r="Y426" s="23"/>
      <c r="Z426" s="2"/>
    </row>
    <row r="427" spans="1:26" ht="46.8" x14ac:dyDescent="0.3">
      <c r="A427" s="47" t="s">
        <v>118</v>
      </c>
      <c r="B427" s="44"/>
      <c r="C427" s="47"/>
      <c r="D427" s="47"/>
      <c r="E427" s="15" t="s">
        <v>672</v>
      </c>
      <c r="F427" s="19">
        <f t="shared" ref="F427:K427" si="703">F428</f>
        <v>34978.400000000001</v>
      </c>
      <c r="G427" s="19">
        <f t="shared" si="703"/>
        <v>34978.400000000001</v>
      </c>
      <c r="H427" s="19">
        <f t="shared" si="703"/>
        <v>34978.400000000001</v>
      </c>
      <c r="I427" s="19">
        <f t="shared" si="703"/>
        <v>10000</v>
      </c>
      <c r="J427" s="19">
        <f t="shared" si="703"/>
        <v>0</v>
      </c>
      <c r="K427" s="19">
        <f t="shared" si="703"/>
        <v>0</v>
      </c>
      <c r="L427" s="19">
        <f t="shared" si="680"/>
        <v>44978.400000000001</v>
      </c>
      <c r="M427" s="19">
        <f t="shared" si="681"/>
        <v>34978.400000000001</v>
      </c>
      <c r="N427" s="19">
        <f t="shared" si="682"/>
        <v>34978.400000000001</v>
      </c>
      <c r="O427" s="19">
        <f t="shared" ref="O427:Q427" si="704">O428</f>
        <v>0</v>
      </c>
      <c r="P427" s="19">
        <f t="shared" si="704"/>
        <v>0</v>
      </c>
      <c r="Q427" s="19">
        <f t="shared" si="704"/>
        <v>0</v>
      </c>
      <c r="R427" s="19">
        <f t="shared" si="638"/>
        <v>44978.400000000001</v>
      </c>
      <c r="S427" s="19">
        <f t="shared" ref="S427" si="705">S428</f>
        <v>0</v>
      </c>
      <c r="T427" s="19">
        <f t="shared" si="646"/>
        <v>44978.400000000001</v>
      </c>
      <c r="U427" s="19">
        <f t="shared" si="640"/>
        <v>34978.400000000001</v>
      </c>
      <c r="V427" s="19">
        <f t="shared" si="641"/>
        <v>34978.400000000001</v>
      </c>
      <c r="W427" s="19">
        <f t="shared" ref="W427" si="706">W428</f>
        <v>0</v>
      </c>
      <c r="X427" s="32"/>
      <c r="Y427" s="23"/>
      <c r="Z427" s="2"/>
    </row>
    <row r="428" spans="1:26" ht="46.8" x14ac:dyDescent="0.3">
      <c r="A428" s="47" t="s">
        <v>118</v>
      </c>
      <c r="B428" s="44">
        <v>600</v>
      </c>
      <c r="C428" s="47"/>
      <c r="D428" s="47"/>
      <c r="E428" s="15" t="s">
        <v>581</v>
      </c>
      <c r="F428" s="19">
        <f t="shared" ref="F428:K428" si="707">F429+F431</f>
        <v>34978.400000000001</v>
      </c>
      <c r="G428" s="19">
        <f t="shared" si="707"/>
        <v>34978.400000000001</v>
      </c>
      <c r="H428" s="19">
        <f t="shared" si="707"/>
        <v>34978.400000000001</v>
      </c>
      <c r="I428" s="19">
        <f t="shared" si="707"/>
        <v>10000</v>
      </c>
      <c r="J428" s="19">
        <f t="shared" si="707"/>
        <v>0</v>
      </c>
      <c r="K428" s="19">
        <f t="shared" si="707"/>
        <v>0</v>
      </c>
      <c r="L428" s="19">
        <f t="shared" si="680"/>
        <v>44978.400000000001</v>
      </c>
      <c r="M428" s="19">
        <f t="shared" si="681"/>
        <v>34978.400000000001</v>
      </c>
      <c r="N428" s="19">
        <f t="shared" si="682"/>
        <v>34978.400000000001</v>
      </c>
      <c r="O428" s="19">
        <f t="shared" ref="O428:Q428" si="708">O429+O431</f>
        <v>0</v>
      </c>
      <c r="P428" s="19">
        <f t="shared" si="708"/>
        <v>0</v>
      </c>
      <c r="Q428" s="19">
        <f t="shared" si="708"/>
        <v>0</v>
      </c>
      <c r="R428" s="19">
        <f t="shared" si="638"/>
        <v>44978.400000000001</v>
      </c>
      <c r="S428" s="19">
        <f t="shared" ref="S428" si="709">S429+S431</f>
        <v>0</v>
      </c>
      <c r="T428" s="19">
        <f t="shared" si="646"/>
        <v>44978.400000000001</v>
      </c>
      <c r="U428" s="19">
        <f t="shared" si="640"/>
        <v>34978.400000000001</v>
      </c>
      <c r="V428" s="19">
        <f t="shared" si="641"/>
        <v>34978.400000000001</v>
      </c>
      <c r="W428" s="19">
        <f t="shared" ref="W428" si="710">W429+W431</f>
        <v>0</v>
      </c>
      <c r="X428" s="32"/>
      <c r="Y428" s="23"/>
      <c r="Z428" s="2"/>
    </row>
    <row r="429" spans="1:26" x14ac:dyDescent="0.3">
      <c r="A429" s="47" t="s">
        <v>118</v>
      </c>
      <c r="B429" s="44">
        <v>610</v>
      </c>
      <c r="C429" s="47"/>
      <c r="D429" s="47"/>
      <c r="E429" s="15" t="s">
        <v>595</v>
      </c>
      <c r="F429" s="19">
        <f t="shared" ref="F429:K429" si="711">F430</f>
        <v>4369.8999999999996</v>
      </c>
      <c r="G429" s="19">
        <f t="shared" si="711"/>
        <v>4369.8999999999996</v>
      </c>
      <c r="H429" s="19">
        <f t="shared" si="711"/>
        <v>4369.8999999999996</v>
      </c>
      <c r="I429" s="19">
        <f t="shared" si="711"/>
        <v>4434.2</v>
      </c>
      <c r="J429" s="19">
        <f t="shared" si="711"/>
        <v>0</v>
      </c>
      <c r="K429" s="19">
        <f t="shared" si="711"/>
        <v>0</v>
      </c>
      <c r="L429" s="19">
        <f t="shared" si="680"/>
        <v>8804.0999999999985</v>
      </c>
      <c r="M429" s="19">
        <f t="shared" si="681"/>
        <v>4369.8999999999996</v>
      </c>
      <c r="N429" s="19">
        <f t="shared" si="682"/>
        <v>4369.8999999999996</v>
      </c>
      <c r="O429" s="19">
        <f t="shared" ref="O429:Q429" si="712">O430</f>
        <v>0</v>
      </c>
      <c r="P429" s="19">
        <f t="shared" si="712"/>
        <v>0</v>
      </c>
      <c r="Q429" s="19">
        <f t="shared" si="712"/>
        <v>0</v>
      </c>
      <c r="R429" s="19">
        <f t="shared" si="638"/>
        <v>8804.0999999999985</v>
      </c>
      <c r="S429" s="19">
        <f t="shared" ref="S429" si="713">S430</f>
        <v>0</v>
      </c>
      <c r="T429" s="19">
        <f t="shared" si="646"/>
        <v>8804.0999999999985</v>
      </c>
      <c r="U429" s="19">
        <f t="shared" si="640"/>
        <v>4369.8999999999996</v>
      </c>
      <c r="V429" s="19">
        <f t="shared" si="641"/>
        <v>4369.8999999999996</v>
      </c>
      <c r="W429" s="19">
        <f t="shared" ref="W429" si="714">W430</f>
        <v>0</v>
      </c>
      <c r="X429" s="32"/>
      <c r="Y429" s="23"/>
      <c r="Z429" s="2"/>
    </row>
    <row r="430" spans="1:26" x14ac:dyDescent="0.3">
      <c r="A430" s="47" t="s">
        <v>118</v>
      </c>
      <c r="B430" s="44">
        <v>610</v>
      </c>
      <c r="C430" s="47" t="s">
        <v>105</v>
      </c>
      <c r="D430" s="47" t="s">
        <v>5</v>
      </c>
      <c r="E430" s="15" t="s">
        <v>570</v>
      </c>
      <c r="F430" s="19">
        <v>4369.8999999999996</v>
      </c>
      <c r="G430" s="19">
        <v>4369.8999999999996</v>
      </c>
      <c r="H430" s="19">
        <v>4369.8999999999996</v>
      </c>
      <c r="I430" s="19">
        <v>4434.2</v>
      </c>
      <c r="J430" s="19"/>
      <c r="K430" s="19"/>
      <c r="L430" s="19">
        <f t="shared" si="680"/>
        <v>8804.0999999999985</v>
      </c>
      <c r="M430" s="19">
        <f t="shared" si="681"/>
        <v>4369.8999999999996</v>
      </c>
      <c r="N430" s="19">
        <f t="shared" si="682"/>
        <v>4369.8999999999996</v>
      </c>
      <c r="O430" s="19"/>
      <c r="P430" s="19"/>
      <c r="Q430" s="19"/>
      <c r="R430" s="19">
        <f t="shared" si="638"/>
        <v>8804.0999999999985</v>
      </c>
      <c r="S430" s="19"/>
      <c r="T430" s="19">
        <f t="shared" si="646"/>
        <v>8804.0999999999985</v>
      </c>
      <c r="U430" s="19">
        <f t="shared" si="640"/>
        <v>4369.8999999999996</v>
      </c>
      <c r="V430" s="19">
        <f t="shared" si="641"/>
        <v>4369.8999999999996</v>
      </c>
      <c r="W430" s="19"/>
      <c r="X430" s="32"/>
      <c r="Y430" s="23" t="s">
        <v>1337</v>
      </c>
      <c r="Z430" s="2"/>
    </row>
    <row r="431" spans="1:26" x14ac:dyDescent="0.3">
      <c r="A431" s="47" t="s">
        <v>118</v>
      </c>
      <c r="B431" s="44">
        <v>620</v>
      </c>
      <c r="C431" s="47"/>
      <c r="D431" s="47"/>
      <c r="E431" s="15" t="s">
        <v>596</v>
      </c>
      <c r="F431" s="19">
        <f t="shared" ref="F431:K431" si="715">F432</f>
        <v>30608.5</v>
      </c>
      <c r="G431" s="19">
        <f t="shared" si="715"/>
        <v>30608.5</v>
      </c>
      <c r="H431" s="19">
        <f t="shared" si="715"/>
        <v>30608.5</v>
      </c>
      <c r="I431" s="19">
        <f t="shared" si="715"/>
        <v>5565.8</v>
      </c>
      <c r="J431" s="19">
        <f t="shared" si="715"/>
        <v>0</v>
      </c>
      <c r="K431" s="19">
        <f t="shared" si="715"/>
        <v>0</v>
      </c>
      <c r="L431" s="19">
        <f t="shared" si="680"/>
        <v>36174.300000000003</v>
      </c>
      <c r="M431" s="19">
        <f t="shared" si="681"/>
        <v>30608.5</v>
      </c>
      <c r="N431" s="19">
        <f t="shared" si="682"/>
        <v>30608.5</v>
      </c>
      <c r="O431" s="19">
        <f t="shared" ref="O431:Q431" si="716">O432</f>
        <v>0</v>
      </c>
      <c r="P431" s="19">
        <f t="shared" si="716"/>
        <v>0</v>
      </c>
      <c r="Q431" s="19">
        <f t="shared" si="716"/>
        <v>0</v>
      </c>
      <c r="R431" s="19">
        <f t="shared" si="638"/>
        <v>36174.300000000003</v>
      </c>
      <c r="S431" s="19">
        <f t="shared" ref="S431" si="717">S432</f>
        <v>0</v>
      </c>
      <c r="T431" s="19">
        <f t="shared" si="646"/>
        <v>36174.300000000003</v>
      </c>
      <c r="U431" s="19">
        <f t="shared" si="640"/>
        <v>30608.5</v>
      </c>
      <c r="V431" s="19">
        <f t="shared" si="641"/>
        <v>30608.5</v>
      </c>
      <c r="W431" s="19">
        <f t="shared" ref="W431" si="718">W432</f>
        <v>0</v>
      </c>
      <c r="X431" s="32"/>
      <c r="Y431" s="23"/>
      <c r="Z431" s="2"/>
    </row>
    <row r="432" spans="1:26" x14ac:dyDescent="0.3">
      <c r="A432" s="47" t="s">
        <v>118</v>
      </c>
      <c r="B432" s="44">
        <v>620</v>
      </c>
      <c r="C432" s="47" t="s">
        <v>105</v>
      </c>
      <c r="D432" s="47" t="s">
        <v>5</v>
      </c>
      <c r="E432" s="15" t="s">
        <v>570</v>
      </c>
      <c r="F432" s="19">
        <v>30608.5</v>
      </c>
      <c r="G432" s="19">
        <v>30608.5</v>
      </c>
      <c r="H432" s="19">
        <v>30608.5</v>
      </c>
      <c r="I432" s="19">
        <v>5565.8</v>
      </c>
      <c r="J432" s="19"/>
      <c r="K432" s="19"/>
      <c r="L432" s="19">
        <f t="shared" si="680"/>
        <v>36174.300000000003</v>
      </c>
      <c r="M432" s="19">
        <f t="shared" si="681"/>
        <v>30608.5</v>
      </c>
      <c r="N432" s="19">
        <f t="shared" si="682"/>
        <v>30608.5</v>
      </c>
      <c r="O432" s="19"/>
      <c r="P432" s="19"/>
      <c r="Q432" s="19"/>
      <c r="R432" s="19">
        <f t="shared" si="638"/>
        <v>36174.300000000003</v>
      </c>
      <c r="S432" s="19"/>
      <c r="T432" s="19">
        <f t="shared" si="646"/>
        <v>36174.300000000003</v>
      </c>
      <c r="U432" s="19">
        <f t="shared" si="640"/>
        <v>30608.5</v>
      </c>
      <c r="V432" s="19">
        <f t="shared" si="641"/>
        <v>30608.5</v>
      </c>
      <c r="W432" s="19"/>
      <c r="X432" s="32"/>
      <c r="Y432" s="23" t="s">
        <v>1338</v>
      </c>
      <c r="Z432" s="2"/>
    </row>
    <row r="433" spans="1:26" ht="31.2" x14ac:dyDescent="0.3">
      <c r="A433" s="47" t="s">
        <v>119</v>
      </c>
      <c r="B433" s="44"/>
      <c r="C433" s="47"/>
      <c r="D433" s="47"/>
      <c r="E433" s="15" t="s">
        <v>673</v>
      </c>
      <c r="F433" s="19">
        <f t="shared" ref="F433:K435" si="719">F434</f>
        <v>6914.2</v>
      </c>
      <c r="G433" s="19">
        <f t="shared" si="719"/>
        <v>6914.2</v>
      </c>
      <c r="H433" s="19">
        <f t="shared" si="719"/>
        <v>6914.2</v>
      </c>
      <c r="I433" s="19">
        <f t="shared" si="719"/>
        <v>0</v>
      </c>
      <c r="J433" s="19">
        <f t="shared" si="719"/>
        <v>0</v>
      </c>
      <c r="K433" s="19">
        <f t="shared" si="719"/>
        <v>0</v>
      </c>
      <c r="L433" s="19">
        <f t="shared" si="680"/>
        <v>6914.2</v>
      </c>
      <c r="M433" s="19">
        <f t="shared" si="681"/>
        <v>6914.2</v>
      </c>
      <c r="N433" s="19">
        <f t="shared" si="682"/>
        <v>6914.2</v>
      </c>
      <c r="O433" s="19">
        <f t="shared" ref="O433:Q435" si="720">O434</f>
        <v>0</v>
      </c>
      <c r="P433" s="19">
        <f t="shared" si="720"/>
        <v>0</v>
      </c>
      <c r="Q433" s="19">
        <f t="shared" si="720"/>
        <v>0</v>
      </c>
      <c r="R433" s="19">
        <f t="shared" si="638"/>
        <v>6914.2</v>
      </c>
      <c r="S433" s="19">
        <f t="shared" ref="S433:S435" si="721">S434</f>
        <v>0</v>
      </c>
      <c r="T433" s="19">
        <f t="shared" si="646"/>
        <v>6914.2</v>
      </c>
      <c r="U433" s="19">
        <f t="shared" si="640"/>
        <v>6914.2</v>
      </c>
      <c r="V433" s="19">
        <f t="shared" si="641"/>
        <v>6914.2</v>
      </c>
      <c r="W433" s="19">
        <f t="shared" ref="W433:W435" si="722">W434</f>
        <v>0</v>
      </c>
      <c r="X433" s="32"/>
      <c r="Y433" s="23"/>
      <c r="Z433" s="2"/>
    </row>
    <row r="434" spans="1:26" ht="46.8" x14ac:dyDescent="0.3">
      <c r="A434" s="47" t="s">
        <v>119</v>
      </c>
      <c r="B434" s="44">
        <v>600</v>
      </c>
      <c r="C434" s="47"/>
      <c r="D434" s="47"/>
      <c r="E434" s="15" t="s">
        <v>581</v>
      </c>
      <c r="F434" s="19">
        <f t="shared" si="719"/>
        <v>6914.2</v>
      </c>
      <c r="G434" s="19">
        <f t="shared" si="719"/>
        <v>6914.2</v>
      </c>
      <c r="H434" s="19">
        <f t="shared" si="719"/>
        <v>6914.2</v>
      </c>
      <c r="I434" s="19">
        <f t="shared" si="719"/>
        <v>0</v>
      </c>
      <c r="J434" s="19">
        <f t="shared" si="719"/>
        <v>0</v>
      </c>
      <c r="K434" s="19">
        <f t="shared" si="719"/>
        <v>0</v>
      </c>
      <c r="L434" s="19">
        <f t="shared" si="680"/>
        <v>6914.2</v>
      </c>
      <c r="M434" s="19">
        <f t="shared" si="681"/>
        <v>6914.2</v>
      </c>
      <c r="N434" s="19">
        <f t="shared" si="682"/>
        <v>6914.2</v>
      </c>
      <c r="O434" s="19">
        <f t="shared" si="720"/>
        <v>0</v>
      </c>
      <c r="P434" s="19">
        <f t="shared" si="720"/>
        <v>0</v>
      </c>
      <c r="Q434" s="19">
        <f t="shared" si="720"/>
        <v>0</v>
      </c>
      <c r="R434" s="19">
        <f t="shared" si="638"/>
        <v>6914.2</v>
      </c>
      <c r="S434" s="19">
        <f t="shared" si="721"/>
        <v>0</v>
      </c>
      <c r="T434" s="19">
        <f t="shared" si="646"/>
        <v>6914.2</v>
      </c>
      <c r="U434" s="19">
        <f t="shared" si="640"/>
        <v>6914.2</v>
      </c>
      <c r="V434" s="19">
        <f t="shared" si="641"/>
        <v>6914.2</v>
      </c>
      <c r="W434" s="19">
        <f t="shared" si="722"/>
        <v>0</v>
      </c>
      <c r="X434" s="32"/>
      <c r="Y434" s="23"/>
      <c r="Z434" s="2"/>
    </row>
    <row r="435" spans="1:26" x14ac:dyDescent="0.3">
      <c r="A435" s="47" t="s">
        <v>119</v>
      </c>
      <c r="B435" s="44">
        <v>620</v>
      </c>
      <c r="C435" s="47"/>
      <c r="D435" s="47"/>
      <c r="E435" s="15" t="s">
        <v>596</v>
      </c>
      <c r="F435" s="19">
        <f t="shared" si="719"/>
        <v>6914.2</v>
      </c>
      <c r="G435" s="19">
        <f t="shared" si="719"/>
        <v>6914.2</v>
      </c>
      <c r="H435" s="19">
        <f t="shared" si="719"/>
        <v>6914.2</v>
      </c>
      <c r="I435" s="19">
        <f t="shared" si="719"/>
        <v>0</v>
      </c>
      <c r="J435" s="19">
        <f t="shared" si="719"/>
        <v>0</v>
      </c>
      <c r="K435" s="19">
        <f t="shared" si="719"/>
        <v>0</v>
      </c>
      <c r="L435" s="19">
        <f t="shared" si="680"/>
        <v>6914.2</v>
      </c>
      <c r="M435" s="19">
        <f t="shared" si="681"/>
        <v>6914.2</v>
      </c>
      <c r="N435" s="19">
        <f t="shared" si="682"/>
        <v>6914.2</v>
      </c>
      <c r="O435" s="19">
        <f t="shared" si="720"/>
        <v>0</v>
      </c>
      <c r="P435" s="19">
        <f t="shared" si="720"/>
        <v>0</v>
      </c>
      <c r="Q435" s="19">
        <f t="shared" si="720"/>
        <v>0</v>
      </c>
      <c r="R435" s="19">
        <f t="shared" si="638"/>
        <v>6914.2</v>
      </c>
      <c r="S435" s="19">
        <f t="shared" si="721"/>
        <v>0</v>
      </c>
      <c r="T435" s="19">
        <f t="shared" si="646"/>
        <v>6914.2</v>
      </c>
      <c r="U435" s="19">
        <f t="shared" si="640"/>
        <v>6914.2</v>
      </c>
      <c r="V435" s="19">
        <f t="shared" si="641"/>
        <v>6914.2</v>
      </c>
      <c r="W435" s="19">
        <f t="shared" si="722"/>
        <v>0</v>
      </c>
      <c r="X435" s="32"/>
      <c r="Y435" s="23"/>
      <c r="Z435" s="2"/>
    </row>
    <row r="436" spans="1:26" x14ac:dyDescent="0.3">
      <c r="A436" s="47" t="s">
        <v>119</v>
      </c>
      <c r="B436" s="44">
        <v>620</v>
      </c>
      <c r="C436" s="47" t="s">
        <v>105</v>
      </c>
      <c r="D436" s="47" t="s">
        <v>5</v>
      </c>
      <c r="E436" s="15" t="s">
        <v>570</v>
      </c>
      <c r="F436" s="19">
        <v>6914.2</v>
      </c>
      <c r="G436" s="19">
        <v>6914.2</v>
      </c>
      <c r="H436" s="19">
        <v>6914.2</v>
      </c>
      <c r="I436" s="19"/>
      <c r="J436" s="19"/>
      <c r="K436" s="19"/>
      <c r="L436" s="19">
        <f t="shared" si="680"/>
        <v>6914.2</v>
      </c>
      <c r="M436" s="19">
        <f t="shared" si="681"/>
        <v>6914.2</v>
      </c>
      <c r="N436" s="19">
        <f t="shared" si="682"/>
        <v>6914.2</v>
      </c>
      <c r="O436" s="19"/>
      <c r="P436" s="19"/>
      <c r="Q436" s="19"/>
      <c r="R436" s="19">
        <f t="shared" si="638"/>
        <v>6914.2</v>
      </c>
      <c r="S436" s="19"/>
      <c r="T436" s="19">
        <f t="shared" si="646"/>
        <v>6914.2</v>
      </c>
      <c r="U436" s="19">
        <f t="shared" si="640"/>
        <v>6914.2</v>
      </c>
      <c r="V436" s="19">
        <f t="shared" si="641"/>
        <v>6914.2</v>
      </c>
      <c r="W436" s="19"/>
      <c r="X436" s="32"/>
      <c r="Y436" s="23"/>
      <c r="Z436" s="2"/>
    </row>
    <row r="437" spans="1:26" ht="46.8" x14ac:dyDescent="0.3">
      <c r="A437" s="47" t="s">
        <v>122</v>
      </c>
      <c r="B437" s="44"/>
      <c r="C437" s="47"/>
      <c r="D437" s="47"/>
      <c r="E437" s="15" t="s">
        <v>1076</v>
      </c>
      <c r="F437" s="19">
        <f>F438</f>
        <v>26097.9</v>
      </c>
      <c r="G437" s="19">
        <f t="shared" ref="G437:W442" si="723">G438</f>
        <v>25654</v>
      </c>
      <c r="H437" s="19">
        <f t="shared" si="723"/>
        <v>25654</v>
      </c>
      <c r="I437" s="19">
        <f t="shared" si="723"/>
        <v>-3898.5</v>
      </c>
      <c r="J437" s="19">
        <f t="shared" si="723"/>
        <v>-3898.5</v>
      </c>
      <c r="K437" s="19">
        <f t="shared" si="723"/>
        <v>-3898.5</v>
      </c>
      <c r="L437" s="19">
        <f t="shared" si="680"/>
        <v>22199.4</v>
      </c>
      <c r="M437" s="19">
        <f t="shared" si="681"/>
        <v>21755.5</v>
      </c>
      <c r="N437" s="19">
        <f t="shared" si="682"/>
        <v>21755.5</v>
      </c>
      <c r="O437" s="19">
        <f t="shared" si="723"/>
        <v>0</v>
      </c>
      <c r="P437" s="19">
        <f t="shared" si="723"/>
        <v>0</v>
      </c>
      <c r="Q437" s="19">
        <f t="shared" si="723"/>
        <v>0</v>
      </c>
      <c r="R437" s="19">
        <f t="shared" si="638"/>
        <v>22199.4</v>
      </c>
      <c r="S437" s="19">
        <f t="shared" si="723"/>
        <v>0</v>
      </c>
      <c r="T437" s="19">
        <f t="shared" si="646"/>
        <v>22199.4</v>
      </c>
      <c r="U437" s="19">
        <f t="shared" si="640"/>
        <v>21755.5</v>
      </c>
      <c r="V437" s="19">
        <f t="shared" si="641"/>
        <v>21755.5</v>
      </c>
      <c r="W437" s="19">
        <f t="shared" si="723"/>
        <v>0</v>
      </c>
      <c r="X437" s="32"/>
      <c r="Y437" s="23"/>
      <c r="Z437" s="2"/>
    </row>
    <row r="438" spans="1:26" ht="46.8" x14ac:dyDescent="0.3">
      <c r="A438" s="47" t="s">
        <v>121</v>
      </c>
      <c r="B438" s="44"/>
      <c r="C438" s="47"/>
      <c r="D438" s="47"/>
      <c r="E438" s="15" t="s">
        <v>627</v>
      </c>
      <c r="F438" s="19">
        <f t="shared" ref="F438:H442" si="724">F439</f>
        <v>26097.9</v>
      </c>
      <c r="G438" s="19">
        <f t="shared" si="724"/>
        <v>25654</v>
      </c>
      <c r="H438" s="19">
        <f t="shared" si="724"/>
        <v>25654</v>
      </c>
      <c r="I438" s="19">
        <f t="shared" si="723"/>
        <v>-3898.5</v>
      </c>
      <c r="J438" s="19">
        <f t="shared" si="723"/>
        <v>-3898.5</v>
      </c>
      <c r="K438" s="19">
        <f t="shared" si="723"/>
        <v>-3898.5</v>
      </c>
      <c r="L438" s="19">
        <f t="shared" si="680"/>
        <v>22199.4</v>
      </c>
      <c r="M438" s="19">
        <f t="shared" si="681"/>
        <v>21755.5</v>
      </c>
      <c r="N438" s="19">
        <f t="shared" si="682"/>
        <v>21755.5</v>
      </c>
      <c r="O438" s="19">
        <f t="shared" si="723"/>
        <v>0</v>
      </c>
      <c r="P438" s="19">
        <f t="shared" si="723"/>
        <v>0</v>
      </c>
      <c r="Q438" s="19">
        <f t="shared" si="723"/>
        <v>0</v>
      </c>
      <c r="R438" s="19">
        <f t="shared" si="638"/>
        <v>22199.4</v>
      </c>
      <c r="S438" s="19">
        <f t="shared" si="723"/>
        <v>0</v>
      </c>
      <c r="T438" s="19">
        <f t="shared" si="646"/>
        <v>22199.4</v>
      </c>
      <c r="U438" s="19">
        <f t="shared" si="640"/>
        <v>21755.5</v>
      </c>
      <c r="V438" s="19">
        <f t="shared" si="641"/>
        <v>21755.5</v>
      </c>
      <c r="W438" s="19">
        <f t="shared" ref="W438:W442" si="725">W439</f>
        <v>0</v>
      </c>
      <c r="X438" s="32"/>
      <c r="Y438" s="23"/>
      <c r="Z438" s="2"/>
    </row>
    <row r="439" spans="1:26" ht="46.8" x14ac:dyDescent="0.3">
      <c r="A439" s="47" t="s">
        <v>121</v>
      </c>
      <c r="B439" s="44">
        <v>600</v>
      </c>
      <c r="C439" s="47"/>
      <c r="D439" s="47"/>
      <c r="E439" s="15" t="s">
        <v>581</v>
      </c>
      <c r="F439" s="19">
        <f>F442+F440</f>
        <v>26097.9</v>
      </c>
      <c r="G439" s="19">
        <f t="shared" ref="G439:W439" si="726">G442+G440</f>
        <v>25654</v>
      </c>
      <c r="H439" s="19">
        <f t="shared" si="726"/>
        <v>25654</v>
      </c>
      <c r="I439" s="19">
        <f t="shared" ref="I439:K439" si="727">I442+I440</f>
        <v>-3898.5</v>
      </c>
      <c r="J439" s="19">
        <f t="shared" si="727"/>
        <v>-3898.5</v>
      </c>
      <c r="K439" s="19">
        <f t="shared" si="727"/>
        <v>-3898.5</v>
      </c>
      <c r="L439" s="19">
        <f t="shared" si="680"/>
        <v>22199.4</v>
      </c>
      <c r="M439" s="19">
        <f t="shared" si="681"/>
        <v>21755.5</v>
      </c>
      <c r="N439" s="19">
        <f t="shared" si="682"/>
        <v>21755.5</v>
      </c>
      <c r="O439" s="19">
        <f t="shared" ref="O439:Q439" si="728">O442+O440</f>
        <v>0</v>
      </c>
      <c r="P439" s="19">
        <f t="shared" si="728"/>
        <v>0</v>
      </c>
      <c r="Q439" s="19">
        <f t="shared" si="728"/>
        <v>0</v>
      </c>
      <c r="R439" s="19">
        <f t="shared" si="638"/>
        <v>22199.4</v>
      </c>
      <c r="S439" s="19">
        <f t="shared" ref="S439" si="729">S442+S440</f>
        <v>0</v>
      </c>
      <c r="T439" s="19">
        <f t="shared" si="646"/>
        <v>22199.4</v>
      </c>
      <c r="U439" s="19">
        <f t="shared" si="640"/>
        <v>21755.5</v>
      </c>
      <c r="V439" s="19">
        <f t="shared" si="641"/>
        <v>21755.5</v>
      </c>
      <c r="W439" s="19">
        <f t="shared" si="726"/>
        <v>0</v>
      </c>
      <c r="X439" s="32"/>
      <c r="Y439" s="23"/>
      <c r="Z439" s="2"/>
    </row>
    <row r="440" spans="1:26" x14ac:dyDescent="0.3">
      <c r="A440" s="47" t="s">
        <v>121</v>
      </c>
      <c r="B440" s="44">
        <v>610</v>
      </c>
      <c r="C440" s="47"/>
      <c r="D440" s="47"/>
      <c r="E440" s="15" t="s">
        <v>595</v>
      </c>
      <c r="F440" s="19">
        <f>F441</f>
        <v>4159.8999999999996</v>
      </c>
      <c r="G440" s="19">
        <f t="shared" ref="G440:W440" si="730">G441</f>
        <v>4142</v>
      </c>
      <c r="H440" s="19">
        <f t="shared" si="730"/>
        <v>4142</v>
      </c>
      <c r="I440" s="19">
        <f t="shared" si="730"/>
        <v>0</v>
      </c>
      <c r="J440" s="19">
        <f t="shared" si="730"/>
        <v>0</v>
      </c>
      <c r="K440" s="19">
        <f t="shared" si="730"/>
        <v>0</v>
      </c>
      <c r="L440" s="19">
        <f t="shared" si="680"/>
        <v>4159.8999999999996</v>
      </c>
      <c r="M440" s="19">
        <f t="shared" si="681"/>
        <v>4142</v>
      </c>
      <c r="N440" s="19">
        <f t="shared" si="682"/>
        <v>4142</v>
      </c>
      <c r="O440" s="19">
        <f t="shared" si="730"/>
        <v>0</v>
      </c>
      <c r="P440" s="19">
        <f t="shared" si="730"/>
        <v>0</v>
      </c>
      <c r="Q440" s="19">
        <f t="shared" si="730"/>
        <v>0</v>
      </c>
      <c r="R440" s="19">
        <f t="shared" si="638"/>
        <v>4159.8999999999996</v>
      </c>
      <c r="S440" s="19">
        <f t="shared" si="730"/>
        <v>0</v>
      </c>
      <c r="T440" s="19">
        <f t="shared" si="646"/>
        <v>4159.8999999999996</v>
      </c>
      <c r="U440" s="19">
        <f t="shared" si="640"/>
        <v>4142</v>
      </c>
      <c r="V440" s="19">
        <f t="shared" si="641"/>
        <v>4142</v>
      </c>
      <c r="W440" s="19">
        <f t="shared" si="730"/>
        <v>0</v>
      </c>
      <c r="X440" s="32"/>
      <c r="Y440" s="23"/>
      <c r="Z440" s="2"/>
    </row>
    <row r="441" spans="1:26" x14ac:dyDescent="0.3">
      <c r="A441" s="47" t="s">
        <v>121</v>
      </c>
      <c r="B441" s="44">
        <v>610</v>
      </c>
      <c r="C441" s="47" t="s">
        <v>105</v>
      </c>
      <c r="D441" s="47" t="s">
        <v>5</v>
      </c>
      <c r="E441" s="15" t="s">
        <v>570</v>
      </c>
      <c r="F441" s="19">
        <v>4159.8999999999996</v>
      </c>
      <c r="G441" s="19">
        <v>4142</v>
      </c>
      <c r="H441" s="19">
        <v>4142</v>
      </c>
      <c r="I441" s="19"/>
      <c r="J441" s="19"/>
      <c r="K441" s="19"/>
      <c r="L441" s="19">
        <f t="shared" si="680"/>
        <v>4159.8999999999996</v>
      </c>
      <c r="M441" s="19">
        <f t="shared" si="681"/>
        <v>4142</v>
      </c>
      <c r="N441" s="19">
        <f t="shared" si="682"/>
        <v>4142</v>
      </c>
      <c r="O441" s="19"/>
      <c r="P441" s="19"/>
      <c r="Q441" s="19"/>
      <c r="R441" s="19">
        <f t="shared" si="638"/>
        <v>4159.8999999999996</v>
      </c>
      <c r="S441" s="19"/>
      <c r="T441" s="19">
        <f t="shared" si="646"/>
        <v>4159.8999999999996</v>
      </c>
      <c r="U441" s="19">
        <f t="shared" si="640"/>
        <v>4142</v>
      </c>
      <c r="V441" s="19">
        <f t="shared" si="641"/>
        <v>4142</v>
      </c>
      <c r="W441" s="19"/>
      <c r="X441" s="32"/>
      <c r="Y441" s="23"/>
      <c r="Z441" s="2"/>
    </row>
    <row r="442" spans="1:26" x14ac:dyDescent="0.3">
      <c r="A442" s="47" t="s">
        <v>121</v>
      </c>
      <c r="B442" s="44">
        <v>620</v>
      </c>
      <c r="C442" s="47"/>
      <c r="D442" s="47"/>
      <c r="E442" s="15" t="s">
        <v>596</v>
      </c>
      <c r="F442" s="19">
        <f t="shared" si="724"/>
        <v>21938</v>
      </c>
      <c r="G442" s="19">
        <f t="shared" si="724"/>
        <v>21512</v>
      </c>
      <c r="H442" s="19">
        <f t="shared" si="724"/>
        <v>21512</v>
      </c>
      <c r="I442" s="19">
        <f t="shared" si="723"/>
        <v>-3898.5</v>
      </c>
      <c r="J442" s="19">
        <f t="shared" si="723"/>
        <v>-3898.5</v>
      </c>
      <c r="K442" s="19">
        <f t="shared" si="723"/>
        <v>-3898.5</v>
      </c>
      <c r="L442" s="19">
        <f t="shared" si="680"/>
        <v>18039.5</v>
      </c>
      <c r="M442" s="19">
        <f t="shared" si="681"/>
        <v>17613.5</v>
      </c>
      <c r="N442" s="19">
        <f t="shared" si="682"/>
        <v>17613.5</v>
      </c>
      <c r="O442" s="19">
        <f t="shared" si="723"/>
        <v>0</v>
      </c>
      <c r="P442" s="19">
        <f t="shared" si="723"/>
        <v>0</v>
      </c>
      <c r="Q442" s="19">
        <f t="shared" si="723"/>
        <v>0</v>
      </c>
      <c r="R442" s="19">
        <f t="shared" si="638"/>
        <v>18039.5</v>
      </c>
      <c r="S442" s="19">
        <f t="shared" si="723"/>
        <v>0</v>
      </c>
      <c r="T442" s="19">
        <f t="shared" si="646"/>
        <v>18039.5</v>
      </c>
      <c r="U442" s="19">
        <f t="shared" si="640"/>
        <v>17613.5</v>
      </c>
      <c r="V442" s="19">
        <f t="shared" si="641"/>
        <v>17613.5</v>
      </c>
      <c r="W442" s="19">
        <f t="shared" si="725"/>
        <v>0</v>
      </c>
      <c r="X442" s="32"/>
      <c r="Y442" s="23"/>
      <c r="Z442" s="2"/>
    </row>
    <row r="443" spans="1:26" x14ac:dyDescent="0.3">
      <c r="A443" s="47" t="s">
        <v>121</v>
      </c>
      <c r="B443" s="44">
        <v>620</v>
      </c>
      <c r="C443" s="47" t="s">
        <v>105</v>
      </c>
      <c r="D443" s="47" t="s">
        <v>5</v>
      </c>
      <c r="E443" s="15" t="s">
        <v>570</v>
      </c>
      <c r="F443" s="19">
        <v>21938</v>
      </c>
      <c r="G443" s="19">
        <v>21512</v>
      </c>
      <c r="H443" s="19">
        <v>21512</v>
      </c>
      <c r="I443" s="24">
        <v>-3898.5</v>
      </c>
      <c r="J443" s="24">
        <v>-3898.5</v>
      </c>
      <c r="K443" s="24">
        <v>-3898.5</v>
      </c>
      <c r="L443" s="19">
        <f t="shared" si="680"/>
        <v>18039.5</v>
      </c>
      <c r="M443" s="19">
        <f t="shared" si="681"/>
        <v>17613.5</v>
      </c>
      <c r="N443" s="19">
        <f t="shared" si="682"/>
        <v>17613.5</v>
      </c>
      <c r="O443" s="19"/>
      <c r="P443" s="19"/>
      <c r="Q443" s="19"/>
      <c r="R443" s="19">
        <f t="shared" si="638"/>
        <v>18039.5</v>
      </c>
      <c r="S443" s="19"/>
      <c r="T443" s="19">
        <f t="shared" si="646"/>
        <v>18039.5</v>
      </c>
      <c r="U443" s="19">
        <f t="shared" si="640"/>
        <v>17613.5</v>
      </c>
      <c r="V443" s="19">
        <f t="shared" si="641"/>
        <v>17613.5</v>
      </c>
      <c r="W443" s="19"/>
      <c r="X443" s="32"/>
      <c r="Y443" s="23" t="s">
        <v>1284</v>
      </c>
      <c r="Z443" s="2"/>
    </row>
    <row r="444" spans="1:26" s="11" customFormat="1" ht="31.2" x14ac:dyDescent="0.3">
      <c r="A444" s="10" t="s">
        <v>124</v>
      </c>
      <c r="B444" s="17"/>
      <c r="C444" s="10"/>
      <c r="D444" s="10"/>
      <c r="E444" s="16" t="s">
        <v>1077</v>
      </c>
      <c r="F444" s="18">
        <f t="shared" ref="F444:K444" si="731">F445+F450</f>
        <v>225895.6</v>
      </c>
      <c r="G444" s="18">
        <f t="shared" si="731"/>
        <v>222926.6</v>
      </c>
      <c r="H444" s="18">
        <f t="shared" si="731"/>
        <v>222926.6</v>
      </c>
      <c r="I444" s="18">
        <f t="shared" si="731"/>
        <v>-618.29999999999995</v>
      </c>
      <c r="J444" s="18">
        <f t="shared" si="731"/>
        <v>-618.29999999999995</v>
      </c>
      <c r="K444" s="18">
        <f t="shared" si="731"/>
        <v>-618.29999999999995</v>
      </c>
      <c r="L444" s="18">
        <f t="shared" si="680"/>
        <v>225277.30000000002</v>
      </c>
      <c r="M444" s="18">
        <f t="shared" si="681"/>
        <v>222308.30000000002</v>
      </c>
      <c r="N444" s="18">
        <f t="shared" si="682"/>
        <v>222308.30000000002</v>
      </c>
      <c r="O444" s="18">
        <f t="shared" ref="O444:Q444" si="732">O445+O450</f>
        <v>0</v>
      </c>
      <c r="P444" s="18">
        <f t="shared" si="732"/>
        <v>0</v>
      </c>
      <c r="Q444" s="18">
        <f t="shared" si="732"/>
        <v>0</v>
      </c>
      <c r="R444" s="18">
        <f t="shared" si="638"/>
        <v>225277.30000000002</v>
      </c>
      <c r="S444" s="18">
        <f t="shared" ref="S444" si="733">S445+S450</f>
        <v>0</v>
      </c>
      <c r="T444" s="18">
        <f t="shared" si="646"/>
        <v>225277.30000000002</v>
      </c>
      <c r="U444" s="18">
        <f t="shared" si="640"/>
        <v>222308.30000000002</v>
      </c>
      <c r="V444" s="18">
        <f t="shared" si="641"/>
        <v>222308.30000000002</v>
      </c>
      <c r="W444" s="18">
        <f t="shared" ref="W444" si="734">W445+W450</f>
        <v>0</v>
      </c>
      <c r="X444" s="31"/>
      <c r="Y444" s="26"/>
    </row>
    <row r="445" spans="1:26" ht="62.4" x14ac:dyDescent="0.3">
      <c r="A445" s="47" t="s">
        <v>125</v>
      </c>
      <c r="B445" s="44"/>
      <c r="C445" s="47"/>
      <c r="D445" s="47"/>
      <c r="E445" s="15" t="s">
        <v>1078</v>
      </c>
      <c r="F445" s="19">
        <f t="shared" ref="F445:K448" si="735">F446</f>
        <v>9411</v>
      </c>
      <c r="G445" s="19">
        <f t="shared" si="735"/>
        <v>9411</v>
      </c>
      <c r="H445" s="19">
        <f t="shared" si="735"/>
        <v>9411</v>
      </c>
      <c r="I445" s="19">
        <f t="shared" si="735"/>
        <v>0</v>
      </c>
      <c r="J445" s="19">
        <f t="shared" si="735"/>
        <v>0</v>
      </c>
      <c r="K445" s="19">
        <f t="shared" si="735"/>
        <v>0</v>
      </c>
      <c r="L445" s="19">
        <f t="shared" si="680"/>
        <v>9411</v>
      </c>
      <c r="M445" s="19">
        <f t="shared" si="681"/>
        <v>9411</v>
      </c>
      <c r="N445" s="19">
        <f t="shared" si="682"/>
        <v>9411</v>
      </c>
      <c r="O445" s="19">
        <f t="shared" ref="O445:Q448" si="736">O446</f>
        <v>0</v>
      </c>
      <c r="P445" s="19">
        <f t="shared" si="736"/>
        <v>0</v>
      </c>
      <c r="Q445" s="19">
        <f t="shared" si="736"/>
        <v>0</v>
      </c>
      <c r="R445" s="19">
        <f t="shared" si="638"/>
        <v>9411</v>
      </c>
      <c r="S445" s="19">
        <f t="shared" ref="S445:S448" si="737">S446</f>
        <v>0</v>
      </c>
      <c r="T445" s="19">
        <f t="shared" si="646"/>
        <v>9411</v>
      </c>
      <c r="U445" s="19">
        <f t="shared" si="640"/>
        <v>9411</v>
      </c>
      <c r="V445" s="19">
        <f t="shared" si="641"/>
        <v>9411</v>
      </c>
      <c r="W445" s="19">
        <f t="shared" ref="W445:W448" si="738">W446</f>
        <v>0</v>
      </c>
      <c r="X445" s="32"/>
      <c r="Y445" s="23"/>
      <c r="Z445" s="2"/>
    </row>
    <row r="446" spans="1:26" ht="31.2" x14ac:dyDescent="0.3">
      <c r="A446" s="47" t="s">
        <v>123</v>
      </c>
      <c r="B446" s="44"/>
      <c r="C446" s="47"/>
      <c r="D446" s="47"/>
      <c r="E446" s="15" t="s">
        <v>674</v>
      </c>
      <c r="F446" s="19">
        <f t="shared" si="735"/>
        <v>9411</v>
      </c>
      <c r="G446" s="19">
        <f t="shared" si="735"/>
        <v>9411</v>
      </c>
      <c r="H446" s="19">
        <f t="shared" si="735"/>
        <v>9411</v>
      </c>
      <c r="I446" s="19">
        <f t="shared" si="735"/>
        <v>0</v>
      </c>
      <c r="J446" s="19">
        <f t="shared" si="735"/>
        <v>0</v>
      </c>
      <c r="K446" s="19">
        <f t="shared" si="735"/>
        <v>0</v>
      </c>
      <c r="L446" s="19">
        <f t="shared" si="680"/>
        <v>9411</v>
      </c>
      <c r="M446" s="19">
        <f t="shared" si="681"/>
        <v>9411</v>
      </c>
      <c r="N446" s="19">
        <f t="shared" si="682"/>
        <v>9411</v>
      </c>
      <c r="O446" s="19">
        <f t="shared" si="736"/>
        <v>0</v>
      </c>
      <c r="P446" s="19">
        <f t="shared" si="736"/>
        <v>0</v>
      </c>
      <c r="Q446" s="19">
        <f t="shared" si="736"/>
        <v>0</v>
      </c>
      <c r="R446" s="19">
        <f t="shared" si="638"/>
        <v>9411</v>
      </c>
      <c r="S446" s="19">
        <f t="shared" si="737"/>
        <v>0</v>
      </c>
      <c r="T446" s="19">
        <f t="shared" si="646"/>
        <v>9411</v>
      </c>
      <c r="U446" s="19">
        <f t="shared" si="640"/>
        <v>9411</v>
      </c>
      <c r="V446" s="19">
        <f t="shared" si="641"/>
        <v>9411</v>
      </c>
      <c r="W446" s="19">
        <f t="shared" si="738"/>
        <v>0</v>
      </c>
      <c r="X446" s="32"/>
      <c r="Y446" s="23"/>
      <c r="Z446" s="2"/>
    </row>
    <row r="447" spans="1:26" ht="31.2" x14ac:dyDescent="0.3">
      <c r="A447" s="47" t="s">
        <v>123</v>
      </c>
      <c r="B447" s="44">
        <v>200</v>
      </c>
      <c r="C447" s="47"/>
      <c r="D447" s="47"/>
      <c r="E447" s="15" t="s">
        <v>578</v>
      </c>
      <c r="F447" s="19">
        <f t="shared" si="735"/>
        <v>9411</v>
      </c>
      <c r="G447" s="19">
        <f t="shared" si="735"/>
        <v>9411</v>
      </c>
      <c r="H447" s="19">
        <f t="shared" si="735"/>
        <v>9411</v>
      </c>
      <c r="I447" s="19">
        <f t="shared" si="735"/>
        <v>0</v>
      </c>
      <c r="J447" s="19">
        <f t="shared" si="735"/>
        <v>0</v>
      </c>
      <c r="K447" s="19">
        <f t="shared" si="735"/>
        <v>0</v>
      </c>
      <c r="L447" s="19">
        <f t="shared" si="680"/>
        <v>9411</v>
      </c>
      <c r="M447" s="19">
        <f t="shared" si="681"/>
        <v>9411</v>
      </c>
      <c r="N447" s="19">
        <f t="shared" si="682"/>
        <v>9411</v>
      </c>
      <c r="O447" s="19">
        <f t="shared" si="736"/>
        <v>0</v>
      </c>
      <c r="P447" s="19">
        <f t="shared" si="736"/>
        <v>0</v>
      </c>
      <c r="Q447" s="19">
        <f t="shared" si="736"/>
        <v>0</v>
      </c>
      <c r="R447" s="19">
        <f t="shared" si="638"/>
        <v>9411</v>
      </c>
      <c r="S447" s="19">
        <f t="shared" si="737"/>
        <v>0</v>
      </c>
      <c r="T447" s="19">
        <f t="shared" si="646"/>
        <v>9411</v>
      </c>
      <c r="U447" s="19">
        <f t="shared" si="640"/>
        <v>9411</v>
      </c>
      <c r="V447" s="19">
        <f t="shared" si="641"/>
        <v>9411</v>
      </c>
      <c r="W447" s="19">
        <f t="shared" si="738"/>
        <v>0</v>
      </c>
      <c r="X447" s="32"/>
      <c r="Y447" s="23"/>
      <c r="Z447" s="2"/>
    </row>
    <row r="448" spans="1:26" ht="46.8" x14ac:dyDescent="0.3">
      <c r="A448" s="47" t="s">
        <v>123</v>
      </c>
      <c r="B448" s="44">
        <v>240</v>
      </c>
      <c r="C448" s="47"/>
      <c r="D448" s="47"/>
      <c r="E448" s="15" t="s">
        <v>586</v>
      </c>
      <c r="F448" s="19">
        <f t="shared" si="735"/>
        <v>9411</v>
      </c>
      <c r="G448" s="19">
        <f t="shared" si="735"/>
        <v>9411</v>
      </c>
      <c r="H448" s="19">
        <f t="shared" si="735"/>
        <v>9411</v>
      </c>
      <c r="I448" s="19">
        <f t="shared" si="735"/>
        <v>0</v>
      </c>
      <c r="J448" s="19">
        <f t="shared" si="735"/>
        <v>0</v>
      </c>
      <c r="K448" s="19">
        <f t="shared" si="735"/>
        <v>0</v>
      </c>
      <c r="L448" s="19">
        <f t="shared" si="680"/>
        <v>9411</v>
      </c>
      <c r="M448" s="19">
        <f t="shared" si="681"/>
        <v>9411</v>
      </c>
      <c r="N448" s="19">
        <f t="shared" si="682"/>
        <v>9411</v>
      </c>
      <c r="O448" s="19">
        <f t="shared" si="736"/>
        <v>0</v>
      </c>
      <c r="P448" s="19">
        <f t="shared" si="736"/>
        <v>0</v>
      </c>
      <c r="Q448" s="19">
        <f t="shared" si="736"/>
        <v>0</v>
      </c>
      <c r="R448" s="19">
        <f t="shared" si="638"/>
        <v>9411</v>
      </c>
      <c r="S448" s="19">
        <f t="shared" si="737"/>
        <v>0</v>
      </c>
      <c r="T448" s="19">
        <f t="shared" si="646"/>
        <v>9411</v>
      </c>
      <c r="U448" s="19">
        <f t="shared" si="640"/>
        <v>9411</v>
      </c>
      <c r="V448" s="19">
        <f t="shared" si="641"/>
        <v>9411</v>
      </c>
      <c r="W448" s="19">
        <f t="shared" si="738"/>
        <v>0</v>
      </c>
      <c r="X448" s="32"/>
      <c r="Y448" s="23"/>
      <c r="Z448" s="2"/>
    </row>
    <row r="449" spans="1:26" x14ac:dyDescent="0.3">
      <c r="A449" s="47" t="s">
        <v>123</v>
      </c>
      <c r="B449" s="44">
        <v>240</v>
      </c>
      <c r="C449" s="47" t="s">
        <v>105</v>
      </c>
      <c r="D449" s="47" t="s">
        <v>112</v>
      </c>
      <c r="E449" s="15" t="s">
        <v>571</v>
      </c>
      <c r="F449" s="19">
        <v>9411</v>
      </c>
      <c r="G449" s="19">
        <v>9411</v>
      </c>
      <c r="H449" s="19">
        <v>9411</v>
      </c>
      <c r="I449" s="19"/>
      <c r="J449" s="19"/>
      <c r="K449" s="19"/>
      <c r="L449" s="19">
        <f t="shared" si="680"/>
        <v>9411</v>
      </c>
      <c r="M449" s="19">
        <f t="shared" si="681"/>
        <v>9411</v>
      </c>
      <c r="N449" s="19">
        <f t="shared" si="682"/>
        <v>9411</v>
      </c>
      <c r="O449" s="19"/>
      <c r="P449" s="19"/>
      <c r="Q449" s="19"/>
      <c r="R449" s="19">
        <f t="shared" si="638"/>
        <v>9411</v>
      </c>
      <c r="S449" s="19"/>
      <c r="T449" s="19">
        <f t="shared" si="646"/>
        <v>9411</v>
      </c>
      <c r="U449" s="19">
        <f t="shared" si="640"/>
        <v>9411</v>
      </c>
      <c r="V449" s="19">
        <f t="shared" si="641"/>
        <v>9411</v>
      </c>
      <c r="W449" s="19"/>
      <c r="X449" s="32"/>
      <c r="Y449" s="23"/>
      <c r="Z449" s="2"/>
    </row>
    <row r="450" spans="1:26" ht="31.2" x14ac:dyDescent="0.3">
      <c r="A450" s="47" t="s">
        <v>132</v>
      </c>
      <c r="B450" s="44"/>
      <c r="C450" s="47"/>
      <c r="D450" s="47"/>
      <c r="E450" s="15" t="s">
        <v>1079</v>
      </c>
      <c r="F450" s="19">
        <f>F455+F461+F471+F475+F479+F483+F451</f>
        <v>216484.6</v>
      </c>
      <c r="G450" s="19">
        <f t="shared" ref="G450:W450" si="739">G455+G461+G471+G475+G479+G483+G451</f>
        <v>213515.6</v>
      </c>
      <c r="H450" s="19">
        <f t="shared" si="739"/>
        <v>213515.6</v>
      </c>
      <c r="I450" s="19">
        <f t="shared" ref="I450:K450" si="740">I455+I461+I471+I475+I479+I483+I451</f>
        <v>-618.29999999999995</v>
      </c>
      <c r="J450" s="19">
        <f t="shared" si="740"/>
        <v>-618.29999999999995</v>
      </c>
      <c r="K450" s="19">
        <f t="shared" si="740"/>
        <v>-618.29999999999995</v>
      </c>
      <c r="L450" s="19">
        <f t="shared" si="680"/>
        <v>215866.30000000002</v>
      </c>
      <c r="M450" s="19">
        <f t="shared" si="681"/>
        <v>212897.30000000002</v>
      </c>
      <c r="N450" s="19">
        <f t="shared" si="682"/>
        <v>212897.30000000002</v>
      </c>
      <c r="O450" s="19">
        <f t="shared" ref="O450:Q450" si="741">O455+O461+O471+O475+O479+O483+O451</f>
        <v>0</v>
      </c>
      <c r="P450" s="19">
        <f t="shared" si="741"/>
        <v>0</v>
      </c>
      <c r="Q450" s="19">
        <f t="shared" si="741"/>
        <v>0</v>
      </c>
      <c r="R450" s="19">
        <f t="shared" si="638"/>
        <v>215866.30000000002</v>
      </c>
      <c r="S450" s="19">
        <f t="shared" ref="S450" si="742">S455+S461+S471+S475+S479+S483+S451</f>
        <v>0</v>
      </c>
      <c r="T450" s="19">
        <f t="shared" si="646"/>
        <v>215866.30000000002</v>
      </c>
      <c r="U450" s="19">
        <f t="shared" si="640"/>
        <v>212897.30000000002</v>
      </c>
      <c r="V450" s="19">
        <f t="shared" si="641"/>
        <v>212897.30000000002</v>
      </c>
      <c r="W450" s="19">
        <f t="shared" si="739"/>
        <v>0</v>
      </c>
      <c r="X450" s="32"/>
      <c r="Y450" s="23"/>
      <c r="Z450" s="2"/>
    </row>
    <row r="451" spans="1:26" ht="62.4" x14ac:dyDescent="0.3">
      <c r="A451" s="47" t="s">
        <v>868</v>
      </c>
      <c r="B451" s="44"/>
      <c r="C451" s="47"/>
      <c r="D451" s="47"/>
      <c r="E451" s="15" t="s">
        <v>1080</v>
      </c>
      <c r="F451" s="19">
        <f t="shared" ref="F451:K453" si="743">F452</f>
        <v>8152</v>
      </c>
      <c r="G451" s="19">
        <f t="shared" si="743"/>
        <v>8152</v>
      </c>
      <c r="H451" s="19">
        <f t="shared" si="743"/>
        <v>8152</v>
      </c>
      <c r="I451" s="19">
        <f t="shared" si="743"/>
        <v>-618.29999999999995</v>
      </c>
      <c r="J451" s="19">
        <f t="shared" si="743"/>
        <v>-618.29999999999995</v>
      </c>
      <c r="K451" s="19">
        <f t="shared" si="743"/>
        <v>-618.29999999999995</v>
      </c>
      <c r="L451" s="19">
        <f t="shared" si="680"/>
        <v>7533.7</v>
      </c>
      <c r="M451" s="19">
        <f t="shared" si="681"/>
        <v>7533.7</v>
      </c>
      <c r="N451" s="19">
        <f t="shared" si="682"/>
        <v>7533.7</v>
      </c>
      <c r="O451" s="19">
        <f t="shared" ref="O451:Q453" si="744">O452</f>
        <v>0</v>
      </c>
      <c r="P451" s="19">
        <f t="shared" si="744"/>
        <v>0</v>
      </c>
      <c r="Q451" s="19">
        <f t="shared" si="744"/>
        <v>0</v>
      </c>
      <c r="R451" s="19">
        <f t="shared" si="638"/>
        <v>7533.7</v>
      </c>
      <c r="S451" s="19">
        <f t="shared" ref="S451:S453" si="745">S452</f>
        <v>0</v>
      </c>
      <c r="T451" s="19">
        <f t="shared" si="646"/>
        <v>7533.7</v>
      </c>
      <c r="U451" s="19">
        <f t="shared" si="640"/>
        <v>7533.7</v>
      </c>
      <c r="V451" s="19">
        <f t="shared" si="641"/>
        <v>7533.7</v>
      </c>
      <c r="W451" s="19">
        <f t="shared" ref="W451:W453" si="746">W452</f>
        <v>0</v>
      </c>
      <c r="X451" s="32"/>
      <c r="Y451" s="23"/>
      <c r="Z451" s="2"/>
    </row>
    <row r="452" spans="1:26" ht="46.8" x14ac:dyDescent="0.3">
      <c r="A452" s="47" t="s">
        <v>868</v>
      </c>
      <c r="B452" s="44">
        <v>600</v>
      </c>
      <c r="C452" s="47"/>
      <c r="D452" s="47"/>
      <c r="E452" s="15" t="s">
        <v>581</v>
      </c>
      <c r="F452" s="19">
        <f t="shared" si="743"/>
        <v>8152</v>
      </c>
      <c r="G452" s="19">
        <f t="shared" si="743"/>
        <v>8152</v>
      </c>
      <c r="H452" s="19">
        <f t="shared" si="743"/>
        <v>8152</v>
      </c>
      <c r="I452" s="19">
        <f t="shared" si="743"/>
        <v>-618.29999999999995</v>
      </c>
      <c r="J452" s="19">
        <f t="shared" si="743"/>
        <v>-618.29999999999995</v>
      </c>
      <c r="K452" s="19">
        <f t="shared" si="743"/>
        <v>-618.29999999999995</v>
      </c>
      <c r="L452" s="19">
        <f t="shared" si="680"/>
        <v>7533.7</v>
      </c>
      <c r="M452" s="19">
        <f t="shared" si="681"/>
        <v>7533.7</v>
      </c>
      <c r="N452" s="19">
        <f t="shared" si="682"/>
        <v>7533.7</v>
      </c>
      <c r="O452" s="19">
        <f t="shared" si="744"/>
        <v>0</v>
      </c>
      <c r="P452" s="19">
        <f t="shared" si="744"/>
        <v>0</v>
      </c>
      <c r="Q452" s="19">
        <f t="shared" si="744"/>
        <v>0</v>
      </c>
      <c r="R452" s="19">
        <f t="shared" si="638"/>
        <v>7533.7</v>
      </c>
      <c r="S452" s="19">
        <f t="shared" si="745"/>
        <v>0</v>
      </c>
      <c r="T452" s="19">
        <f t="shared" si="646"/>
        <v>7533.7</v>
      </c>
      <c r="U452" s="19">
        <f t="shared" si="640"/>
        <v>7533.7</v>
      </c>
      <c r="V452" s="19">
        <f t="shared" si="641"/>
        <v>7533.7</v>
      </c>
      <c r="W452" s="19">
        <f t="shared" si="746"/>
        <v>0</v>
      </c>
      <c r="X452" s="32"/>
      <c r="Y452" s="23"/>
      <c r="Z452" s="2"/>
    </row>
    <row r="453" spans="1:26" x14ac:dyDescent="0.3">
      <c r="A453" s="47" t="s">
        <v>868</v>
      </c>
      <c r="B453" s="44">
        <v>620</v>
      </c>
      <c r="C453" s="47"/>
      <c r="D453" s="47"/>
      <c r="E453" s="15" t="s">
        <v>596</v>
      </c>
      <c r="F453" s="19">
        <f t="shared" si="743"/>
        <v>8152</v>
      </c>
      <c r="G453" s="19">
        <f t="shared" si="743"/>
        <v>8152</v>
      </c>
      <c r="H453" s="19">
        <f t="shared" si="743"/>
        <v>8152</v>
      </c>
      <c r="I453" s="19">
        <f t="shared" si="743"/>
        <v>-618.29999999999995</v>
      </c>
      <c r="J453" s="19">
        <f t="shared" si="743"/>
        <v>-618.29999999999995</v>
      </c>
      <c r="K453" s="19">
        <f t="shared" si="743"/>
        <v>-618.29999999999995</v>
      </c>
      <c r="L453" s="19">
        <f t="shared" si="680"/>
        <v>7533.7</v>
      </c>
      <c r="M453" s="19">
        <f t="shared" si="681"/>
        <v>7533.7</v>
      </c>
      <c r="N453" s="19">
        <f t="shared" si="682"/>
        <v>7533.7</v>
      </c>
      <c r="O453" s="19">
        <f t="shared" si="744"/>
        <v>0</v>
      </c>
      <c r="P453" s="19">
        <f t="shared" si="744"/>
        <v>0</v>
      </c>
      <c r="Q453" s="19">
        <f t="shared" si="744"/>
        <v>0</v>
      </c>
      <c r="R453" s="19">
        <f t="shared" si="638"/>
        <v>7533.7</v>
      </c>
      <c r="S453" s="19">
        <f t="shared" si="745"/>
        <v>0</v>
      </c>
      <c r="T453" s="19">
        <f t="shared" si="646"/>
        <v>7533.7</v>
      </c>
      <c r="U453" s="19">
        <f t="shared" si="640"/>
        <v>7533.7</v>
      </c>
      <c r="V453" s="19">
        <f t="shared" si="641"/>
        <v>7533.7</v>
      </c>
      <c r="W453" s="19">
        <f t="shared" si="746"/>
        <v>0</v>
      </c>
      <c r="X453" s="32"/>
      <c r="Y453" s="23"/>
      <c r="Z453" s="2"/>
    </row>
    <row r="454" spans="1:26" x14ac:dyDescent="0.3">
      <c r="A454" s="47" t="s">
        <v>868</v>
      </c>
      <c r="B454" s="44">
        <v>620</v>
      </c>
      <c r="C454" s="47" t="s">
        <v>105</v>
      </c>
      <c r="D454" s="47" t="s">
        <v>5</v>
      </c>
      <c r="E454" s="15" t="s">
        <v>570</v>
      </c>
      <c r="F454" s="19">
        <v>8152</v>
      </c>
      <c r="G454" s="19">
        <v>8152</v>
      </c>
      <c r="H454" s="19">
        <v>8152</v>
      </c>
      <c r="I454" s="19">
        <v>-618.29999999999995</v>
      </c>
      <c r="J454" s="19">
        <v>-618.29999999999995</v>
      </c>
      <c r="K454" s="19">
        <v>-618.29999999999995</v>
      </c>
      <c r="L454" s="19">
        <f t="shared" si="680"/>
        <v>7533.7</v>
      </c>
      <c r="M454" s="19">
        <f t="shared" si="681"/>
        <v>7533.7</v>
      </c>
      <c r="N454" s="19">
        <f t="shared" si="682"/>
        <v>7533.7</v>
      </c>
      <c r="O454" s="19"/>
      <c r="P454" s="19"/>
      <c r="Q454" s="19"/>
      <c r="R454" s="19">
        <f t="shared" si="638"/>
        <v>7533.7</v>
      </c>
      <c r="S454" s="19"/>
      <c r="T454" s="19">
        <f t="shared" si="646"/>
        <v>7533.7</v>
      </c>
      <c r="U454" s="19">
        <f t="shared" si="640"/>
        <v>7533.7</v>
      </c>
      <c r="V454" s="19">
        <f t="shared" si="641"/>
        <v>7533.7</v>
      </c>
      <c r="W454" s="19"/>
      <c r="X454" s="32"/>
      <c r="Y454" s="23" t="s">
        <v>1311</v>
      </c>
      <c r="Z454" s="2"/>
    </row>
    <row r="455" spans="1:26" ht="46.8" x14ac:dyDescent="0.3">
      <c r="A455" s="47" t="s">
        <v>126</v>
      </c>
      <c r="B455" s="44"/>
      <c r="C455" s="47"/>
      <c r="D455" s="47"/>
      <c r="E455" s="15" t="s">
        <v>627</v>
      </c>
      <c r="F455" s="19">
        <f t="shared" ref="F455:K455" si="747">F456</f>
        <v>101074.2</v>
      </c>
      <c r="G455" s="19">
        <f t="shared" si="747"/>
        <v>98105.2</v>
      </c>
      <c r="H455" s="19">
        <f t="shared" si="747"/>
        <v>98105.2</v>
      </c>
      <c r="I455" s="19">
        <f t="shared" si="747"/>
        <v>0</v>
      </c>
      <c r="J455" s="19">
        <f t="shared" si="747"/>
        <v>0</v>
      </c>
      <c r="K455" s="19">
        <f t="shared" si="747"/>
        <v>0</v>
      </c>
      <c r="L455" s="19">
        <f t="shared" si="680"/>
        <v>101074.2</v>
      </c>
      <c r="M455" s="19">
        <f t="shared" si="681"/>
        <v>98105.2</v>
      </c>
      <c r="N455" s="19">
        <f t="shared" si="682"/>
        <v>98105.2</v>
      </c>
      <c r="O455" s="19">
        <f t="shared" ref="O455:Q455" si="748">O456</f>
        <v>0</v>
      </c>
      <c r="P455" s="19">
        <f t="shared" si="748"/>
        <v>0</v>
      </c>
      <c r="Q455" s="19">
        <f t="shared" si="748"/>
        <v>0</v>
      </c>
      <c r="R455" s="19">
        <f t="shared" si="638"/>
        <v>101074.2</v>
      </c>
      <c r="S455" s="19">
        <f t="shared" ref="S455" si="749">S456</f>
        <v>0</v>
      </c>
      <c r="T455" s="19">
        <f t="shared" si="646"/>
        <v>101074.2</v>
      </c>
      <c r="U455" s="19">
        <f t="shared" si="640"/>
        <v>98105.2</v>
      </c>
      <c r="V455" s="19">
        <f t="shared" si="641"/>
        <v>98105.2</v>
      </c>
      <c r="W455" s="19">
        <f t="shared" ref="W455" si="750">W456</f>
        <v>0</v>
      </c>
      <c r="X455" s="32"/>
      <c r="Y455" s="23"/>
      <c r="Z455" s="2"/>
    </row>
    <row r="456" spans="1:26" ht="46.8" x14ac:dyDescent="0.3">
      <c r="A456" s="47" t="s">
        <v>126</v>
      </c>
      <c r="B456" s="44">
        <v>600</v>
      </c>
      <c r="C456" s="47"/>
      <c r="D456" s="47"/>
      <c r="E456" s="15" t="s">
        <v>581</v>
      </c>
      <c r="F456" s="19">
        <f t="shared" ref="F456:K456" si="751">F457+F459</f>
        <v>101074.2</v>
      </c>
      <c r="G456" s="19">
        <f t="shared" si="751"/>
        <v>98105.2</v>
      </c>
      <c r="H456" s="19">
        <f t="shared" si="751"/>
        <v>98105.2</v>
      </c>
      <c r="I456" s="19">
        <f t="shared" si="751"/>
        <v>0</v>
      </c>
      <c r="J456" s="19">
        <f t="shared" si="751"/>
        <v>0</v>
      </c>
      <c r="K456" s="19">
        <f t="shared" si="751"/>
        <v>0</v>
      </c>
      <c r="L456" s="19">
        <f t="shared" si="680"/>
        <v>101074.2</v>
      </c>
      <c r="M456" s="19">
        <f t="shared" si="681"/>
        <v>98105.2</v>
      </c>
      <c r="N456" s="19">
        <f t="shared" si="682"/>
        <v>98105.2</v>
      </c>
      <c r="O456" s="19">
        <f t="shared" ref="O456:Q456" si="752">O457+O459</f>
        <v>0</v>
      </c>
      <c r="P456" s="19">
        <f t="shared" si="752"/>
        <v>0</v>
      </c>
      <c r="Q456" s="19">
        <f t="shared" si="752"/>
        <v>0</v>
      </c>
      <c r="R456" s="19">
        <f t="shared" si="638"/>
        <v>101074.2</v>
      </c>
      <c r="S456" s="19">
        <f t="shared" ref="S456" si="753">S457+S459</f>
        <v>0</v>
      </c>
      <c r="T456" s="19">
        <f t="shared" si="646"/>
        <v>101074.2</v>
      </c>
      <c r="U456" s="19">
        <f t="shared" si="640"/>
        <v>98105.2</v>
      </c>
      <c r="V456" s="19">
        <f t="shared" si="641"/>
        <v>98105.2</v>
      </c>
      <c r="W456" s="19">
        <f t="shared" ref="W456" si="754">W457+W459</f>
        <v>0</v>
      </c>
      <c r="X456" s="32"/>
      <c r="Y456" s="23"/>
      <c r="Z456" s="2"/>
    </row>
    <row r="457" spans="1:26" x14ac:dyDescent="0.3">
      <c r="A457" s="47" t="s">
        <v>126</v>
      </c>
      <c r="B457" s="44">
        <v>610</v>
      </c>
      <c r="C457" s="47"/>
      <c r="D457" s="47"/>
      <c r="E457" s="15" t="s">
        <v>595</v>
      </c>
      <c r="F457" s="19">
        <f t="shared" ref="F457:K457" si="755">F458</f>
        <v>30041.200000000001</v>
      </c>
      <c r="G457" s="19">
        <f t="shared" si="755"/>
        <v>29796.7</v>
      </c>
      <c r="H457" s="19">
        <f t="shared" si="755"/>
        <v>29796.7</v>
      </c>
      <c r="I457" s="19">
        <f t="shared" si="755"/>
        <v>0</v>
      </c>
      <c r="J457" s="19">
        <f t="shared" si="755"/>
        <v>0</v>
      </c>
      <c r="K457" s="19">
        <f t="shared" si="755"/>
        <v>0</v>
      </c>
      <c r="L457" s="19">
        <f t="shared" si="680"/>
        <v>30041.200000000001</v>
      </c>
      <c r="M457" s="19">
        <f t="shared" si="681"/>
        <v>29796.7</v>
      </c>
      <c r="N457" s="19">
        <f t="shared" si="682"/>
        <v>29796.7</v>
      </c>
      <c r="O457" s="19">
        <f t="shared" ref="O457:Q457" si="756">O458</f>
        <v>0</v>
      </c>
      <c r="P457" s="19">
        <f t="shared" si="756"/>
        <v>0</v>
      </c>
      <c r="Q457" s="19">
        <f t="shared" si="756"/>
        <v>0</v>
      </c>
      <c r="R457" s="19">
        <f t="shared" si="638"/>
        <v>30041.200000000001</v>
      </c>
      <c r="S457" s="19">
        <f t="shared" ref="S457" si="757">S458</f>
        <v>0</v>
      </c>
      <c r="T457" s="19">
        <f t="shared" si="646"/>
        <v>30041.200000000001</v>
      </c>
      <c r="U457" s="19">
        <f t="shared" si="640"/>
        <v>29796.7</v>
      </c>
      <c r="V457" s="19">
        <f t="shared" si="641"/>
        <v>29796.7</v>
      </c>
      <c r="W457" s="19">
        <f t="shared" ref="W457" si="758">W458</f>
        <v>0</v>
      </c>
      <c r="X457" s="32"/>
      <c r="Y457" s="23"/>
      <c r="Z457" s="2"/>
    </row>
    <row r="458" spans="1:26" x14ac:dyDescent="0.3">
      <c r="A458" s="47" t="s">
        <v>126</v>
      </c>
      <c r="B458" s="44">
        <v>610</v>
      </c>
      <c r="C458" s="47" t="s">
        <v>105</v>
      </c>
      <c r="D458" s="47" t="s">
        <v>5</v>
      </c>
      <c r="E458" s="15" t="s">
        <v>570</v>
      </c>
      <c r="F458" s="19">
        <v>30041.200000000001</v>
      </c>
      <c r="G458" s="19">
        <v>29796.7</v>
      </c>
      <c r="H458" s="19">
        <v>29796.7</v>
      </c>
      <c r="I458" s="19"/>
      <c r="J458" s="19"/>
      <c r="K458" s="19"/>
      <c r="L458" s="19">
        <f t="shared" si="680"/>
        <v>30041.200000000001</v>
      </c>
      <c r="M458" s="19">
        <f t="shared" si="681"/>
        <v>29796.7</v>
      </c>
      <c r="N458" s="19">
        <f t="shared" si="682"/>
        <v>29796.7</v>
      </c>
      <c r="O458" s="19"/>
      <c r="P458" s="19"/>
      <c r="Q458" s="19"/>
      <c r="R458" s="19">
        <f t="shared" si="638"/>
        <v>30041.200000000001</v>
      </c>
      <c r="S458" s="19"/>
      <c r="T458" s="19">
        <f t="shared" si="646"/>
        <v>30041.200000000001</v>
      </c>
      <c r="U458" s="19">
        <f t="shared" si="640"/>
        <v>29796.7</v>
      </c>
      <c r="V458" s="19">
        <f t="shared" si="641"/>
        <v>29796.7</v>
      </c>
      <c r="W458" s="19"/>
      <c r="X458" s="32"/>
      <c r="Y458" s="23"/>
      <c r="Z458" s="2"/>
    </row>
    <row r="459" spans="1:26" x14ac:dyDescent="0.3">
      <c r="A459" s="47" t="s">
        <v>126</v>
      </c>
      <c r="B459" s="44">
        <v>620</v>
      </c>
      <c r="C459" s="47"/>
      <c r="D459" s="47"/>
      <c r="E459" s="15" t="s">
        <v>596</v>
      </c>
      <c r="F459" s="19">
        <f t="shared" ref="F459:K459" si="759">F460</f>
        <v>71033</v>
      </c>
      <c r="G459" s="19">
        <f t="shared" si="759"/>
        <v>68308.5</v>
      </c>
      <c r="H459" s="19">
        <f t="shared" si="759"/>
        <v>68308.5</v>
      </c>
      <c r="I459" s="19">
        <f t="shared" si="759"/>
        <v>0</v>
      </c>
      <c r="J459" s="19">
        <f t="shared" si="759"/>
        <v>0</v>
      </c>
      <c r="K459" s="19">
        <f t="shared" si="759"/>
        <v>0</v>
      </c>
      <c r="L459" s="19">
        <f t="shared" si="680"/>
        <v>71033</v>
      </c>
      <c r="M459" s="19">
        <f t="shared" si="681"/>
        <v>68308.5</v>
      </c>
      <c r="N459" s="19">
        <f t="shared" si="682"/>
        <v>68308.5</v>
      </c>
      <c r="O459" s="19">
        <f t="shared" ref="O459:Q459" si="760">O460</f>
        <v>0</v>
      </c>
      <c r="P459" s="19">
        <f t="shared" si="760"/>
        <v>0</v>
      </c>
      <c r="Q459" s="19">
        <f t="shared" si="760"/>
        <v>0</v>
      </c>
      <c r="R459" s="19">
        <f t="shared" si="638"/>
        <v>71033</v>
      </c>
      <c r="S459" s="19">
        <f t="shared" ref="S459" si="761">S460</f>
        <v>0</v>
      </c>
      <c r="T459" s="19">
        <f t="shared" si="646"/>
        <v>71033</v>
      </c>
      <c r="U459" s="19">
        <f t="shared" si="640"/>
        <v>68308.5</v>
      </c>
      <c r="V459" s="19">
        <f t="shared" si="641"/>
        <v>68308.5</v>
      </c>
      <c r="W459" s="19">
        <f t="shared" ref="W459" si="762">W460</f>
        <v>0</v>
      </c>
      <c r="X459" s="32"/>
      <c r="Y459" s="23"/>
      <c r="Z459" s="2"/>
    </row>
    <row r="460" spans="1:26" x14ac:dyDescent="0.3">
      <c r="A460" s="47" t="s">
        <v>126</v>
      </c>
      <c r="B460" s="44">
        <v>620</v>
      </c>
      <c r="C460" s="47" t="s">
        <v>105</v>
      </c>
      <c r="D460" s="47" t="s">
        <v>5</v>
      </c>
      <c r="E460" s="15" t="s">
        <v>570</v>
      </c>
      <c r="F460" s="19">
        <v>71033</v>
      </c>
      <c r="G460" s="19">
        <v>68308.5</v>
      </c>
      <c r="H460" s="19">
        <v>68308.5</v>
      </c>
      <c r="I460" s="19"/>
      <c r="J460" s="19"/>
      <c r="K460" s="19"/>
      <c r="L460" s="19">
        <f t="shared" si="680"/>
        <v>71033</v>
      </c>
      <c r="M460" s="19">
        <f t="shared" si="681"/>
        <v>68308.5</v>
      </c>
      <c r="N460" s="19">
        <f t="shared" si="682"/>
        <v>68308.5</v>
      </c>
      <c r="O460" s="19"/>
      <c r="P460" s="19"/>
      <c r="Q460" s="19"/>
      <c r="R460" s="19">
        <f t="shared" si="638"/>
        <v>71033</v>
      </c>
      <c r="S460" s="19"/>
      <c r="T460" s="19">
        <f t="shared" si="646"/>
        <v>71033</v>
      </c>
      <c r="U460" s="19">
        <f t="shared" si="640"/>
        <v>68308.5</v>
      </c>
      <c r="V460" s="19">
        <f t="shared" si="641"/>
        <v>68308.5</v>
      </c>
      <c r="W460" s="19"/>
      <c r="X460" s="32"/>
      <c r="Y460" s="23"/>
      <c r="Z460" s="2"/>
    </row>
    <row r="461" spans="1:26" x14ac:dyDescent="0.3">
      <c r="A461" s="47" t="s">
        <v>127</v>
      </c>
      <c r="B461" s="44"/>
      <c r="C461" s="47"/>
      <c r="D461" s="47"/>
      <c r="E461" s="15" t="s">
        <v>675</v>
      </c>
      <c r="F461" s="19">
        <f>F462+F465</f>
        <v>22383.799999999996</v>
      </c>
      <c r="G461" s="19">
        <f>G462+G465</f>
        <v>22383.799999999996</v>
      </c>
      <c r="H461" s="19">
        <f>H462+H465</f>
        <v>22383.799999999996</v>
      </c>
      <c r="I461" s="19">
        <f t="shared" ref="I461:K461" si="763">I462+I465</f>
        <v>0</v>
      </c>
      <c r="J461" s="19">
        <f t="shared" si="763"/>
        <v>0</v>
      </c>
      <c r="K461" s="19">
        <f t="shared" si="763"/>
        <v>0</v>
      </c>
      <c r="L461" s="19">
        <f t="shared" si="680"/>
        <v>22383.799999999996</v>
      </c>
      <c r="M461" s="19">
        <f t="shared" si="681"/>
        <v>22383.799999999996</v>
      </c>
      <c r="N461" s="19">
        <f t="shared" si="682"/>
        <v>22383.799999999996</v>
      </c>
      <c r="O461" s="19">
        <f t="shared" ref="O461:Q461" si="764">O462+O465</f>
        <v>0</v>
      </c>
      <c r="P461" s="19">
        <f t="shared" si="764"/>
        <v>0</v>
      </c>
      <c r="Q461" s="19">
        <f t="shared" si="764"/>
        <v>0</v>
      </c>
      <c r="R461" s="19">
        <f t="shared" si="638"/>
        <v>22383.799999999996</v>
      </c>
      <c r="S461" s="19">
        <f>S462+S465</f>
        <v>0</v>
      </c>
      <c r="T461" s="19">
        <f t="shared" si="646"/>
        <v>22383.799999999996</v>
      </c>
      <c r="U461" s="19">
        <f t="shared" si="640"/>
        <v>22383.799999999996</v>
      </c>
      <c r="V461" s="19">
        <f t="shared" si="641"/>
        <v>22383.799999999996</v>
      </c>
      <c r="W461" s="19">
        <f>W462+W465</f>
        <v>0</v>
      </c>
      <c r="X461" s="32"/>
      <c r="Y461" s="23"/>
      <c r="Z461" s="2"/>
    </row>
    <row r="462" spans="1:26" ht="31.2" x14ac:dyDescent="0.3">
      <c r="A462" s="47" t="s">
        <v>127</v>
      </c>
      <c r="B462" s="44">
        <v>200</v>
      </c>
      <c r="C462" s="47"/>
      <c r="D462" s="47"/>
      <c r="E462" s="15" t="s">
        <v>578</v>
      </c>
      <c r="F462" s="19">
        <f t="shared" ref="F462:K463" si="765">F463</f>
        <v>669.59999999999991</v>
      </c>
      <c r="G462" s="19">
        <f t="shared" si="765"/>
        <v>669.59999999999991</v>
      </c>
      <c r="H462" s="19">
        <f t="shared" si="765"/>
        <v>669.59999999999991</v>
      </c>
      <c r="I462" s="19">
        <f t="shared" si="765"/>
        <v>0</v>
      </c>
      <c r="J462" s="19">
        <f t="shared" si="765"/>
        <v>0</v>
      </c>
      <c r="K462" s="19">
        <f t="shared" si="765"/>
        <v>0</v>
      </c>
      <c r="L462" s="19">
        <f t="shared" si="680"/>
        <v>669.59999999999991</v>
      </c>
      <c r="M462" s="19">
        <f t="shared" si="681"/>
        <v>669.59999999999991</v>
      </c>
      <c r="N462" s="19">
        <f t="shared" si="682"/>
        <v>669.59999999999991</v>
      </c>
      <c r="O462" s="19">
        <f t="shared" ref="O462:Q463" si="766">O463</f>
        <v>0</v>
      </c>
      <c r="P462" s="19">
        <f t="shared" si="766"/>
        <v>0</v>
      </c>
      <c r="Q462" s="19">
        <f t="shared" si="766"/>
        <v>0</v>
      </c>
      <c r="R462" s="19">
        <f t="shared" si="638"/>
        <v>669.59999999999991</v>
      </c>
      <c r="S462" s="19">
        <f t="shared" ref="S462:S463" si="767">S463</f>
        <v>0</v>
      </c>
      <c r="T462" s="19">
        <f t="shared" si="646"/>
        <v>669.59999999999991</v>
      </c>
      <c r="U462" s="19">
        <f t="shared" si="640"/>
        <v>669.59999999999991</v>
      </c>
      <c r="V462" s="19">
        <f t="shared" si="641"/>
        <v>669.59999999999991</v>
      </c>
      <c r="W462" s="19">
        <f t="shared" ref="W462:W463" si="768">W463</f>
        <v>0</v>
      </c>
      <c r="X462" s="32"/>
      <c r="Y462" s="23"/>
      <c r="Z462" s="2"/>
    </row>
    <row r="463" spans="1:26" ht="46.8" x14ac:dyDescent="0.3">
      <c r="A463" s="47" t="s">
        <v>127</v>
      </c>
      <c r="B463" s="44">
        <v>240</v>
      </c>
      <c r="C463" s="47"/>
      <c r="D463" s="47"/>
      <c r="E463" s="15" t="s">
        <v>586</v>
      </c>
      <c r="F463" s="19">
        <f>F464</f>
        <v>669.59999999999991</v>
      </c>
      <c r="G463" s="19">
        <f t="shared" si="765"/>
        <v>669.59999999999991</v>
      </c>
      <c r="H463" s="19">
        <f t="shared" si="765"/>
        <v>669.59999999999991</v>
      </c>
      <c r="I463" s="19">
        <f t="shared" si="765"/>
        <v>0</v>
      </c>
      <c r="J463" s="19">
        <f t="shared" si="765"/>
        <v>0</v>
      </c>
      <c r="K463" s="19">
        <f t="shared" si="765"/>
        <v>0</v>
      </c>
      <c r="L463" s="19">
        <f t="shared" si="680"/>
        <v>669.59999999999991</v>
      </c>
      <c r="M463" s="19">
        <f t="shared" si="681"/>
        <v>669.59999999999991</v>
      </c>
      <c r="N463" s="19">
        <f t="shared" si="682"/>
        <v>669.59999999999991</v>
      </c>
      <c r="O463" s="19">
        <f t="shared" si="766"/>
        <v>0</v>
      </c>
      <c r="P463" s="19">
        <f t="shared" si="766"/>
        <v>0</v>
      </c>
      <c r="Q463" s="19">
        <f t="shared" si="766"/>
        <v>0</v>
      </c>
      <c r="R463" s="19">
        <f t="shared" si="638"/>
        <v>669.59999999999991</v>
      </c>
      <c r="S463" s="19">
        <f t="shared" si="767"/>
        <v>0</v>
      </c>
      <c r="T463" s="19">
        <f t="shared" si="646"/>
        <v>669.59999999999991</v>
      </c>
      <c r="U463" s="19">
        <f t="shared" si="640"/>
        <v>669.59999999999991</v>
      </c>
      <c r="V463" s="19">
        <f t="shared" si="641"/>
        <v>669.59999999999991</v>
      </c>
      <c r="W463" s="19">
        <f t="shared" si="768"/>
        <v>0</v>
      </c>
      <c r="X463" s="32"/>
      <c r="Y463" s="23"/>
      <c r="Z463" s="2"/>
    </row>
    <row r="464" spans="1:26" x14ac:dyDescent="0.3">
      <c r="A464" s="47" t="s">
        <v>127</v>
      </c>
      <c r="B464" s="44">
        <v>240</v>
      </c>
      <c r="C464" s="47" t="s">
        <v>105</v>
      </c>
      <c r="D464" s="47" t="s">
        <v>5</v>
      </c>
      <c r="E464" s="15" t="s">
        <v>570</v>
      </c>
      <c r="F464" s="19">
        <f>47.8+621.8</f>
        <v>669.59999999999991</v>
      </c>
      <c r="G464" s="19">
        <f t="shared" ref="G464:H464" si="769">47.8+621.8</f>
        <v>669.59999999999991</v>
      </c>
      <c r="H464" s="19">
        <f t="shared" si="769"/>
        <v>669.59999999999991</v>
      </c>
      <c r="I464" s="19"/>
      <c r="J464" s="19"/>
      <c r="K464" s="19"/>
      <c r="L464" s="19">
        <f t="shared" si="680"/>
        <v>669.59999999999991</v>
      </c>
      <c r="M464" s="19">
        <f t="shared" si="681"/>
        <v>669.59999999999991</v>
      </c>
      <c r="N464" s="19">
        <f t="shared" si="682"/>
        <v>669.59999999999991</v>
      </c>
      <c r="O464" s="19"/>
      <c r="P464" s="19"/>
      <c r="Q464" s="19"/>
      <c r="R464" s="19">
        <f t="shared" si="638"/>
        <v>669.59999999999991</v>
      </c>
      <c r="S464" s="19"/>
      <c r="T464" s="19">
        <f t="shared" si="646"/>
        <v>669.59999999999991</v>
      </c>
      <c r="U464" s="19">
        <f t="shared" si="640"/>
        <v>669.59999999999991</v>
      </c>
      <c r="V464" s="19">
        <f t="shared" si="641"/>
        <v>669.59999999999991</v>
      </c>
      <c r="W464" s="19"/>
      <c r="X464" s="32"/>
      <c r="Y464" s="23"/>
      <c r="Z464" s="2"/>
    </row>
    <row r="465" spans="1:26" ht="46.8" x14ac:dyDescent="0.3">
      <c r="A465" s="47" t="s">
        <v>127</v>
      </c>
      <c r="B465" s="44">
        <v>600</v>
      </c>
      <c r="C465" s="47"/>
      <c r="D465" s="47"/>
      <c r="E465" s="15" t="s">
        <v>581</v>
      </c>
      <c r="F465" s="19">
        <f>F466+F468</f>
        <v>21714.199999999997</v>
      </c>
      <c r="G465" s="19">
        <f>G466+G468</f>
        <v>21714.199999999997</v>
      </c>
      <c r="H465" s="19">
        <f>H466+H468</f>
        <v>21714.199999999997</v>
      </c>
      <c r="I465" s="19">
        <f t="shared" ref="I465:K465" si="770">I466+I468</f>
        <v>0</v>
      </c>
      <c r="J465" s="19">
        <f t="shared" si="770"/>
        <v>0</v>
      </c>
      <c r="K465" s="19">
        <f t="shared" si="770"/>
        <v>0</v>
      </c>
      <c r="L465" s="19">
        <f t="shared" si="680"/>
        <v>21714.199999999997</v>
      </c>
      <c r="M465" s="19">
        <f t="shared" si="681"/>
        <v>21714.199999999997</v>
      </c>
      <c r="N465" s="19">
        <f t="shared" si="682"/>
        <v>21714.199999999997</v>
      </c>
      <c r="O465" s="19">
        <f t="shared" ref="O465:Q465" si="771">O466+O468</f>
        <v>0</v>
      </c>
      <c r="P465" s="19">
        <f t="shared" si="771"/>
        <v>0</v>
      </c>
      <c r="Q465" s="19">
        <f t="shared" si="771"/>
        <v>0</v>
      </c>
      <c r="R465" s="19">
        <f t="shared" si="638"/>
        <v>21714.199999999997</v>
      </c>
      <c r="S465" s="19">
        <f>S466+S468</f>
        <v>0</v>
      </c>
      <c r="T465" s="19">
        <f t="shared" si="646"/>
        <v>21714.199999999997</v>
      </c>
      <c r="U465" s="19">
        <f t="shared" si="640"/>
        <v>21714.199999999997</v>
      </c>
      <c r="V465" s="19">
        <f t="shared" si="641"/>
        <v>21714.199999999997</v>
      </c>
      <c r="W465" s="19">
        <f>W466+W468</f>
        <v>0</v>
      </c>
      <c r="X465" s="32"/>
      <c r="Y465" s="23"/>
      <c r="Z465" s="2"/>
    </row>
    <row r="466" spans="1:26" x14ac:dyDescent="0.3">
      <c r="A466" s="47" t="s">
        <v>127</v>
      </c>
      <c r="B466" s="44">
        <v>610</v>
      </c>
      <c r="C466" s="47"/>
      <c r="D466" s="47"/>
      <c r="E466" s="15" t="s">
        <v>595</v>
      </c>
      <c r="F466" s="19">
        <f>F467</f>
        <v>2570.6</v>
      </c>
      <c r="G466" s="19">
        <f t="shared" ref="G466:W466" si="772">G467</f>
        <v>2570.6</v>
      </c>
      <c r="H466" s="19">
        <f t="shared" si="772"/>
        <v>2570.6</v>
      </c>
      <c r="I466" s="19">
        <f t="shared" si="772"/>
        <v>0</v>
      </c>
      <c r="J466" s="19">
        <f t="shared" si="772"/>
        <v>0</v>
      </c>
      <c r="K466" s="19">
        <f t="shared" si="772"/>
        <v>0</v>
      </c>
      <c r="L466" s="19">
        <f t="shared" si="680"/>
        <v>2570.6</v>
      </c>
      <c r="M466" s="19">
        <f t="shared" si="681"/>
        <v>2570.6</v>
      </c>
      <c r="N466" s="19">
        <f t="shared" si="682"/>
        <v>2570.6</v>
      </c>
      <c r="O466" s="19">
        <f t="shared" si="772"/>
        <v>0</v>
      </c>
      <c r="P466" s="19">
        <f t="shared" si="772"/>
        <v>0</v>
      </c>
      <c r="Q466" s="19">
        <f t="shared" si="772"/>
        <v>0</v>
      </c>
      <c r="R466" s="19">
        <f t="shared" ref="R466:R529" si="773">L466+O466</f>
        <v>2570.6</v>
      </c>
      <c r="S466" s="19">
        <f t="shared" si="772"/>
        <v>0</v>
      </c>
      <c r="T466" s="19">
        <f t="shared" si="646"/>
        <v>2570.6</v>
      </c>
      <c r="U466" s="19">
        <f t="shared" ref="U466:U529" si="774">M466+P466</f>
        <v>2570.6</v>
      </c>
      <c r="V466" s="19">
        <f t="shared" ref="V466:V529" si="775">N466+Q466</f>
        <v>2570.6</v>
      </c>
      <c r="W466" s="19">
        <f t="shared" si="772"/>
        <v>0</v>
      </c>
      <c r="X466" s="32"/>
      <c r="Y466" s="23"/>
      <c r="Z466" s="2"/>
    </row>
    <row r="467" spans="1:26" x14ac:dyDescent="0.3">
      <c r="A467" s="47" t="s">
        <v>127</v>
      </c>
      <c r="B467" s="44">
        <v>610</v>
      </c>
      <c r="C467" s="47" t="s">
        <v>105</v>
      </c>
      <c r="D467" s="47" t="s">
        <v>5</v>
      </c>
      <c r="E467" s="15" t="s">
        <v>570</v>
      </c>
      <c r="F467" s="19">
        <f>2402.6+168</f>
        <v>2570.6</v>
      </c>
      <c r="G467" s="19">
        <f t="shared" ref="G467:H467" si="776">2402.6+168</f>
        <v>2570.6</v>
      </c>
      <c r="H467" s="19">
        <f t="shared" si="776"/>
        <v>2570.6</v>
      </c>
      <c r="I467" s="19"/>
      <c r="J467" s="19"/>
      <c r="K467" s="19"/>
      <c r="L467" s="19">
        <f t="shared" si="680"/>
        <v>2570.6</v>
      </c>
      <c r="M467" s="19">
        <f t="shared" si="681"/>
        <v>2570.6</v>
      </c>
      <c r="N467" s="19">
        <f t="shared" si="682"/>
        <v>2570.6</v>
      </c>
      <c r="O467" s="19"/>
      <c r="P467" s="19"/>
      <c r="Q467" s="19"/>
      <c r="R467" s="19">
        <f t="shared" si="773"/>
        <v>2570.6</v>
      </c>
      <c r="S467" s="19"/>
      <c r="T467" s="19">
        <f t="shared" ref="T467:T530" si="777">R467+S467</f>
        <v>2570.6</v>
      </c>
      <c r="U467" s="19">
        <f t="shared" si="774"/>
        <v>2570.6</v>
      </c>
      <c r="V467" s="19">
        <f t="shared" si="775"/>
        <v>2570.6</v>
      </c>
      <c r="W467" s="19"/>
      <c r="X467" s="32"/>
      <c r="Y467" s="23"/>
      <c r="Z467" s="2"/>
    </row>
    <row r="468" spans="1:26" x14ac:dyDescent="0.3">
      <c r="A468" s="47" t="s">
        <v>127</v>
      </c>
      <c r="B468" s="44">
        <v>620</v>
      </c>
      <c r="C468" s="47"/>
      <c r="D468" s="47"/>
      <c r="E468" s="15" t="s">
        <v>596</v>
      </c>
      <c r="F468" s="19">
        <f t="shared" ref="F468:K468" si="778">F469+F470</f>
        <v>19143.599999999999</v>
      </c>
      <c r="G468" s="19">
        <f t="shared" si="778"/>
        <v>19143.599999999999</v>
      </c>
      <c r="H468" s="19">
        <f t="shared" si="778"/>
        <v>19143.599999999999</v>
      </c>
      <c r="I468" s="19">
        <f t="shared" si="778"/>
        <v>0</v>
      </c>
      <c r="J468" s="19">
        <f t="shared" si="778"/>
        <v>0</v>
      </c>
      <c r="K468" s="19">
        <f t="shared" si="778"/>
        <v>0</v>
      </c>
      <c r="L468" s="19">
        <f t="shared" si="680"/>
        <v>19143.599999999999</v>
      </c>
      <c r="M468" s="19">
        <f t="shared" si="681"/>
        <v>19143.599999999999</v>
      </c>
      <c r="N468" s="19">
        <f t="shared" si="682"/>
        <v>19143.599999999999</v>
      </c>
      <c r="O468" s="19">
        <f t="shared" ref="O468:Q468" si="779">O469+O470</f>
        <v>0</v>
      </c>
      <c r="P468" s="19">
        <f t="shared" si="779"/>
        <v>0</v>
      </c>
      <c r="Q468" s="19">
        <f t="shared" si="779"/>
        <v>0</v>
      </c>
      <c r="R468" s="19">
        <f t="shared" si="773"/>
        <v>19143.599999999999</v>
      </c>
      <c r="S468" s="19">
        <f t="shared" ref="S468" si="780">S469+S470</f>
        <v>0</v>
      </c>
      <c r="T468" s="19">
        <f t="shared" si="777"/>
        <v>19143.599999999999</v>
      </c>
      <c r="U468" s="19">
        <f t="shared" si="774"/>
        <v>19143.599999999999</v>
      </c>
      <c r="V468" s="19">
        <f t="shared" si="775"/>
        <v>19143.599999999999</v>
      </c>
      <c r="W468" s="19">
        <f t="shared" ref="W468" si="781">W469+W470</f>
        <v>0</v>
      </c>
      <c r="X468" s="32"/>
      <c r="Y468" s="23"/>
      <c r="Z468" s="2"/>
    </row>
    <row r="469" spans="1:26" x14ac:dyDescent="0.3">
      <c r="A469" s="47" t="s">
        <v>127</v>
      </c>
      <c r="B469" s="44">
        <v>620</v>
      </c>
      <c r="C469" s="47" t="s">
        <v>105</v>
      </c>
      <c r="D469" s="47" t="s">
        <v>5</v>
      </c>
      <c r="E469" s="15" t="s">
        <v>570</v>
      </c>
      <c r="F469" s="19">
        <f>17246.6-10456.3</f>
        <v>6790.2999999999993</v>
      </c>
      <c r="G469" s="19">
        <v>6790.2999999999993</v>
      </c>
      <c r="H469" s="19">
        <v>6790.2999999999993</v>
      </c>
      <c r="I469" s="19"/>
      <c r="J469" s="19"/>
      <c r="K469" s="19"/>
      <c r="L469" s="19">
        <f t="shared" si="680"/>
        <v>6790.2999999999993</v>
      </c>
      <c r="M469" s="19">
        <f t="shared" si="681"/>
        <v>6790.2999999999993</v>
      </c>
      <c r="N469" s="19">
        <f t="shared" si="682"/>
        <v>6790.2999999999993</v>
      </c>
      <c r="O469" s="19"/>
      <c r="P469" s="19"/>
      <c r="Q469" s="19"/>
      <c r="R469" s="19">
        <f t="shared" si="773"/>
        <v>6790.2999999999993</v>
      </c>
      <c r="S469" s="19"/>
      <c r="T469" s="19">
        <f t="shared" si="777"/>
        <v>6790.2999999999993</v>
      </c>
      <c r="U469" s="19">
        <f t="shared" si="774"/>
        <v>6790.2999999999993</v>
      </c>
      <c r="V469" s="19">
        <f t="shared" si="775"/>
        <v>6790.2999999999993</v>
      </c>
      <c r="W469" s="19"/>
      <c r="X469" s="32"/>
      <c r="Y469" s="23"/>
      <c r="Z469" s="2"/>
    </row>
    <row r="470" spans="1:26" x14ac:dyDescent="0.3">
      <c r="A470" s="47" t="s">
        <v>127</v>
      </c>
      <c r="B470" s="44">
        <v>620</v>
      </c>
      <c r="C470" s="47" t="s">
        <v>105</v>
      </c>
      <c r="D470" s="47" t="s">
        <v>112</v>
      </c>
      <c r="E470" s="15" t="s">
        <v>571</v>
      </c>
      <c r="F470" s="19">
        <f>1896.9+10456.4</f>
        <v>12353.3</v>
      </c>
      <c r="G470" s="19">
        <v>12353.3</v>
      </c>
      <c r="H470" s="19">
        <v>12353.3</v>
      </c>
      <c r="I470" s="19"/>
      <c r="J470" s="19"/>
      <c r="K470" s="19"/>
      <c r="L470" s="19">
        <f t="shared" si="680"/>
        <v>12353.3</v>
      </c>
      <c r="M470" s="19">
        <f t="shared" si="681"/>
        <v>12353.3</v>
      </c>
      <c r="N470" s="19">
        <f t="shared" si="682"/>
        <v>12353.3</v>
      </c>
      <c r="O470" s="19"/>
      <c r="P470" s="19"/>
      <c r="Q470" s="19"/>
      <c r="R470" s="19">
        <f t="shared" si="773"/>
        <v>12353.3</v>
      </c>
      <c r="S470" s="19"/>
      <c r="T470" s="19">
        <f t="shared" si="777"/>
        <v>12353.3</v>
      </c>
      <c r="U470" s="19">
        <f t="shared" si="774"/>
        <v>12353.3</v>
      </c>
      <c r="V470" s="19">
        <f t="shared" si="775"/>
        <v>12353.3</v>
      </c>
      <c r="W470" s="19"/>
      <c r="X470" s="32"/>
      <c r="Y470" s="23"/>
      <c r="Z470" s="2"/>
    </row>
    <row r="471" spans="1:26" ht="109.2" x14ac:dyDescent="0.3">
      <c r="A471" s="47" t="s">
        <v>128</v>
      </c>
      <c r="B471" s="44"/>
      <c r="C471" s="47"/>
      <c r="D471" s="47"/>
      <c r="E471" s="15" t="s">
        <v>676</v>
      </c>
      <c r="F471" s="19">
        <f t="shared" ref="F471:K473" si="782">F472</f>
        <v>806.6</v>
      </c>
      <c r="G471" s="19">
        <f t="shared" si="782"/>
        <v>806.6</v>
      </c>
      <c r="H471" s="19">
        <f t="shared" si="782"/>
        <v>806.6</v>
      </c>
      <c r="I471" s="19">
        <f t="shared" si="782"/>
        <v>0</v>
      </c>
      <c r="J471" s="19">
        <f t="shared" si="782"/>
        <v>0</v>
      </c>
      <c r="K471" s="19">
        <f t="shared" si="782"/>
        <v>0</v>
      </c>
      <c r="L471" s="19">
        <f t="shared" si="680"/>
        <v>806.6</v>
      </c>
      <c r="M471" s="19">
        <f t="shared" si="681"/>
        <v>806.6</v>
      </c>
      <c r="N471" s="19">
        <f t="shared" si="682"/>
        <v>806.6</v>
      </c>
      <c r="O471" s="19">
        <f t="shared" ref="O471:Q473" si="783">O472</f>
        <v>0</v>
      </c>
      <c r="P471" s="19">
        <f t="shared" si="783"/>
        <v>0</v>
      </c>
      <c r="Q471" s="19">
        <f t="shared" si="783"/>
        <v>0</v>
      </c>
      <c r="R471" s="19">
        <f t="shared" si="773"/>
        <v>806.6</v>
      </c>
      <c r="S471" s="19">
        <f t="shared" ref="S471:S473" si="784">S472</f>
        <v>0</v>
      </c>
      <c r="T471" s="19">
        <f t="shared" si="777"/>
        <v>806.6</v>
      </c>
      <c r="U471" s="19">
        <f t="shared" si="774"/>
        <v>806.6</v>
      </c>
      <c r="V471" s="19">
        <f t="shared" si="775"/>
        <v>806.6</v>
      </c>
      <c r="W471" s="19">
        <f t="shared" ref="W471:W473" si="785">W472</f>
        <v>0</v>
      </c>
      <c r="X471" s="32"/>
      <c r="Y471" s="23"/>
      <c r="Z471" s="2"/>
    </row>
    <row r="472" spans="1:26" ht="46.8" x14ac:dyDescent="0.3">
      <c r="A472" s="47" t="s">
        <v>128</v>
      </c>
      <c r="B472" s="44">
        <v>600</v>
      </c>
      <c r="C472" s="47"/>
      <c r="D472" s="47"/>
      <c r="E472" s="15" t="s">
        <v>581</v>
      </c>
      <c r="F472" s="19">
        <f t="shared" si="782"/>
        <v>806.6</v>
      </c>
      <c r="G472" s="19">
        <f t="shared" si="782"/>
        <v>806.6</v>
      </c>
      <c r="H472" s="19">
        <f t="shared" si="782"/>
        <v>806.6</v>
      </c>
      <c r="I472" s="19">
        <f t="shared" si="782"/>
        <v>0</v>
      </c>
      <c r="J472" s="19">
        <f t="shared" si="782"/>
        <v>0</v>
      </c>
      <c r="K472" s="19">
        <f t="shared" si="782"/>
        <v>0</v>
      </c>
      <c r="L472" s="19">
        <f t="shared" si="680"/>
        <v>806.6</v>
      </c>
      <c r="M472" s="19">
        <f t="shared" si="681"/>
        <v>806.6</v>
      </c>
      <c r="N472" s="19">
        <f t="shared" si="682"/>
        <v>806.6</v>
      </c>
      <c r="O472" s="19">
        <f t="shared" si="783"/>
        <v>0</v>
      </c>
      <c r="P472" s="19">
        <f t="shared" si="783"/>
        <v>0</v>
      </c>
      <c r="Q472" s="19">
        <f t="shared" si="783"/>
        <v>0</v>
      </c>
      <c r="R472" s="19">
        <f t="shared" si="773"/>
        <v>806.6</v>
      </c>
      <c r="S472" s="19">
        <f t="shared" si="784"/>
        <v>0</v>
      </c>
      <c r="T472" s="19">
        <f t="shared" si="777"/>
        <v>806.6</v>
      </c>
      <c r="U472" s="19">
        <f t="shared" si="774"/>
        <v>806.6</v>
      </c>
      <c r="V472" s="19">
        <f t="shared" si="775"/>
        <v>806.6</v>
      </c>
      <c r="W472" s="19">
        <f t="shared" si="785"/>
        <v>0</v>
      </c>
      <c r="X472" s="32"/>
      <c r="Y472" s="23"/>
      <c r="Z472" s="2"/>
    </row>
    <row r="473" spans="1:26" ht="46.8" x14ac:dyDescent="0.3">
      <c r="A473" s="47" t="s">
        <v>128</v>
      </c>
      <c r="B473" s="44">
        <v>630</v>
      </c>
      <c r="C473" s="47"/>
      <c r="D473" s="47"/>
      <c r="E473" s="15" t="s">
        <v>597</v>
      </c>
      <c r="F473" s="19">
        <f t="shared" si="782"/>
        <v>806.6</v>
      </c>
      <c r="G473" s="19">
        <f t="shared" si="782"/>
        <v>806.6</v>
      </c>
      <c r="H473" s="19">
        <f t="shared" si="782"/>
        <v>806.6</v>
      </c>
      <c r="I473" s="19">
        <f t="shared" si="782"/>
        <v>0</v>
      </c>
      <c r="J473" s="19">
        <f t="shared" si="782"/>
        <v>0</v>
      </c>
      <c r="K473" s="19">
        <f t="shared" si="782"/>
        <v>0</v>
      </c>
      <c r="L473" s="19">
        <f t="shared" si="680"/>
        <v>806.6</v>
      </c>
      <c r="M473" s="19">
        <f t="shared" si="681"/>
        <v>806.6</v>
      </c>
      <c r="N473" s="19">
        <f t="shared" si="682"/>
        <v>806.6</v>
      </c>
      <c r="O473" s="19">
        <f t="shared" si="783"/>
        <v>0</v>
      </c>
      <c r="P473" s="19">
        <f t="shared" si="783"/>
        <v>0</v>
      </c>
      <c r="Q473" s="19">
        <f t="shared" si="783"/>
        <v>0</v>
      </c>
      <c r="R473" s="19">
        <f t="shared" si="773"/>
        <v>806.6</v>
      </c>
      <c r="S473" s="19">
        <f t="shared" si="784"/>
        <v>0</v>
      </c>
      <c r="T473" s="19">
        <f t="shared" si="777"/>
        <v>806.6</v>
      </c>
      <c r="U473" s="19">
        <f t="shared" si="774"/>
        <v>806.6</v>
      </c>
      <c r="V473" s="19">
        <f t="shared" si="775"/>
        <v>806.6</v>
      </c>
      <c r="W473" s="19">
        <f t="shared" si="785"/>
        <v>0</v>
      </c>
      <c r="X473" s="32"/>
      <c r="Y473" s="23"/>
      <c r="Z473" s="2"/>
    </row>
    <row r="474" spans="1:26" x14ac:dyDescent="0.3">
      <c r="A474" s="47" t="s">
        <v>128</v>
      </c>
      <c r="B474" s="44">
        <v>630</v>
      </c>
      <c r="C474" s="47" t="s">
        <v>105</v>
      </c>
      <c r="D474" s="47" t="s">
        <v>112</v>
      </c>
      <c r="E474" s="15" t="s">
        <v>571</v>
      </c>
      <c r="F474" s="19">
        <v>806.6</v>
      </c>
      <c r="G474" s="19">
        <v>806.6</v>
      </c>
      <c r="H474" s="19">
        <v>806.6</v>
      </c>
      <c r="I474" s="19"/>
      <c r="J474" s="19"/>
      <c r="K474" s="19"/>
      <c r="L474" s="19">
        <f t="shared" si="680"/>
        <v>806.6</v>
      </c>
      <c r="M474" s="19">
        <f t="shared" si="681"/>
        <v>806.6</v>
      </c>
      <c r="N474" s="19">
        <f t="shared" si="682"/>
        <v>806.6</v>
      </c>
      <c r="O474" s="19"/>
      <c r="P474" s="19"/>
      <c r="Q474" s="19"/>
      <c r="R474" s="19">
        <f t="shared" si="773"/>
        <v>806.6</v>
      </c>
      <c r="S474" s="19"/>
      <c r="T474" s="19">
        <f t="shared" si="777"/>
        <v>806.6</v>
      </c>
      <c r="U474" s="19">
        <f t="shared" si="774"/>
        <v>806.6</v>
      </c>
      <c r="V474" s="19">
        <f t="shared" si="775"/>
        <v>806.6</v>
      </c>
      <c r="W474" s="19"/>
      <c r="X474" s="32"/>
      <c r="Y474" s="23"/>
      <c r="Z474" s="2"/>
    </row>
    <row r="475" spans="1:26" ht="78" x14ac:dyDescent="0.3">
      <c r="A475" s="47" t="s">
        <v>129</v>
      </c>
      <c r="B475" s="44"/>
      <c r="C475" s="47"/>
      <c r="D475" s="47"/>
      <c r="E475" s="15" t="s">
        <v>677</v>
      </c>
      <c r="F475" s="19">
        <f t="shared" ref="F475:K477" si="786">F476</f>
        <v>2400</v>
      </c>
      <c r="G475" s="19">
        <f t="shared" si="786"/>
        <v>2400</v>
      </c>
      <c r="H475" s="19">
        <f t="shared" si="786"/>
        <v>2400</v>
      </c>
      <c r="I475" s="19">
        <f t="shared" si="786"/>
        <v>0</v>
      </c>
      <c r="J475" s="19">
        <f t="shared" si="786"/>
        <v>0</v>
      </c>
      <c r="K475" s="19">
        <f t="shared" si="786"/>
        <v>0</v>
      </c>
      <c r="L475" s="19">
        <f t="shared" si="680"/>
        <v>2400</v>
      </c>
      <c r="M475" s="19">
        <f t="shared" si="681"/>
        <v>2400</v>
      </c>
      <c r="N475" s="19">
        <f t="shared" si="682"/>
        <v>2400</v>
      </c>
      <c r="O475" s="19">
        <f t="shared" ref="O475:Q477" si="787">O476</f>
        <v>0</v>
      </c>
      <c r="P475" s="19">
        <f t="shared" si="787"/>
        <v>0</v>
      </c>
      <c r="Q475" s="19">
        <f t="shared" si="787"/>
        <v>0</v>
      </c>
      <c r="R475" s="19">
        <f t="shared" si="773"/>
        <v>2400</v>
      </c>
      <c r="S475" s="19">
        <f t="shared" ref="S475:S477" si="788">S476</f>
        <v>0</v>
      </c>
      <c r="T475" s="19">
        <f t="shared" si="777"/>
        <v>2400</v>
      </c>
      <c r="U475" s="19">
        <f t="shared" si="774"/>
        <v>2400</v>
      </c>
      <c r="V475" s="19">
        <f t="shared" si="775"/>
        <v>2400</v>
      </c>
      <c r="W475" s="19">
        <f t="shared" ref="W475:W477" si="789">W476</f>
        <v>0</v>
      </c>
      <c r="X475" s="32"/>
      <c r="Y475" s="23"/>
      <c r="Z475" s="2"/>
    </row>
    <row r="476" spans="1:26" ht="46.8" x14ac:dyDescent="0.3">
      <c r="A476" s="47" t="s">
        <v>129</v>
      </c>
      <c r="B476" s="44">
        <v>600</v>
      </c>
      <c r="C476" s="47"/>
      <c r="D476" s="47"/>
      <c r="E476" s="15" t="s">
        <v>581</v>
      </c>
      <c r="F476" s="19">
        <f t="shared" si="786"/>
        <v>2400</v>
      </c>
      <c r="G476" s="19">
        <f t="shared" si="786"/>
        <v>2400</v>
      </c>
      <c r="H476" s="19">
        <f t="shared" si="786"/>
        <v>2400</v>
      </c>
      <c r="I476" s="19">
        <f t="shared" si="786"/>
        <v>0</v>
      </c>
      <c r="J476" s="19">
        <f t="shared" si="786"/>
        <v>0</v>
      </c>
      <c r="K476" s="19">
        <f t="shared" si="786"/>
        <v>0</v>
      </c>
      <c r="L476" s="19">
        <f t="shared" si="680"/>
        <v>2400</v>
      </c>
      <c r="M476" s="19">
        <f t="shared" si="681"/>
        <v>2400</v>
      </c>
      <c r="N476" s="19">
        <f t="shared" si="682"/>
        <v>2400</v>
      </c>
      <c r="O476" s="19">
        <f t="shared" si="787"/>
        <v>0</v>
      </c>
      <c r="P476" s="19">
        <f t="shared" si="787"/>
        <v>0</v>
      </c>
      <c r="Q476" s="19">
        <f t="shared" si="787"/>
        <v>0</v>
      </c>
      <c r="R476" s="19">
        <f t="shared" si="773"/>
        <v>2400</v>
      </c>
      <c r="S476" s="19">
        <f t="shared" si="788"/>
        <v>0</v>
      </c>
      <c r="T476" s="19">
        <f t="shared" si="777"/>
        <v>2400</v>
      </c>
      <c r="U476" s="19">
        <f t="shared" si="774"/>
        <v>2400</v>
      </c>
      <c r="V476" s="19">
        <f t="shared" si="775"/>
        <v>2400</v>
      </c>
      <c r="W476" s="19">
        <f t="shared" si="789"/>
        <v>0</v>
      </c>
      <c r="X476" s="32"/>
      <c r="Y476" s="23"/>
      <c r="Z476" s="2"/>
    </row>
    <row r="477" spans="1:26" ht="46.8" x14ac:dyDescent="0.3">
      <c r="A477" s="47" t="s">
        <v>129</v>
      </c>
      <c r="B477" s="44">
        <v>630</v>
      </c>
      <c r="C477" s="47"/>
      <c r="D477" s="47"/>
      <c r="E477" s="15" t="s">
        <v>597</v>
      </c>
      <c r="F477" s="19">
        <f t="shared" si="786"/>
        <v>2400</v>
      </c>
      <c r="G477" s="19">
        <f t="shared" si="786"/>
        <v>2400</v>
      </c>
      <c r="H477" s="19">
        <f t="shared" si="786"/>
        <v>2400</v>
      </c>
      <c r="I477" s="19">
        <f t="shared" si="786"/>
        <v>0</v>
      </c>
      <c r="J477" s="19">
        <f t="shared" si="786"/>
        <v>0</v>
      </c>
      <c r="K477" s="19">
        <f t="shared" si="786"/>
        <v>0</v>
      </c>
      <c r="L477" s="19">
        <f t="shared" si="680"/>
        <v>2400</v>
      </c>
      <c r="M477" s="19">
        <f t="shared" si="681"/>
        <v>2400</v>
      </c>
      <c r="N477" s="19">
        <f t="shared" si="682"/>
        <v>2400</v>
      </c>
      <c r="O477" s="19">
        <f t="shared" si="787"/>
        <v>0</v>
      </c>
      <c r="P477" s="19">
        <f t="shared" si="787"/>
        <v>0</v>
      </c>
      <c r="Q477" s="19">
        <f t="shared" si="787"/>
        <v>0</v>
      </c>
      <c r="R477" s="19">
        <f t="shared" si="773"/>
        <v>2400</v>
      </c>
      <c r="S477" s="19">
        <f t="shared" si="788"/>
        <v>0</v>
      </c>
      <c r="T477" s="19">
        <f t="shared" si="777"/>
        <v>2400</v>
      </c>
      <c r="U477" s="19">
        <f t="shared" si="774"/>
        <v>2400</v>
      </c>
      <c r="V477" s="19">
        <f t="shared" si="775"/>
        <v>2400</v>
      </c>
      <c r="W477" s="19">
        <f t="shared" si="789"/>
        <v>0</v>
      </c>
      <c r="X477" s="32"/>
      <c r="Y477" s="23"/>
      <c r="Z477" s="2"/>
    </row>
    <row r="478" spans="1:26" x14ac:dyDescent="0.3">
      <c r="A478" s="47" t="s">
        <v>129</v>
      </c>
      <c r="B478" s="44">
        <v>630</v>
      </c>
      <c r="C478" s="47" t="s">
        <v>105</v>
      </c>
      <c r="D478" s="47" t="s">
        <v>112</v>
      </c>
      <c r="E478" s="15" t="s">
        <v>571</v>
      </c>
      <c r="F478" s="19">
        <v>2400</v>
      </c>
      <c r="G478" s="19">
        <v>2400</v>
      </c>
      <c r="H478" s="19">
        <v>2400</v>
      </c>
      <c r="I478" s="19"/>
      <c r="J478" s="19"/>
      <c r="K478" s="19"/>
      <c r="L478" s="19">
        <f t="shared" si="680"/>
        <v>2400</v>
      </c>
      <c r="M478" s="19">
        <f t="shared" si="681"/>
        <v>2400</v>
      </c>
      <c r="N478" s="19">
        <f t="shared" si="682"/>
        <v>2400</v>
      </c>
      <c r="O478" s="19"/>
      <c r="P478" s="19"/>
      <c r="Q478" s="19"/>
      <c r="R478" s="19">
        <f t="shared" si="773"/>
        <v>2400</v>
      </c>
      <c r="S478" s="19"/>
      <c r="T478" s="19">
        <f t="shared" si="777"/>
        <v>2400</v>
      </c>
      <c r="U478" s="19">
        <f t="shared" si="774"/>
        <v>2400</v>
      </c>
      <c r="V478" s="19">
        <f t="shared" si="775"/>
        <v>2400</v>
      </c>
      <c r="W478" s="19"/>
      <c r="X478" s="32"/>
      <c r="Y478" s="23"/>
      <c r="Z478" s="2"/>
    </row>
    <row r="479" spans="1:26" ht="62.4" x14ac:dyDescent="0.3">
      <c r="A479" s="47" t="s">
        <v>130</v>
      </c>
      <c r="B479" s="44"/>
      <c r="C479" s="47"/>
      <c r="D479" s="47"/>
      <c r="E479" s="15" t="s">
        <v>854</v>
      </c>
      <c r="F479" s="19">
        <f t="shared" ref="F479:K481" si="790">F480</f>
        <v>80000</v>
      </c>
      <c r="G479" s="19">
        <f t="shared" si="790"/>
        <v>80000</v>
      </c>
      <c r="H479" s="19">
        <f t="shared" si="790"/>
        <v>80000</v>
      </c>
      <c r="I479" s="19">
        <f t="shared" si="790"/>
        <v>0</v>
      </c>
      <c r="J479" s="19">
        <f t="shared" si="790"/>
        <v>0</v>
      </c>
      <c r="K479" s="19">
        <f t="shared" si="790"/>
        <v>0</v>
      </c>
      <c r="L479" s="19">
        <f t="shared" si="680"/>
        <v>80000</v>
      </c>
      <c r="M479" s="19">
        <f t="shared" si="681"/>
        <v>80000</v>
      </c>
      <c r="N479" s="19">
        <f t="shared" si="682"/>
        <v>80000</v>
      </c>
      <c r="O479" s="19">
        <f t="shared" ref="O479:Q481" si="791">O480</f>
        <v>0</v>
      </c>
      <c r="P479" s="19">
        <f t="shared" si="791"/>
        <v>0</v>
      </c>
      <c r="Q479" s="19">
        <f t="shared" si="791"/>
        <v>0</v>
      </c>
      <c r="R479" s="19">
        <f t="shared" si="773"/>
        <v>80000</v>
      </c>
      <c r="S479" s="19">
        <f t="shared" ref="S479:S481" si="792">S480</f>
        <v>0</v>
      </c>
      <c r="T479" s="19">
        <f t="shared" si="777"/>
        <v>80000</v>
      </c>
      <c r="U479" s="19">
        <f t="shared" si="774"/>
        <v>80000</v>
      </c>
      <c r="V479" s="19">
        <f t="shared" si="775"/>
        <v>80000</v>
      </c>
      <c r="W479" s="19">
        <f t="shared" ref="W479:W481" si="793">W480</f>
        <v>0</v>
      </c>
      <c r="X479" s="32"/>
      <c r="Y479" s="23"/>
      <c r="Z479" s="2"/>
    </row>
    <row r="480" spans="1:26" ht="46.8" x14ac:dyDescent="0.3">
      <c r="A480" s="47" t="s">
        <v>130</v>
      </c>
      <c r="B480" s="44">
        <v>600</v>
      </c>
      <c r="C480" s="47"/>
      <c r="D480" s="47"/>
      <c r="E480" s="15" t="s">
        <v>581</v>
      </c>
      <c r="F480" s="19">
        <f t="shared" si="790"/>
        <v>80000</v>
      </c>
      <c r="G480" s="19">
        <f t="shared" si="790"/>
        <v>80000</v>
      </c>
      <c r="H480" s="19">
        <f t="shared" si="790"/>
        <v>80000</v>
      </c>
      <c r="I480" s="19">
        <f t="shared" si="790"/>
        <v>0</v>
      </c>
      <c r="J480" s="19">
        <f t="shared" si="790"/>
        <v>0</v>
      </c>
      <c r="K480" s="19">
        <f t="shared" si="790"/>
        <v>0</v>
      </c>
      <c r="L480" s="19">
        <f t="shared" si="680"/>
        <v>80000</v>
      </c>
      <c r="M480" s="19">
        <f t="shared" si="681"/>
        <v>80000</v>
      </c>
      <c r="N480" s="19">
        <f t="shared" si="682"/>
        <v>80000</v>
      </c>
      <c r="O480" s="19">
        <f t="shared" si="791"/>
        <v>0</v>
      </c>
      <c r="P480" s="19">
        <f t="shared" si="791"/>
        <v>0</v>
      </c>
      <c r="Q480" s="19">
        <f t="shared" si="791"/>
        <v>0</v>
      </c>
      <c r="R480" s="19">
        <f t="shared" si="773"/>
        <v>80000</v>
      </c>
      <c r="S480" s="19">
        <f t="shared" si="792"/>
        <v>0</v>
      </c>
      <c r="T480" s="19">
        <f t="shared" si="777"/>
        <v>80000</v>
      </c>
      <c r="U480" s="19">
        <f t="shared" si="774"/>
        <v>80000</v>
      </c>
      <c r="V480" s="19">
        <f t="shared" si="775"/>
        <v>80000</v>
      </c>
      <c r="W480" s="19">
        <f t="shared" si="793"/>
        <v>0</v>
      </c>
      <c r="X480" s="32"/>
      <c r="Y480" s="23"/>
      <c r="Z480" s="2"/>
    </row>
    <row r="481" spans="1:26" ht="46.8" x14ac:dyDescent="0.3">
      <c r="A481" s="47" t="s">
        <v>130</v>
      </c>
      <c r="B481" s="44">
        <v>630</v>
      </c>
      <c r="C481" s="47"/>
      <c r="D481" s="47"/>
      <c r="E481" s="15" t="s">
        <v>597</v>
      </c>
      <c r="F481" s="19">
        <f t="shared" si="790"/>
        <v>80000</v>
      </c>
      <c r="G481" s="19">
        <f t="shared" si="790"/>
        <v>80000</v>
      </c>
      <c r="H481" s="19">
        <f t="shared" si="790"/>
        <v>80000</v>
      </c>
      <c r="I481" s="19">
        <f t="shared" si="790"/>
        <v>0</v>
      </c>
      <c r="J481" s="19">
        <f t="shared" si="790"/>
        <v>0</v>
      </c>
      <c r="K481" s="19">
        <f t="shared" si="790"/>
        <v>0</v>
      </c>
      <c r="L481" s="19">
        <f t="shared" si="680"/>
        <v>80000</v>
      </c>
      <c r="M481" s="19">
        <f t="shared" si="681"/>
        <v>80000</v>
      </c>
      <c r="N481" s="19">
        <f t="shared" si="682"/>
        <v>80000</v>
      </c>
      <c r="O481" s="19">
        <f t="shared" si="791"/>
        <v>0</v>
      </c>
      <c r="P481" s="19">
        <f t="shared" si="791"/>
        <v>0</v>
      </c>
      <c r="Q481" s="19">
        <f t="shared" si="791"/>
        <v>0</v>
      </c>
      <c r="R481" s="19">
        <f t="shared" si="773"/>
        <v>80000</v>
      </c>
      <c r="S481" s="19">
        <f t="shared" si="792"/>
        <v>0</v>
      </c>
      <c r="T481" s="19">
        <f t="shared" si="777"/>
        <v>80000</v>
      </c>
      <c r="U481" s="19">
        <f t="shared" si="774"/>
        <v>80000</v>
      </c>
      <c r="V481" s="19">
        <f t="shared" si="775"/>
        <v>80000</v>
      </c>
      <c r="W481" s="19">
        <f t="shared" si="793"/>
        <v>0</v>
      </c>
      <c r="X481" s="32"/>
      <c r="Y481" s="23"/>
      <c r="Z481" s="2"/>
    </row>
    <row r="482" spans="1:26" x14ac:dyDescent="0.3">
      <c r="A482" s="47" t="s">
        <v>130</v>
      </c>
      <c r="B482" s="44">
        <v>630</v>
      </c>
      <c r="C482" s="47" t="s">
        <v>105</v>
      </c>
      <c r="D482" s="47" t="s">
        <v>20</v>
      </c>
      <c r="E482" s="15" t="s">
        <v>572</v>
      </c>
      <c r="F482" s="19">
        <v>80000</v>
      </c>
      <c r="G482" s="19">
        <v>80000</v>
      </c>
      <c r="H482" s="19">
        <v>80000</v>
      </c>
      <c r="I482" s="19"/>
      <c r="J482" s="19"/>
      <c r="K482" s="19"/>
      <c r="L482" s="19">
        <f t="shared" si="680"/>
        <v>80000</v>
      </c>
      <c r="M482" s="19">
        <f t="shared" si="681"/>
        <v>80000</v>
      </c>
      <c r="N482" s="19">
        <f t="shared" si="682"/>
        <v>80000</v>
      </c>
      <c r="O482" s="19"/>
      <c r="P482" s="19"/>
      <c r="Q482" s="19"/>
      <c r="R482" s="19">
        <f t="shared" si="773"/>
        <v>80000</v>
      </c>
      <c r="S482" s="19"/>
      <c r="T482" s="19">
        <f t="shared" si="777"/>
        <v>80000</v>
      </c>
      <c r="U482" s="19">
        <f t="shared" si="774"/>
        <v>80000</v>
      </c>
      <c r="V482" s="19">
        <f t="shared" si="775"/>
        <v>80000</v>
      </c>
      <c r="W482" s="19"/>
      <c r="X482" s="32"/>
      <c r="Y482" s="23"/>
      <c r="Z482" s="2"/>
    </row>
    <row r="483" spans="1:26" ht="46.8" x14ac:dyDescent="0.3">
      <c r="A483" s="47" t="s">
        <v>131</v>
      </c>
      <c r="B483" s="44"/>
      <c r="C483" s="47"/>
      <c r="D483" s="47"/>
      <c r="E483" s="15" t="s">
        <v>1081</v>
      </c>
      <c r="F483" s="19">
        <f t="shared" ref="F483:K485" si="794">F484</f>
        <v>1668</v>
      </c>
      <c r="G483" s="19">
        <f t="shared" si="794"/>
        <v>1668</v>
      </c>
      <c r="H483" s="19">
        <f t="shared" si="794"/>
        <v>1668</v>
      </c>
      <c r="I483" s="19">
        <f t="shared" si="794"/>
        <v>0</v>
      </c>
      <c r="J483" s="19">
        <f t="shared" si="794"/>
        <v>0</v>
      </c>
      <c r="K483" s="19">
        <f t="shared" si="794"/>
        <v>0</v>
      </c>
      <c r="L483" s="19">
        <f t="shared" ref="L483:L546" si="795">F483+I483</f>
        <v>1668</v>
      </c>
      <c r="M483" s="19">
        <f t="shared" ref="M483:M546" si="796">G483+J483</f>
        <v>1668</v>
      </c>
      <c r="N483" s="19">
        <f t="shared" ref="N483:N546" si="797">H483+K483</f>
        <v>1668</v>
      </c>
      <c r="O483" s="19">
        <f t="shared" ref="O483:Q485" si="798">O484</f>
        <v>0</v>
      </c>
      <c r="P483" s="19">
        <f t="shared" si="798"/>
        <v>0</v>
      </c>
      <c r="Q483" s="19">
        <f t="shared" si="798"/>
        <v>0</v>
      </c>
      <c r="R483" s="19">
        <f t="shared" si="773"/>
        <v>1668</v>
      </c>
      <c r="S483" s="19">
        <f t="shared" ref="S483:S485" si="799">S484</f>
        <v>0</v>
      </c>
      <c r="T483" s="19">
        <f t="shared" si="777"/>
        <v>1668</v>
      </c>
      <c r="U483" s="19">
        <f t="shared" si="774"/>
        <v>1668</v>
      </c>
      <c r="V483" s="19">
        <f t="shared" si="775"/>
        <v>1668</v>
      </c>
      <c r="W483" s="19">
        <f t="shared" ref="W483:W485" si="800">W484</f>
        <v>0</v>
      </c>
      <c r="X483" s="32"/>
      <c r="Y483" s="23"/>
      <c r="Z483" s="2"/>
    </row>
    <row r="484" spans="1:26" ht="31.2" x14ac:dyDescent="0.3">
      <c r="A484" s="47" t="s">
        <v>131</v>
      </c>
      <c r="B484" s="44">
        <v>300</v>
      </c>
      <c r="C484" s="47"/>
      <c r="D484" s="47"/>
      <c r="E484" s="15" t="s">
        <v>579</v>
      </c>
      <c r="F484" s="19">
        <f t="shared" si="794"/>
        <v>1668</v>
      </c>
      <c r="G484" s="19">
        <f t="shared" si="794"/>
        <v>1668</v>
      </c>
      <c r="H484" s="19">
        <f t="shared" si="794"/>
        <v>1668</v>
      </c>
      <c r="I484" s="19">
        <f t="shared" si="794"/>
        <v>0</v>
      </c>
      <c r="J484" s="19">
        <f t="shared" si="794"/>
        <v>0</v>
      </c>
      <c r="K484" s="19">
        <f t="shared" si="794"/>
        <v>0</v>
      </c>
      <c r="L484" s="19">
        <f t="shared" si="795"/>
        <v>1668</v>
      </c>
      <c r="M484" s="19">
        <f t="shared" si="796"/>
        <v>1668</v>
      </c>
      <c r="N484" s="19">
        <f t="shared" si="797"/>
        <v>1668</v>
      </c>
      <c r="O484" s="19">
        <f t="shared" si="798"/>
        <v>0</v>
      </c>
      <c r="P484" s="19">
        <f t="shared" si="798"/>
        <v>0</v>
      </c>
      <c r="Q484" s="19">
        <f t="shared" si="798"/>
        <v>0</v>
      </c>
      <c r="R484" s="19">
        <f t="shared" si="773"/>
        <v>1668</v>
      </c>
      <c r="S484" s="19">
        <f t="shared" si="799"/>
        <v>0</v>
      </c>
      <c r="T484" s="19">
        <f t="shared" si="777"/>
        <v>1668</v>
      </c>
      <c r="U484" s="19">
        <f t="shared" si="774"/>
        <v>1668</v>
      </c>
      <c r="V484" s="19">
        <f t="shared" si="775"/>
        <v>1668</v>
      </c>
      <c r="W484" s="19">
        <f t="shared" si="800"/>
        <v>0</v>
      </c>
      <c r="X484" s="32"/>
      <c r="Y484" s="23"/>
      <c r="Z484" s="2"/>
    </row>
    <row r="485" spans="1:26" ht="31.2" x14ac:dyDescent="0.3">
      <c r="A485" s="47" t="s">
        <v>131</v>
      </c>
      <c r="B485" s="44">
        <v>330</v>
      </c>
      <c r="C485" s="47"/>
      <c r="D485" s="47"/>
      <c r="E485" s="15" t="s">
        <v>589</v>
      </c>
      <c r="F485" s="19">
        <f t="shared" si="794"/>
        <v>1668</v>
      </c>
      <c r="G485" s="19">
        <f t="shared" si="794"/>
        <v>1668</v>
      </c>
      <c r="H485" s="19">
        <f t="shared" si="794"/>
        <v>1668</v>
      </c>
      <c r="I485" s="19">
        <f t="shared" si="794"/>
        <v>0</v>
      </c>
      <c r="J485" s="19">
        <f t="shared" si="794"/>
        <v>0</v>
      </c>
      <c r="K485" s="19">
        <f t="shared" si="794"/>
        <v>0</v>
      </c>
      <c r="L485" s="19">
        <f t="shared" si="795"/>
        <v>1668</v>
      </c>
      <c r="M485" s="19">
        <f t="shared" si="796"/>
        <v>1668</v>
      </c>
      <c r="N485" s="19">
        <f t="shared" si="797"/>
        <v>1668</v>
      </c>
      <c r="O485" s="19">
        <f t="shared" si="798"/>
        <v>0</v>
      </c>
      <c r="P485" s="19">
        <f t="shared" si="798"/>
        <v>0</v>
      </c>
      <c r="Q485" s="19">
        <f t="shared" si="798"/>
        <v>0</v>
      </c>
      <c r="R485" s="19">
        <f t="shared" si="773"/>
        <v>1668</v>
      </c>
      <c r="S485" s="19">
        <f t="shared" si="799"/>
        <v>0</v>
      </c>
      <c r="T485" s="19">
        <f t="shared" si="777"/>
        <v>1668</v>
      </c>
      <c r="U485" s="19">
        <f t="shared" si="774"/>
        <v>1668</v>
      </c>
      <c r="V485" s="19">
        <f t="shared" si="775"/>
        <v>1668</v>
      </c>
      <c r="W485" s="19">
        <f t="shared" si="800"/>
        <v>0</v>
      </c>
      <c r="X485" s="32"/>
      <c r="Y485" s="23"/>
      <c r="Z485" s="2"/>
    </row>
    <row r="486" spans="1:26" x14ac:dyDescent="0.3">
      <c r="A486" s="47" t="s">
        <v>131</v>
      </c>
      <c r="B486" s="44">
        <v>330</v>
      </c>
      <c r="C486" s="47" t="s">
        <v>105</v>
      </c>
      <c r="D486" s="47" t="s">
        <v>20</v>
      </c>
      <c r="E486" s="15" t="s">
        <v>572</v>
      </c>
      <c r="F486" s="19">
        <v>1668</v>
      </c>
      <c r="G486" s="19">
        <v>1668</v>
      </c>
      <c r="H486" s="19">
        <v>1668</v>
      </c>
      <c r="I486" s="19"/>
      <c r="J486" s="19"/>
      <c r="K486" s="19"/>
      <c r="L486" s="19">
        <f t="shared" si="795"/>
        <v>1668</v>
      </c>
      <c r="M486" s="19">
        <f t="shared" si="796"/>
        <v>1668</v>
      </c>
      <c r="N486" s="19">
        <f t="shared" si="797"/>
        <v>1668</v>
      </c>
      <c r="O486" s="19"/>
      <c r="P486" s="19"/>
      <c r="Q486" s="19"/>
      <c r="R486" s="19">
        <f t="shared" si="773"/>
        <v>1668</v>
      </c>
      <c r="S486" s="19"/>
      <c r="T486" s="19">
        <f t="shared" si="777"/>
        <v>1668</v>
      </c>
      <c r="U486" s="19">
        <f t="shared" si="774"/>
        <v>1668</v>
      </c>
      <c r="V486" s="19">
        <f t="shared" si="775"/>
        <v>1668</v>
      </c>
      <c r="W486" s="19"/>
      <c r="X486" s="32"/>
      <c r="Y486" s="23"/>
      <c r="Z486" s="2"/>
    </row>
    <row r="487" spans="1:26" s="9" customFormat="1" ht="46.8" x14ac:dyDescent="0.3">
      <c r="A487" s="8" t="s">
        <v>139</v>
      </c>
      <c r="B487" s="14"/>
      <c r="C487" s="8"/>
      <c r="D487" s="8"/>
      <c r="E487" s="45" t="s">
        <v>1082</v>
      </c>
      <c r="F487" s="12">
        <f>F488+F542+F559+F581</f>
        <v>392503</v>
      </c>
      <c r="G487" s="12">
        <f>G488+G542+G559+G581</f>
        <v>390360.4</v>
      </c>
      <c r="H487" s="12">
        <f>H488+H542+H559+H581</f>
        <v>394440.4</v>
      </c>
      <c r="I487" s="12">
        <f t="shared" ref="I487:K487" si="801">I488+I542+I559+I581</f>
        <v>0</v>
      </c>
      <c r="J487" s="12">
        <f t="shared" si="801"/>
        <v>4597.7</v>
      </c>
      <c r="K487" s="12">
        <f t="shared" si="801"/>
        <v>4597.7</v>
      </c>
      <c r="L487" s="12">
        <f t="shared" si="795"/>
        <v>392503</v>
      </c>
      <c r="M487" s="12">
        <f t="shared" si="796"/>
        <v>394958.10000000003</v>
      </c>
      <c r="N487" s="12">
        <f t="shared" si="797"/>
        <v>399038.10000000003</v>
      </c>
      <c r="O487" s="12">
        <f t="shared" ref="O487:Q487" si="802">O488+O542+O559+O581</f>
        <v>0</v>
      </c>
      <c r="P487" s="12">
        <f t="shared" si="802"/>
        <v>0</v>
      </c>
      <c r="Q487" s="12">
        <f t="shared" si="802"/>
        <v>0</v>
      </c>
      <c r="R487" s="12">
        <f t="shared" si="773"/>
        <v>392503</v>
      </c>
      <c r="S487" s="12">
        <f>S488+S542+S559+S581</f>
        <v>0</v>
      </c>
      <c r="T487" s="12">
        <f t="shared" si="777"/>
        <v>392503</v>
      </c>
      <c r="U487" s="12">
        <f t="shared" si="774"/>
        <v>394958.10000000003</v>
      </c>
      <c r="V487" s="12">
        <f t="shared" si="775"/>
        <v>399038.10000000003</v>
      </c>
      <c r="W487" s="12">
        <f>W488+W542+W559+W581</f>
        <v>0</v>
      </c>
      <c r="X487" s="22"/>
      <c r="Y487" s="25"/>
    </row>
    <row r="488" spans="1:26" s="11" customFormat="1" ht="62.4" x14ac:dyDescent="0.3">
      <c r="A488" s="10" t="s">
        <v>140</v>
      </c>
      <c r="B488" s="17"/>
      <c r="C488" s="10"/>
      <c r="D488" s="10"/>
      <c r="E488" s="16" t="s">
        <v>1083</v>
      </c>
      <c r="F488" s="18">
        <f>F489+F526</f>
        <v>85399</v>
      </c>
      <c r="G488" s="18">
        <f>G489+G526</f>
        <v>80801.3</v>
      </c>
      <c r="H488" s="18">
        <f>H489+H526</f>
        <v>80801.3</v>
      </c>
      <c r="I488" s="18">
        <f t="shared" ref="I488:K488" si="803">I489+I526</f>
        <v>0</v>
      </c>
      <c r="J488" s="18">
        <f t="shared" si="803"/>
        <v>4597.7</v>
      </c>
      <c r="K488" s="18">
        <f t="shared" si="803"/>
        <v>4597.7</v>
      </c>
      <c r="L488" s="18">
        <f t="shared" si="795"/>
        <v>85399</v>
      </c>
      <c r="M488" s="18">
        <f t="shared" si="796"/>
        <v>85399</v>
      </c>
      <c r="N488" s="18">
        <f t="shared" si="797"/>
        <v>85399</v>
      </c>
      <c r="O488" s="18">
        <f t="shared" ref="O488:Q488" si="804">O489+O526</f>
        <v>0</v>
      </c>
      <c r="P488" s="18">
        <f t="shared" si="804"/>
        <v>0</v>
      </c>
      <c r="Q488" s="18">
        <f t="shared" si="804"/>
        <v>0</v>
      </c>
      <c r="R488" s="18">
        <f t="shared" si="773"/>
        <v>85399</v>
      </c>
      <c r="S488" s="18">
        <f>S489+S526</f>
        <v>0</v>
      </c>
      <c r="T488" s="18">
        <f t="shared" si="777"/>
        <v>85399</v>
      </c>
      <c r="U488" s="18">
        <f t="shared" si="774"/>
        <v>85399</v>
      </c>
      <c r="V488" s="18">
        <f t="shared" si="775"/>
        <v>85399</v>
      </c>
      <c r="W488" s="18">
        <f>W489+W526</f>
        <v>0</v>
      </c>
      <c r="X488" s="31"/>
      <c r="Y488" s="26"/>
    </row>
    <row r="489" spans="1:26" ht="46.8" x14ac:dyDescent="0.3">
      <c r="A489" s="47" t="s">
        <v>141</v>
      </c>
      <c r="B489" s="44"/>
      <c r="C489" s="47"/>
      <c r="D489" s="47"/>
      <c r="E489" s="15" t="s">
        <v>1084</v>
      </c>
      <c r="F489" s="19">
        <f>F490+F494+F501+F508+F516+F520+F512</f>
        <v>82298.399999999994</v>
      </c>
      <c r="G489" s="19">
        <f>G490+G494+G501+G508+G516+G520+G512</f>
        <v>77700.7</v>
      </c>
      <c r="H489" s="19">
        <f>H490+H494+H501+H508+H516+H520+H512</f>
        <v>77700.7</v>
      </c>
      <c r="I489" s="19">
        <f t="shared" ref="I489:K489" si="805">I490+I494+I501+I508+I516+I520+I512</f>
        <v>0</v>
      </c>
      <c r="J489" s="19">
        <f t="shared" si="805"/>
        <v>4597.7</v>
      </c>
      <c r="K489" s="19">
        <f t="shared" si="805"/>
        <v>4597.7</v>
      </c>
      <c r="L489" s="19">
        <f t="shared" si="795"/>
        <v>82298.399999999994</v>
      </c>
      <c r="M489" s="19">
        <f t="shared" si="796"/>
        <v>82298.399999999994</v>
      </c>
      <c r="N489" s="19">
        <f t="shared" si="797"/>
        <v>82298.399999999994</v>
      </c>
      <c r="O489" s="19">
        <f t="shared" ref="O489:Q489" si="806">O490+O494+O501+O508+O516+O520+O512</f>
        <v>0</v>
      </c>
      <c r="P489" s="19">
        <f t="shared" si="806"/>
        <v>0</v>
      </c>
      <c r="Q489" s="19">
        <f t="shared" si="806"/>
        <v>0</v>
      </c>
      <c r="R489" s="19">
        <f t="shared" si="773"/>
        <v>82298.399999999994</v>
      </c>
      <c r="S489" s="19">
        <f>S490+S494+S501+S508+S516+S520+S512</f>
        <v>0</v>
      </c>
      <c r="T489" s="19">
        <f t="shared" si="777"/>
        <v>82298.399999999994</v>
      </c>
      <c r="U489" s="19">
        <f t="shared" si="774"/>
        <v>82298.399999999994</v>
      </c>
      <c r="V489" s="19">
        <f t="shared" si="775"/>
        <v>82298.399999999994</v>
      </c>
      <c r="W489" s="19">
        <f>W490+W494+W501+W508+W516+W520+W512</f>
        <v>0</v>
      </c>
      <c r="X489" s="32"/>
      <c r="Y489" s="23"/>
      <c r="Z489" s="2"/>
    </row>
    <row r="490" spans="1:26" ht="46.8" x14ac:dyDescent="0.3">
      <c r="A490" s="47" t="s">
        <v>133</v>
      </c>
      <c r="B490" s="44"/>
      <c r="C490" s="47"/>
      <c r="D490" s="47"/>
      <c r="E490" s="15" t="s">
        <v>1085</v>
      </c>
      <c r="F490" s="19">
        <f t="shared" ref="F490:K492" si="807">F491</f>
        <v>889.5</v>
      </c>
      <c r="G490" s="19">
        <f t="shared" si="807"/>
        <v>889.5</v>
      </c>
      <c r="H490" s="19">
        <f t="shared" si="807"/>
        <v>889.5</v>
      </c>
      <c r="I490" s="19">
        <f t="shared" si="807"/>
        <v>0</v>
      </c>
      <c r="J490" s="19">
        <f t="shared" si="807"/>
        <v>0</v>
      </c>
      <c r="K490" s="19">
        <f t="shared" si="807"/>
        <v>0</v>
      </c>
      <c r="L490" s="19">
        <f t="shared" si="795"/>
        <v>889.5</v>
      </c>
      <c r="M490" s="19">
        <f t="shared" si="796"/>
        <v>889.5</v>
      </c>
      <c r="N490" s="19">
        <f t="shared" si="797"/>
        <v>889.5</v>
      </c>
      <c r="O490" s="19">
        <f t="shared" ref="O490:Q492" si="808">O491</f>
        <v>0</v>
      </c>
      <c r="P490" s="19">
        <f t="shared" si="808"/>
        <v>0</v>
      </c>
      <c r="Q490" s="19">
        <f t="shared" si="808"/>
        <v>0</v>
      </c>
      <c r="R490" s="19">
        <f t="shared" si="773"/>
        <v>889.5</v>
      </c>
      <c r="S490" s="19">
        <f t="shared" ref="S490:S492" si="809">S491</f>
        <v>0</v>
      </c>
      <c r="T490" s="19">
        <f t="shared" si="777"/>
        <v>889.5</v>
      </c>
      <c r="U490" s="19">
        <f t="shared" si="774"/>
        <v>889.5</v>
      </c>
      <c r="V490" s="19">
        <f t="shared" si="775"/>
        <v>889.5</v>
      </c>
      <c r="W490" s="19">
        <f t="shared" ref="W490:W492" si="810">W491</f>
        <v>0</v>
      </c>
      <c r="X490" s="32"/>
      <c r="Y490" s="23"/>
      <c r="Z490" s="2"/>
    </row>
    <row r="491" spans="1:26" ht="31.2" x14ac:dyDescent="0.3">
      <c r="A491" s="47" t="s">
        <v>133</v>
      </c>
      <c r="B491" s="44">
        <v>200</v>
      </c>
      <c r="C491" s="47"/>
      <c r="D491" s="47"/>
      <c r="E491" s="15" t="s">
        <v>578</v>
      </c>
      <c r="F491" s="19">
        <f t="shared" si="807"/>
        <v>889.5</v>
      </c>
      <c r="G491" s="19">
        <f t="shared" si="807"/>
        <v>889.5</v>
      </c>
      <c r="H491" s="19">
        <f t="shared" si="807"/>
        <v>889.5</v>
      </c>
      <c r="I491" s="19">
        <f t="shared" si="807"/>
        <v>0</v>
      </c>
      <c r="J491" s="19">
        <f t="shared" si="807"/>
        <v>0</v>
      </c>
      <c r="K491" s="19">
        <f t="shared" si="807"/>
        <v>0</v>
      </c>
      <c r="L491" s="19">
        <f t="shared" si="795"/>
        <v>889.5</v>
      </c>
      <c r="M491" s="19">
        <f t="shared" si="796"/>
        <v>889.5</v>
      </c>
      <c r="N491" s="19">
        <f t="shared" si="797"/>
        <v>889.5</v>
      </c>
      <c r="O491" s="19">
        <f t="shared" si="808"/>
        <v>0</v>
      </c>
      <c r="P491" s="19">
        <f t="shared" si="808"/>
        <v>0</v>
      </c>
      <c r="Q491" s="19">
        <f t="shared" si="808"/>
        <v>0</v>
      </c>
      <c r="R491" s="19">
        <f t="shared" si="773"/>
        <v>889.5</v>
      </c>
      <c r="S491" s="19">
        <f t="shared" si="809"/>
        <v>0</v>
      </c>
      <c r="T491" s="19">
        <f t="shared" si="777"/>
        <v>889.5</v>
      </c>
      <c r="U491" s="19">
        <f t="shared" si="774"/>
        <v>889.5</v>
      </c>
      <c r="V491" s="19">
        <f t="shared" si="775"/>
        <v>889.5</v>
      </c>
      <c r="W491" s="19">
        <f t="shared" si="810"/>
        <v>0</v>
      </c>
      <c r="X491" s="32"/>
      <c r="Y491" s="23"/>
      <c r="Z491" s="2"/>
    </row>
    <row r="492" spans="1:26" ht="46.8" x14ac:dyDescent="0.3">
      <c r="A492" s="47" t="s">
        <v>133</v>
      </c>
      <c r="B492" s="44">
        <v>240</v>
      </c>
      <c r="C492" s="47"/>
      <c r="D492" s="47"/>
      <c r="E492" s="15" t="s">
        <v>586</v>
      </c>
      <c r="F492" s="19">
        <f t="shared" si="807"/>
        <v>889.5</v>
      </c>
      <c r="G492" s="19">
        <f t="shared" si="807"/>
        <v>889.5</v>
      </c>
      <c r="H492" s="19">
        <f t="shared" si="807"/>
        <v>889.5</v>
      </c>
      <c r="I492" s="19">
        <f t="shared" si="807"/>
        <v>0</v>
      </c>
      <c r="J492" s="19">
        <f t="shared" si="807"/>
        <v>0</v>
      </c>
      <c r="K492" s="19">
        <f t="shared" si="807"/>
        <v>0</v>
      </c>
      <c r="L492" s="19">
        <f t="shared" si="795"/>
        <v>889.5</v>
      </c>
      <c r="M492" s="19">
        <f t="shared" si="796"/>
        <v>889.5</v>
      </c>
      <c r="N492" s="19">
        <f t="shared" si="797"/>
        <v>889.5</v>
      </c>
      <c r="O492" s="19">
        <f t="shared" si="808"/>
        <v>0</v>
      </c>
      <c r="P492" s="19">
        <f t="shared" si="808"/>
        <v>0</v>
      </c>
      <c r="Q492" s="19">
        <f t="shared" si="808"/>
        <v>0</v>
      </c>
      <c r="R492" s="19">
        <f t="shared" si="773"/>
        <v>889.5</v>
      </c>
      <c r="S492" s="19">
        <f t="shared" si="809"/>
        <v>0</v>
      </c>
      <c r="T492" s="19">
        <f t="shared" si="777"/>
        <v>889.5</v>
      </c>
      <c r="U492" s="19">
        <f t="shared" si="774"/>
        <v>889.5</v>
      </c>
      <c r="V492" s="19">
        <f t="shared" si="775"/>
        <v>889.5</v>
      </c>
      <c r="W492" s="19">
        <f t="shared" si="810"/>
        <v>0</v>
      </c>
      <c r="X492" s="32"/>
      <c r="Y492" s="23"/>
      <c r="Z492" s="2"/>
    </row>
    <row r="493" spans="1:26" x14ac:dyDescent="0.3">
      <c r="A493" s="47" t="s">
        <v>133</v>
      </c>
      <c r="B493" s="44">
        <v>240</v>
      </c>
      <c r="C493" s="47" t="s">
        <v>61</v>
      </c>
      <c r="D493" s="47" t="s">
        <v>142</v>
      </c>
      <c r="E493" s="15" t="s">
        <v>569</v>
      </c>
      <c r="F493" s="19">
        <v>889.5</v>
      </c>
      <c r="G493" s="19">
        <v>889.5</v>
      </c>
      <c r="H493" s="19">
        <v>889.5</v>
      </c>
      <c r="I493" s="19"/>
      <c r="J493" s="19"/>
      <c r="K493" s="19"/>
      <c r="L493" s="19">
        <f t="shared" si="795"/>
        <v>889.5</v>
      </c>
      <c r="M493" s="19">
        <f t="shared" si="796"/>
        <v>889.5</v>
      </c>
      <c r="N493" s="19">
        <f t="shared" si="797"/>
        <v>889.5</v>
      </c>
      <c r="O493" s="19"/>
      <c r="P493" s="19"/>
      <c r="Q493" s="19"/>
      <c r="R493" s="19">
        <f t="shared" si="773"/>
        <v>889.5</v>
      </c>
      <c r="S493" s="19"/>
      <c r="T493" s="19">
        <f t="shared" si="777"/>
        <v>889.5</v>
      </c>
      <c r="U493" s="19">
        <f t="shared" si="774"/>
        <v>889.5</v>
      </c>
      <c r="V493" s="19">
        <f t="shared" si="775"/>
        <v>889.5</v>
      </c>
      <c r="W493" s="19"/>
      <c r="X493" s="32"/>
      <c r="Y493" s="23"/>
      <c r="Z493" s="2"/>
    </row>
    <row r="494" spans="1:26" ht="109.2" x14ac:dyDescent="0.3">
      <c r="A494" s="47" t="s">
        <v>134</v>
      </c>
      <c r="B494" s="44"/>
      <c r="C494" s="47"/>
      <c r="D494" s="47"/>
      <c r="E494" s="15" t="s">
        <v>678</v>
      </c>
      <c r="F494" s="19">
        <f t="shared" ref="F494:K494" si="811">F495+F498</f>
        <v>9715.9</v>
      </c>
      <c r="G494" s="19">
        <f t="shared" si="811"/>
        <v>9715.9</v>
      </c>
      <c r="H494" s="19">
        <f t="shared" si="811"/>
        <v>9715.9</v>
      </c>
      <c r="I494" s="19">
        <f t="shared" si="811"/>
        <v>0</v>
      </c>
      <c r="J494" s="19">
        <f t="shared" si="811"/>
        <v>0</v>
      </c>
      <c r="K494" s="19">
        <f t="shared" si="811"/>
        <v>0</v>
      </c>
      <c r="L494" s="19">
        <f t="shared" si="795"/>
        <v>9715.9</v>
      </c>
      <c r="M494" s="19">
        <f t="shared" si="796"/>
        <v>9715.9</v>
      </c>
      <c r="N494" s="19">
        <f t="shared" si="797"/>
        <v>9715.9</v>
      </c>
      <c r="O494" s="19">
        <f t="shared" ref="O494:Q494" si="812">O495+O498</f>
        <v>0</v>
      </c>
      <c r="P494" s="19">
        <f t="shared" si="812"/>
        <v>0</v>
      </c>
      <c r="Q494" s="19">
        <f t="shared" si="812"/>
        <v>0</v>
      </c>
      <c r="R494" s="19">
        <f t="shared" si="773"/>
        <v>9715.9</v>
      </c>
      <c r="S494" s="19">
        <f t="shared" ref="S494" si="813">S495+S498</f>
        <v>0</v>
      </c>
      <c r="T494" s="19">
        <f t="shared" si="777"/>
        <v>9715.9</v>
      </c>
      <c r="U494" s="19">
        <f t="shared" si="774"/>
        <v>9715.9</v>
      </c>
      <c r="V494" s="19">
        <f t="shared" si="775"/>
        <v>9715.9</v>
      </c>
      <c r="W494" s="19">
        <f t="shared" ref="W494" si="814">W495+W498</f>
        <v>0</v>
      </c>
      <c r="X494" s="32"/>
      <c r="Y494" s="23"/>
      <c r="Z494" s="2"/>
    </row>
    <row r="495" spans="1:26" ht="31.2" x14ac:dyDescent="0.3">
      <c r="A495" s="47" t="s">
        <v>134</v>
      </c>
      <c r="B495" s="44">
        <v>200</v>
      </c>
      <c r="C495" s="47"/>
      <c r="D495" s="47"/>
      <c r="E495" s="15" t="s">
        <v>578</v>
      </c>
      <c r="F495" s="19">
        <f t="shared" ref="F495:K496" si="815">F496</f>
        <v>42.1</v>
      </c>
      <c r="G495" s="19">
        <f t="shared" si="815"/>
        <v>42.1</v>
      </c>
      <c r="H495" s="19">
        <f t="shared" si="815"/>
        <v>42.1</v>
      </c>
      <c r="I495" s="19">
        <f t="shared" si="815"/>
        <v>0</v>
      </c>
      <c r="J495" s="19">
        <f t="shared" si="815"/>
        <v>0</v>
      </c>
      <c r="K495" s="19">
        <f t="shared" si="815"/>
        <v>0</v>
      </c>
      <c r="L495" s="19">
        <f t="shared" si="795"/>
        <v>42.1</v>
      </c>
      <c r="M495" s="19">
        <f t="shared" si="796"/>
        <v>42.1</v>
      </c>
      <c r="N495" s="19">
        <f t="shared" si="797"/>
        <v>42.1</v>
      </c>
      <c r="O495" s="19">
        <f t="shared" ref="O495:Q496" si="816">O496</f>
        <v>0</v>
      </c>
      <c r="P495" s="19">
        <f t="shared" si="816"/>
        <v>0</v>
      </c>
      <c r="Q495" s="19">
        <f t="shared" si="816"/>
        <v>0</v>
      </c>
      <c r="R495" s="19">
        <f t="shared" si="773"/>
        <v>42.1</v>
      </c>
      <c r="S495" s="19">
        <f t="shared" ref="S495:S496" si="817">S496</f>
        <v>0</v>
      </c>
      <c r="T495" s="19">
        <f t="shared" si="777"/>
        <v>42.1</v>
      </c>
      <c r="U495" s="19">
        <f t="shared" si="774"/>
        <v>42.1</v>
      </c>
      <c r="V495" s="19">
        <f t="shared" si="775"/>
        <v>42.1</v>
      </c>
      <c r="W495" s="19">
        <f t="shared" ref="W495:W496" si="818">W496</f>
        <v>0</v>
      </c>
      <c r="X495" s="32"/>
      <c r="Y495" s="23"/>
      <c r="Z495" s="2"/>
    </row>
    <row r="496" spans="1:26" ht="46.8" x14ac:dyDescent="0.3">
      <c r="A496" s="47" t="s">
        <v>134</v>
      </c>
      <c r="B496" s="44">
        <v>240</v>
      </c>
      <c r="C496" s="47"/>
      <c r="D496" s="47"/>
      <c r="E496" s="15" t="s">
        <v>586</v>
      </c>
      <c r="F496" s="19">
        <f t="shared" si="815"/>
        <v>42.1</v>
      </c>
      <c r="G496" s="19">
        <f t="shared" si="815"/>
        <v>42.1</v>
      </c>
      <c r="H496" s="19">
        <f t="shared" si="815"/>
        <v>42.1</v>
      </c>
      <c r="I496" s="19">
        <f t="shared" si="815"/>
        <v>0</v>
      </c>
      <c r="J496" s="19">
        <f t="shared" si="815"/>
        <v>0</v>
      </c>
      <c r="K496" s="19">
        <f t="shared" si="815"/>
        <v>0</v>
      </c>
      <c r="L496" s="19">
        <f t="shared" si="795"/>
        <v>42.1</v>
      </c>
      <c r="M496" s="19">
        <f t="shared" si="796"/>
        <v>42.1</v>
      </c>
      <c r="N496" s="19">
        <f t="shared" si="797"/>
        <v>42.1</v>
      </c>
      <c r="O496" s="19">
        <f t="shared" si="816"/>
        <v>0</v>
      </c>
      <c r="P496" s="19">
        <f t="shared" si="816"/>
        <v>0</v>
      </c>
      <c r="Q496" s="19">
        <f t="shared" si="816"/>
        <v>0</v>
      </c>
      <c r="R496" s="19">
        <f t="shared" si="773"/>
        <v>42.1</v>
      </c>
      <c r="S496" s="19">
        <f t="shared" si="817"/>
        <v>0</v>
      </c>
      <c r="T496" s="19">
        <f t="shared" si="777"/>
        <v>42.1</v>
      </c>
      <c r="U496" s="19">
        <f t="shared" si="774"/>
        <v>42.1</v>
      </c>
      <c r="V496" s="19">
        <f t="shared" si="775"/>
        <v>42.1</v>
      </c>
      <c r="W496" s="19">
        <f t="shared" si="818"/>
        <v>0</v>
      </c>
      <c r="X496" s="32"/>
      <c r="Y496" s="23"/>
      <c r="Z496" s="2"/>
    </row>
    <row r="497" spans="1:26" x14ac:dyDescent="0.3">
      <c r="A497" s="47" t="s">
        <v>134</v>
      </c>
      <c r="B497" s="44">
        <v>240</v>
      </c>
      <c r="C497" s="47" t="s">
        <v>61</v>
      </c>
      <c r="D497" s="47" t="s">
        <v>142</v>
      </c>
      <c r="E497" s="15" t="s">
        <v>569</v>
      </c>
      <c r="F497" s="19">
        <v>42.1</v>
      </c>
      <c r="G497" s="19">
        <v>42.1</v>
      </c>
      <c r="H497" s="19">
        <v>42.1</v>
      </c>
      <c r="I497" s="19"/>
      <c r="J497" s="19"/>
      <c r="K497" s="19"/>
      <c r="L497" s="19">
        <f t="shared" si="795"/>
        <v>42.1</v>
      </c>
      <c r="M497" s="19">
        <f t="shared" si="796"/>
        <v>42.1</v>
      </c>
      <c r="N497" s="19">
        <f t="shared" si="797"/>
        <v>42.1</v>
      </c>
      <c r="O497" s="19"/>
      <c r="P497" s="19"/>
      <c r="Q497" s="19"/>
      <c r="R497" s="19">
        <f t="shared" si="773"/>
        <v>42.1</v>
      </c>
      <c r="S497" s="19"/>
      <c r="T497" s="19">
        <f t="shared" si="777"/>
        <v>42.1</v>
      </c>
      <c r="U497" s="19">
        <f t="shared" si="774"/>
        <v>42.1</v>
      </c>
      <c r="V497" s="19">
        <f t="shared" si="775"/>
        <v>42.1</v>
      </c>
      <c r="W497" s="19"/>
      <c r="X497" s="32"/>
      <c r="Y497" s="23"/>
      <c r="Z497" s="2"/>
    </row>
    <row r="498" spans="1:26" ht="31.2" x14ac:dyDescent="0.3">
      <c r="A498" s="47" t="s">
        <v>134</v>
      </c>
      <c r="B498" s="44">
        <v>300</v>
      </c>
      <c r="C498" s="47"/>
      <c r="D498" s="47"/>
      <c r="E498" s="15" t="s">
        <v>579</v>
      </c>
      <c r="F498" s="19">
        <f t="shared" ref="F498:K499" si="819">F499</f>
        <v>9673.7999999999993</v>
      </c>
      <c r="G498" s="19">
        <f t="shared" si="819"/>
        <v>9673.7999999999993</v>
      </c>
      <c r="H498" s="19">
        <f t="shared" si="819"/>
        <v>9673.7999999999993</v>
      </c>
      <c r="I498" s="19">
        <f t="shared" si="819"/>
        <v>0</v>
      </c>
      <c r="J498" s="19">
        <f t="shared" si="819"/>
        <v>0</v>
      </c>
      <c r="K498" s="19">
        <f t="shared" si="819"/>
        <v>0</v>
      </c>
      <c r="L498" s="19">
        <f t="shared" si="795"/>
        <v>9673.7999999999993</v>
      </c>
      <c r="M498" s="19">
        <f t="shared" si="796"/>
        <v>9673.7999999999993</v>
      </c>
      <c r="N498" s="19">
        <f t="shared" si="797"/>
        <v>9673.7999999999993</v>
      </c>
      <c r="O498" s="19">
        <f t="shared" ref="O498:Q499" si="820">O499</f>
        <v>0</v>
      </c>
      <c r="P498" s="19">
        <f t="shared" si="820"/>
        <v>0</v>
      </c>
      <c r="Q498" s="19">
        <f t="shared" si="820"/>
        <v>0</v>
      </c>
      <c r="R498" s="19">
        <f t="shared" si="773"/>
        <v>9673.7999999999993</v>
      </c>
      <c r="S498" s="19">
        <f t="shared" ref="S498:S499" si="821">S499</f>
        <v>0</v>
      </c>
      <c r="T498" s="19">
        <f t="shared" si="777"/>
        <v>9673.7999999999993</v>
      </c>
      <c r="U498" s="19">
        <f t="shared" si="774"/>
        <v>9673.7999999999993</v>
      </c>
      <c r="V498" s="19">
        <f t="shared" si="775"/>
        <v>9673.7999999999993</v>
      </c>
      <c r="W498" s="19">
        <f t="shared" ref="W498:W499" si="822">W499</f>
        <v>0</v>
      </c>
      <c r="X498" s="32"/>
      <c r="Y498" s="23"/>
      <c r="Z498" s="2"/>
    </row>
    <row r="499" spans="1:26" ht="31.2" x14ac:dyDescent="0.3">
      <c r="A499" s="47" t="s">
        <v>134</v>
      </c>
      <c r="B499" s="44">
        <v>310</v>
      </c>
      <c r="C499" s="47"/>
      <c r="D499" s="47"/>
      <c r="E499" s="15" t="s">
        <v>587</v>
      </c>
      <c r="F499" s="19">
        <f t="shared" si="819"/>
        <v>9673.7999999999993</v>
      </c>
      <c r="G499" s="19">
        <f t="shared" si="819"/>
        <v>9673.7999999999993</v>
      </c>
      <c r="H499" s="19">
        <f t="shared" si="819"/>
        <v>9673.7999999999993</v>
      </c>
      <c r="I499" s="19">
        <f t="shared" si="819"/>
        <v>0</v>
      </c>
      <c r="J499" s="19">
        <f t="shared" si="819"/>
        <v>0</v>
      </c>
      <c r="K499" s="19">
        <f t="shared" si="819"/>
        <v>0</v>
      </c>
      <c r="L499" s="19">
        <f t="shared" si="795"/>
        <v>9673.7999999999993</v>
      </c>
      <c r="M499" s="19">
        <f t="shared" si="796"/>
        <v>9673.7999999999993</v>
      </c>
      <c r="N499" s="19">
        <f t="shared" si="797"/>
        <v>9673.7999999999993</v>
      </c>
      <c r="O499" s="19">
        <f t="shared" si="820"/>
        <v>0</v>
      </c>
      <c r="P499" s="19">
        <f t="shared" si="820"/>
        <v>0</v>
      </c>
      <c r="Q499" s="19">
        <f t="shared" si="820"/>
        <v>0</v>
      </c>
      <c r="R499" s="19">
        <f t="shared" si="773"/>
        <v>9673.7999999999993</v>
      </c>
      <c r="S499" s="19">
        <f t="shared" si="821"/>
        <v>0</v>
      </c>
      <c r="T499" s="19">
        <f t="shared" si="777"/>
        <v>9673.7999999999993</v>
      </c>
      <c r="U499" s="19">
        <f t="shared" si="774"/>
        <v>9673.7999999999993</v>
      </c>
      <c r="V499" s="19">
        <f t="shared" si="775"/>
        <v>9673.7999999999993</v>
      </c>
      <c r="W499" s="19">
        <f t="shared" si="822"/>
        <v>0</v>
      </c>
      <c r="X499" s="32"/>
      <c r="Y499" s="23"/>
      <c r="Z499" s="2"/>
    </row>
    <row r="500" spans="1:26" x14ac:dyDescent="0.3">
      <c r="A500" s="47" t="s">
        <v>134</v>
      </c>
      <c r="B500" s="44">
        <v>310</v>
      </c>
      <c r="C500" s="47" t="s">
        <v>61</v>
      </c>
      <c r="D500" s="47" t="s">
        <v>20</v>
      </c>
      <c r="E500" s="15" t="s">
        <v>567</v>
      </c>
      <c r="F500" s="19">
        <v>9673.7999999999993</v>
      </c>
      <c r="G500" s="19">
        <v>9673.7999999999993</v>
      </c>
      <c r="H500" s="19">
        <v>9673.7999999999993</v>
      </c>
      <c r="I500" s="19"/>
      <c r="J500" s="19"/>
      <c r="K500" s="19"/>
      <c r="L500" s="19">
        <f t="shared" si="795"/>
        <v>9673.7999999999993</v>
      </c>
      <c r="M500" s="19">
        <f t="shared" si="796"/>
        <v>9673.7999999999993</v>
      </c>
      <c r="N500" s="19">
        <f t="shared" si="797"/>
        <v>9673.7999999999993</v>
      </c>
      <c r="O500" s="19"/>
      <c r="P500" s="19"/>
      <c r="Q500" s="19"/>
      <c r="R500" s="19">
        <f t="shared" si="773"/>
        <v>9673.7999999999993</v>
      </c>
      <c r="S500" s="19"/>
      <c r="T500" s="19">
        <f t="shared" si="777"/>
        <v>9673.7999999999993</v>
      </c>
      <c r="U500" s="19">
        <f t="shared" si="774"/>
        <v>9673.7999999999993</v>
      </c>
      <c r="V500" s="19">
        <f t="shared" si="775"/>
        <v>9673.7999999999993</v>
      </c>
      <c r="W500" s="19"/>
      <c r="X500" s="32"/>
      <c r="Y500" s="23"/>
      <c r="Z500" s="2"/>
    </row>
    <row r="501" spans="1:26" ht="78" x14ac:dyDescent="0.3">
      <c r="A501" s="47" t="s">
        <v>135</v>
      </c>
      <c r="B501" s="44"/>
      <c r="C501" s="47"/>
      <c r="D501" s="47"/>
      <c r="E501" s="15" t="s">
        <v>679</v>
      </c>
      <c r="F501" s="19">
        <f t="shared" ref="F501:K501" si="823">F502+F505</f>
        <v>2809.3999999999996</v>
      </c>
      <c r="G501" s="19">
        <f t="shared" si="823"/>
        <v>2809.3999999999996</v>
      </c>
      <c r="H501" s="19">
        <f t="shared" si="823"/>
        <v>2809.3999999999996</v>
      </c>
      <c r="I501" s="19">
        <f t="shared" si="823"/>
        <v>0</v>
      </c>
      <c r="J501" s="19">
        <f t="shared" si="823"/>
        <v>0</v>
      </c>
      <c r="K501" s="19">
        <f t="shared" si="823"/>
        <v>0</v>
      </c>
      <c r="L501" s="19">
        <f t="shared" si="795"/>
        <v>2809.3999999999996</v>
      </c>
      <c r="M501" s="19">
        <f t="shared" si="796"/>
        <v>2809.3999999999996</v>
      </c>
      <c r="N501" s="19">
        <f t="shared" si="797"/>
        <v>2809.3999999999996</v>
      </c>
      <c r="O501" s="19">
        <f t="shared" ref="O501:Q501" si="824">O502+O505</f>
        <v>0</v>
      </c>
      <c r="P501" s="19">
        <f t="shared" si="824"/>
        <v>0</v>
      </c>
      <c r="Q501" s="19">
        <f t="shared" si="824"/>
        <v>0</v>
      </c>
      <c r="R501" s="19">
        <f t="shared" si="773"/>
        <v>2809.3999999999996</v>
      </c>
      <c r="S501" s="19">
        <f t="shared" ref="S501" si="825">S502+S505</f>
        <v>0</v>
      </c>
      <c r="T501" s="19">
        <f t="shared" si="777"/>
        <v>2809.3999999999996</v>
      </c>
      <c r="U501" s="19">
        <f t="shared" si="774"/>
        <v>2809.3999999999996</v>
      </c>
      <c r="V501" s="19">
        <f t="shared" si="775"/>
        <v>2809.3999999999996</v>
      </c>
      <c r="W501" s="19">
        <f t="shared" ref="W501" si="826">W502+W505</f>
        <v>0</v>
      </c>
      <c r="X501" s="32"/>
      <c r="Y501" s="23"/>
      <c r="Z501" s="2"/>
    </row>
    <row r="502" spans="1:26" ht="31.2" x14ac:dyDescent="0.3">
      <c r="A502" s="47" t="s">
        <v>135</v>
      </c>
      <c r="B502" s="44">
        <v>200</v>
      </c>
      <c r="C502" s="47"/>
      <c r="D502" s="47"/>
      <c r="E502" s="15" t="s">
        <v>578</v>
      </c>
      <c r="F502" s="19">
        <f t="shared" ref="F502:K503" si="827">F503</f>
        <v>12.2</v>
      </c>
      <c r="G502" s="19">
        <f t="shared" si="827"/>
        <v>12.2</v>
      </c>
      <c r="H502" s="19">
        <f t="shared" si="827"/>
        <v>12.2</v>
      </c>
      <c r="I502" s="19">
        <f t="shared" si="827"/>
        <v>0</v>
      </c>
      <c r="J502" s="19">
        <f t="shared" si="827"/>
        <v>0</v>
      </c>
      <c r="K502" s="19">
        <f t="shared" si="827"/>
        <v>0</v>
      </c>
      <c r="L502" s="19">
        <f t="shared" si="795"/>
        <v>12.2</v>
      </c>
      <c r="M502" s="19">
        <f t="shared" si="796"/>
        <v>12.2</v>
      </c>
      <c r="N502" s="19">
        <f t="shared" si="797"/>
        <v>12.2</v>
      </c>
      <c r="O502" s="19">
        <f t="shared" ref="O502:Q503" si="828">O503</f>
        <v>0</v>
      </c>
      <c r="P502" s="19">
        <f t="shared" si="828"/>
        <v>0</v>
      </c>
      <c r="Q502" s="19">
        <f t="shared" si="828"/>
        <v>0</v>
      </c>
      <c r="R502" s="19">
        <f t="shared" si="773"/>
        <v>12.2</v>
      </c>
      <c r="S502" s="19">
        <f t="shared" ref="S502:S503" si="829">S503</f>
        <v>0</v>
      </c>
      <c r="T502" s="19">
        <f t="shared" si="777"/>
        <v>12.2</v>
      </c>
      <c r="U502" s="19">
        <f t="shared" si="774"/>
        <v>12.2</v>
      </c>
      <c r="V502" s="19">
        <f t="shared" si="775"/>
        <v>12.2</v>
      </c>
      <c r="W502" s="19">
        <f t="shared" ref="W502:W503" si="830">W503</f>
        <v>0</v>
      </c>
      <c r="X502" s="32"/>
      <c r="Y502" s="23"/>
      <c r="Z502" s="2"/>
    </row>
    <row r="503" spans="1:26" ht="46.8" x14ac:dyDescent="0.3">
      <c r="A503" s="47" t="s">
        <v>135</v>
      </c>
      <c r="B503" s="44">
        <v>240</v>
      </c>
      <c r="C503" s="47"/>
      <c r="D503" s="47"/>
      <c r="E503" s="15" t="s">
        <v>586</v>
      </c>
      <c r="F503" s="19">
        <f t="shared" si="827"/>
        <v>12.2</v>
      </c>
      <c r="G503" s="19">
        <f t="shared" si="827"/>
        <v>12.2</v>
      </c>
      <c r="H503" s="19">
        <f t="shared" si="827"/>
        <v>12.2</v>
      </c>
      <c r="I503" s="19">
        <f t="shared" si="827"/>
        <v>0</v>
      </c>
      <c r="J503" s="19">
        <f t="shared" si="827"/>
        <v>0</v>
      </c>
      <c r="K503" s="19">
        <f t="shared" si="827"/>
        <v>0</v>
      </c>
      <c r="L503" s="19">
        <f t="shared" si="795"/>
        <v>12.2</v>
      </c>
      <c r="M503" s="19">
        <f t="shared" si="796"/>
        <v>12.2</v>
      </c>
      <c r="N503" s="19">
        <f t="shared" si="797"/>
        <v>12.2</v>
      </c>
      <c r="O503" s="19">
        <f t="shared" si="828"/>
        <v>0</v>
      </c>
      <c r="P503" s="19">
        <f t="shared" si="828"/>
        <v>0</v>
      </c>
      <c r="Q503" s="19">
        <f t="shared" si="828"/>
        <v>0</v>
      </c>
      <c r="R503" s="19">
        <f t="shared" si="773"/>
        <v>12.2</v>
      </c>
      <c r="S503" s="19">
        <f t="shared" si="829"/>
        <v>0</v>
      </c>
      <c r="T503" s="19">
        <f t="shared" si="777"/>
        <v>12.2</v>
      </c>
      <c r="U503" s="19">
        <f t="shared" si="774"/>
        <v>12.2</v>
      </c>
      <c r="V503" s="19">
        <f t="shared" si="775"/>
        <v>12.2</v>
      </c>
      <c r="W503" s="19">
        <f t="shared" si="830"/>
        <v>0</v>
      </c>
      <c r="X503" s="32"/>
      <c r="Y503" s="23"/>
      <c r="Z503" s="2"/>
    </row>
    <row r="504" spans="1:26" x14ac:dyDescent="0.3">
      <c r="A504" s="47" t="s">
        <v>135</v>
      </c>
      <c r="B504" s="44">
        <v>240</v>
      </c>
      <c r="C504" s="47" t="s">
        <v>61</v>
      </c>
      <c r="D504" s="47" t="s">
        <v>142</v>
      </c>
      <c r="E504" s="15" t="s">
        <v>569</v>
      </c>
      <c r="F504" s="19">
        <v>12.2</v>
      </c>
      <c r="G504" s="19">
        <v>12.2</v>
      </c>
      <c r="H504" s="19">
        <v>12.2</v>
      </c>
      <c r="I504" s="19"/>
      <c r="J504" s="19"/>
      <c r="K504" s="19"/>
      <c r="L504" s="19">
        <f t="shared" si="795"/>
        <v>12.2</v>
      </c>
      <c r="M504" s="19">
        <f t="shared" si="796"/>
        <v>12.2</v>
      </c>
      <c r="N504" s="19">
        <f t="shared" si="797"/>
        <v>12.2</v>
      </c>
      <c r="O504" s="19"/>
      <c r="P504" s="19"/>
      <c r="Q504" s="19"/>
      <c r="R504" s="19">
        <f t="shared" si="773"/>
        <v>12.2</v>
      </c>
      <c r="S504" s="19"/>
      <c r="T504" s="19">
        <f t="shared" si="777"/>
        <v>12.2</v>
      </c>
      <c r="U504" s="19">
        <f t="shared" si="774"/>
        <v>12.2</v>
      </c>
      <c r="V504" s="19">
        <f t="shared" si="775"/>
        <v>12.2</v>
      </c>
      <c r="W504" s="19"/>
      <c r="X504" s="32"/>
      <c r="Y504" s="23"/>
      <c r="Z504" s="2"/>
    </row>
    <row r="505" spans="1:26" ht="31.2" x14ac:dyDescent="0.3">
      <c r="A505" s="47" t="s">
        <v>135</v>
      </c>
      <c r="B505" s="44">
        <v>300</v>
      </c>
      <c r="C505" s="47"/>
      <c r="D505" s="47"/>
      <c r="E505" s="15" t="s">
        <v>579</v>
      </c>
      <c r="F505" s="19">
        <f t="shared" ref="F505:K506" si="831">F506</f>
        <v>2797.2</v>
      </c>
      <c r="G505" s="19">
        <f t="shared" si="831"/>
        <v>2797.2</v>
      </c>
      <c r="H505" s="19">
        <f t="shared" si="831"/>
        <v>2797.2</v>
      </c>
      <c r="I505" s="19">
        <f t="shared" si="831"/>
        <v>0</v>
      </c>
      <c r="J505" s="19">
        <f t="shared" si="831"/>
        <v>0</v>
      </c>
      <c r="K505" s="19">
        <f t="shared" si="831"/>
        <v>0</v>
      </c>
      <c r="L505" s="19">
        <f t="shared" si="795"/>
        <v>2797.2</v>
      </c>
      <c r="M505" s="19">
        <f t="shared" si="796"/>
        <v>2797.2</v>
      </c>
      <c r="N505" s="19">
        <f t="shared" si="797"/>
        <v>2797.2</v>
      </c>
      <c r="O505" s="19">
        <f t="shared" ref="O505:Q506" si="832">O506</f>
        <v>0</v>
      </c>
      <c r="P505" s="19">
        <f t="shared" si="832"/>
        <v>0</v>
      </c>
      <c r="Q505" s="19">
        <f t="shared" si="832"/>
        <v>0</v>
      </c>
      <c r="R505" s="19">
        <f t="shared" si="773"/>
        <v>2797.2</v>
      </c>
      <c r="S505" s="19">
        <f t="shared" ref="S505:S506" si="833">S506</f>
        <v>0</v>
      </c>
      <c r="T505" s="19">
        <f t="shared" si="777"/>
        <v>2797.2</v>
      </c>
      <c r="U505" s="19">
        <f t="shared" si="774"/>
        <v>2797.2</v>
      </c>
      <c r="V505" s="19">
        <f t="shared" si="775"/>
        <v>2797.2</v>
      </c>
      <c r="W505" s="19">
        <f t="shared" ref="W505:W506" si="834">W506</f>
        <v>0</v>
      </c>
      <c r="X505" s="32"/>
      <c r="Y505" s="23"/>
      <c r="Z505" s="2"/>
    </row>
    <row r="506" spans="1:26" ht="31.2" x14ac:dyDescent="0.3">
      <c r="A506" s="47" t="s">
        <v>135</v>
      </c>
      <c r="B506" s="44">
        <v>310</v>
      </c>
      <c r="C506" s="47"/>
      <c r="D506" s="47"/>
      <c r="E506" s="15" t="s">
        <v>587</v>
      </c>
      <c r="F506" s="19">
        <f t="shared" si="831"/>
        <v>2797.2</v>
      </c>
      <c r="G506" s="19">
        <f t="shared" si="831"/>
        <v>2797.2</v>
      </c>
      <c r="H506" s="19">
        <f t="shared" si="831"/>
        <v>2797.2</v>
      </c>
      <c r="I506" s="19">
        <f t="shared" si="831"/>
        <v>0</v>
      </c>
      <c r="J506" s="19">
        <f t="shared" si="831"/>
        <v>0</v>
      </c>
      <c r="K506" s="19">
        <f t="shared" si="831"/>
        <v>0</v>
      </c>
      <c r="L506" s="19">
        <f t="shared" si="795"/>
        <v>2797.2</v>
      </c>
      <c r="M506" s="19">
        <f t="shared" si="796"/>
        <v>2797.2</v>
      </c>
      <c r="N506" s="19">
        <f t="shared" si="797"/>
        <v>2797.2</v>
      </c>
      <c r="O506" s="19">
        <f t="shared" si="832"/>
        <v>0</v>
      </c>
      <c r="P506" s="19">
        <f t="shared" si="832"/>
        <v>0</v>
      </c>
      <c r="Q506" s="19">
        <f t="shared" si="832"/>
        <v>0</v>
      </c>
      <c r="R506" s="19">
        <f t="shared" si="773"/>
        <v>2797.2</v>
      </c>
      <c r="S506" s="19">
        <f t="shared" si="833"/>
        <v>0</v>
      </c>
      <c r="T506" s="19">
        <f t="shared" si="777"/>
        <v>2797.2</v>
      </c>
      <c r="U506" s="19">
        <f t="shared" si="774"/>
        <v>2797.2</v>
      </c>
      <c r="V506" s="19">
        <f t="shared" si="775"/>
        <v>2797.2</v>
      </c>
      <c r="W506" s="19">
        <f t="shared" si="834"/>
        <v>0</v>
      </c>
      <c r="X506" s="32"/>
      <c r="Y506" s="23"/>
      <c r="Z506" s="2"/>
    </row>
    <row r="507" spans="1:26" x14ac:dyDescent="0.3">
      <c r="A507" s="47" t="s">
        <v>135</v>
      </c>
      <c r="B507" s="44">
        <v>310</v>
      </c>
      <c r="C507" s="47" t="s">
        <v>61</v>
      </c>
      <c r="D507" s="47" t="s">
        <v>20</v>
      </c>
      <c r="E507" s="15" t="s">
        <v>567</v>
      </c>
      <c r="F507" s="19">
        <v>2797.2</v>
      </c>
      <c r="G507" s="19">
        <v>2797.2</v>
      </c>
      <c r="H507" s="19">
        <v>2797.2</v>
      </c>
      <c r="I507" s="19"/>
      <c r="J507" s="19"/>
      <c r="K507" s="19"/>
      <c r="L507" s="19">
        <f t="shared" si="795"/>
        <v>2797.2</v>
      </c>
      <c r="M507" s="19">
        <f t="shared" si="796"/>
        <v>2797.2</v>
      </c>
      <c r="N507" s="19">
        <f t="shared" si="797"/>
        <v>2797.2</v>
      </c>
      <c r="O507" s="19"/>
      <c r="P507" s="19"/>
      <c r="Q507" s="19"/>
      <c r="R507" s="19">
        <f t="shared" si="773"/>
        <v>2797.2</v>
      </c>
      <c r="S507" s="19"/>
      <c r="T507" s="19">
        <f t="shared" si="777"/>
        <v>2797.2</v>
      </c>
      <c r="U507" s="19">
        <f t="shared" si="774"/>
        <v>2797.2</v>
      </c>
      <c r="V507" s="19">
        <f t="shared" si="775"/>
        <v>2797.2</v>
      </c>
      <c r="W507" s="19"/>
      <c r="X507" s="32"/>
      <c r="Y507" s="23"/>
      <c r="Z507" s="2"/>
    </row>
    <row r="508" spans="1:26" x14ac:dyDescent="0.3">
      <c r="A508" s="47" t="s">
        <v>136</v>
      </c>
      <c r="B508" s="44"/>
      <c r="C508" s="47"/>
      <c r="D508" s="47"/>
      <c r="E508" s="15" t="s">
        <v>680</v>
      </c>
      <c r="F508" s="19">
        <f t="shared" ref="F508:K510" si="835">F509</f>
        <v>8048.5999999999995</v>
      </c>
      <c r="G508" s="19">
        <f t="shared" si="835"/>
        <v>8048.5999999999995</v>
      </c>
      <c r="H508" s="19">
        <f t="shared" si="835"/>
        <v>8048.5999999999995</v>
      </c>
      <c r="I508" s="19">
        <f t="shared" si="835"/>
        <v>0</v>
      </c>
      <c r="J508" s="19">
        <f t="shared" si="835"/>
        <v>0</v>
      </c>
      <c r="K508" s="19">
        <f t="shared" si="835"/>
        <v>0</v>
      </c>
      <c r="L508" s="19">
        <f t="shared" si="795"/>
        <v>8048.5999999999995</v>
      </c>
      <c r="M508" s="19">
        <f t="shared" si="796"/>
        <v>8048.5999999999995</v>
      </c>
      <c r="N508" s="19">
        <f t="shared" si="797"/>
        <v>8048.5999999999995</v>
      </c>
      <c r="O508" s="19">
        <f t="shared" ref="O508:Q510" si="836">O509</f>
        <v>0</v>
      </c>
      <c r="P508" s="19">
        <f t="shared" si="836"/>
        <v>0</v>
      </c>
      <c r="Q508" s="19">
        <f t="shared" si="836"/>
        <v>0</v>
      </c>
      <c r="R508" s="19">
        <f t="shared" si="773"/>
        <v>8048.5999999999995</v>
      </c>
      <c r="S508" s="19">
        <f t="shared" ref="S508:S510" si="837">S509</f>
        <v>0</v>
      </c>
      <c r="T508" s="19">
        <f t="shared" si="777"/>
        <v>8048.5999999999995</v>
      </c>
      <c r="U508" s="19">
        <f t="shared" si="774"/>
        <v>8048.5999999999995</v>
      </c>
      <c r="V508" s="19">
        <f t="shared" si="775"/>
        <v>8048.5999999999995</v>
      </c>
      <c r="W508" s="19">
        <f t="shared" ref="W508:W510" si="838">W509</f>
        <v>0</v>
      </c>
      <c r="X508" s="32"/>
      <c r="Y508" s="23"/>
      <c r="Z508" s="2"/>
    </row>
    <row r="509" spans="1:26" ht="31.2" x14ac:dyDescent="0.3">
      <c r="A509" s="47" t="s">
        <v>136</v>
      </c>
      <c r="B509" s="44">
        <v>300</v>
      </c>
      <c r="C509" s="47"/>
      <c r="D509" s="47"/>
      <c r="E509" s="15" t="s">
        <v>579</v>
      </c>
      <c r="F509" s="19">
        <f t="shared" si="835"/>
        <v>8048.5999999999995</v>
      </c>
      <c r="G509" s="19">
        <f t="shared" si="835"/>
        <v>8048.5999999999995</v>
      </c>
      <c r="H509" s="19">
        <f t="shared" si="835"/>
        <v>8048.5999999999995</v>
      </c>
      <c r="I509" s="19">
        <f t="shared" si="835"/>
        <v>0</v>
      </c>
      <c r="J509" s="19">
        <f t="shared" si="835"/>
        <v>0</v>
      </c>
      <c r="K509" s="19">
        <f t="shared" si="835"/>
        <v>0</v>
      </c>
      <c r="L509" s="19">
        <f t="shared" si="795"/>
        <v>8048.5999999999995</v>
      </c>
      <c r="M509" s="19">
        <f t="shared" si="796"/>
        <v>8048.5999999999995</v>
      </c>
      <c r="N509" s="19">
        <f t="shared" si="797"/>
        <v>8048.5999999999995</v>
      </c>
      <c r="O509" s="19">
        <f t="shared" si="836"/>
        <v>0</v>
      </c>
      <c r="P509" s="19">
        <f t="shared" si="836"/>
        <v>0</v>
      </c>
      <c r="Q509" s="19">
        <f t="shared" si="836"/>
        <v>0</v>
      </c>
      <c r="R509" s="19">
        <f t="shared" si="773"/>
        <v>8048.5999999999995</v>
      </c>
      <c r="S509" s="19">
        <f t="shared" si="837"/>
        <v>0</v>
      </c>
      <c r="T509" s="19">
        <f t="shared" si="777"/>
        <v>8048.5999999999995</v>
      </c>
      <c r="U509" s="19">
        <f t="shared" si="774"/>
        <v>8048.5999999999995</v>
      </c>
      <c r="V509" s="19">
        <f t="shared" si="775"/>
        <v>8048.5999999999995</v>
      </c>
      <c r="W509" s="19">
        <f t="shared" si="838"/>
        <v>0</v>
      </c>
      <c r="X509" s="32"/>
      <c r="Y509" s="23"/>
      <c r="Z509" s="2"/>
    </row>
    <row r="510" spans="1:26" ht="31.2" x14ac:dyDescent="0.3">
      <c r="A510" s="47" t="s">
        <v>136</v>
      </c>
      <c r="B510" s="44">
        <v>320</v>
      </c>
      <c r="C510" s="47"/>
      <c r="D510" s="47"/>
      <c r="E510" s="15" t="s">
        <v>588</v>
      </c>
      <c r="F510" s="19">
        <f t="shared" si="835"/>
        <v>8048.5999999999995</v>
      </c>
      <c r="G510" s="19">
        <f t="shared" si="835"/>
        <v>8048.5999999999995</v>
      </c>
      <c r="H510" s="19">
        <f t="shared" si="835"/>
        <v>8048.5999999999995</v>
      </c>
      <c r="I510" s="19">
        <f t="shared" si="835"/>
        <v>0</v>
      </c>
      <c r="J510" s="19">
        <f t="shared" si="835"/>
        <v>0</v>
      </c>
      <c r="K510" s="19">
        <f t="shared" si="835"/>
        <v>0</v>
      </c>
      <c r="L510" s="19">
        <f t="shared" si="795"/>
        <v>8048.5999999999995</v>
      </c>
      <c r="M510" s="19">
        <f t="shared" si="796"/>
        <v>8048.5999999999995</v>
      </c>
      <c r="N510" s="19">
        <f t="shared" si="797"/>
        <v>8048.5999999999995</v>
      </c>
      <c r="O510" s="19">
        <f t="shared" si="836"/>
        <v>0</v>
      </c>
      <c r="P510" s="19">
        <f t="shared" si="836"/>
        <v>0</v>
      </c>
      <c r="Q510" s="19">
        <f t="shared" si="836"/>
        <v>0</v>
      </c>
      <c r="R510" s="19">
        <f t="shared" si="773"/>
        <v>8048.5999999999995</v>
      </c>
      <c r="S510" s="19">
        <f t="shared" si="837"/>
        <v>0</v>
      </c>
      <c r="T510" s="19">
        <f t="shared" si="777"/>
        <v>8048.5999999999995</v>
      </c>
      <c r="U510" s="19">
        <f t="shared" si="774"/>
        <v>8048.5999999999995</v>
      </c>
      <c r="V510" s="19">
        <f t="shared" si="775"/>
        <v>8048.5999999999995</v>
      </c>
      <c r="W510" s="19">
        <f t="shared" si="838"/>
        <v>0</v>
      </c>
      <c r="X510" s="32"/>
      <c r="Y510" s="23"/>
      <c r="Z510" s="2"/>
    </row>
    <row r="511" spans="1:26" x14ac:dyDescent="0.3">
      <c r="A511" s="47" t="s">
        <v>136</v>
      </c>
      <c r="B511" s="44">
        <v>320</v>
      </c>
      <c r="C511" s="47" t="s">
        <v>61</v>
      </c>
      <c r="D511" s="47" t="s">
        <v>142</v>
      </c>
      <c r="E511" s="15" t="s">
        <v>569</v>
      </c>
      <c r="F511" s="19">
        <v>8048.5999999999995</v>
      </c>
      <c r="G511" s="19">
        <v>8048.5999999999995</v>
      </c>
      <c r="H511" s="19">
        <v>8048.5999999999995</v>
      </c>
      <c r="I511" s="19"/>
      <c r="J511" s="19"/>
      <c r="K511" s="19"/>
      <c r="L511" s="19">
        <f t="shared" si="795"/>
        <v>8048.5999999999995</v>
      </c>
      <c r="M511" s="19">
        <f t="shared" si="796"/>
        <v>8048.5999999999995</v>
      </c>
      <c r="N511" s="19">
        <f t="shared" si="797"/>
        <v>8048.5999999999995</v>
      </c>
      <c r="O511" s="19"/>
      <c r="P511" s="19"/>
      <c r="Q511" s="19"/>
      <c r="R511" s="19">
        <f t="shared" si="773"/>
        <v>8048.5999999999995</v>
      </c>
      <c r="S511" s="19"/>
      <c r="T511" s="19">
        <f t="shared" si="777"/>
        <v>8048.5999999999995</v>
      </c>
      <c r="U511" s="19">
        <f t="shared" si="774"/>
        <v>8048.5999999999995</v>
      </c>
      <c r="V511" s="19">
        <f t="shared" si="775"/>
        <v>8048.5999999999995</v>
      </c>
      <c r="W511" s="19"/>
      <c r="X511" s="32"/>
      <c r="Y511" s="23"/>
      <c r="Z511" s="2"/>
    </row>
    <row r="512" spans="1:26" ht="62.4" x14ac:dyDescent="0.3">
      <c r="A512" s="47" t="s">
        <v>899</v>
      </c>
      <c r="B512" s="44"/>
      <c r="C512" s="47"/>
      <c r="D512" s="47"/>
      <c r="E512" s="15" t="s">
        <v>937</v>
      </c>
      <c r="F512" s="19">
        <f>F513</f>
        <v>50000</v>
      </c>
      <c r="G512" s="19">
        <f t="shared" ref="G512:W514" si="839">G513</f>
        <v>50000</v>
      </c>
      <c r="H512" s="19">
        <f t="shared" si="839"/>
        <v>50000</v>
      </c>
      <c r="I512" s="19">
        <f t="shared" si="839"/>
        <v>0</v>
      </c>
      <c r="J512" s="19">
        <f t="shared" si="839"/>
        <v>0</v>
      </c>
      <c r="K512" s="19">
        <f t="shared" si="839"/>
        <v>0</v>
      </c>
      <c r="L512" s="19">
        <f t="shared" si="795"/>
        <v>50000</v>
      </c>
      <c r="M512" s="19">
        <f t="shared" si="796"/>
        <v>50000</v>
      </c>
      <c r="N512" s="19">
        <f t="shared" si="797"/>
        <v>50000</v>
      </c>
      <c r="O512" s="19">
        <f t="shared" si="839"/>
        <v>0</v>
      </c>
      <c r="P512" s="19">
        <f t="shared" si="839"/>
        <v>0</v>
      </c>
      <c r="Q512" s="19">
        <f t="shared" si="839"/>
        <v>0</v>
      </c>
      <c r="R512" s="19">
        <f t="shared" si="773"/>
        <v>50000</v>
      </c>
      <c r="S512" s="19">
        <f t="shared" si="839"/>
        <v>0</v>
      </c>
      <c r="T512" s="19">
        <f t="shared" si="777"/>
        <v>50000</v>
      </c>
      <c r="U512" s="19">
        <f t="shared" si="774"/>
        <v>50000</v>
      </c>
      <c r="V512" s="19">
        <f t="shared" si="775"/>
        <v>50000</v>
      </c>
      <c r="W512" s="19">
        <f t="shared" si="839"/>
        <v>0</v>
      </c>
      <c r="X512" s="32"/>
      <c r="Y512" s="23"/>
      <c r="Z512" s="2"/>
    </row>
    <row r="513" spans="1:26" ht="31.2" x14ac:dyDescent="0.3">
      <c r="A513" s="47" t="s">
        <v>899</v>
      </c>
      <c r="B513" s="44">
        <v>300</v>
      </c>
      <c r="C513" s="47"/>
      <c r="D513" s="47"/>
      <c r="E513" s="15" t="s">
        <v>579</v>
      </c>
      <c r="F513" s="19">
        <f t="shared" ref="F513:H514" si="840">F514</f>
        <v>50000</v>
      </c>
      <c r="G513" s="19">
        <f t="shared" si="840"/>
        <v>50000</v>
      </c>
      <c r="H513" s="19">
        <f t="shared" si="840"/>
        <v>50000</v>
      </c>
      <c r="I513" s="19">
        <f t="shared" si="839"/>
        <v>0</v>
      </c>
      <c r="J513" s="19">
        <f t="shared" si="839"/>
        <v>0</v>
      </c>
      <c r="K513" s="19">
        <f t="shared" si="839"/>
        <v>0</v>
      </c>
      <c r="L513" s="19">
        <f t="shared" si="795"/>
        <v>50000</v>
      </c>
      <c r="M513" s="19">
        <f t="shared" si="796"/>
        <v>50000</v>
      </c>
      <c r="N513" s="19">
        <f t="shared" si="797"/>
        <v>50000</v>
      </c>
      <c r="O513" s="19">
        <f t="shared" si="839"/>
        <v>0</v>
      </c>
      <c r="P513" s="19">
        <f t="shared" si="839"/>
        <v>0</v>
      </c>
      <c r="Q513" s="19">
        <f t="shared" si="839"/>
        <v>0</v>
      </c>
      <c r="R513" s="19">
        <f t="shared" si="773"/>
        <v>50000</v>
      </c>
      <c r="S513" s="19">
        <f t="shared" si="839"/>
        <v>0</v>
      </c>
      <c r="T513" s="19">
        <f t="shared" si="777"/>
        <v>50000</v>
      </c>
      <c r="U513" s="19">
        <f t="shared" si="774"/>
        <v>50000</v>
      </c>
      <c r="V513" s="19">
        <f t="shared" si="775"/>
        <v>50000</v>
      </c>
      <c r="W513" s="19">
        <f t="shared" ref="W513:W514" si="841">W514</f>
        <v>0</v>
      </c>
      <c r="X513" s="32"/>
      <c r="Y513" s="23"/>
      <c r="Z513" s="2"/>
    </row>
    <row r="514" spans="1:26" ht="31.2" x14ac:dyDescent="0.3">
      <c r="A514" s="47" t="s">
        <v>899</v>
      </c>
      <c r="B514" s="44">
        <v>310</v>
      </c>
      <c r="C514" s="47"/>
      <c r="D514" s="47"/>
      <c r="E514" s="15" t="s">
        <v>587</v>
      </c>
      <c r="F514" s="19">
        <f t="shared" si="840"/>
        <v>50000</v>
      </c>
      <c r="G514" s="19">
        <f t="shared" si="840"/>
        <v>50000</v>
      </c>
      <c r="H514" s="19">
        <f t="shared" si="840"/>
        <v>50000</v>
      </c>
      <c r="I514" s="19">
        <f t="shared" si="839"/>
        <v>0</v>
      </c>
      <c r="J514" s="19">
        <f t="shared" si="839"/>
        <v>0</v>
      </c>
      <c r="K514" s="19">
        <f t="shared" si="839"/>
        <v>0</v>
      </c>
      <c r="L514" s="19">
        <f t="shared" si="795"/>
        <v>50000</v>
      </c>
      <c r="M514" s="19">
        <f t="shared" si="796"/>
        <v>50000</v>
      </c>
      <c r="N514" s="19">
        <f t="shared" si="797"/>
        <v>50000</v>
      </c>
      <c r="O514" s="19">
        <f t="shared" si="839"/>
        <v>0</v>
      </c>
      <c r="P514" s="19">
        <f t="shared" si="839"/>
        <v>0</v>
      </c>
      <c r="Q514" s="19">
        <f t="shared" si="839"/>
        <v>0</v>
      </c>
      <c r="R514" s="19">
        <f t="shared" si="773"/>
        <v>50000</v>
      </c>
      <c r="S514" s="19">
        <f t="shared" si="839"/>
        <v>0</v>
      </c>
      <c r="T514" s="19">
        <f t="shared" si="777"/>
        <v>50000</v>
      </c>
      <c r="U514" s="19">
        <f t="shared" si="774"/>
        <v>50000</v>
      </c>
      <c r="V514" s="19">
        <f t="shared" si="775"/>
        <v>50000</v>
      </c>
      <c r="W514" s="19">
        <f t="shared" si="841"/>
        <v>0</v>
      </c>
      <c r="X514" s="32"/>
      <c r="Y514" s="23"/>
      <c r="Z514" s="2"/>
    </row>
    <row r="515" spans="1:26" x14ac:dyDescent="0.3">
      <c r="A515" s="47" t="s">
        <v>899</v>
      </c>
      <c r="B515" s="44">
        <v>310</v>
      </c>
      <c r="C515" s="47" t="s">
        <v>61</v>
      </c>
      <c r="D515" s="47" t="s">
        <v>20</v>
      </c>
      <c r="E515" s="15" t="s">
        <v>567</v>
      </c>
      <c r="F515" s="19">
        <v>50000</v>
      </c>
      <c r="G515" s="19">
        <v>50000</v>
      </c>
      <c r="H515" s="19">
        <v>50000</v>
      </c>
      <c r="I515" s="19"/>
      <c r="J515" s="19"/>
      <c r="K515" s="19"/>
      <c r="L515" s="19">
        <f t="shared" si="795"/>
        <v>50000</v>
      </c>
      <c r="M515" s="19">
        <f t="shared" si="796"/>
        <v>50000</v>
      </c>
      <c r="N515" s="19">
        <f t="shared" si="797"/>
        <v>50000</v>
      </c>
      <c r="O515" s="19"/>
      <c r="P515" s="19"/>
      <c r="Q515" s="19"/>
      <c r="R515" s="19">
        <f t="shared" si="773"/>
        <v>50000</v>
      </c>
      <c r="S515" s="19"/>
      <c r="T515" s="19">
        <f t="shared" si="777"/>
        <v>50000</v>
      </c>
      <c r="U515" s="19">
        <f t="shared" si="774"/>
        <v>50000</v>
      </c>
      <c r="V515" s="19">
        <f t="shared" si="775"/>
        <v>50000</v>
      </c>
      <c r="W515" s="19"/>
      <c r="X515" s="32"/>
      <c r="Y515" s="23"/>
      <c r="Z515" s="2"/>
    </row>
    <row r="516" spans="1:26" ht="46.8" x14ac:dyDescent="0.3">
      <c r="A516" s="47" t="s">
        <v>137</v>
      </c>
      <c r="B516" s="44"/>
      <c r="C516" s="47"/>
      <c r="D516" s="47"/>
      <c r="E516" s="15" t="s">
        <v>681</v>
      </c>
      <c r="F516" s="19">
        <f t="shared" ref="F516:K518" si="842">F517</f>
        <v>4597.7</v>
      </c>
      <c r="G516" s="19">
        <f t="shared" si="842"/>
        <v>0</v>
      </c>
      <c r="H516" s="19">
        <f t="shared" si="842"/>
        <v>0</v>
      </c>
      <c r="I516" s="19">
        <f t="shared" si="842"/>
        <v>0</v>
      </c>
      <c r="J516" s="19">
        <f t="shared" si="842"/>
        <v>4597.7</v>
      </c>
      <c r="K516" s="19">
        <f t="shared" si="842"/>
        <v>4597.7</v>
      </c>
      <c r="L516" s="19">
        <f t="shared" si="795"/>
        <v>4597.7</v>
      </c>
      <c r="M516" s="19">
        <f t="shared" si="796"/>
        <v>4597.7</v>
      </c>
      <c r="N516" s="19">
        <f t="shared" si="797"/>
        <v>4597.7</v>
      </c>
      <c r="O516" s="19">
        <f t="shared" ref="O516:Q518" si="843">O517</f>
        <v>0</v>
      </c>
      <c r="P516" s="19">
        <f t="shared" si="843"/>
        <v>0</v>
      </c>
      <c r="Q516" s="19">
        <f t="shared" si="843"/>
        <v>0</v>
      </c>
      <c r="R516" s="19">
        <f t="shared" si="773"/>
        <v>4597.7</v>
      </c>
      <c r="S516" s="19">
        <f t="shared" ref="S516:S518" si="844">S517</f>
        <v>0</v>
      </c>
      <c r="T516" s="19">
        <f t="shared" si="777"/>
        <v>4597.7</v>
      </c>
      <c r="U516" s="19">
        <f t="shared" si="774"/>
        <v>4597.7</v>
      </c>
      <c r="V516" s="19">
        <f t="shared" si="775"/>
        <v>4597.7</v>
      </c>
      <c r="W516" s="19">
        <f t="shared" ref="W516:W518" si="845">W517</f>
        <v>0</v>
      </c>
      <c r="X516" s="32"/>
      <c r="Y516" s="23"/>
      <c r="Z516" s="2"/>
    </row>
    <row r="517" spans="1:26" ht="31.2" x14ac:dyDescent="0.3">
      <c r="A517" s="47" t="s">
        <v>137</v>
      </c>
      <c r="B517" s="44">
        <v>300</v>
      </c>
      <c r="C517" s="47"/>
      <c r="D517" s="47"/>
      <c r="E517" s="15" t="s">
        <v>579</v>
      </c>
      <c r="F517" s="19">
        <f t="shared" si="842"/>
        <v>4597.7</v>
      </c>
      <c r="G517" s="19">
        <f t="shared" si="842"/>
        <v>0</v>
      </c>
      <c r="H517" s="19">
        <f t="shared" si="842"/>
        <v>0</v>
      </c>
      <c r="I517" s="19">
        <f t="shared" si="842"/>
        <v>0</v>
      </c>
      <c r="J517" s="19">
        <f t="shared" si="842"/>
        <v>4597.7</v>
      </c>
      <c r="K517" s="19">
        <f t="shared" si="842"/>
        <v>4597.7</v>
      </c>
      <c r="L517" s="19">
        <f t="shared" si="795"/>
        <v>4597.7</v>
      </c>
      <c r="M517" s="19">
        <f t="shared" si="796"/>
        <v>4597.7</v>
      </c>
      <c r="N517" s="19">
        <f t="shared" si="797"/>
        <v>4597.7</v>
      </c>
      <c r="O517" s="19">
        <f t="shared" si="843"/>
        <v>0</v>
      </c>
      <c r="P517" s="19">
        <f t="shared" si="843"/>
        <v>0</v>
      </c>
      <c r="Q517" s="19">
        <f t="shared" si="843"/>
        <v>0</v>
      </c>
      <c r="R517" s="19">
        <f t="shared" si="773"/>
        <v>4597.7</v>
      </c>
      <c r="S517" s="19">
        <f t="shared" si="844"/>
        <v>0</v>
      </c>
      <c r="T517" s="19">
        <f t="shared" si="777"/>
        <v>4597.7</v>
      </c>
      <c r="U517" s="19">
        <f t="shared" si="774"/>
        <v>4597.7</v>
      </c>
      <c r="V517" s="19">
        <f t="shared" si="775"/>
        <v>4597.7</v>
      </c>
      <c r="W517" s="19">
        <f t="shared" si="845"/>
        <v>0</v>
      </c>
      <c r="X517" s="32"/>
      <c r="Y517" s="23"/>
      <c r="Z517" s="2"/>
    </row>
    <row r="518" spans="1:26" ht="31.2" x14ac:dyDescent="0.3">
      <c r="A518" s="47" t="s">
        <v>137</v>
      </c>
      <c r="B518" s="44">
        <v>310</v>
      </c>
      <c r="C518" s="47"/>
      <c r="D518" s="47"/>
      <c r="E518" s="15" t="s">
        <v>587</v>
      </c>
      <c r="F518" s="19">
        <f t="shared" si="842"/>
        <v>4597.7</v>
      </c>
      <c r="G518" s="19">
        <f t="shared" si="842"/>
        <v>0</v>
      </c>
      <c r="H518" s="19">
        <f t="shared" si="842"/>
        <v>0</v>
      </c>
      <c r="I518" s="19">
        <f t="shared" si="842"/>
        <v>0</v>
      </c>
      <c r="J518" s="19">
        <f t="shared" si="842"/>
        <v>4597.7</v>
      </c>
      <c r="K518" s="19">
        <f t="shared" si="842"/>
        <v>4597.7</v>
      </c>
      <c r="L518" s="19">
        <f t="shared" si="795"/>
        <v>4597.7</v>
      </c>
      <c r="M518" s="19">
        <f t="shared" si="796"/>
        <v>4597.7</v>
      </c>
      <c r="N518" s="19">
        <f t="shared" si="797"/>
        <v>4597.7</v>
      </c>
      <c r="O518" s="19">
        <f t="shared" si="843"/>
        <v>0</v>
      </c>
      <c r="P518" s="19">
        <f t="shared" si="843"/>
        <v>0</v>
      </c>
      <c r="Q518" s="19">
        <f t="shared" si="843"/>
        <v>0</v>
      </c>
      <c r="R518" s="19">
        <f t="shared" si="773"/>
        <v>4597.7</v>
      </c>
      <c r="S518" s="19">
        <f t="shared" si="844"/>
        <v>0</v>
      </c>
      <c r="T518" s="19">
        <f t="shared" si="777"/>
        <v>4597.7</v>
      </c>
      <c r="U518" s="19">
        <f t="shared" si="774"/>
        <v>4597.7</v>
      </c>
      <c r="V518" s="19">
        <f t="shared" si="775"/>
        <v>4597.7</v>
      </c>
      <c r="W518" s="19">
        <f t="shared" si="845"/>
        <v>0</v>
      </c>
      <c r="X518" s="32"/>
      <c r="Y518" s="23"/>
      <c r="Z518" s="2"/>
    </row>
    <row r="519" spans="1:26" x14ac:dyDescent="0.3">
      <c r="A519" s="47" t="s">
        <v>137</v>
      </c>
      <c r="B519" s="44">
        <v>310</v>
      </c>
      <c r="C519" s="47" t="s">
        <v>61</v>
      </c>
      <c r="D519" s="47" t="s">
        <v>20</v>
      </c>
      <c r="E519" s="15" t="s">
        <v>567</v>
      </c>
      <c r="F519" s="19">
        <v>4597.7</v>
      </c>
      <c r="G519" s="19">
        <v>0</v>
      </c>
      <c r="H519" s="19">
        <v>0</v>
      </c>
      <c r="I519" s="19"/>
      <c r="J519" s="19">
        <v>4597.7</v>
      </c>
      <c r="K519" s="19">
        <v>4597.7</v>
      </c>
      <c r="L519" s="19">
        <f t="shared" si="795"/>
        <v>4597.7</v>
      </c>
      <c r="M519" s="19">
        <f t="shared" si="796"/>
        <v>4597.7</v>
      </c>
      <c r="N519" s="19">
        <f t="shared" si="797"/>
        <v>4597.7</v>
      </c>
      <c r="O519" s="19"/>
      <c r="P519" s="19"/>
      <c r="Q519" s="19"/>
      <c r="R519" s="19">
        <f t="shared" si="773"/>
        <v>4597.7</v>
      </c>
      <c r="S519" s="19"/>
      <c r="T519" s="19">
        <f t="shared" si="777"/>
        <v>4597.7</v>
      </c>
      <c r="U519" s="19">
        <f t="shared" si="774"/>
        <v>4597.7</v>
      </c>
      <c r="V519" s="19">
        <f t="shared" si="775"/>
        <v>4597.7</v>
      </c>
      <c r="W519" s="19"/>
      <c r="X519" s="32"/>
      <c r="Y519" s="23" t="s">
        <v>1336</v>
      </c>
      <c r="Z519" s="2"/>
    </row>
    <row r="520" spans="1:26" ht="46.8" x14ac:dyDescent="0.3">
      <c r="A520" s="47" t="s">
        <v>138</v>
      </c>
      <c r="B520" s="44"/>
      <c r="C520" s="47"/>
      <c r="D520" s="47"/>
      <c r="E520" s="15" t="s">
        <v>682</v>
      </c>
      <c r="F520" s="19">
        <f t="shared" ref="F520:K520" si="846">F521</f>
        <v>6237.3000000000011</v>
      </c>
      <c r="G520" s="19">
        <f t="shared" si="846"/>
        <v>6237.3000000000011</v>
      </c>
      <c r="H520" s="19">
        <f t="shared" si="846"/>
        <v>6237.3000000000011</v>
      </c>
      <c r="I520" s="19">
        <f t="shared" si="846"/>
        <v>0</v>
      </c>
      <c r="J520" s="19">
        <f t="shared" si="846"/>
        <v>0</v>
      </c>
      <c r="K520" s="19">
        <f t="shared" si="846"/>
        <v>0</v>
      </c>
      <c r="L520" s="19">
        <f t="shared" si="795"/>
        <v>6237.3000000000011</v>
      </c>
      <c r="M520" s="19">
        <f t="shared" si="796"/>
        <v>6237.3000000000011</v>
      </c>
      <c r="N520" s="19">
        <f t="shared" si="797"/>
        <v>6237.3000000000011</v>
      </c>
      <c r="O520" s="19">
        <f t="shared" ref="O520:Q520" si="847">O521</f>
        <v>0</v>
      </c>
      <c r="P520" s="19">
        <f t="shared" si="847"/>
        <v>0</v>
      </c>
      <c r="Q520" s="19">
        <f t="shared" si="847"/>
        <v>0</v>
      </c>
      <c r="R520" s="19">
        <f t="shared" si="773"/>
        <v>6237.3000000000011</v>
      </c>
      <c r="S520" s="19">
        <f t="shared" ref="S520" si="848">S521</f>
        <v>0</v>
      </c>
      <c r="T520" s="19">
        <f t="shared" si="777"/>
        <v>6237.3000000000011</v>
      </c>
      <c r="U520" s="19">
        <f t="shared" si="774"/>
        <v>6237.3000000000011</v>
      </c>
      <c r="V520" s="19">
        <f t="shared" si="775"/>
        <v>6237.3000000000011</v>
      </c>
      <c r="W520" s="19">
        <f t="shared" ref="W520" si="849">W521</f>
        <v>0</v>
      </c>
      <c r="X520" s="32"/>
      <c r="Y520" s="23"/>
      <c r="Z520" s="2"/>
    </row>
    <row r="521" spans="1:26" ht="46.8" x14ac:dyDescent="0.3">
      <c r="A521" s="47" t="s">
        <v>138</v>
      </c>
      <c r="B521" s="44">
        <v>600</v>
      </c>
      <c r="C521" s="47"/>
      <c r="D521" s="47"/>
      <c r="E521" s="15" t="s">
        <v>581</v>
      </c>
      <c r="F521" s="19">
        <f t="shared" ref="F521:K521" si="850">F522+F524</f>
        <v>6237.3000000000011</v>
      </c>
      <c r="G521" s="19">
        <f t="shared" si="850"/>
        <v>6237.3000000000011</v>
      </c>
      <c r="H521" s="19">
        <f t="shared" si="850"/>
        <v>6237.3000000000011</v>
      </c>
      <c r="I521" s="19">
        <f t="shared" si="850"/>
        <v>0</v>
      </c>
      <c r="J521" s="19">
        <f t="shared" si="850"/>
        <v>0</v>
      </c>
      <c r="K521" s="19">
        <f t="shared" si="850"/>
        <v>0</v>
      </c>
      <c r="L521" s="19">
        <f t="shared" si="795"/>
        <v>6237.3000000000011</v>
      </c>
      <c r="M521" s="19">
        <f t="shared" si="796"/>
        <v>6237.3000000000011</v>
      </c>
      <c r="N521" s="19">
        <f t="shared" si="797"/>
        <v>6237.3000000000011</v>
      </c>
      <c r="O521" s="19">
        <f t="shared" ref="O521:Q521" si="851">O522+O524</f>
        <v>0</v>
      </c>
      <c r="P521" s="19">
        <f t="shared" si="851"/>
        <v>0</v>
      </c>
      <c r="Q521" s="19">
        <f t="shared" si="851"/>
        <v>0</v>
      </c>
      <c r="R521" s="19">
        <f t="shared" si="773"/>
        <v>6237.3000000000011</v>
      </c>
      <c r="S521" s="19">
        <f t="shared" ref="S521" si="852">S522+S524</f>
        <v>0</v>
      </c>
      <c r="T521" s="19">
        <f t="shared" si="777"/>
        <v>6237.3000000000011</v>
      </c>
      <c r="U521" s="19">
        <f t="shared" si="774"/>
        <v>6237.3000000000011</v>
      </c>
      <c r="V521" s="19">
        <f t="shared" si="775"/>
        <v>6237.3000000000011</v>
      </c>
      <c r="W521" s="19">
        <f t="shared" ref="W521" si="853">W522+W524</f>
        <v>0</v>
      </c>
      <c r="X521" s="32"/>
      <c r="Y521" s="23"/>
      <c r="Z521" s="2"/>
    </row>
    <row r="522" spans="1:26" x14ac:dyDescent="0.3">
      <c r="A522" s="47" t="s">
        <v>138</v>
      </c>
      <c r="B522" s="44">
        <v>610</v>
      </c>
      <c r="C522" s="47"/>
      <c r="D522" s="47"/>
      <c r="E522" s="15" t="s">
        <v>595</v>
      </c>
      <c r="F522" s="19">
        <f t="shared" ref="F522:K522" si="854">F523</f>
        <v>717.3</v>
      </c>
      <c r="G522" s="19">
        <f t="shared" si="854"/>
        <v>717.3</v>
      </c>
      <c r="H522" s="19">
        <f t="shared" si="854"/>
        <v>717.3</v>
      </c>
      <c r="I522" s="19">
        <f t="shared" si="854"/>
        <v>0</v>
      </c>
      <c r="J522" s="19">
        <f t="shared" si="854"/>
        <v>0</v>
      </c>
      <c r="K522" s="19">
        <f t="shared" si="854"/>
        <v>0</v>
      </c>
      <c r="L522" s="19">
        <f t="shared" si="795"/>
        <v>717.3</v>
      </c>
      <c r="M522" s="19">
        <f t="shared" si="796"/>
        <v>717.3</v>
      </c>
      <c r="N522" s="19">
        <f t="shared" si="797"/>
        <v>717.3</v>
      </c>
      <c r="O522" s="19">
        <f t="shared" ref="O522:Q522" si="855">O523</f>
        <v>0</v>
      </c>
      <c r="P522" s="19">
        <f t="shared" si="855"/>
        <v>0</v>
      </c>
      <c r="Q522" s="19">
        <f t="shared" si="855"/>
        <v>0</v>
      </c>
      <c r="R522" s="19">
        <f t="shared" si="773"/>
        <v>717.3</v>
      </c>
      <c r="S522" s="19">
        <f t="shared" ref="S522" si="856">S523</f>
        <v>0</v>
      </c>
      <c r="T522" s="19">
        <f t="shared" si="777"/>
        <v>717.3</v>
      </c>
      <c r="U522" s="19">
        <f t="shared" si="774"/>
        <v>717.3</v>
      </c>
      <c r="V522" s="19">
        <f t="shared" si="775"/>
        <v>717.3</v>
      </c>
      <c r="W522" s="19">
        <f t="shared" ref="W522" si="857">W523</f>
        <v>0</v>
      </c>
      <c r="X522" s="32"/>
      <c r="Y522" s="23"/>
      <c r="Z522" s="2"/>
    </row>
    <row r="523" spans="1:26" x14ac:dyDescent="0.3">
      <c r="A523" s="47" t="s">
        <v>138</v>
      </c>
      <c r="B523" s="44">
        <v>610</v>
      </c>
      <c r="C523" s="47" t="s">
        <v>61</v>
      </c>
      <c r="D523" s="47" t="s">
        <v>20</v>
      </c>
      <c r="E523" s="15" t="s">
        <v>567</v>
      </c>
      <c r="F523" s="19">
        <v>717.3</v>
      </c>
      <c r="G523" s="19">
        <v>717.3</v>
      </c>
      <c r="H523" s="19">
        <v>717.3</v>
      </c>
      <c r="I523" s="19"/>
      <c r="J523" s="19"/>
      <c r="K523" s="19"/>
      <c r="L523" s="19">
        <f t="shared" si="795"/>
        <v>717.3</v>
      </c>
      <c r="M523" s="19">
        <f t="shared" si="796"/>
        <v>717.3</v>
      </c>
      <c r="N523" s="19">
        <f t="shared" si="797"/>
        <v>717.3</v>
      </c>
      <c r="O523" s="19"/>
      <c r="P523" s="19"/>
      <c r="Q523" s="19"/>
      <c r="R523" s="19">
        <f t="shared" si="773"/>
        <v>717.3</v>
      </c>
      <c r="S523" s="19"/>
      <c r="T523" s="19">
        <f t="shared" si="777"/>
        <v>717.3</v>
      </c>
      <c r="U523" s="19">
        <f t="shared" si="774"/>
        <v>717.3</v>
      </c>
      <c r="V523" s="19">
        <f t="shared" si="775"/>
        <v>717.3</v>
      </c>
      <c r="W523" s="19"/>
      <c r="X523" s="32"/>
      <c r="Y523" s="23"/>
      <c r="Z523" s="2"/>
    </row>
    <row r="524" spans="1:26" x14ac:dyDescent="0.3">
      <c r="A524" s="47" t="s">
        <v>138</v>
      </c>
      <c r="B524" s="44">
        <v>620</v>
      </c>
      <c r="C524" s="47"/>
      <c r="D524" s="47"/>
      <c r="E524" s="15" t="s">
        <v>596</v>
      </c>
      <c r="F524" s="19">
        <f t="shared" ref="F524:K524" si="858">F525</f>
        <v>5520.0000000000009</v>
      </c>
      <c r="G524" s="19">
        <f t="shared" si="858"/>
        <v>5520.0000000000009</v>
      </c>
      <c r="H524" s="19">
        <f t="shared" si="858"/>
        <v>5520.0000000000009</v>
      </c>
      <c r="I524" s="19">
        <f t="shared" si="858"/>
        <v>0</v>
      </c>
      <c r="J524" s="19">
        <f t="shared" si="858"/>
        <v>0</v>
      </c>
      <c r="K524" s="19">
        <f t="shared" si="858"/>
        <v>0</v>
      </c>
      <c r="L524" s="19">
        <f t="shared" si="795"/>
        <v>5520.0000000000009</v>
      </c>
      <c r="M524" s="19">
        <f t="shared" si="796"/>
        <v>5520.0000000000009</v>
      </c>
      <c r="N524" s="19">
        <f t="shared" si="797"/>
        <v>5520.0000000000009</v>
      </c>
      <c r="O524" s="19">
        <f t="shared" ref="O524:Q524" si="859">O525</f>
        <v>0</v>
      </c>
      <c r="P524" s="19">
        <f t="shared" si="859"/>
        <v>0</v>
      </c>
      <c r="Q524" s="19">
        <f t="shared" si="859"/>
        <v>0</v>
      </c>
      <c r="R524" s="19">
        <f t="shared" si="773"/>
        <v>5520.0000000000009</v>
      </c>
      <c r="S524" s="19">
        <f t="shared" ref="S524" si="860">S525</f>
        <v>0</v>
      </c>
      <c r="T524" s="19">
        <f t="shared" si="777"/>
        <v>5520.0000000000009</v>
      </c>
      <c r="U524" s="19">
        <f t="shared" si="774"/>
        <v>5520.0000000000009</v>
      </c>
      <c r="V524" s="19">
        <f t="shared" si="775"/>
        <v>5520.0000000000009</v>
      </c>
      <c r="W524" s="19">
        <f t="shared" ref="W524" si="861">W525</f>
        <v>0</v>
      </c>
      <c r="X524" s="32"/>
      <c r="Y524" s="23"/>
      <c r="Z524" s="2"/>
    </row>
    <row r="525" spans="1:26" x14ac:dyDescent="0.3">
      <c r="A525" s="47" t="s">
        <v>138</v>
      </c>
      <c r="B525" s="44">
        <v>620</v>
      </c>
      <c r="C525" s="47" t="s">
        <v>61</v>
      </c>
      <c r="D525" s="47" t="s">
        <v>20</v>
      </c>
      <c r="E525" s="15" t="s">
        <v>567</v>
      </c>
      <c r="F525" s="19">
        <v>5520.0000000000009</v>
      </c>
      <c r="G525" s="19">
        <v>5520.0000000000009</v>
      </c>
      <c r="H525" s="19">
        <v>5520.0000000000009</v>
      </c>
      <c r="I525" s="19"/>
      <c r="J525" s="19"/>
      <c r="K525" s="19"/>
      <c r="L525" s="19">
        <f t="shared" si="795"/>
        <v>5520.0000000000009</v>
      </c>
      <c r="M525" s="19">
        <f t="shared" si="796"/>
        <v>5520.0000000000009</v>
      </c>
      <c r="N525" s="19">
        <f t="shared" si="797"/>
        <v>5520.0000000000009</v>
      </c>
      <c r="O525" s="19"/>
      <c r="P525" s="19"/>
      <c r="Q525" s="19"/>
      <c r="R525" s="19">
        <f t="shared" si="773"/>
        <v>5520.0000000000009</v>
      </c>
      <c r="S525" s="19"/>
      <c r="T525" s="19">
        <f t="shared" si="777"/>
        <v>5520.0000000000009</v>
      </c>
      <c r="U525" s="19">
        <f t="shared" si="774"/>
        <v>5520.0000000000009</v>
      </c>
      <c r="V525" s="19">
        <f t="shared" si="775"/>
        <v>5520.0000000000009</v>
      </c>
      <c r="W525" s="19"/>
      <c r="X525" s="32"/>
      <c r="Y525" s="23"/>
      <c r="Z525" s="2"/>
    </row>
    <row r="526" spans="1:26" ht="62.4" x14ac:dyDescent="0.3">
      <c r="A526" s="47" t="s">
        <v>146</v>
      </c>
      <c r="B526" s="44"/>
      <c r="C526" s="47"/>
      <c r="D526" s="47"/>
      <c r="E526" s="15" t="s">
        <v>1086</v>
      </c>
      <c r="F526" s="19">
        <f t="shared" ref="F526:K526" si="862">F527+F534+F538</f>
        <v>3100.6000000000004</v>
      </c>
      <c r="G526" s="19">
        <f t="shared" si="862"/>
        <v>3100.6000000000004</v>
      </c>
      <c r="H526" s="19">
        <f t="shared" si="862"/>
        <v>3100.6000000000004</v>
      </c>
      <c r="I526" s="19">
        <f t="shared" si="862"/>
        <v>0</v>
      </c>
      <c r="J526" s="19">
        <f t="shared" si="862"/>
        <v>0</v>
      </c>
      <c r="K526" s="19">
        <f t="shared" si="862"/>
        <v>0</v>
      </c>
      <c r="L526" s="19">
        <f t="shared" si="795"/>
        <v>3100.6000000000004</v>
      </c>
      <c r="M526" s="19">
        <f t="shared" si="796"/>
        <v>3100.6000000000004</v>
      </c>
      <c r="N526" s="19">
        <f t="shared" si="797"/>
        <v>3100.6000000000004</v>
      </c>
      <c r="O526" s="19">
        <f t="shared" ref="O526:Q526" si="863">O527+O534+O538</f>
        <v>0</v>
      </c>
      <c r="P526" s="19">
        <f t="shared" si="863"/>
        <v>0</v>
      </c>
      <c r="Q526" s="19">
        <f t="shared" si="863"/>
        <v>0</v>
      </c>
      <c r="R526" s="19">
        <f t="shared" si="773"/>
        <v>3100.6000000000004</v>
      </c>
      <c r="S526" s="19">
        <f t="shared" ref="S526" si="864">S527+S534+S538</f>
        <v>0</v>
      </c>
      <c r="T526" s="19">
        <f t="shared" si="777"/>
        <v>3100.6000000000004</v>
      </c>
      <c r="U526" s="19">
        <f t="shared" si="774"/>
        <v>3100.6000000000004</v>
      </c>
      <c r="V526" s="19">
        <f t="shared" si="775"/>
        <v>3100.6000000000004</v>
      </c>
      <c r="W526" s="19">
        <f t="shared" ref="W526" si="865">W527+W534+W538</f>
        <v>0</v>
      </c>
      <c r="X526" s="32"/>
      <c r="Y526" s="23"/>
      <c r="Z526" s="2"/>
    </row>
    <row r="527" spans="1:26" ht="31.2" x14ac:dyDescent="0.3">
      <c r="A527" s="47" t="s">
        <v>143</v>
      </c>
      <c r="B527" s="44"/>
      <c r="C527" s="47"/>
      <c r="D527" s="47"/>
      <c r="E527" s="15" t="s">
        <v>683</v>
      </c>
      <c r="F527" s="19">
        <f t="shared" ref="F527:K527" si="866">F528+F531</f>
        <v>2631.3</v>
      </c>
      <c r="G527" s="19">
        <f t="shared" si="866"/>
        <v>2631.3</v>
      </c>
      <c r="H527" s="19">
        <f t="shared" si="866"/>
        <v>2631.3</v>
      </c>
      <c r="I527" s="19">
        <f t="shared" si="866"/>
        <v>0</v>
      </c>
      <c r="J527" s="19">
        <f t="shared" si="866"/>
        <v>0</v>
      </c>
      <c r="K527" s="19">
        <f t="shared" si="866"/>
        <v>0</v>
      </c>
      <c r="L527" s="19">
        <f t="shared" si="795"/>
        <v>2631.3</v>
      </c>
      <c r="M527" s="19">
        <f t="shared" si="796"/>
        <v>2631.3</v>
      </c>
      <c r="N527" s="19">
        <f t="shared" si="797"/>
        <v>2631.3</v>
      </c>
      <c r="O527" s="19">
        <f t="shared" ref="O527:Q527" si="867">O528+O531</f>
        <v>0</v>
      </c>
      <c r="P527" s="19">
        <f t="shared" si="867"/>
        <v>0</v>
      </c>
      <c r="Q527" s="19">
        <f t="shared" si="867"/>
        <v>0</v>
      </c>
      <c r="R527" s="19">
        <f t="shared" si="773"/>
        <v>2631.3</v>
      </c>
      <c r="S527" s="19">
        <f t="shared" ref="S527" si="868">S528+S531</f>
        <v>0</v>
      </c>
      <c r="T527" s="19">
        <f t="shared" si="777"/>
        <v>2631.3</v>
      </c>
      <c r="U527" s="19">
        <f t="shared" si="774"/>
        <v>2631.3</v>
      </c>
      <c r="V527" s="19">
        <f t="shared" si="775"/>
        <v>2631.3</v>
      </c>
      <c r="W527" s="19">
        <f t="shared" ref="W527" si="869">W528+W531</f>
        <v>0</v>
      </c>
      <c r="X527" s="32"/>
      <c r="Y527" s="23"/>
      <c r="Z527" s="2"/>
    </row>
    <row r="528" spans="1:26" ht="31.2" x14ac:dyDescent="0.3">
      <c r="A528" s="47" t="s">
        <v>143</v>
      </c>
      <c r="B528" s="44">
        <v>200</v>
      </c>
      <c r="C528" s="47"/>
      <c r="D528" s="47"/>
      <c r="E528" s="15" t="s">
        <v>578</v>
      </c>
      <c r="F528" s="19">
        <f t="shared" ref="F528:K529" si="870">F529</f>
        <v>1513.3</v>
      </c>
      <c r="G528" s="19">
        <f t="shared" si="870"/>
        <v>1513.3</v>
      </c>
      <c r="H528" s="19">
        <f t="shared" si="870"/>
        <v>1513.3</v>
      </c>
      <c r="I528" s="19">
        <f t="shared" si="870"/>
        <v>0</v>
      </c>
      <c r="J528" s="19">
        <f t="shared" si="870"/>
        <v>0</v>
      </c>
      <c r="K528" s="19">
        <f t="shared" si="870"/>
        <v>0</v>
      </c>
      <c r="L528" s="19">
        <f t="shared" si="795"/>
        <v>1513.3</v>
      </c>
      <c r="M528" s="19">
        <f t="shared" si="796"/>
        <v>1513.3</v>
      </c>
      <c r="N528" s="19">
        <f t="shared" si="797"/>
        <v>1513.3</v>
      </c>
      <c r="O528" s="19">
        <f t="shared" ref="O528:Q529" si="871">O529</f>
        <v>0</v>
      </c>
      <c r="P528" s="19">
        <f t="shared" si="871"/>
        <v>0</v>
      </c>
      <c r="Q528" s="19">
        <f t="shared" si="871"/>
        <v>0</v>
      </c>
      <c r="R528" s="19">
        <f t="shared" si="773"/>
        <v>1513.3</v>
      </c>
      <c r="S528" s="19">
        <f t="shared" ref="S528:S529" si="872">S529</f>
        <v>0</v>
      </c>
      <c r="T528" s="19">
        <f t="shared" si="777"/>
        <v>1513.3</v>
      </c>
      <c r="U528" s="19">
        <f t="shared" si="774"/>
        <v>1513.3</v>
      </c>
      <c r="V528" s="19">
        <f t="shared" si="775"/>
        <v>1513.3</v>
      </c>
      <c r="W528" s="19">
        <f t="shared" ref="W528:W529" si="873">W529</f>
        <v>0</v>
      </c>
      <c r="X528" s="32"/>
      <c r="Y528" s="23"/>
      <c r="Z528" s="2"/>
    </row>
    <row r="529" spans="1:26" ht="46.8" x14ac:dyDescent="0.3">
      <c r="A529" s="47" t="s">
        <v>143</v>
      </c>
      <c r="B529" s="44">
        <v>240</v>
      </c>
      <c r="C529" s="47"/>
      <c r="D529" s="47"/>
      <c r="E529" s="15" t="s">
        <v>586</v>
      </c>
      <c r="F529" s="19">
        <f t="shared" si="870"/>
        <v>1513.3</v>
      </c>
      <c r="G529" s="19">
        <f t="shared" si="870"/>
        <v>1513.3</v>
      </c>
      <c r="H529" s="19">
        <f t="shared" si="870"/>
        <v>1513.3</v>
      </c>
      <c r="I529" s="19">
        <f t="shared" si="870"/>
        <v>0</v>
      </c>
      <c r="J529" s="19">
        <f t="shared" si="870"/>
        <v>0</v>
      </c>
      <c r="K529" s="19">
        <f t="shared" si="870"/>
        <v>0</v>
      </c>
      <c r="L529" s="19">
        <f t="shared" si="795"/>
        <v>1513.3</v>
      </c>
      <c r="M529" s="19">
        <f t="shared" si="796"/>
        <v>1513.3</v>
      </c>
      <c r="N529" s="19">
        <f t="shared" si="797"/>
        <v>1513.3</v>
      </c>
      <c r="O529" s="19">
        <f t="shared" si="871"/>
        <v>0</v>
      </c>
      <c r="P529" s="19">
        <f t="shared" si="871"/>
        <v>0</v>
      </c>
      <c r="Q529" s="19">
        <f t="shared" si="871"/>
        <v>0</v>
      </c>
      <c r="R529" s="19">
        <f t="shared" si="773"/>
        <v>1513.3</v>
      </c>
      <c r="S529" s="19">
        <f t="shared" si="872"/>
        <v>0</v>
      </c>
      <c r="T529" s="19">
        <f t="shared" si="777"/>
        <v>1513.3</v>
      </c>
      <c r="U529" s="19">
        <f t="shared" si="774"/>
        <v>1513.3</v>
      </c>
      <c r="V529" s="19">
        <f t="shared" si="775"/>
        <v>1513.3</v>
      </c>
      <c r="W529" s="19">
        <f t="shared" si="873"/>
        <v>0</v>
      </c>
      <c r="X529" s="32"/>
      <c r="Y529" s="23"/>
      <c r="Z529" s="2"/>
    </row>
    <row r="530" spans="1:26" x14ac:dyDescent="0.3">
      <c r="A530" s="47" t="s">
        <v>143</v>
      </c>
      <c r="B530" s="44">
        <v>240</v>
      </c>
      <c r="C530" s="47" t="s">
        <v>61</v>
      </c>
      <c r="D530" s="47" t="s">
        <v>142</v>
      </c>
      <c r="E530" s="15" t="s">
        <v>569</v>
      </c>
      <c r="F530" s="19">
        <v>1513.3</v>
      </c>
      <c r="G530" s="19">
        <v>1513.3</v>
      </c>
      <c r="H530" s="19">
        <v>1513.3</v>
      </c>
      <c r="I530" s="19"/>
      <c r="J530" s="19"/>
      <c r="K530" s="19"/>
      <c r="L530" s="19">
        <f t="shared" si="795"/>
        <v>1513.3</v>
      </c>
      <c r="M530" s="19">
        <f t="shared" si="796"/>
        <v>1513.3</v>
      </c>
      <c r="N530" s="19">
        <f t="shared" si="797"/>
        <v>1513.3</v>
      </c>
      <c r="O530" s="19"/>
      <c r="P530" s="19"/>
      <c r="Q530" s="19"/>
      <c r="R530" s="19">
        <f t="shared" ref="R530:R593" si="874">L530+O530</f>
        <v>1513.3</v>
      </c>
      <c r="S530" s="19"/>
      <c r="T530" s="19">
        <f t="shared" si="777"/>
        <v>1513.3</v>
      </c>
      <c r="U530" s="19">
        <f t="shared" ref="U530:U593" si="875">M530+P530</f>
        <v>1513.3</v>
      </c>
      <c r="V530" s="19">
        <f t="shared" ref="V530:V593" si="876">N530+Q530</f>
        <v>1513.3</v>
      </c>
      <c r="W530" s="19"/>
      <c r="X530" s="32"/>
      <c r="Y530" s="23"/>
      <c r="Z530" s="2"/>
    </row>
    <row r="531" spans="1:26" ht="46.8" x14ac:dyDescent="0.3">
      <c r="A531" s="47" t="s">
        <v>143</v>
      </c>
      <c r="B531" s="44">
        <v>600</v>
      </c>
      <c r="C531" s="47"/>
      <c r="D531" s="47"/>
      <c r="E531" s="15" t="s">
        <v>581</v>
      </c>
      <c r="F531" s="19">
        <f t="shared" ref="F531:K532" si="877">F532</f>
        <v>1118</v>
      </c>
      <c r="G531" s="19">
        <f t="shared" si="877"/>
        <v>1118</v>
      </c>
      <c r="H531" s="19">
        <f t="shared" si="877"/>
        <v>1118</v>
      </c>
      <c r="I531" s="19">
        <f t="shared" si="877"/>
        <v>0</v>
      </c>
      <c r="J531" s="19">
        <f t="shared" si="877"/>
        <v>0</v>
      </c>
      <c r="K531" s="19">
        <f t="shared" si="877"/>
        <v>0</v>
      </c>
      <c r="L531" s="19">
        <f t="shared" si="795"/>
        <v>1118</v>
      </c>
      <c r="M531" s="19">
        <f t="shared" si="796"/>
        <v>1118</v>
      </c>
      <c r="N531" s="19">
        <f t="shared" si="797"/>
        <v>1118</v>
      </c>
      <c r="O531" s="19">
        <f t="shared" ref="O531:Q532" si="878">O532</f>
        <v>0</v>
      </c>
      <c r="P531" s="19">
        <f t="shared" si="878"/>
        <v>0</v>
      </c>
      <c r="Q531" s="19">
        <f t="shared" si="878"/>
        <v>0</v>
      </c>
      <c r="R531" s="19">
        <f t="shared" si="874"/>
        <v>1118</v>
      </c>
      <c r="S531" s="19">
        <f t="shared" ref="S531:S532" si="879">S532</f>
        <v>0</v>
      </c>
      <c r="T531" s="19">
        <f t="shared" ref="T531:T594" si="880">R531+S531</f>
        <v>1118</v>
      </c>
      <c r="U531" s="19">
        <f t="shared" si="875"/>
        <v>1118</v>
      </c>
      <c r="V531" s="19">
        <f t="shared" si="876"/>
        <v>1118</v>
      </c>
      <c r="W531" s="19">
        <f t="shared" ref="W531:W532" si="881">W532</f>
        <v>0</v>
      </c>
      <c r="X531" s="32"/>
      <c r="Y531" s="23"/>
      <c r="Z531" s="2"/>
    </row>
    <row r="532" spans="1:26" x14ac:dyDescent="0.3">
      <c r="A532" s="47" t="s">
        <v>143</v>
      </c>
      <c r="B532" s="44">
        <v>620</v>
      </c>
      <c r="C532" s="47"/>
      <c r="D532" s="47"/>
      <c r="E532" s="15" t="s">
        <v>596</v>
      </c>
      <c r="F532" s="19">
        <f t="shared" si="877"/>
        <v>1118</v>
      </c>
      <c r="G532" s="19">
        <f t="shared" si="877"/>
        <v>1118</v>
      </c>
      <c r="H532" s="19">
        <f t="shared" si="877"/>
        <v>1118</v>
      </c>
      <c r="I532" s="19">
        <f t="shared" si="877"/>
        <v>0</v>
      </c>
      <c r="J532" s="19">
        <f t="shared" si="877"/>
        <v>0</v>
      </c>
      <c r="K532" s="19">
        <f t="shared" si="877"/>
        <v>0</v>
      </c>
      <c r="L532" s="19">
        <f t="shared" si="795"/>
        <v>1118</v>
      </c>
      <c r="M532" s="19">
        <f t="shared" si="796"/>
        <v>1118</v>
      </c>
      <c r="N532" s="19">
        <f t="shared" si="797"/>
        <v>1118</v>
      </c>
      <c r="O532" s="19">
        <f t="shared" si="878"/>
        <v>0</v>
      </c>
      <c r="P532" s="19">
        <f t="shared" si="878"/>
        <v>0</v>
      </c>
      <c r="Q532" s="19">
        <f t="shared" si="878"/>
        <v>0</v>
      </c>
      <c r="R532" s="19">
        <f t="shared" si="874"/>
        <v>1118</v>
      </c>
      <c r="S532" s="19">
        <f t="shared" si="879"/>
        <v>0</v>
      </c>
      <c r="T532" s="19">
        <f t="shared" si="880"/>
        <v>1118</v>
      </c>
      <c r="U532" s="19">
        <f t="shared" si="875"/>
        <v>1118</v>
      </c>
      <c r="V532" s="19">
        <f t="shared" si="876"/>
        <v>1118</v>
      </c>
      <c r="W532" s="19">
        <f t="shared" si="881"/>
        <v>0</v>
      </c>
      <c r="X532" s="32"/>
      <c r="Y532" s="23"/>
      <c r="Z532" s="2"/>
    </row>
    <row r="533" spans="1:26" x14ac:dyDescent="0.3">
      <c r="A533" s="47" t="s">
        <v>143</v>
      </c>
      <c r="B533" s="44">
        <v>620</v>
      </c>
      <c r="C533" s="47" t="s">
        <v>24</v>
      </c>
      <c r="D533" s="47" t="s">
        <v>5</v>
      </c>
      <c r="E533" s="15" t="s">
        <v>563</v>
      </c>
      <c r="F533" s="19">
        <v>1118</v>
      </c>
      <c r="G533" s="19">
        <v>1118</v>
      </c>
      <c r="H533" s="19">
        <v>1118</v>
      </c>
      <c r="I533" s="19"/>
      <c r="J533" s="19"/>
      <c r="K533" s="19"/>
      <c r="L533" s="19">
        <f t="shared" si="795"/>
        <v>1118</v>
      </c>
      <c r="M533" s="19">
        <f t="shared" si="796"/>
        <v>1118</v>
      </c>
      <c r="N533" s="19">
        <f t="shared" si="797"/>
        <v>1118</v>
      </c>
      <c r="O533" s="19"/>
      <c r="P533" s="19"/>
      <c r="Q533" s="19"/>
      <c r="R533" s="19">
        <f t="shared" si="874"/>
        <v>1118</v>
      </c>
      <c r="S533" s="19"/>
      <c r="T533" s="19">
        <f t="shared" si="880"/>
        <v>1118</v>
      </c>
      <c r="U533" s="19">
        <f t="shared" si="875"/>
        <v>1118</v>
      </c>
      <c r="V533" s="19">
        <f t="shared" si="876"/>
        <v>1118</v>
      </c>
      <c r="W533" s="19"/>
      <c r="X533" s="32"/>
      <c r="Y533" s="23"/>
      <c r="Z533" s="2"/>
    </row>
    <row r="534" spans="1:26" ht="62.4" x14ac:dyDescent="0.3">
      <c r="A534" s="47" t="s">
        <v>144</v>
      </c>
      <c r="B534" s="44"/>
      <c r="C534" s="47"/>
      <c r="D534" s="47"/>
      <c r="E534" s="15" t="s">
        <v>684</v>
      </c>
      <c r="F534" s="19">
        <f t="shared" ref="F534:K536" si="882">F535</f>
        <v>181.9</v>
      </c>
      <c r="G534" s="19">
        <f t="shared" si="882"/>
        <v>181.9</v>
      </c>
      <c r="H534" s="19">
        <f t="shared" si="882"/>
        <v>181.9</v>
      </c>
      <c r="I534" s="19">
        <f t="shared" si="882"/>
        <v>0</v>
      </c>
      <c r="J534" s="19">
        <f t="shared" si="882"/>
        <v>0</v>
      </c>
      <c r="K534" s="19">
        <f t="shared" si="882"/>
        <v>0</v>
      </c>
      <c r="L534" s="19">
        <f t="shared" si="795"/>
        <v>181.9</v>
      </c>
      <c r="M534" s="19">
        <f t="shared" si="796"/>
        <v>181.9</v>
      </c>
      <c r="N534" s="19">
        <f t="shared" si="797"/>
        <v>181.9</v>
      </c>
      <c r="O534" s="19">
        <f t="shared" ref="O534:Q536" si="883">O535</f>
        <v>0</v>
      </c>
      <c r="P534" s="19">
        <f t="shared" si="883"/>
        <v>0</v>
      </c>
      <c r="Q534" s="19">
        <f t="shared" si="883"/>
        <v>0</v>
      </c>
      <c r="R534" s="19">
        <f t="shared" si="874"/>
        <v>181.9</v>
      </c>
      <c r="S534" s="19">
        <f t="shared" ref="S534:S536" si="884">S535</f>
        <v>0</v>
      </c>
      <c r="T534" s="19">
        <f t="shared" si="880"/>
        <v>181.9</v>
      </c>
      <c r="U534" s="19">
        <f t="shared" si="875"/>
        <v>181.9</v>
      </c>
      <c r="V534" s="19">
        <f t="shared" si="876"/>
        <v>181.9</v>
      </c>
      <c r="W534" s="19">
        <f t="shared" ref="W534:W536" si="885">W535</f>
        <v>0</v>
      </c>
      <c r="X534" s="32"/>
      <c r="Y534" s="23"/>
      <c r="Z534" s="2"/>
    </row>
    <row r="535" spans="1:26" ht="46.8" x14ac:dyDescent="0.3">
      <c r="A535" s="47" t="s">
        <v>144</v>
      </c>
      <c r="B535" s="44">
        <v>600</v>
      </c>
      <c r="C535" s="47"/>
      <c r="D535" s="47"/>
      <c r="E535" s="15" t="s">
        <v>581</v>
      </c>
      <c r="F535" s="19">
        <f t="shared" si="882"/>
        <v>181.9</v>
      </c>
      <c r="G535" s="19">
        <f t="shared" si="882"/>
        <v>181.9</v>
      </c>
      <c r="H535" s="19">
        <f t="shared" si="882"/>
        <v>181.9</v>
      </c>
      <c r="I535" s="19">
        <f t="shared" si="882"/>
        <v>0</v>
      </c>
      <c r="J535" s="19">
        <f t="shared" si="882"/>
        <v>0</v>
      </c>
      <c r="K535" s="19">
        <f t="shared" si="882"/>
        <v>0</v>
      </c>
      <c r="L535" s="19">
        <f t="shared" si="795"/>
        <v>181.9</v>
      </c>
      <c r="M535" s="19">
        <f t="shared" si="796"/>
        <v>181.9</v>
      </c>
      <c r="N535" s="19">
        <f t="shared" si="797"/>
        <v>181.9</v>
      </c>
      <c r="O535" s="19">
        <f t="shared" si="883"/>
        <v>0</v>
      </c>
      <c r="P535" s="19">
        <f t="shared" si="883"/>
        <v>0</v>
      </c>
      <c r="Q535" s="19">
        <f t="shared" si="883"/>
        <v>0</v>
      </c>
      <c r="R535" s="19">
        <f t="shared" si="874"/>
        <v>181.9</v>
      </c>
      <c r="S535" s="19">
        <f t="shared" si="884"/>
        <v>0</v>
      </c>
      <c r="T535" s="19">
        <f t="shared" si="880"/>
        <v>181.9</v>
      </c>
      <c r="U535" s="19">
        <f t="shared" si="875"/>
        <v>181.9</v>
      </c>
      <c r="V535" s="19">
        <f t="shared" si="876"/>
        <v>181.9</v>
      </c>
      <c r="W535" s="19">
        <f t="shared" si="885"/>
        <v>0</v>
      </c>
      <c r="X535" s="32"/>
      <c r="Y535" s="23"/>
      <c r="Z535" s="2"/>
    </row>
    <row r="536" spans="1:26" ht="46.8" x14ac:dyDescent="0.3">
      <c r="A536" s="47" t="s">
        <v>144</v>
      </c>
      <c r="B536" s="44">
        <v>630</v>
      </c>
      <c r="C536" s="47"/>
      <c r="D536" s="47"/>
      <c r="E536" s="15" t="s">
        <v>597</v>
      </c>
      <c r="F536" s="19">
        <f t="shared" si="882"/>
        <v>181.9</v>
      </c>
      <c r="G536" s="19">
        <f t="shared" si="882"/>
        <v>181.9</v>
      </c>
      <c r="H536" s="19">
        <f t="shared" si="882"/>
        <v>181.9</v>
      </c>
      <c r="I536" s="19">
        <f t="shared" si="882"/>
        <v>0</v>
      </c>
      <c r="J536" s="19">
        <f t="shared" si="882"/>
        <v>0</v>
      </c>
      <c r="K536" s="19">
        <f t="shared" si="882"/>
        <v>0</v>
      </c>
      <c r="L536" s="19">
        <f t="shared" si="795"/>
        <v>181.9</v>
      </c>
      <c r="M536" s="19">
        <f t="shared" si="796"/>
        <v>181.9</v>
      </c>
      <c r="N536" s="19">
        <f t="shared" si="797"/>
        <v>181.9</v>
      </c>
      <c r="O536" s="19">
        <f t="shared" si="883"/>
        <v>0</v>
      </c>
      <c r="P536" s="19">
        <f t="shared" si="883"/>
        <v>0</v>
      </c>
      <c r="Q536" s="19">
        <f t="shared" si="883"/>
        <v>0</v>
      </c>
      <c r="R536" s="19">
        <f t="shared" si="874"/>
        <v>181.9</v>
      </c>
      <c r="S536" s="19">
        <f t="shared" si="884"/>
        <v>0</v>
      </c>
      <c r="T536" s="19">
        <f t="shared" si="880"/>
        <v>181.9</v>
      </c>
      <c r="U536" s="19">
        <f t="shared" si="875"/>
        <v>181.9</v>
      </c>
      <c r="V536" s="19">
        <f t="shared" si="876"/>
        <v>181.9</v>
      </c>
      <c r="W536" s="19">
        <f t="shared" si="885"/>
        <v>0</v>
      </c>
      <c r="X536" s="32"/>
      <c r="Y536" s="23"/>
      <c r="Z536" s="2"/>
    </row>
    <row r="537" spans="1:26" x14ac:dyDescent="0.3">
      <c r="A537" s="47" t="s">
        <v>144</v>
      </c>
      <c r="B537" s="44">
        <v>630</v>
      </c>
      <c r="C537" s="47" t="s">
        <v>61</v>
      </c>
      <c r="D537" s="47" t="s">
        <v>142</v>
      </c>
      <c r="E537" s="15" t="s">
        <v>569</v>
      </c>
      <c r="F537" s="19">
        <v>181.9</v>
      </c>
      <c r="G537" s="19">
        <v>181.9</v>
      </c>
      <c r="H537" s="19">
        <v>181.9</v>
      </c>
      <c r="I537" s="19"/>
      <c r="J537" s="19"/>
      <c r="K537" s="19"/>
      <c r="L537" s="19">
        <f t="shared" si="795"/>
        <v>181.9</v>
      </c>
      <c r="M537" s="19">
        <f t="shared" si="796"/>
        <v>181.9</v>
      </c>
      <c r="N537" s="19">
        <f t="shared" si="797"/>
        <v>181.9</v>
      </c>
      <c r="O537" s="19"/>
      <c r="P537" s="19"/>
      <c r="Q537" s="19"/>
      <c r="R537" s="19">
        <f t="shared" si="874"/>
        <v>181.9</v>
      </c>
      <c r="S537" s="19"/>
      <c r="T537" s="19">
        <f t="shared" si="880"/>
        <v>181.9</v>
      </c>
      <c r="U537" s="19">
        <f t="shared" si="875"/>
        <v>181.9</v>
      </c>
      <c r="V537" s="19">
        <f t="shared" si="876"/>
        <v>181.9</v>
      </c>
      <c r="W537" s="19"/>
      <c r="X537" s="32"/>
      <c r="Y537" s="23"/>
      <c r="Z537" s="2"/>
    </row>
    <row r="538" spans="1:26" x14ac:dyDescent="0.3">
      <c r="A538" s="47" t="s">
        <v>145</v>
      </c>
      <c r="B538" s="44"/>
      <c r="C538" s="47"/>
      <c r="D538" s="47"/>
      <c r="E538" s="15" t="s">
        <v>1087</v>
      </c>
      <c r="F538" s="19">
        <f t="shared" ref="F538:K540" si="886">F539</f>
        <v>287.39999999999998</v>
      </c>
      <c r="G538" s="19">
        <f t="shared" si="886"/>
        <v>287.39999999999998</v>
      </c>
      <c r="H538" s="19">
        <f t="shared" si="886"/>
        <v>287.39999999999998</v>
      </c>
      <c r="I538" s="19">
        <f t="shared" si="886"/>
        <v>0</v>
      </c>
      <c r="J538" s="19">
        <f t="shared" si="886"/>
        <v>0</v>
      </c>
      <c r="K538" s="19">
        <f t="shared" si="886"/>
        <v>0</v>
      </c>
      <c r="L538" s="19">
        <f t="shared" si="795"/>
        <v>287.39999999999998</v>
      </c>
      <c r="M538" s="19">
        <f t="shared" si="796"/>
        <v>287.39999999999998</v>
      </c>
      <c r="N538" s="19">
        <f t="shared" si="797"/>
        <v>287.39999999999998</v>
      </c>
      <c r="O538" s="19">
        <f t="shared" ref="O538:Q540" si="887">O539</f>
        <v>0</v>
      </c>
      <c r="P538" s="19">
        <f t="shared" si="887"/>
        <v>0</v>
      </c>
      <c r="Q538" s="19">
        <f t="shared" si="887"/>
        <v>0</v>
      </c>
      <c r="R538" s="19">
        <f t="shared" si="874"/>
        <v>287.39999999999998</v>
      </c>
      <c r="S538" s="19">
        <f t="shared" ref="S538:S540" si="888">S539</f>
        <v>0</v>
      </c>
      <c r="T538" s="19">
        <f t="shared" si="880"/>
        <v>287.39999999999998</v>
      </c>
      <c r="U538" s="19">
        <f t="shared" si="875"/>
        <v>287.39999999999998</v>
      </c>
      <c r="V538" s="19">
        <f t="shared" si="876"/>
        <v>287.39999999999998</v>
      </c>
      <c r="W538" s="19">
        <f t="shared" ref="W538:W540" si="889">W539</f>
        <v>0</v>
      </c>
      <c r="X538" s="32"/>
      <c r="Y538" s="23"/>
      <c r="Z538" s="2"/>
    </row>
    <row r="539" spans="1:26" ht="31.2" x14ac:dyDescent="0.3">
      <c r="A539" s="47" t="s">
        <v>145</v>
      </c>
      <c r="B539" s="44">
        <v>300</v>
      </c>
      <c r="C539" s="47"/>
      <c r="D539" s="47"/>
      <c r="E539" s="15" t="s">
        <v>579</v>
      </c>
      <c r="F539" s="19">
        <f t="shared" si="886"/>
        <v>287.39999999999998</v>
      </c>
      <c r="G539" s="19">
        <f t="shared" si="886"/>
        <v>287.39999999999998</v>
      </c>
      <c r="H539" s="19">
        <f t="shared" si="886"/>
        <v>287.39999999999998</v>
      </c>
      <c r="I539" s="19">
        <f t="shared" si="886"/>
        <v>0</v>
      </c>
      <c r="J539" s="19">
        <f t="shared" si="886"/>
        <v>0</v>
      </c>
      <c r="K539" s="19">
        <f t="shared" si="886"/>
        <v>0</v>
      </c>
      <c r="L539" s="19">
        <f t="shared" si="795"/>
        <v>287.39999999999998</v>
      </c>
      <c r="M539" s="19">
        <f t="shared" si="796"/>
        <v>287.39999999999998</v>
      </c>
      <c r="N539" s="19">
        <f t="shared" si="797"/>
        <v>287.39999999999998</v>
      </c>
      <c r="O539" s="19">
        <f t="shared" si="887"/>
        <v>0</v>
      </c>
      <c r="P539" s="19">
        <f t="shared" si="887"/>
        <v>0</v>
      </c>
      <c r="Q539" s="19">
        <f t="shared" si="887"/>
        <v>0</v>
      </c>
      <c r="R539" s="19">
        <f t="shared" si="874"/>
        <v>287.39999999999998</v>
      </c>
      <c r="S539" s="19">
        <f t="shared" si="888"/>
        <v>0</v>
      </c>
      <c r="T539" s="19">
        <f t="shared" si="880"/>
        <v>287.39999999999998</v>
      </c>
      <c r="U539" s="19">
        <f t="shared" si="875"/>
        <v>287.39999999999998</v>
      </c>
      <c r="V539" s="19">
        <f t="shared" si="876"/>
        <v>287.39999999999998</v>
      </c>
      <c r="W539" s="19">
        <f t="shared" si="889"/>
        <v>0</v>
      </c>
      <c r="X539" s="32"/>
      <c r="Y539" s="23"/>
      <c r="Z539" s="2"/>
    </row>
    <row r="540" spans="1:26" x14ac:dyDescent="0.3">
      <c r="A540" s="47" t="s">
        <v>145</v>
      </c>
      <c r="B540" s="44">
        <v>350</v>
      </c>
      <c r="C540" s="47"/>
      <c r="D540" s="47"/>
      <c r="E540" s="15" t="s">
        <v>591</v>
      </c>
      <c r="F540" s="19">
        <f t="shared" si="886"/>
        <v>287.39999999999998</v>
      </c>
      <c r="G540" s="19">
        <f t="shared" si="886"/>
        <v>287.39999999999998</v>
      </c>
      <c r="H540" s="19">
        <f t="shared" si="886"/>
        <v>287.39999999999998</v>
      </c>
      <c r="I540" s="19">
        <f t="shared" si="886"/>
        <v>0</v>
      </c>
      <c r="J540" s="19">
        <f t="shared" si="886"/>
        <v>0</v>
      </c>
      <c r="K540" s="19">
        <f t="shared" si="886"/>
        <v>0</v>
      </c>
      <c r="L540" s="19">
        <f t="shared" si="795"/>
        <v>287.39999999999998</v>
      </c>
      <c r="M540" s="19">
        <f t="shared" si="796"/>
        <v>287.39999999999998</v>
      </c>
      <c r="N540" s="19">
        <f t="shared" si="797"/>
        <v>287.39999999999998</v>
      </c>
      <c r="O540" s="19">
        <f t="shared" si="887"/>
        <v>0</v>
      </c>
      <c r="P540" s="19">
        <f t="shared" si="887"/>
        <v>0</v>
      </c>
      <c r="Q540" s="19">
        <f t="shared" si="887"/>
        <v>0</v>
      </c>
      <c r="R540" s="19">
        <f t="shared" si="874"/>
        <v>287.39999999999998</v>
      </c>
      <c r="S540" s="19">
        <f t="shared" si="888"/>
        <v>0</v>
      </c>
      <c r="T540" s="19">
        <f t="shared" si="880"/>
        <v>287.39999999999998</v>
      </c>
      <c r="U540" s="19">
        <f t="shared" si="875"/>
        <v>287.39999999999998</v>
      </c>
      <c r="V540" s="19">
        <f t="shared" si="876"/>
        <v>287.39999999999998</v>
      </c>
      <c r="W540" s="19">
        <f t="shared" si="889"/>
        <v>0</v>
      </c>
      <c r="X540" s="32"/>
      <c r="Y540" s="23"/>
      <c r="Z540" s="2"/>
    </row>
    <row r="541" spans="1:26" x14ac:dyDescent="0.3">
      <c r="A541" s="47" t="s">
        <v>145</v>
      </c>
      <c r="B541" s="44">
        <v>350</v>
      </c>
      <c r="C541" s="47" t="s">
        <v>61</v>
      </c>
      <c r="D541" s="47" t="s">
        <v>20</v>
      </c>
      <c r="E541" s="15" t="s">
        <v>567</v>
      </c>
      <c r="F541" s="19">
        <v>287.39999999999998</v>
      </c>
      <c r="G541" s="19">
        <v>287.39999999999998</v>
      </c>
      <c r="H541" s="19">
        <v>287.39999999999998</v>
      </c>
      <c r="I541" s="19"/>
      <c r="J541" s="19"/>
      <c r="K541" s="19"/>
      <c r="L541" s="19">
        <f t="shared" si="795"/>
        <v>287.39999999999998</v>
      </c>
      <c r="M541" s="19">
        <f t="shared" si="796"/>
        <v>287.39999999999998</v>
      </c>
      <c r="N541" s="19">
        <f t="shared" si="797"/>
        <v>287.39999999999998</v>
      </c>
      <c r="O541" s="19"/>
      <c r="P541" s="19"/>
      <c r="Q541" s="19"/>
      <c r="R541" s="19">
        <f t="shared" si="874"/>
        <v>287.39999999999998</v>
      </c>
      <c r="S541" s="19"/>
      <c r="T541" s="19">
        <f t="shared" si="880"/>
        <v>287.39999999999998</v>
      </c>
      <c r="U541" s="19">
        <f t="shared" si="875"/>
        <v>287.39999999999998</v>
      </c>
      <c r="V541" s="19">
        <f t="shared" si="876"/>
        <v>287.39999999999998</v>
      </c>
      <c r="W541" s="19"/>
      <c r="X541" s="32"/>
      <c r="Y541" s="23"/>
      <c r="Z541" s="2"/>
    </row>
    <row r="542" spans="1:26" s="11" customFormat="1" ht="31.2" x14ac:dyDescent="0.3">
      <c r="A542" s="10" t="s">
        <v>149</v>
      </c>
      <c r="B542" s="17"/>
      <c r="C542" s="10"/>
      <c r="D542" s="10"/>
      <c r="E542" s="16" t="s">
        <v>1088</v>
      </c>
      <c r="F542" s="18">
        <f t="shared" ref="F542:K542" si="890">F543</f>
        <v>19684.8</v>
      </c>
      <c r="G542" s="18">
        <f t="shared" si="890"/>
        <v>22139.9</v>
      </c>
      <c r="H542" s="18">
        <f t="shared" si="890"/>
        <v>26219.9</v>
      </c>
      <c r="I542" s="18">
        <f t="shared" si="890"/>
        <v>0</v>
      </c>
      <c r="J542" s="18">
        <f t="shared" si="890"/>
        <v>0</v>
      </c>
      <c r="K542" s="18">
        <f t="shared" si="890"/>
        <v>0</v>
      </c>
      <c r="L542" s="18">
        <f t="shared" si="795"/>
        <v>19684.8</v>
      </c>
      <c r="M542" s="18">
        <f t="shared" si="796"/>
        <v>22139.9</v>
      </c>
      <c r="N542" s="18">
        <f t="shared" si="797"/>
        <v>26219.9</v>
      </c>
      <c r="O542" s="18">
        <f t="shared" ref="O542:Q542" si="891">O543</f>
        <v>0</v>
      </c>
      <c r="P542" s="18">
        <f t="shared" si="891"/>
        <v>0</v>
      </c>
      <c r="Q542" s="18">
        <f t="shared" si="891"/>
        <v>0</v>
      </c>
      <c r="R542" s="18">
        <f t="shared" si="874"/>
        <v>19684.8</v>
      </c>
      <c r="S542" s="18">
        <f t="shared" ref="S542" si="892">S543</f>
        <v>0</v>
      </c>
      <c r="T542" s="18">
        <f t="shared" si="880"/>
        <v>19684.8</v>
      </c>
      <c r="U542" s="18">
        <f t="shared" si="875"/>
        <v>22139.9</v>
      </c>
      <c r="V542" s="18">
        <f t="shared" si="876"/>
        <v>26219.9</v>
      </c>
      <c r="W542" s="18">
        <f t="shared" ref="W542" si="893">W543</f>
        <v>0</v>
      </c>
      <c r="X542" s="31"/>
      <c r="Y542" s="26"/>
    </row>
    <row r="543" spans="1:26" ht="78" x14ac:dyDescent="0.3">
      <c r="A543" s="47" t="s">
        <v>150</v>
      </c>
      <c r="B543" s="44"/>
      <c r="C543" s="47"/>
      <c r="D543" s="47"/>
      <c r="E543" s="15" t="s">
        <v>1089</v>
      </c>
      <c r="F543" s="19">
        <f t="shared" ref="F543:K543" si="894">F544+F555</f>
        <v>19684.8</v>
      </c>
      <c r="G543" s="19">
        <f t="shared" si="894"/>
        <v>22139.9</v>
      </c>
      <c r="H543" s="19">
        <f t="shared" si="894"/>
        <v>26219.9</v>
      </c>
      <c r="I543" s="19">
        <f t="shared" si="894"/>
        <v>0</v>
      </c>
      <c r="J543" s="19">
        <f t="shared" si="894"/>
        <v>0</v>
      </c>
      <c r="K543" s="19">
        <f t="shared" si="894"/>
        <v>0</v>
      </c>
      <c r="L543" s="19">
        <f t="shared" si="795"/>
        <v>19684.8</v>
      </c>
      <c r="M543" s="19">
        <f t="shared" si="796"/>
        <v>22139.9</v>
      </c>
      <c r="N543" s="19">
        <f t="shared" si="797"/>
        <v>26219.9</v>
      </c>
      <c r="O543" s="19">
        <f t="shared" ref="O543:Q543" si="895">O544+O555</f>
        <v>0</v>
      </c>
      <c r="P543" s="19">
        <f t="shared" si="895"/>
        <v>0</v>
      </c>
      <c r="Q543" s="19">
        <f t="shared" si="895"/>
        <v>0</v>
      </c>
      <c r="R543" s="19">
        <f t="shared" si="874"/>
        <v>19684.8</v>
      </c>
      <c r="S543" s="19">
        <f t="shared" ref="S543" si="896">S544+S555</f>
        <v>0</v>
      </c>
      <c r="T543" s="19">
        <f t="shared" si="880"/>
        <v>19684.8</v>
      </c>
      <c r="U543" s="19">
        <f t="shared" si="875"/>
        <v>22139.9</v>
      </c>
      <c r="V543" s="19">
        <f t="shared" si="876"/>
        <v>26219.9</v>
      </c>
      <c r="W543" s="19">
        <f t="shared" ref="W543" si="897">W544+W555</f>
        <v>0</v>
      </c>
      <c r="X543" s="32"/>
      <c r="Y543" s="23"/>
      <c r="Z543" s="2"/>
    </row>
    <row r="544" spans="1:26" ht="46.8" x14ac:dyDescent="0.3">
      <c r="A544" s="47" t="s">
        <v>147</v>
      </c>
      <c r="B544" s="44"/>
      <c r="C544" s="47"/>
      <c r="D544" s="47"/>
      <c r="E544" s="15" t="s">
        <v>685</v>
      </c>
      <c r="F544" s="19">
        <f t="shared" ref="F544:K544" si="898">F545</f>
        <v>18344.099999999999</v>
      </c>
      <c r="G544" s="19">
        <f t="shared" si="898"/>
        <v>20799.2</v>
      </c>
      <c r="H544" s="19">
        <f t="shared" si="898"/>
        <v>24879.200000000001</v>
      </c>
      <c r="I544" s="19">
        <f t="shared" si="898"/>
        <v>0</v>
      </c>
      <c r="J544" s="19">
        <f t="shared" si="898"/>
        <v>0</v>
      </c>
      <c r="K544" s="19">
        <f t="shared" si="898"/>
        <v>0</v>
      </c>
      <c r="L544" s="19">
        <f t="shared" si="795"/>
        <v>18344.099999999999</v>
      </c>
      <c r="M544" s="19">
        <f t="shared" si="796"/>
        <v>20799.2</v>
      </c>
      <c r="N544" s="19">
        <f t="shared" si="797"/>
        <v>24879.200000000001</v>
      </c>
      <c r="O544" s="19">
        <f t="shared" ref="O544:Q544" si="899">O545</f>
        <v>0</v>
      </c>
      <c r="P544" s="19">
        <f t="shared" si="899"/>
        <v>0</v>
      </c>
      <c r="Q544" s="19">
        <f t="shared" si="899"/>
        <v>0</v>
      </c>
      <c r="R544" s="19">
        <f t="shared" si="874"/>
        <v>18344.099999999999</v>
      </c>
      <c r="S544" s="19">
        <f t="shared" ref="S544" si="900">S545</f>
        <v>0</v>
      </c>
      <c r="T544" s="19">
        <f t="shared" si="880"/>
        <v>18344.099999999999</v>
      </c>
      <c r="U544" s="19">
        <f t="shared" si="875"/>
        <v>20799.2</v>
      </c>
      <c r="V544" s="19">
        <f t="shared" si="876"/>
        <v>24879.200000000001</v>
      </c>
      <c r="W544" s="19">
        <f t="shared" ref="W544" si="901">W545</f>
        <v>0</v>
      </c>
      <c r="X544" s="32"/>
      <c r="Y544" s="23"/>
      <c r="Z544" s="2"/>
    </row>
    <row r="545" spans="1:26" ht="46.8" x14ac:dyDescent="0.3">
      <c r="A545" s="47" t="s">
        <v>147</v>
      </c>
      <c r="B545" s="44">
        <v>600</v>
      </c>
      <c r="C545" s="47"/>
      <c r="D545" s="47"/>
      <c r="E545" s="15" t="s">
        <v>581</v>
      </c>
      <c r="F545" s="19">
        <f t="shared" ref="F545:K545" si="902">F546+F550</f>
        <v>18344.099999999999</v>
      </c>
      <c r="G545" s="19">
        <f t="shared" si="902"/>
        <v>20799.2</v>
      </c>
      <c r="H545" s="19">
        <f t="shared" si="902"/>
        <v>24879.200000000001</v>
      </c>
      <c r="I545" s="19">
        <f t="shared" si="902"/>
        <v>0</v>
      </c>
      <c r="J545" s="19">
        <f t="shared" si="902"/>
        <v>0</v>
      </c>
      <c r="K545" s="19">
        <f t="shared" si="902"/>
        <v>0</v>
      </c>
      <c r="L545" s="19">
        <f t="shared" si="795"/>
        <v>18344.099999999999</v>
      </c>
      <c r="M545" s="19">
        <f t="shared" si="796"/>
        <v>20799.2</v>
      </c>
      <c r="N545" s="19">
        <f t="shared" si="797"/>
        <v>24879.200000000001</v>
      </c>
      <c r="O545" s="19">
        <f t="shared" ref="O545:Q545" si="903">O546+O550</f>
        <v>0</v>
      </c>
      <c r="P545" s="19">
        <f t="shared" si="903"/>
        <v>0</v>
      </c>
      <c r="Q545" s="19">
        <f t="shared" si="903"/>
        <v>0</v>
      </c>
      <c r="R545" s="19">
        <f t="shared" si="874"/>
        <v>18344.099999999999</v>
      </c>
      <c r="S545" s="19">
        <f t="shared" ref="S545" si="904">S546+S550</f>
        <v>0</v>
      </c>
      <c r="T545" s="19">
        <f t="shared" si="880"/>
        <v>18344.099999999999</v>
      </c>
      <c r="U545" s="19">
        <f t="shared" si="875"/>
        <v>20799.2</v>
      </c>
      <c r="V545" s="19">
        <f t="shared" si="876"/>
        <v>24879.200000000001</v>
      </c>
      <c r="W545" s="19">
        <f t="shared" ref="W545" si="905">W546+W550</f>
        <v>0</v>
      </c>
      <c r="X545" s="32"/>
      <c r="Y545" s="23"/>
      <c r="Z545" s="2"/>
    </row>
    <row r="546" spans="1:26" x14ac:dyDescent="0.3">
      <c r="A546" s="47" t="s">
        <v>147</v>
      </c>
      <c r="B546" s="44">
        <v>610</v>
      </c>
      <c r="C546" s="47"/>
      <c r="D546" s="47"/>
      <c r="E546" s="15" t="s">
        <v>595</v>
      </c>
      <c r="F546" s="19">
        <f t="shared" ref="F546:K546" si="906">F547+F548+F549</f>
        <v>5927.4</v>
      </c>
      <c r="G546" s="19">
        <f t="shared" si="906"/>
        <v>5876.2</v>
      </c>
      <c r="H546" s="19">
        <f t="shared" si="906"/>
        <v>363.3</v>
      </c>
      <c r="I546" s="19">
        <f t="shared" si="906"/>
        <v>0</v>
      </c>
      <c r="J546" s="19">
        <f t="shared" si="906"/>
        <v>0</v>
      </c>
      <c r="K546" s="19">
        <f t="shared" si="906"/>
        <v>0</v>
      </c>
      <c r="L546" s="19">
        <f t="shared" si="795"/>
        <v>5927.4</v>
      </c>
      <c r="M546" s="19">
        <f t="shared" si="796"/>
        <v>5876.2</v>
      </c>
      <c r="N546" s="19">
        <f t="shared" si="797"/>
        <v>363.3</v>
      </c>
      <c r="O546" s="19">
        <f t="shared" ref="O546:Q546" si="907">O547+O548+O549</f>
        <v>0</v>
      </c>
      <c r="P546" s="19">
        <f t="shared" si="907"/>
        <v>0</v>
      </c>
      <c r="Q546" s="19">
        <f t="shared" si="907"/>
        <v>0</v>
      </c>
      <c r="R546" s="19">
        <f t="shared" si="874"/>
        <v>5927.4</v>
      </c>
      <c r="S546" s="19">
        <f t="shared" ref="S546" si="908">S547+S548+S549</f>
        <v>0</v>
      </c>
      <c r="T546" s="19">
        <f t="shared" si="880"/>
        <v>5927.4</v>
      </c>
      <c r="U546" s="19">
        <f t="shared" si="875"/>
        <v>5876.2</v>
      </c>
      <c r="V546" s="19">
        <f t="shared" si="876"/>
        <v>363.3</v>
      </c>
      <c r="W546" s="19">
        <f t="shared" ref="W546" si="909">W547+W548+W549</f>
        <v>0</v>
      </c>
      <c r="X546" s="32"/>
      <c r="Y546" s="23"/>
      <c r="Z546" s="2"/>
    </row>
    <row r="547" spans="1:26" x14ac:dyDescent="0.3">
      <c r="A547" s="47" t="s">
        <v>147</v>
      </c>
      <c r="B547" s="44">
        <v>610</v>
      </c>
      <c r="C547" s="47" t="s">
        <v>28</v>
      </c>
      <c r="D547" s="47" t="s">
        <v>112</v>
      </c>
      <c r="E547" s="15" t="s">
        <v>558</v>
      </c>
      <c r="F547" s="19">
        <v>2613.1999999999998</v>
      </c>
      <c r="G547" s="19">
        <v>4506.8999999999996</v>
      </c>
      <c r="H547" s="19">
        <v>0</v>
      </c>
      <c r="I547" s="19"/>
      <c r="J547" s="19"/>
      <c r="K547" s="19"/>
      <c r="L547" s="19">
        <f t="shared" ref="L547:L610" si="910">F547+I547</f>
        <v>2613.1999999999998</v>
      </c>
      <c r="M547" s="19">
        <f t="shared" ref="M547:M610" si="911">G547+J547</f>
        <v>4506.8999999999996</v>
      </c>
      <c r="N547" s="19">
        <f t="shared" ref="N547:N610" si="912">H547+K547</f>
        <v>0</v>
      </c>
      <c r="O547" s="19"/>
      <c r="P547" s="19"/>
      <c r="Q547" s="19"/>
      <c r="R547" s="19">
        <f t="shared" si="874"/>
        <v>2613.1999999999998</v>
      </c>
      <c r="S547" s="19"/>
      <c r="T547" s="19">
        <f t="shared" si="880"/>
        <v>2613.1999999999998</v>
      </c>
      <c r="U547" s="19">
        <f t="shared" si="875"/>
        <v>4506.8999999999996</v>
      </c>
      <c r="V547" s="19">
        <f t="shared" si="876"/>
        <v>0</v>
      </c>
      <c r="W547" s="19"/>
      <c r="X547" s="32"/>
      <c r="Y547" s="23"/>
      <c r="Z547" s="2"/>
    </row>
    <row r="548" spans="1:26" x14ac:dyDescent="0.3">
      <c r="A548" s="47" t="s">
        <v>147</v>
      </c>
      <c r="B548" s="44">
        <v>610</v>
      </c>
      <c r="C548" s="47" t="s">
        <v>24</v>
      </c>
      <c r="D548" s="47" t="s">
        <v>5</v>
      </c>
      <c r="E548" s="15" t="s">
        <v>563</v>
      </c>
      <c r="F548" s="19">
        <v>1830.3</v>
      </c>
      <c r="G548" s="19">
        <v>1369.3</v>
      </c>
      <c r="H548" s="19">
        <v>363.3</v>
      </c>
      <c r="I548" s="19"/>
      <c r="J548" s="19"/>
      <c r="K548" s="19"/>
      <c r="L548" s="19">
        <f t="shared" si="910"/>
        <v>1830.3</v>
      </c>
      <c r="M548" s="19">
        <f t="shared" si="911"/>
        <v>1369.3</v>
      </c>
      <c r="N548" s="19">
        <f t="shared" si="912"/>
        <v>363.3</v>
      </c>
      <c r="O548" s="19"/>
      <c r="P548" s="19"/>
      <c r="Q548" s="19"/>
      <c r="R548" s="19">
        <f t="shared" si="874"/>
        <v>1830.3</v>
      </c>
      <c r="S548" s="19"/>
      <c r="T548" s="19">
        <f t="shared" si="880"/>
        <v>1830.3</v>
      </c>
      <c r="U548" s="19">
        <f t="shared" si="875"/>
        <v>1369.3</v>
      </c>
      <c r="V548" s="19">
        <f t="shared" si="876"/>
        <v>363.3</v>
      </c>
      <c r="W548" s="19"/>
      <c r="X548" s="32"/>
      <c r="Y548" s="23"/>
      <c r="Z548" s="2"/>
    </row>
    <row r="549" spans="1:26" x14ac:dyDescent="0.3">
      <c r="A549" s="47" t="s">
        <v>147</v>
      </c>
      <c r="B549" s="44">
        <v>610</v>
      </c>
      <c r="C549" s="47" t="s">
        <v>105</v>
      </c>
      <c r="D549" s="47" t="s">
        <v>5</v>
      </c>
      <c r="E549" s="15" t="s">
        <v>570</v>
      </c>
      <c r="F549" s="19">
        <v>1483.9</v>
      </c>
      <c r="G549" s="19">
        <v>0</v>
      </c>
      <c r="H549" s="19">
        <v>0</v>
      </c>
      <c r="I549" s="19"/>
      <c r="J549" s="19"/>
      <c r="K549" s="19"/>
      <c r="L549" s="19">
        <f t="shared" si="910"/>
        <v>1483.9</v>
      </c>
      <c r="M549" s="19">
        <f t="shared" si="911"/>
        <v>0</v>
      </c>
      <c r="N549" s="19">
        <f t="shared" si="912"/>
        <v>0</v>
      </c>
      <c r="O549" s="19"/>
      <c r="P549" s="19"/>
      <c r="Q549" s="19"/>
      <c r="R549" s="19">
        <f t="shared" si="874"/>
        <v>1483.9</v>
      </c>
      <c r="S549" s="19"/>
      <c r="T549" s="19">
        <f t="shared" si="880"/>
        <v>1483.9</v>
      </c>
      <c r="U549" s="19">
        <f t="shared" si="875"/>
        <v>0</v>
      </c>
      <c r="V549" s="19">
        <f t="shared" si="876"/>
        <v>0</v>
      </c>
      <c r="W549" s="19"/>
      <c r="X549" s="32"/>
      <c r="Y549" s="23"/>
      <c r="Z549" s="2"/>
    </row>
    <row r="550" spans="1:26" x14ac:dyDescent="0.3">
      <c r="A550" s="47" t="s">
        <v>147</v>
      </c>
      <c r="B550" s="44">
        <v>620</v>
      </c>
      <c r="C550" s="47"/>
      <c r="D550" s="47"/>
      <c r="E550" s="15" t="s">
        <v>596</v>
      </c>
      <c r="F550" s="19">
        <f t="shared" ref="F550:K550" si="913">F551+F552+F553+F554</f>
        <v>12416.7</v>
      </c>
      <c r="G550" s="19">
        <f t="shared" si="913"/>
        <v>14923</v>
      </c>
      <c r="H550" s="19">
        <f t="shared" si="913"/>
        <v>24515.9</v>
      </c>
      <c r="I550" s="19">
        <f t="shared" si="913"/>
        <v>0</v>
      </c>
      <c r="J550" s="19">
        <f t="shared" si="913"/>
        <v>0</v>
      </c>
      <c r="K550" s="19">
        <f t="shared" si="913"/>
        <v>0</v>
      </c>
      <c r="L550" s="19">
        <f t="shared" si="910"/>
        <v>12416.7</v>
      </c>
      <c r="M550" s="19">
        <f t="shared" si="911"/>
        <v>14923</v>
      </c>
      <c r="N550" s="19">
        <f t="shared" si="912"/>
        <v>24515.9</v>
      </c>
      <c r="O550" s="19">
        <f t="shared" ref="O550:Q550" si="914">O551+O552+O553+O554</f>
        <v>0</v>
      </c>
      <c r="P550" s="19">
        <f t="shared" si="914"/>
        <v>0</v>
      </c>
      <c r="Q550" s="19">
        <f t="shared" si="914"/>
        <v>0</v>
      </c>
      <c r="R550" s="19">
        <f t="shared" si="874"/>
        <v>12416.7</v>
      </c>
      <c r="S550" s="19">
        <f t="shared" ref="S550" si="915">S551+S552+S553+S554</f>
        <v>0</v>
      </c>
      <c r="T550" s="19">
        <f t="shared" si="880"/>
        <v>12416.7</v>
      </c>
      <c r="U550" s="19">
        <f t="shared" si="875"/>
        <v>14923</v>
      </c>
      <c r="V550" s="19">
        <f t="shared" si="876"/>
        <v>24515.9</v>
      </c>
      <c r="W550" s="19">
        <f t="shared" ref="W550" si="916">W551+W552+W553+W554</f>
        <v>0</v>
      </c>
      <c r="X550" s="32"/>
      <c r="Y550" s="23"/>
      <c r="Z550" s="2"/>
    </row>
    <row r="551" spans="1:26" x14ac:dyDescent="0.3">
      <c r="A551" s="47" t="s">
        <v>147</v>
      </c>
      <c r="B551" s="44">
        <v>620</v>
      </c>
      <c r="C551" s="47" t="s">
        <v>28</v>
      </c>
      <c r="D551" s="47" t="s">
        <v>112</v>
      </c>
      <c r="E551" s="15" t="s">
        <v>558</v>
      </c>
      <c r="F551" s="19">
        <v>10790.1</v>
      </c>
      <c r="G551" s="19">
        <v>12298.9</v>
      </c>
      <c r="H551" s="19">
        <v>13112.5</v>
      </c>
      <c r="I551" s="19"/>
      <c r="J551" s="19"/>
      <c r="K551" s="19"/>
      <c r="L551" s="19">
        <f t="shared" si="910"/>
        <v>10790.1</v>
      </c>
      <c r="M551" s="19">
        <f t="shared" si="911"/>
        <v>12298.9</v>
      </c>
      <c r="N551" s="19">
        <f t="shared" si="912"/>
        <v>13112.5</v>
      </c>
      <c r="O551" s="19"/>
      <c r="P551" s="19"/>
      <c r="Q551" s="19"/>
      <c r="R551" s="19">
        <f t="shared" si="874"/>
        <v>10790.1</v>
      </c>
      <c r="S551" s="19"/>
      <c r="T551" s="19">
        <f t="shared" si="880"/>
        <v>10790.1</v>
      </c>
      <c r="U551" s="19">
        <f t="shared" si="875"/>
        <v>12298.9</v>
      </c>
      <c r="V551" s="19">
        <f t="shared" si="876"/>
        <v>13112.5</v>
      </c>
      <c r="W551" s="19"/>
      <c r="X551" s="32"/>
      <c r="Y551" s="23"/>
      <c r="Z551" s="2"/>
    </row>
    <row r="552" spans="1:26" x14ac:dyDescent="0.3">
      <c r="A552" s="47" t="s">
        <v>147</v>
      </c>
      <c r="B552" s="44">
        <v>620</v>
      </c>
      <c r="C552" s="47" t="s">
        <v>28</v>
      </c>
      <c r="D552" s="47" t="s">
        <v>20</v>
      </c>
      <c r="E552" s="15" t="s">
        <v>559</v>
      </c>
      <c r="F552" s="19">
        <v>0</v>
      </c>
      <c r="G552" s="19">
        <v>0</v>
      </c>
      <c r="H552" s="19">
        <v>4730.8999999999996</v>
      </c>
      <c r="I552" s="19"/>
      <c r="J552" s="19"/>
      <c r="K552" s="19"/>
      <c r="L552" s="19">
        <f t="shared" si="910"/>
        <v>0</v>
      </c>
      <c r="M552" s="19">
        <f t="shared" si="911"/>
        <v>0</v>
      </c>
      <c r="N552" s="19">
        <f t="shared" si="912"/>
        <v>4730.8999999999996</v>
      </c>
      <c r="O552" s="19"/>
      <c r="P552" s="19"/>
      <c r="Q552" s="19"/>
      <c r="R552" s="19">
        <f t="shared" si="874"/>
        <v>0</v>
      </c>
      <c r="S552" s="19"/>
      <c r="T552" s="19">
        <f t="shared" si="880"/>
        <v>0</v>
      </c>
      <c r="U552" s="19">
        <f t="shared" si="875"/>
        <v>0</v>
      </c>
      <c r="V552" s="19">
        <f t="shared" si="876"/>
        <v>4730.8999999999996</v>
      </c>
      <c r="W552" s="19"/>
      <c r="X552" s="32"/>
      <c r="Y552" s="23"/>
      <c r="Z552" s="2"/>
    </row>
    <row r="553" spans="1:26" x14ac:dyDescent="0.3">
      <c r="A553" s="47" t="s">
        <v>147</v>
      </c>
      <c r="B553" s="44">
        <v>620</v>
      </c>
      <c r="C553" s="47" t="s">
        <v>24</v>
      </c>
      <c r="D553" s="47" t="s">
        <v>5</v>
      </c>
      <c r="E553" s="15" t="s">
        <v>563</v>
      </c>
      <c r="F553" s="19">
        <v>1626.6</v>
      </c>
      <c r="G553" s="19">
        <v>1140.2</v>
      </c>
      <c r="H553" s="19">
        <v>5188.6000000000004</v>
      </c>
      <c r="I553" s="19"/>
      <c r="J553" s="19"/>
      <c r="K553" s="19"/>
      <c r="L553" s="19">
        <f t="shared" si="910"/>
        <v>1626.6</v>
      </c>
      <c r="M553" s="19">
        <f t="shared" si="911"/>
        <v>1140.2</v>
      </c>
      <c r="N553" s="19">
        <f t="shared" si="912"/>
        <v>5188.6000000000004</v>
      </c>
      <c r="O553" s="19"/>
      <c r="P553" s="19"/>
      <c r="Q553" s="19"/>
      <c r="R553" s="19">
        <f t="shared" si="874"/>
        <v>1626.6</v>
      </c>
      <c r="S553" s="19"/>
      <c r="T553" s="19">
        <f t="shared" si="880"/>
        <v>1626.6</v>
      </c>
      <c r="U553" s="19">
        <f t="shared" si="875"/>
        <v>1140.2</v>
      </c>
      <c r="V553" s="19">
        <f t="shared" si="876"/>
        <v>5188.6000000000004</v>
      </c>
      <c r="W553" s="19"/>
      <c r="X553" s="32"/>
      <c r="Y553" s="23"/>
      <c r="Z553" s="2"/>
    </row>
    <row r="554" spans="1:26" x14ac:dyDescent="0.3">
      <c r="A554" s="47" t="s">
        <v>147</v>
      </c>
      <c r="B554" s="44">
        <v>620</v>
      </c>
      <c r="C554" s="47" t="s">
        <v>105</v>
      </c>
      <c r="D554" s="47" t="s">
        <v>5</v>
      </c>
      <c r="E554" s="15" t="s">
        <v>570</v>
      </c>
      <c r="F554" s="19">
        <v>0</v>
      </c>
      <c r="G554" s="19">
        <v>1483.9</v>
      </c>
      <c r="H554" s="19">
        <v>1483.9</v>
      </c>
      <c r="I554" s="19"/>
      <c r="J554" s="19"/>
      <c r="K554" s="19"/>
      <c r="L554" s="19">
        <f t="shared" si="910"/>
        <v>0</v>
      </c>
      <c r="M554" s="19">
        <f t="shared" si="911"/>
        <v>1483.9</v>
      </c>
      <c r="N554" s="19">
        <f t="shared" si="912"/>
        <v>1483.9</v>
      </c>
      <c r="O554" s="19"/>
      <c r="P554" s="19"/>
      <c r="Q554" s="19"/>
      <c r="R554" s="19">
        <f t="shared" si="874"/>
        <v>0</v>
      </c>
      <c r="S554" s="19"/>
      <c r="T554" s="19">
        <f t="shared" si="880"/>
        <v>0</v>
      </c>
      <c r="U554" s="19">
        <f t="shared" si="875"/>
        <v>1483.9</v>
      </c>
      <c r="V554" s="19">
        <f t="shared" si="876"/>
        <v>1483.9</v>
      </c>
      <c r="W554" s="19"/>
      <c r="X554" s="32"/>
      <c r="Y554" s="23"/>
      <c r="Z554" s="2"/>
    </row>
    <row r="555" spans="1:26" x14ac:dyDescent="0.3">
      <c r="A555" s="47" t="s">
        <v>148</v>
      </c>
      <c r="B555" s="44"/>
      <c r="C555" s="47"/>
      <c r="D555" s="47"/>
      <c r="E555" s="15" t="s">
        <v>686</v>
      </c>
      <c r="F555" s="19">
        <f t="shared" ref="F555:K557" si="917">F556</f>
        <v>1340.7</v>
      </c>
      <c r="G555" s="19">
        <f t="shared" si="917"/>
        <v>1340.7</v>
      </c>
      <c r="H555" s="19">
        <f t="shared" si="917"/>
        <v>1340.7</v>
      </c>
      <c r="I555" s="19">
        <f t="shared" si="917"/>
        <v>0</v>
      </c>
      <c r="J555" s="19">
        <f t="shared" si="917"/>
        <v>0</v>
      </c>
      <c r="K555" s="19">
        <f t="shared" si="917"/>
        <v>0</v>
      </c>
      <c r="L555" s="19">
        <f t="shared" si="910"/>
        <v>1340.7</v>
      </c>
      <c r="M555" s="19">
        <f t="shared" si="911"/>
        <v>1340.7</v>
      </c>
      <c r="N555" s="19">
        <f t="shared" si="912"/>
        <v>1340.7</v>
      </c>
      <c r="O555" s="19">
        <f t="shared" ref="O555:Q557" si="918">O556</f>
        <v>0</v>
      </c>
      <c r="P555" s="19">
        <f t="shared" si="918"/>
        <v>0</v>
      </c>
      <c r="Q555" s="19">
        <f t="shared" si="918"/>
        <v>0</v>
      </c>
      <c r="R555" s="19">
        <f t="shared" si="874"/>
        <v>1340.7</v>
      </c>
      <c r="S555" s="19">
        <f t="shared" ref="S555:S557" si="919">S556</f>
        <v>0</v>
      </c>
      <c r="T555" s="19">
        <f t="shared" si="880"/>
        <v>1340.7</v>
      </c>
      <c r="U555" s="19">
        <f t="shared" si="875"/>
        <v>1340.7</v>
      </c>
      <c r="V555" s="19">
        <f t="shared" si="876"/>
        <v>1340.7</v>
      </c>
      <c r="W555" s="19">
        <f t="shared" ref="W555:W557" si="920">W556</f>
        <v>0</v>
      </c>
      <c r="X555" s="32"/>
      <c r="Y555" s="23"/>
      <c r="Z555" s="2"/>
    </row>
    <row r="556" spans="1:26" ht="31.2" x14ac:dyDescent="0.3">
      <c r="A556" s="47" t="s">
        <v>148</v>
      </c>
      <c r="B556" s="44">
        <v>200</v>
      </c>
      <c r="C556" s="47"/>
      <c r="D556" s="47"/>
      <c r="E556" s="15" t="s">
        <v>578</v>
      </c>
      <c r="F556" s="19">
        <f t="shared" si="917"/>
        <v>1340.7</v>
      </c>
      <c r="G556" s="19">
        <f t="shared" si="917"/>
        <v>1340.7</v>
      </c>
      <c r="H556" s="19">
        <f t="shared" si="917"/>
        <v>1340.7</v>
      </c>
      <c r="I556" s="19">
        <f t="shared" si="917"/>
        <v>0</v>
      </c>
      <c r="J556" s="19">
        <f t="shared" si="917"/>
        <v>0</v>
      </c>
      <c r="K556" s="19">
        <f t="shared" si="917"/>
        <v>0</v>
      </c>
      <c r="L556" s="19">
        <f t="shared" si="910"/>
        <v>1340.7</v>
      </c>
      <c r="M556" s="19">
        <f t="shared" si="911"/>
        <v>1340.7</v>
      </c>
      <c r="N556" s="19">
        <f t="shared" si="912"/>
        <v>1340.7</v>
      </c>
      <c r="O556" s="19">
        <f t="shared" si="918"/>
        <v>0</v>
      </c>
      <c r="P556" s="19">
        <f t="shared" si="918"/>
        <v>0</v>
      </c>
      <c r="Q556" s="19">
        <f t="shared" si="918"/>
        <v>0</v>
      </c>
      <c r="R556" s="19">
        <f t="shared" si="874"/>
        <v>1340.7</v>
      </c>
      <c r="S556" s="19">
        <f t="shared" si="919"/>
        <v>0</v>
      </c>
      <c r="T556" s="19">
        <f t="shared" si="880"/>
        <v>1340.7</v>
      </c>
      <c r="U556" s="19">
        <f t="shared" si="875"/>
        <v>1340.7</v>
      </c>
      <c r="V556" s="19">
        <f t="shared" si="876"/>
        <v>1340.7</v>
      </c>
      <c r="W556" s="19">
        <f t="shared" si="920"/>
        <v>0</v>
      </c>
      <c r="X556" s="32"/>
      <c r="Y556" s="23"/>
      <c r="Z556" s="2"/>
    </row>
    <row r="557" spans="1:26" ht="46.8" x14ac:dyDescent="0.3">
      <c r="A557" s="47" t="s">
        <v>148</v>
      </c>
      <c r="B557" s="44">
        <v>240</v>
      </c>
      <c r="C557" s="47"/>
      <c r="D557" s="47"/>
      <c r="E557" s="15" t="s">
        <v>586</v>
      </c>
      <c r="F557" s="19">
        <f t="shared" si="917"/>
        <v>1340.7</v>
      </c>
      <c r="G557" s="19">
        <f t="shared" si="917"/>
        <v>1340.7</v>
      </c>
      <c r="H557" s="19">
        <f t="shared" si="917"/>
        <v>1340.7</v>
      </c>
      <c r="I557" s="19">
        <f t="shared" si="917"/>
        <v>0</v>
      </c>
      <c r="J557" s="19">
        <f t="shared" si="917"/>
        <v>0</v>
      </c>
      <c r="K557" s="19">
        <f t="shared" si="917"/>
        <v>0</v>
      </c>
      <c r="L557" s="19">
        <f t="shared" si="910"/>
        <v>1340.7</v>
      </c>
      <c r="M557" s="19">
        <f t="shared" si="911"/>
        <v>1340.7</v>
      </c>
      <c r="N557" s="19">
        <f t="shared" si="912"/>
        <v>1340.7</v>
      </c>
      <c r="O557" s="19">
        <f t="shared" si="918"/>
        <v>0</v>
      </c>
      <c r="P557" s="19">
        <f t="shared" si="918"/>
        <v>0</v>
      </c>
      <c r="Q557" s="19">
        <f t="shared" si="918"/>
        <v>0</v>
      </c>
      <c r="R557" s="19">
        <f t="shared" si="874"/>
        <v>1340.7</v>
      </c>
      <c r="S557" s="19">
        <f t="shared" si="919"/>
        <v>0</v>
      </c>
      <c r="T557" s="19">
        <f t="shared" si="880"/>
        <v>1340.7</v>
      </c>
      <c r="U557" s="19">
        <f t="shared" si="875"/>
        <v>1340.7</v>
      </c>
      <c r="V557" s="19">
        <f t="shared" si="876"/>
        <v>1340.7</v>
      </c>
      <c r="W557" s="19">
        <f t="shared" si="920"/>
        <v>0</v>
      </c>
      <c r="X557" s="32"/>
      <c r="Y557" s="23"/>
      <c r="Z557" s="2"/>
    </row>
    <row r="558" spans="1:26" x14ac:dyDescent="0.3">
      <c r="A558" s="47" t="s">
        <v>148</v>
      </c>
      <c r="B558" s="44">
        <v>240</v>
      </c>
      <c r="C558" s="47" t="s">
        <v>61</v>
      </c>
      <c r="D558" s="47" t="s">
        <v>142</v>
      </c>
      <c r="E558" s="15" t="s">
        <v>569</v>
      </c>
      <c r="F558" s="19">
        <v>1340.7</v>
      </c>
      <c r="G558" s="19">
        <v>1340.7</v>
      </c>
      <c r="H558" s="19">
        <v>1340.7</v>
      </c>
      <c r="I558" s="19"/>
      <c r="J558" s="19"/>
      <c r="K558" s="19"/>
      <c r="L558" s="19">
        <f t="shared" si="910"/>
        <v>1340.7</v>
      </c>
      <c r="M558" s="19">
        <f t="shared" si="911"/>
        <v>1340.7</v>
      </c>
      <c r="N558" s="19">
        <f t="shared" si="912"/>
        <v>1340.7</v>
      </c>
      <c r="O558" s="19"/>
      <c r="P558" s="19"/>
      <c r="Q558" s="19"/>
      <c r="R558" s="19">
        <f t="shared" si="874"/>
        <v>1340.7</v>
      </c>
      <c r="S558" s="19"/>
      <c r="T558" s="19">
        <f t="shared" si="880"/>
        <v>1340.7</v>
      </c>
      <c r="U558" s="19">
        <f t="shared" si="875"/>
        <v>1340.7</v>
      </c>
      <c r="V558" s="19">
        <f t="shared" si="876"/>
        <v>1340.7</v>
      </c>
      <c r="W558" s="19"/>
      <c r="X558" s="32"/>
      <c r="Y558" s="23"/>
      <c r="Z558" s="2"/>
    </row>
    <row r="559" spans="1:26" s="11" customFormat="1" ht="31.2" x14ac:dyDescent="0.3">
      <c r="A559" s="10" t="s">
        <v>153</v>
      </c>
      <c r="B559" s="17"/>
      <c r="C559" s="10"/>
      <c r="D559" s="10"/>
      <c r="E559" s="16" t="s">
        <v>1090</v>
      </c>
      <c r="F559" s="18">
        <f>F560+F568+F573</f>
        <v>33578.400000000001</v>
      </c>
      <c r="G559" s="18">
        <f>G560+G568+G573</f>
        <v>33578.400000000001</v>
      </c>
      <c r="H559" s="18">
        <f>H560+H568+H573</f>
        <v>33578.400000000001</v>
      </c>
      <c r="I559" s="18">
        <f t="shared" ref="I559:K559" si="921">I560+I568+I573</f>
        <v>0</v>
      </c>
      <c r="J559" s="18">
        <f t="shared" si="921"/>
        <v>0</v>
      </c>
      <c r="K559" s="18">
        <f t="shared" si="921"/>
        <v>0</v>
      </c>
      <c r="L559" s="18">
        <f t="shared" si="910"/>
        <v>33578.400000000001</v>
      </c>
      <c r="M559" s="18">
        <f t="shared" si="911"/>
        <v>33578.400000000001</v>
      </c>
      <c r="N559" s="18">
        <f t="shared" si="912"/>
        <v>33578.400000000001</v>
      </c>
      <c r="O559" s="18">
        <f t="shared" ref="O559:Q559" si="922">O560+O568+O573</f>
        <v>0</v>
      </c>
      <c r="P559" s="18">
        <f t="shared" si="922"/>
        <v>0</v>
      </c>
      <c r="Q559" s="18">
        <f t="shared" si="922"/>
        <v>0</v>
      </c>
      <c r="R559" s="18">
        <f t="shared" si="874"/>
        <v>33578.400000000001</v>
      </c>
      <c r="S559" s="18">
        <f>S560+S568+S573</f>
        <v>0</v>
      </c>
      <c r="T559" s="18">
        <f t="shared" si="880"/>
        <v>33578.400000000001</v>
      </c>
      <c r="U559" s="18">
        <f t="shared" si="875"/>
        <v>33578.400000000001</v>
      </c>
      <c r="V559" s="18">
        <f t="shared" si="876"/>
        <v>33578.400000000001</v>
      </c>
      <c r="W559" s="18">
        <f>W560+W568+W573</f>
        <v>0</v>
      </c>
      <c r="X559" s="31"/>
      <c r="Y559" s="26"/>
    </row>
    <row r="560" spans="1:26" ht="62.4" x14ac:dyDescent="0.3">
      <c r="A560" s="47" t="s">
        <v>154</v>
      </c>
      <c r="B560" s="44"/>
      <c r="C560" s="47"/>
      <c r="D560" s="47"/>
      <c r="E560" s="15" t="s">
        <v>938</v>
      </c>
      <c r="F560" s="19">
        <f t="shared" ref="F560:K560" si="923">F561</f>
        <v>31510.600000000002</v>
      </c>
      <c r="G560" s="19">
        <f t="shared" si="923"/>
        <v>31510.600000000002</v>
      </c>
      <c r="H560" s="19">
        <f t="shared" si="923"/>
        <v>31510.600000000002</v>
      </c>
      <c r="I560" s="19">
        <f t="shared" si="923"/>
        <v>0</v>
      </c>
      <c r="J560" s="19">
        <f t="shared" si="923"/>
        <v>0</v>
      </c>
      <c r="K560" s="19">
        <f t="shared" si="923"/>
        <v>0</v>
      </c>
      <c r="L560" s="19">
        <f t="shared" si="910"/>
        <v>31510.600000000002</v>
      </c>
      <c r="M560" s="19">
        <f t="shared" si="911"/>
        <v>31510.600000000002</v>
      </c>
      <c r="N560" s="19">
        <f t="shared" si="912"/>
        <v>31510.600000000002</v>
      </c>
      <c r="O560" s="19">
        <f t="shared" ref="O560:Q560" si="924">O561</f>
        <v>0</v>
      </c>
      <c r="P560" s="19">
        <f t="shared" si="924"/>
        <v>0</v>
      </c>
      <c r="Q560" s="19">
        <f t="shared" si="924"/>
        <v>0</v>
      </c>
      <c r="R560" s="19">
        <f t="shared" si="874"/>
        <v>31510.600000000002</v>
      </c>
      <c r="S560" s="19">
        <f t="shared" ref="S560" si="925">S561</f>
        <v>0</v>
      </c>
      <c r="T560" s="19">
        <f t="shared" si="880"/>
        <v>31510.600000000002</v>
      </c>
      <c r="U560" s="19">
        <f t="shared" si="875"/>
        <v>31510.600000000002</v>
      </c>
      <c r="V560" s="19">
        <f t="shared" si="876"/>
        <v>31510.600000000002</v>
      </c>
      <c r="W560" s="19">
        <f t="shared" ref="W560" si="926">W561</f>
        <v>0</v>
      </c>
      <c r="X560" s="32"/>
      <c r="Y560" s="23"/>
      <c r="Z560" s="2"/>
    </row>
    <row r="561" spans="1:26" ht="46.8" x14ac:dyDescent="0.3">
      <c r="A561" s="47" t="s">
        <v>152</v>
      </c>
      <c r="B561" s="44"/>
      <c r="C561" s="47"/>
      <c r="D561" s="47"/>
      <c r="E561" s="15" t="s">
        <v>687</v>
      </c>
      <c r="F561" s="19">
        <f t="shared" ref="F561:K561" si="927">F562+F565</f>
        <v>31510.600000000002</v>
      </c>
      <c r="G561" s="19">
        <f t="shared" si="927"/>
        <v>31510.600000000002</v>
      </c>
      <c r="H561" s="19">
        <f t="shared" si="927"/>
        <v>31510.600000000002</v>
      </c>
      <c r="I561" s="19">
        <f t="shared" si="927"/>
        <v>0</v>
      </c>
      <c r="J561" s="19">
        <f t="shared" si="927"/>
        <v>0</v>
      </c>
      <c r="K561" s="19">
        <f t="shared" si="927"/>
        <v>0</v>
      </c>
      <c r="L561" s="19">
        <f t="shared" si="910"/>
        <v>31510.600000000002</v>
      </c>
      <c r="M561" s="19">
        <f t="shared" si="911"/>
        <v>31510.600000000002</v>
      </c>
      <c r="N561" s="19">
        <f t="shared" si="912"/>
        <v>31510.600000000002</v>
      </c>
      <c r="O561" s="19">
        <f t="shared" ref="O561:Q561" si="928">O562+O565</f>
        <v>0</v>
      </c>
      <c r="P561" s="19">
        <f t="shared" si="928"/>
        <v>0</v>
      </c>
      <c r="Q561" s="19">
        <f t="shared" si="928"/>
        <v>0</v>
      </c>
      <c r="R561" s="19">
        <f t="shared" si="874"/>
        <v>31510.600000000002</v>
      </c>
      <c r="S561" s="19">
        <f t="shared" ref="S561" si="929">S562+S565</f>
        <v>0</v>
      </c>
      <c r="T561" s="19">
        <f t="shared" si="880"/>
        <v>31510.600000000002</v>
      </c>
      <c r="U561" s="19">
        <f t="shared" si="875"/>
        <v>31510.600000000002</v>
      </c>
      <c r="V561" s="19">
        <f t="shared" si="876"/>
        <v>31510.600000000002</v>
      </c>
      <c r="W561" s="19">
        <f t="shared" ref="W561" si="930">W562+W565</f>
        <v>0</v>
      </c>
      <c r="X561" s="32"/>
      <c r="Y561" s="23"/>
      <c r="Z561" s="2"/>
    </row>
    <row r="562" spans="1:26" ht="93.6" x14ac:dyDescent="0.3">
      <c r="A562" s="47" t="s">
        <v>152</v>
      </c>
      <c r="B562" s="44">
        <v>100</v>
      </c>
      <c r="C562" s="47"/>
      <c r="D562" s="47"/>
      <c r="E562" s="15" t="s">
        <v>577</v>
      </c>
      <c r="F562" s="19">
        <f t="shared" ref="F562:K563" si="931">F563</f>
        <v>29343.9</v>
      </c>
      <c r="G562" s="19">
        <f t="shared" si="931"/>
        <v>29343.9</v>
      </c>
      <c r="H562" s="19">
        <f t="shared" si="931"/>
        <v>29343.9</v>
      </c>
      <c r="I562" s="19">
        <f t="shared" si="931"/>
        <v>0</v>
      </c>
      <c r="J562" s="19">
        <f t="shared" si="931"/>
        <v>0</v>
      </c>
      <c r="K562" s="19">
        <f t="shared" si="931"/>
        <v>0</v>
      </c>
      <c r="L562" s="19">
        <f t="shared" si="910"/>
        <v>29343.9</v>
      </c>
      <c r="M562" s="19">
        <f t="shared" si="911"/>
        <v>29343.9</v>
      </c>
      <c r="N562" s="19">
        <f t="shared" si="912"/>
        <v>29343.9</v>
      </c>
      <c r="O562" s="19">
        <f t="shared" ref="O562:Q563" si="932">O563</f>
        <v>0</v>
      </c>
      <c r="P562" s="19">
        <f t="shared" si="932"/>
        <v>0</v>
      </c>
      <c r="Q562" s="19">
        <f t="shared" si="932"/>
        <v>0</v>
      </c>
      <c r="R562" s="19">
        <f t="shared" si="874"/>
        <v>29343.9</v>
      </c>
      <c r="S562" s="19">
        <f t="shared" ref="S562:S563" si="933">S563</f>
        <v>0</v>
      </c>
      <c r="T562" s="19">
        <f t="shared" si="880"/>
        <v>29343.9</v>
      </c>
      <c r="U562" s="19">
        <f t="shared" si="875"/>
        <v>29343.9</v>
      </c>
      <c r="V562" s="19">
        <f t="shared" si="876"/>
        <v>29343.9</v>
      </c>
      <c r="W562" s="19">
        <f t="shared" ref="W562:W563" si="934">W563</f>
        <v>0</v>
      </c>
      <c r="X562" s="32"/>
      <c r="Y562" s="23"/>
      <c r="Z562" s="2"/>
    </row>
    <row r="563" spans="1:26" ht="31.2" x14ac:dyDescent="0.3">
      <c r="A563" s="47" t="s">
        <v>152</v>
      </c>
      <c r="B563" s="44">
        <v>120</v>
      </c>
      <c r="C563" s="47"/>
      <c r="D563" s="47"/>
      <c r="E563" s="15" t="s">
        <v>585</v>
      </c>
      <c r="F563" s="19">
        <f t="shared" si="931"/>
        <v>29343.9</v>
      </c>
      <c r="G563" s="19">
        <f t="shared" si="931"/>
        <v>29343.9</v>
      </c>
      <c r="H563" s="19">
        <f t="shared" si="931"/>
        <v>29343.9</v>
      </c>
      <c r="I563" s="19">
        <f t="shared" si="931"/>
        <v>0</v>
      </c>
      <c r="J563" s="19">
        <f t="shared" si="931"/>
        <v>0</v>
      </c>
      <c r="K563" s="19">
        <f t="shared" si="931"/>
        <v>0</v>
      </c>
      <c r="L563" s="19">
        <f t="shared" si="910"/>
        <v>29343.9</v>
      </c>
      <c r="M563" s="19">
        <f t="shared" si="911"/>
        <v>29343.9</v>
      </c>
      <c r="N563" s="19">
        <f t="shared" si="912"/>
        <v>29343.9</v>
      </c>
      <c r="O563" s="19">
        <f t="shared" si="932"/>
        <v>0</v>
      </c>
      <c r="P563" s="19">
        <f t="shared" si="932"/>
        <v>0</v>
      </c>
      <c r="Q563" s="19">
        <f t="shared" si="932"/>
        <v>0</v>
      </c>
      <c r="R563" s="19">
        <f t="shared" si="874"/>
        <v>29343.9</v>
      </c>
      <c r="S563" s="19">
        <f t="shared" si="933"/>
        <v>0</v>
      </c>
      <c r="T563" s="19">
        <f t="shared" si="880"/>
        <v>29343.9</v>
      </c>
      <c r="U563" s="19">
        <f t="shared" si="875"/>
        <v>29343.9</v>
      </c>
      <c r="V563" s="19">
        <f t="shared" si="876"/>
        <v>29343.9</v>
      </c>
      <c r="W563" s="19">
        <f t="shared" si="934"/>
        <v>0</v>
      </c>
      <c r="X563" s="32"/>
      <c r="Y563" s="23"/>
      <c r="Z563" s="2"/>
    </row>
    <row r="564" spans="1:26" ht="62.4" x14ac:dyDescent="0.3">
      <c r="A564" s="47" t="s">
        <v>152</v>
      </c>
      <c r="B564" s="44">
        <v>120</v>
      </c>
      <c r="C564" s="47" t="s">
        <v>5</v>
      </c>
      <c r="D564" s="47" t="s">
        <v>151</v>
      </c>
      <c r="E564" s="15" t="s">
        <v>539</v>
      </c>
      <c r="F564" s="19">
        <v>29343.9</v>
      </c>
      <c r="G564" s="19">
        <v>29343.9</v>
      </c>
      <c r="H564" s="19">
        <v>29343.9</v>
      </c>
      <c r="I564" s="19"/>
      <c r="J564" s="19"/>
      <c r="K564" s="19"/>
      <c r="L564" s="19">
        <f t="shared" si="910"/>
        <v>29343.9</v>
      </c>
      <c r="M564" s="19">
        <f t="shared" si="911"/>
        <v>29343.9</v>
      </c>
      <c r="N564" s="19">
        <f t="shared" si="912"/>
        <v>29343.9</v>
      </c>
      <c r="O564" s="19"/>
      <c r="P564" s="19"/>
      <c r="Q564" s="19"/>
      <c r="R564" s="19">
        <f t="shared" si="874"/>
        <v>29343.9</v>
      </c>
      <c r="S564" s="19"/>
      <c r="T564" s="19">
        <f t="shared" si="880"/>
        <v>29343.9</v>
      </c>
      <c r="U564" s="19">
        <f t="shared" si="875"/>
        <v>29343.9</v>
      </c>
      <c r="V564" s="19">
        <f t="shared" si="876"/>
        <v>29343.9</v>
      </c>
      <c r="W564" s="19"/>
      <c r="X564" s="32"/>
      <c r="Y564" s="23"/>
      <c r="Z564" s="2"/>
    </row>
    <row r="565" spans="1:26" ht="31.2" x14ac:dyDescent="0.3">
      <c r="A565" s="47" t="s">
        <v>152</v>
      </c>
      <c r="B565" s="44">
        <v>200</v>
      </c>
      <c r="C565" s="47"/>
      <c r="D565" s="47"/>
      <c r="E565" s="15" t="s">
        <v>578</v>
      </c>
      <c r="F565" s="19">
        <f t="shared" ref="F565:K566" si="935">F566</f>
        <v>2166.6999999999998</v>
      </c>
      <c r="G565" s="19">
        <f t="shared" si="935"/>
        <v>2166.6999999999998</v>
      </c>
      <c r="H565" s="19">
        <f t="shared" si="935"/>
        <v>2166.6999999999998</v>
      </c>
      <c r="I565" s="19">
        <f t="shared" si="935"/>
        <v>0</v>
      </c>
      <c r="J565" s="19">
        <f t="shared" si="935"/>
        <v>0</v>
      </c>
      <c r="K565" s="19">
        <f t="shared" si="935"/>
        <v>0</v>
      </c>
      <c r="L565" s="19">
        <f t="shared" si="910"/>
        <v>2166.6999999999998</v>
      </c>
      <c r="M565" s="19">
        <f t="shared" si="911"/>
        <v>2166.6999999999998</v>
      </c>
      <c r="N565" s="19">
        <f t="shared" si="912"/>
        <v>2166.6999999999998</v>
      </c>
      <c r="O565" s="19">
        <f t="shared" ref="O565:Q566" si="936">O566</f>
        <v>0</v>
      </c>
      <c r="P565" s="19">
        <f t="shared" si="936"/>
        <v>0</v>
      </c>
      <c r="Q565" s="19">
        <f t="shared" si="936"/>
        <v>0</v>
      </c>
      <c r="R565" s="19">
        <f t="shared" si="874"/>
        <v>2166.6999999999998</v>
      </c>
      <c r="S565" s="19">
        <f t="shared" ref="S565:S566" si="937">S566</f>
        <v>0</v>
      </c>
      <c r="T565" s="19">
        <f t="shared" si="880"/>
        <v>2166.6999999999998</v>
      </c>
      <c r="U565" s="19">
        <f t="shared" si="875"/>
        <v>2166.6999999999998</v>
      </c>
      <c r="V565" s="19">
        <f t="shared" si="876"/>
        <v>2166.6999999999998</v>
      </c>
      <c r="W565" s="19">
        <f t="shared" ref="W565:W566" si="938">W566</f>
        <v>0</v>
      </c>
      <c r="X565" s="32"/>
      <c r="Y565" s="23"/>
      <c r="Z565" s="2"/>
    </row>
    <row r="566" spans="1:26" ht="46.8" x14ac:dyDescent="0.3">
      <c r="A566" s="47" t="s">
        <v>152</v>
      </c>
      <c r="B566" s="44">
        <v>240</v>
      </c>
      <c r="C566" s="47"/>
      <c r="D566" s="47"/>
      <c r="E566" s="15" t="s">
        <v>586</v>
      </c>
      <c r="F566" s="19">
        <f t="shared" si="935"/>
        <v>2166.6999999999998</v>
      </c>
      <c r="G566" s="19">
        <f t="shared" si="935"/>
        <v>2166.6999999999998</v>
      </c>
      <c r="H566" s="19">
        <f t="shared" si="935"/>
        <v>2166.6999999999998</v>
      </c>
      <c r="I566" s="19">
        <f t="shared" si="935"/>
        <v>0</v>
      </c>
      <c r="J566" s="19">
        <f t="shared" si="935"/>
        <v>0</v>
      </c>
      <c r="K566" s="19">
        <f t="shared" si="935"/>
        <v>0</v>
      </c>
      <c r="L566" s="19">
        <f t="shared" si="910"/>
        <v>2166.6999999999998</v>
      </c>
      <c r="M566" s="19">
        <f t="shared" si="911"/>
        <v>2166.6999999999998</v>
      </c>
      <c r="N566" s="19">
        <f t="shared" si="912"/>
        <v>2166.6999999999998</v>
      </c>
      <c r="O566" s="19">
        <f t="shared" si="936"/>
        <v>0</v>
      </c>
      <c r="P566" s="19">
        <f t="shared" si="936"/>
        <v>0</v>
      </c>
      <c r="Q566" s="19">
        <f t="shared" si="936"/>
        <v>0</v>
      </c>
      <c r="R566" s="19">
        <f t="shared" si="874"/>
        <v>2166.6999999999998</v>
      </c>
      <c r="S566" s="19">
        <f t="shared" si="937"/>
        <v>0</v>
      </c>
      <c r="T566" s="19">
        <f t="shared" si="880"/>
        <v>2166.6999999999998</v>
      </c>
      <c r="U566" s="19">
        <f t="shared" si="875"/>
        <v>2166.6999999999998</v>
      </c>
      <c r="V566" s="19">
        <f t="shared" si="876"/>
        <v>2166.6999999999998</v>
      </c>
      <c r="W566" s="19">
        <f t="shared" si="938"/>
        <v>0</v>
      </c>
      <c r="X566" s="32"/>
      <c r="Y566" s="23"/>
      <c r="Z566" s="2"/>
    </row>
    <row r="567" spans="1:26" ht="62.4" x14ac:dyDescent="0.3">
      <c r="A567" s="47" t="s">
        <v>152</v>
      </c>
      <c r="B567" s="44">
        <v>240</v>
      </c>
      <c r="C567" s="47" t="s">
        <v>5</v>
      </c>
      <c r="D567" s="47" t="s">
        <v>151</v>
      </c>
      <c r="E567" s="15" t="s">
        <v>539</v>
      </c>
      <c r="F567" s="19">
        <v>2166.6999999999998</v>
      </c>
      <c r="G567" s="19">
        <v>2166.6999999999998</v>
      </c>
      <c r="H567" s="19">
        <v>2166.6999999999998</v>
      </c>
      <c r="I567" s="19"/>
      <c r="J567" s="19"/>
      <c r="K567" s="19"/>
      <c r="L567" s="19">
        <f t="shared" si="910"/>
        <v>2166.6999999999998</v>
      </c>
      <c r="M567" s="19">
        <f t="shared" si="911"/>
        <v>2166.6999999999998</v>
      </c>
      <c r="N567" s="19">
        <f t="shared" si="912"/>
        <v>2166.6999999999998</v>
      </c>
      <c r="O567" s="19"/>
      <c r="P567" s="19"/>
      <c r="Q567" s="19"/>
      <c r="R567" s="19">
        <f t="shared" si="874"/>
        <v>2166.6999999999998</v>
      </c>
      <c r="S567" s="19"/>
      <c r="T567" s="19">
        <f t="shared" si="880"/>
        <v>2166.6999999999998</v>
      </c>
      <c r="U567" s="19">
        <f t="shared" si="875"/>
        <v>2166.6999999999998</v>
      </c>
      <c r="V567" s="19">
        <f t="shared" si="876"/>
        <v>2166.6999999999998</v>
      </c>
      <c r="W567" s="19"/>
      <c r="X567" s="32"/>
      <c r="Y567" s="23"/>
      <c r="Z567" s="2"/>
    </row>
    <row r="568" spans="1:26" ht="31.2" x14ac:dyDescent="0.3">
      <c r="A568" s="47" t="s">
        <v>156</v>
      </c>
      <c r="B568" s="44"/>
      <c r="C568" s="47"/>
      <c r="D568" s="47"/>
      <c r="E568" s="15" t="s">
        <v>939</v>
      </c>
      <c r="F568" s="19">
        <f>F569</f>
        <v>489.4</v>
      </c>
      <c r="G568" s="19">
        <f t="shared" ref="G568:W571" si="939">G569</f>
        <v>489.4</v>
      </c>
      <c r="H568" s="19">
        <f t="shared" si="939"/>
        <v>489.4</v>
      </c>
      <c r="I568" s="19">
        <f t="shared" si="939"/>
        <v>0</v>
      </c>
      <c r="J568" s="19">
        <f t="shared" si="939"/>
        <v>0</v>
      </c>
      <c r="K568" s="19">
        <f t="shared" si="939"/>
        <v>0</v>
      </c>
      <c r="L568" s="19">
        <f t="shared" si="910"/>
        <v>489.4</v>
      </c>
      <c r="M568" s="19">
        <f t="shared" si="911"/>
        <v>489.4</v>
      </c>
      <c r="N568" s="19">
        <f t="shared" si="912"/>
        <v>489.4</v>
      </c>
      <c r="O568" s="19">
        <f t="shared" si="939"/>
        <v>0</v>
      </c>
      <c r="P568" s="19">
        <f t="shared" si="939"/>
        <v>0</v>
      </c>
      <c r="Q568" s="19">
        <f t="shared" si="939"/>
        <v>0</v>
      </c>
      <c r="R568" s="19">
        <f t="shared" si="874"/>
        <v>489.4</v>
      </c>
      <c r="S568" s="19">
        <f t="shared" si="939"/>
        <v>0</v>
      </c>
      <c r="T568" s="19">
        <f t="shared" si="880"/>
        <v>489.4</v>
      </c>
      <c r="U568" s="19">
        <f t="shared" si="875"/>
        <v>489.4</v>
      </c>
      <c r="V568" s="19">
        <f t="shared" si="876"/>
        <v>489.4</v>
      </c>
      <c r="W568" s="19">
        <f t="shared" si="939"/>
        <v>0</v>
      </c>
      <c r="X568" s="32"/>
      <c r="Y568" s="23"/>
      <c r="Z568" s="2"/>
    </row>
    <row r="569" spans="1:26" ht="31.2" x14ac:dyDescent="0.3">
      <c r="A569" s="47" t="s">
        <v>155</v>
      </c>
      <c r="B569" s="44"/>
      <c r="C569" s="47"/>
      <c r="D569" s="47"/>
      <c r="E569" s="15" t="s">
        <v>688</v>
      </c>
      <c r="F569" s="19">
        <f t="shared" ref="F569:H571" si="940">F570</f>
        <v>489.4</v>
      </c>
      <c r="G569" s="19">
        <f t="shared" si="940"/>
        <v>489.4</v>
      </c>
      <c r="H569" s="19">
        <f t="shared" si="940"/>
        <v>489.4</v>
      </c>
      <c r="I569" s="19">
        <f t="shared" si="939"/>
        <v>0</v>
      </c>
      <c r="J569" s="19">
        <f t="shared" si="939"/>
        <v>0</v>
      </c>
      <c r="K569" s="19">
        <f t="shared" si="939"/>
        <v>0</v>
      </c>
      <c r="L569" s="19">
        <f t="shared" si="910"/>
        <v>489.4</v>
      </c>
      <c r="M569" s="19">
        <f t="shared" si="911"/>
        <v>489.4</v>
      </c>
      <c r="N569" s="19">
        <f t="shared" si="912"/>
        <v>489.4</v>
      </c>
      <c r="O569" s="19">
        <f t="shared" si="939"/>
        <v>0</v>
      </c>
      <c r="P569" s="19">
        <f t="shared" si="939"/>
        <v>0</v>
      </c>
      <c r="Q569" s="19">
        <f t="shared" si="939"/>
        <v>0</v>
      </c>
      <c r="R569" s="19">
        <f t="shared" si="874"/>
        <v>489.4</v>
      </c>
      <c r="S569" s="19">
        <f t="shared" si="939"/>
        <v>0</v>
      </c>
      <c r="T569" s="19">
        <f t="shared" si="880"/>
        <v>489.4</v>
      </c>
      <c r="U569" s="19">
        <f t="shared" si="875"/>
        <v>489.4</v>
      </c>
      <c r="V569" s="19">
        <f t="shared" si="876"/>
        <v>489.4</v>
      </c>
      <c r="W569" s="19">
        <f t="shared" ref="W569:W571" si="941">W570</f>
        <v>0</v>
      </c>
      <c r="X569" s="32"/>
      <c r="Y569" s="23"/>
      <c r="Z569" s="2"/>
    </row>
    <row r="570" spans="1:26" ht="46.8" x14ac:dyDescent="0.3">
      <c r="A570" s="47" t="s">
        <v>155</v>
      </c>
      <c r="B570" s="44">
        <v>600</v>
      </c>
      <c r="C570" s="47"/>
      <c r="D570" s="47"/>
      <c r="E570" s="15" t="s">
        <v>581</v>
      </c>
      <c r="F570" s="19">
        <f t="shared" si="940"/>
        <v>489.4</v>
      </c>
      <c r="G570" s="19">
        <f t="shared" si="940"/>
        <v>489.4</v>
      </c>
      <c r="H570" s="19">
        <f t="shared" si="940"/>
        <v>489.4</v>
      </c>
      <c r="I570" s="19">
        <f t="shared" si="939"/>
        <v>0</v>
      </c>
      <c r="J570" s="19">
        <f t="shared" si="939"/>
        <v>0</v>
      </c>
      <c r="K570" s="19">
        <f t="shared" si="939"/>
        <v>0</v>
      </c>
      <c r="L570" s="19">
        <f t="shared" si="910"/>
        <v>489.4</v>
      </c>
      <c r="M570" s="19">
        <f t="shared" si="911"/>
        <v>489.4</v>
      </c>
      <c r="N570" s="19">
        <f t="shared" si="912"/>
        <v>489.4</v>
      </c>
      <c r="O570" s="19">
        <f t="shared" si="939"/>
        <v>0</v>
      </c>
      <c r="P570" s="19">
        <f t="shared" si="939"/>
        <v>0</v>
      </c>
      <c r="Q570" s="19">
        <f t="shared" si="939"/>
        <v>0</v>
      </c>
      <c r="R570" s="19">
        <f t="shared" si="874"/>
        <v>489.4</v>
      </c>
      <c r="S570" s="19">
        <f t="shared" si="939"/>
        <v>0</v>
      </c>
      <c r="T570" s="19">
        <f t="shared" si="880"/>
        <v>489.4</v>
      </c>
      <c r="U570" s="19">
        <f t="shared" si="875"/>
        <v>489.4</v>
      </c>
      <c r="V570" s="19">
        <f t="shared" si="876"/>
        <v>489.4</v>
      </c>
      <c r="W570" s="19">
        <f t="shared" si="941"/>
        <v>0</v>
      </c>
      <c r="X570" s="32"/>
      <c r="Y570" s="23"/>
      <c r="Z570" s="2"/>
    </row>
    <row r="571" spans="1:26" x14ac:dyDescent="0.3">
      <c r="A571" s="47" t="s">
        <v>155</v>
      </c>
      <c r="B571" s="44">
        <v>610</v>
      </c>
      <c r="C571" s="47"/>
      <c r="D571" s="47"/>
      <c r="E571" s="15" t="s">
        <v>595</v>
      </c>
      <c r="F571" s="19">
        <f t="shared" si="940"/>
        <v>489.4</v>
      </c>
      <c r="G571" s="19">
        <f t="shared" si="940"/>
        <v>489.4</v>
      </c>
      <c r="H571" s="19">
        <f t="shared" si="940"/>
        <v>489.4</v>
      </c>
      <c r="I571" s="19">
        <f t="shared" si="939"/>
        <v>0</v>
      </c>
      <c r="J571" s="19">
        <f t="shared" si="939"/>
        <v>0</v>
      </c>
      <c r="K571" s="19">
        <f t="shared" si="939"/>
        <v>0</v>
      </c>
      <c r="L571" s="19">
        <f t="shared" si="910"/>
        <v>489.4</v>
      </c>
      <c r="M571" s="19">
        <f t="shared" si="911"/>
        <v>489.4</v>
      </c>
      <c r="N571" s="19">
        <f t="shared" si="912"/>
        <v>489.4</v>
      </c>
      <c r="O571" s="19">
        <f t="shared" si="939"/>
        <v>0</v>
      </c>
      <c r="P571" s="19">
        <f t="shared" si="939"/>
        <v>0</v>
      </c>
      <c r="Q571" s="19">
        <f t="shared" si="939"/>
        <v>0</v>
      </c>
      <c r="R571" s="19">
        <f t="shared" si="874"/>
        <v>489.4</v>
      </c>
      <c r="S571" s="19">
        <f t="shared" si="939"/>
        <v>0</v>
      </c>
      <c r="T571" s="19">
        <f t="shared" si="880"/>
        <v>489.4</v>
      </c>
      <c r="U571" s="19">
        <f t="shared" si="875"/>
        <v>489.4</v>
      </c>
      <c r="V571" s="19">
        <f t="shared" si="876"/>
        <v>489.4</v>
      </c>
      <c r="W571" s="19">
        <f t="shared" si="941"/>
        <v>0</v>
      </c>
      <c r="X571" s="32"/>
      <c r="Y571" s="23"/>
      <c r="Z571" s="2"/>
    </row>
    <row r="572" spans="1:26" x14ac:dyDescent="0.3">
      <c r="A572" s="47" t="s">
        <v>155</v>
      </c>
      <c r="B572" s="44">
        <v>610</v>
      </c>
      <c r="C572" s="47" t="s">
        <v>28</v>
      </c>
      <c r="D572" s="47" t="s">
        <v>30</v>
      </c>
      <c r="E572" s="15" t="s">
        <v>562</v>
      </c>
      <c r="F572" s="19">
        <v>489.4</v>
      </c>
      <c r="G572" s="19">
        <v>489.4</v>
      </c>
      <c r="H572" s="19">
        <v>489.4</v>
      </c>
      <c r="I572" s="19"/>
      <c r="J572" s="19"/>
      <c r="K572" s="19"/>
      <c r="L572" s="19">
        <f t="shared" si="910"/>
        <v>489.4</v>
      </c>
      <c r="M572" s="19">
        <f t="shared" si="911"/>
        <v>489.4</v>
      </c>
      <c r="N572" s="19">
        <f t="shared" si="912"/>
        <v>489.4</v>
      </c>
      <c r="O572" s="19"/>
      <c r="P572" s="19"/>
      <c r="Q572" s="19"/>
      <c r="R572" s="19">
        <f t="shared" si="874"/>
        <v>489.4</v>
      </c>
      <c r="S572" s="19"/>
      <c r="T572" s="19">
        <f t="shared" si="880"/>
        <v>489.4</v>
      </c>
      <c r="U572" s="19">
        <f t="shared" si="875"/>
        <v>489.4</v>
      </c>
      <c r="V572" s="19">
        <f t="shared" si="876"/>
        <v>489.4</v>
      </c>
      <c r="W572" s="19"/>
      <c r="X572" s="32"/>
      <c r="Y572" s="23"/>
      <c r="Z572" s="2"/>
    </row>
    <row r="573" spans="1:26" ht="62.4" x14ac:dyDescent="0.3">
      <c r="A573" s="47" t="s">
        <v>158</v>
      </c>
      <c r="B573" s="44"/>
      <c r="C573" s="47"/>
      <c r="D573" s="47"/>
      <c r="E573" s="15" t="s">
        <v>1091</v>
      </c>
      <c r="F573" s="19">
        <f t="shared" ref="F573:K573" si="942">F574</f>
        <v>1578.3999999999999</v>
      </c>
      <c r="G573" s="19">
        <f t="shared" si="942"/>
        <v>1578.3999999999999</v>
      </c>
      <c r="H573" s="19">
        <f t="shared" si="942"/>
        <v>1578.3999999999999</v>
      </c>
      <c r="I573" s="19">
        <f t="shared" si="942"/>
        <v>0</v>
      </c>
      <c r="J573" s="19">
        <f t="shared" si="942"/>
        <v>0</v>
      </c>
      <c r="K573" s="19">
        <f t="shared" si="942"/>
        <v>0</v>
      </c>
      <c r="L573" s="19">
        <f t="shared" si="910"/>
        <v>1578.3999999999999</v>
      </c>
      <c r="M573" s="19">
        <f t="shared" si="911"/>
        <v>1578.3999999999999</v>
      </c>
      <c r="N573" s="19">
        <f t="shared" si="912"/>
        <v>1578.3999999999999</v>
      </c>
      <c r="O573" s="19">
        <f t="shared" ref="O573:Q573" si="943">O574</f>
        <v>0</v>
      </c>
      <c r="P573" s="19">
        <f t="shared" si="943"/>
        <v>0</v>
      </c>
      <c r="Q573" s="19">
        <f t="shared" si="943"/>
        <v>0</v>
      </c>
      <c r="R573" s="19">
        <f t="shared" si="874"/>
        <v>1578.3999999999999</v>
      </c>
      <c r="S573" s="19">
        <f t="shared" ref="S573" si="944">S574</f>
        <v>0</v>
      </c>
      <c r="T573" s="19">
        <f t="shared" si="880"/>
        <v>1578.3999999999999</v>
      </c>
      <c r="U573" s="19">
        <f t="shared" si="875"/>
        <v>1578.3999999999999</v>
      </c>
      <c r="V573" s="19">
        <f t="shared" si="876"/>
        <v>1578.3999999999999</v>
      </c>
      <c r="W573" s="19">
        <f t="shared" ref="W573" si="945">W574</f>
        <v>0</v>
      </c>
      <c r="X573" s="32"/>
      <c r="Y573" s="23"/>
      <c r="Z573" s="2"/>
    </row>
    <row r="574" spans="1:26" ht="46.8" x14ac:dyDescent="0.3">
      <c r="A574" s="47" t="s">
        <v>157</v>
      </c>
      <c r="B574" s="44"/>
      <c r="C574" s="47"/>
      <c r="D574" s="47"/>
      <c r="E574" s="15" t="s">
        <v>813</v>
      </c>
      <c r="F574" s="19">
        <f t="shared" ref="F574:K574" si="946">F575+F578</f>
        <v>1578.3999999999999</v>
      </c>
      <c r="G574" s="19">
        <f t="shared" si="946"/>
        <v>1578.3999999999999</v>
      </c>
      <c r="H574" s="19">
        <f t="shared" si="946"/>
        <v>1578.3999999999999</v>
      </c>
      <c r="I574" s="19">
        <f t="shared" si="946"/>
        <v>0</v>
      </c>
      <c r="J574" s="19">
        <f t="shared" si="946"/>
        <v>0</v>
      </c>
      <c r="K574" s="19">
        <f t="shared" si="946"/>
        <v>0</v>
      </c>
      <c r="L574" s="19">
        <f t="shared" si="910"/>
        <v>1578.3999999999999</v>
      </c>
      <c r="M574" s="19">
        <f t="shared" si="911"/>
        <v>1578.3999999999999</v>
      </c>
      <c r="N574" s="19">
        <f t="shared" si="912"/>
        <v>1578.3999999999999</v>
      </c>
      <c r="O574" s="19">
        <f t="shared" ref="O574:Q574" si="947">O575+O578</f>
        <v>0</v>
      </c>
      <c r="P574" s="19">
        <f t="shared" si="947"/>
        <v>0</v>
      </c>
      <c r="Q574" s="19">
        <f t="shared" si="947"/>
        <v>0</v>
      </c>
      <c r="R574" s="19">
        <f t="shared" si="874"/>
        <v>1578.3999999999999</v>
      </c>
      <c r="S574" s="19">
        <f t="shared" ref="S574" si="948">S575+S578</f>
        <v>0</v>
      </c>
      <c r="T574" s="19">
        <f t="shared" si="880"/>
        <v>1578.3999999999999</v>
      </c>
      <c r="U574" s="19">
        <f t="shared" si="875"/>
        <v>1578.3999999999999</v>
      </c>
      <c r="V574" s="19">
        <f t="shared" si="876"/>
        <v>1578.3999999999999</v>
      </c>
      <c r="W574" s="19">
        <f t="shared" ref="W574" si="949">W575+W578</f>
        <v>0</v>
      </c>
      <c r="X574" s="32"/>
      <c r="Y574" s="23"/>
      <c r="Z574" s="2"/>
    </row>
    <row r="575" spans="1:26" ht="31.2" x14ac:dyDescent="0.3">
      <c r="A575" s="47" t="s">
        <v>157</v>
      </c>
      <c r="B575" s="44">
        <v>200</v>
      </c>
      <c r="C575" s="47"/>
      <c r="D575" s="47"/>
      <c r="E575" s="15" t="s">
        <v>578</v>
      </c>
      <c r="F575" s="19">
        <f t="shared" ref="F575:K576" si="950">F576</f>
        <v>159.80000000000001</v>
      </c>
      <c r="G575" s="19">
        <f t="shared" si="950"/>
        <v>159.80000000000001</v>
      </c>
      <c r="H575" s="19">
        <f t="shared" si="950"/>
        <v>159.80000000000001</v>
      </c>
      <c r="I575" s="19">
        <f t="shared" si="950"/>
        <v>0</v>
      </c>
      <c r="J575" s="19">
        <f t="shared" si="950"/>
        <v>0</v>
      </c>
      <c r="K575" s="19">
        <f t="shared" si="950"/>
        <v>0</v>
      </c>
      <c r="L575" s="19">
        <f t="shared" si="910"/>
        <v>159.80000000000001</v>
      </c>
      <c r="M575" s="19">
        <f t="shared" si="911"/>
        <v>159.80000000000001</v>
      </c>
      <c r="N575" s="19">
        <f t="shared" si="912"/>
        <v>159.80000000000001</v>
      </c>
      <c r="O575" s="19">
        <f t="shared" ref="O575:Q576" si="951">O576</f>
        <v>0</v>
      </c>
      <c r="P575" s="19">
        <f t="shared" si="951"/>
        <v>0</v>
      </c>
      <c r="Q575" s="19">
        <f t="shared" si="951"/>
        <v>0</v>
      </c>
      <c r="R575" s="19">
        <f t="shared" si="874"/>
        <v>159.80000000000001</v>
      </c>
      <c r="S575" s="19">
        <f t="shared" ref="S575:S576" si="952">S576</f>
        <v>0</v>
      </c>
      <c r="T575" s="19">
        <f t="shared" si="880"/>
        <v>159.80000000000001</v>
      </c>
      <c r="U575" s="19">
        <f t="shared" si="875"/>
        <v>159.80000000000001</v>
      </c>
      <c r="V575" s="19">
        <f t="shared" si="876"/>
        <v>159.80000000000001</v>
      </c>
      <c r="W575" s="19">
        <f t="shared" ref="W575:W576" si="953">W576</f>
        <v>0</v>
      </c>
      <c r="X575" s="32"/>
      <c r="Y575" s="23"/>
      <c r="Z575" s="2"/>
    </row>
    <row r="576" spans="1:26" ht="46.8" x14ac:dyDescent="0.3">
      <c r="A576" s="47" t="s">
        <v>157</v>
      </c>
      <c r="B576" s="44">
        <v>240</v>
      </c>
      <c r="C576" s="47"/>
      <c r="D576" s="47"/>
      <c r="E576" s="15" t="s">
        <v>586</v>
      </c>
      <c r="F576" s="19">
        <f t="shared" si="950"/>
        <v>159.80000000000001</v>
      </c>
      <c r="G576" s="19">
        <f t="shared" si="950"/>
        <v>159.80000000000001</v>
      </c>
      <c r="H576" s="19">
        <f t="shared" si="950"/>
        <v>159.80000000000001</v>
      </c>
      <c r="I576" s="19">
        <f t="shared" si="950"/>
        <v>0</v>
      </c>
      <c r="J576" s="19">
        <f t="shared" si="950"/>
        <v>0</v>
      </c>
      <c r="K576" s="19">
        <f t="shared" si="950"/>
        <v>0</v>
      </c>
      <c r="L576" s="19">
        <f t="shared" si="910"/>
        <v>159.80000000000001</v>
      </c>
      <c r="M576" s="19">
        <f t="shared" si="911"/>
        <v>159.80000000000001</v>
      </c>
      <c r="N576" s="19">
        <f t="shared" si="912"/>
        <v>159.80000000000001</v>
      </c>
      <c r="O576" s="19">
        <f t="shared" si="951"/>
        <v>0</v>
      </c>
      <c r="P576" s="19">
        <f t="shared" si="951"/>
        <v>0</v>
      </c>
      <c r="Q576" s="19">
        <f t="shared" si="951"/>
        <v>0</v>
      </c>
      <c r="R576" s="19">
        <f t="shared" si="874"/>
        <v>159.80000000000001</v>
      </c>
      <c r="S576" s="19">
        <f t="shared" si="952"/>
        <v>0</v>
      </c>
      <c r="T576" s="19">
        <f t="shared" si="880"/>
        <v>159.80000000000001</v>
      </c>
      <c r="U576" s="19">
        <f t="shared" si="875"/>
        <v>159.80000000000001</v>
      </c>
      <c r="V576" s="19">
        <f t="shared" si="876"/>
        <v>159.80000000000001</v>
      </c>
      <c r="W576" s="19">
        <f t="shared" si="953"/>
        <v>0</v>
      </c>
      <c r="X576" s="32"/>
      <c r="Y576" s="23"/>
      <c r="Z576" s="2"/>
    </row>
    <row r="577" spans="1:26" x14ac:dyDescent="0.3">
      <c r="A577" s="47" t="s">
        <v>157</v>
      </c>
      <c r="B577" s="44">
        <v>240</v>
      </c>
      <c r="C577" s="47" t="s">
        <v>61</v>
      </c>
      <c r="D577" s="47" t="s">
        <v>142</v>
      </c>
      <c r="E577" s="15" t="s">
        <v>569</v>
      </c>
      <c r="F577" s="19">
        <v>159.80000000000001</v>
      </c>
      <c r="G577" s="19">
        <v>159.80000000000001</v>
      </c>
      <c r="H577" s="19">
        <v>159.80000000000001</v>
      </c>
      <c r="I577" s="19"/>
      <c r="J577" s="19"/>
      <c r="K577" s="19"/>
      <c r="L577" s="19">
        <f t="shared" si="910"/>
        <v>159.80000000000001</v>
      </c>
      <c r="M577" s="19">
        <f t="shared" si="911"/>
        <v>159.80000000000001</v>
      </c>
      <c r="N577" s="19">
        <f t="shared" si="912"/>
        <v>159.80000000000001</v>
      </c>
      <c r="O577" s="19"/>
      <c r="P577" s="19"/>
      <c r="Q577" s="19"/>
      <c r="R577" s="19">
        <f t="shared" si="874"/>
        <v>159.80000000000001</v>
      </c>
      <c r="S577" s="19"/>
      <c r="T577" s="19">
        <f t="shared" si="880"/>
        <v>159.80000000000001</v>
      </c>
      <c r="U577" s="19">
        <f t="shared" si="875"/>
        <v>159.80000000000001</v>
      </c>
      <c r="V577" s="19">
        <f t="shared" si="876"/>
        <v>159.80000000000001</v>
      </c>
      <c r="W577" s="19"/>
      <c r="X577" s="32"/>
      <c r="Y577" s="23"/>
      <c r="Z577" s="2"/>
    </row>
    <row r="578" spans="1:26" ht="46.8" x14ac:dyDescent="0.3">
      <c r="A578" s="47" t="s">
        <v>157</v>
      </c>
      <c r="B578" s="44">
        <v>600</v>
      </c>
      <c r="C578" s="47"/>
      <c r="D578" s="47"/>
      <c r="E578" s="15" t="s">
        <v>581</v>
      </c>
      <c r="F578" s="19">
        <f t="shared" ref="F578:K579" si="954">F579</f>
        <v>1418.6</v>
      </c>
      <c r="G578" s="19">
        <f t="shared" si="954"/>
        <v>1418.6</v>
      </c>
      <c r="H578" s="19">
        <f t="shared" si="954"/>
        <v>1418.6</v>
      </c>
      <c r="I578" s="19">
        <f t="shared" si="954"/>
        <v>0</v>
      </c>
      <c r="J578" s="19">
        <f t="shared" si="954"/>
        <v>0</v>
      </c>
      <c r="K578" s="19">
        <f t="shared" si="954"/>
        <v>0</v>
      </c>
      <c r="L578" s="19">
        <f t="shared" si="910"/>
        <v>1418.6</v>
      </c>
      <c r="M578" s="19">
        <f t="shared" si="911"/>
        <v>1418.6</v>
      </c>
      <c r="N578" s="19">
        <f t="shared" si="912"/>
        <v>1418.6</v>
      </c>
      <c r="O578" s="19">
        <f t="shared" ref="O578:Q579" si="955">O579</f>
        <v>0</v>
      </c>
      <c r="P578" s="19">
        <f t="shared" si="955"/>
        <v>0</v>
      </c>
      <c r="Q578" s="19">
        <f t="shared" si="955"/>
        <v>0</v>
      </c>
      <c r="R578" s="19">
        <f t="shared" si="874"/>
        <v>1418.6</v>
      </c>
      <c r="S578" s="19">
        <f t="shared" ref="S578:S579" si="956">S579</f>
        <v>0</v>
      </c>
      <c r="T578" s="19">
        <f t="shared" si="880"/>
        <v>1418.6</v>
      </c>
      <c r="U578" s="19">
        <f t="shared" si="875"/>
        <v>1418.6</v>
      </c>
      <c r="V578" s="19">
        <f t="shared" si="876"/>
        <v>1418.6</v>
      </c>
      <c r="W578" s="19">
        <f t="shared" ref="W578:W579" si="957">W579</f>
        <v>0</v>
      </c>
      <c r="X578" s="32"/>
      <c r="Y578" s="23"/>
      <c r="Z578" s="2"/>
    </row>
    <row r="579" spans="1:26" ht="46.8" x14ac:dyDescent="0.3">
      <c r="A579" s="47" t="s">
        <v>157</v>
      </c>
      <c r="B579" s="44">
        <v>630</v>
      </c>
      <c r="C579" s="47"/>
      <c r="D579" s="47"/>
      <c r="E579" s="15" t="s">
        <v>597</v>
      </c>
      <c r="F579" s="19">
        <f t="shared" si="954"/>
        <v>1418.6</v>
      </c>
      <c r="G579" s="19">
        <f t="shared" si="954"/>
        <v>1418.6</v>
      </c>
      <c r="H579" s="19">
        <f t="shared" si="954"/>
        <v>1418.6</v>
      </c>
      <c r="I579" s="19">
        <f t="shared" si="954"/>
        <v>0</v>
      </c>
      <c r="J579" s="19">
        <f t="shared" si="954"/>
        <v>0</v>
      </c>
      <c r="K579" s="19">
        <f t="shared" si="954"/>
        <v>0</v>
      </c>
      <c r="L579" s="19">
        <f t="shared" si="910"/>
        <v>1418.6</v>
      </c>
      <c r="M579" s="19">
        <f t="shared" si="911"/>
        <v>1418.6</v>
      </c>
      <c r="N579" s="19">
        <f t="shared" si="912"/>
        <v>1418.6</v>
      </c>
      <c r="O579" s="19">
        <f t="shared" si="955"/>
        <v>0</v>
      </c>
      <c r="P579" s="19">
        <f t="shared" si="955"/>
        <v>0</v>
      </c>
      <c r="Q579" s="19">
        <f t="shared" si="955"/>
        <v>0</v>
      </c>
      <c r="R579" s="19">
        <f t="shared" si="874"/>
        <v>1418.6</v>
      </c>
      <c r="S579" s="19">
        <f t="shared" si="956"/>
        <v>0</v>
      </c>
      <c r="T579" s="19">
        <f t="shared" si="880"/>
        <v>1418.6</v>
      </c>
      <c r="U579" s="19">
        <f t="shared" si="875"/>
        <v>1418.6</v>
      </c>
      <c r="V579" s="19">
        <f t="shared" si="876"/>
        <v>1418.6</v>
      </c>
      <c r="W579" s="19">
        <f t="shared" si="957"/>
        <v>0</v>
      </c>
      <c r="X579" s="32"/>
      <c r="Y579" s="23"/>
      <c r="Z579" s="2"/>
    </row>
    <row r="580" spans="1:26" x14ac:dyDescent="0.3">
      <c r="A580" s="47" t="s">
        <v>157</v>
      </c>
      <c r="B580" s="44">
        <v>630</v>
      </c>
      <c r="C580" s="47" t="s">
        <v>61</v>
      </c>
      <c r="D580" s="47" t="s">
        <v>142</v>
      </c>
      <c r="E580" s="15" t="s">
        <v>569</v>
      </c>
      <c r="F580" s="19">
        <v>1418.6</v>
      </c>
      <c r="G580" s="19">
        <v>1418.6</v>
      </c>
      <c r="H580" s="19">
        <v>1418.6</v>
      </c>
      <c r="I580" s="19"/>
      <c r="J580" s="19"/>
      <c r="K580" s="19"/>
      <c r="L580" s="19">
        <f t="shared" si="910"/>
        <v>1418.6</v>
      </c>
      <c r="M580" s="19">
        <f t="shared" si="911"/>
        <v>1418.6</v>
      </c>
      <c r="N580" s="19">
        <f t="shared" si="912"/>
        <v>1418.6</v>
      </c>
      <c r="O580" s="19"/>
      <c r="P580" s="19"/>
      <c r="Q580" s="19"/>
      <c r="R580" s="19">
        <f t="shared" si="874"/>
        <v>1418.6</v>
      </c>
      <c r="S580" s="19"/>
      <c r="T580" s="19">
        <f t="shared" si="880"/>
        <v>1418.6</v>
      </c>
      <c r="U580" s="19">
        <f t="shared" si="875"/>
        <v>1418.6</v>
      </c>
      <c r="V580" s="19">
        <f t="shared" si="876"/>
        <v>1418.6</v>
      </c>
      <c r="W580" s="19"/>
      <c r="X580" s="32"/>
      <c r="Y580" s="23"/>
      <c r="Z580" s="2"/>
    </row>
    <row r="581" spans="1:26" s="11" customFormat="1" ht="31.2" x14ac:dyDescent="0.3">
      <c r="A581" s="10" t="s">
        <v>160</v>
      </c>
      <c r="B581" s="17"/>
      <c r="C581" s="10"/>
      <c r="D581" s="10"/>
      <c r="E581" s="16" t="s">
        <v>1092</v>
      </c>
      <c r="F581" s="18">
        <f>F582+F599+F617+F625</f>
        <v>253840.8</v>
      </c>
      <c r="G581" s="18">
        <f>G582+G599+G617+G625</f>
        <v>253840.8</v>
      </c>
      <c r="H581" s="18">
        <f>H582+H599+H617+H625</f>
        <v>253840.8</v>
      </c>
      <c r="I581" s="18">
        <f t="shared" ref="I581:K581" si="958">I582+I599+I617+I625</f>
        <v>0</v>
      </c>
      <c r="J581" s="18">
        <f t="shared" si="958"/>
        <v>0</v>
      </c>
      <c r="K581" s="18">
        <f t="shared" si="958"/>
        <v>0</v>
      </c>
      <c r="L581" s="18">
        <f t="shared" si="910"/>
        <v>253840.8</v>
      </c>
      <c r="M581" s="18">
        <f t="shared" si="911"/>
        <v>253840.8</v>
      </c>
      <c r="N581" s="18">
        <f t="shared" si="912"/>
        <v>253840.8</v>
      </c>
      <c r="O581" s="18">
        <f t="shared" ref="O581:Q581" si="959">O582+O599+O617+O625</f>
        <v>0</v>
      </c>
      <c r="P581" s="18">
        <f t="shared" si="959"/>
        <v>0</v>
      </c>
      <c r="Q581" s="18">
        <f t="shared" si="959"/>
        <v>0</v>
      </c>
      <c r="R581" s="18">
        <f t="shared" si="874"/>
        <v>253840.8</v>
      </c>
      <c r="S581" s="18">
        <f>S582+S599+S617+S625</f>
        <v>0</v>
      </c>
      <c r="T581" s="18">
        <f t="shared" si="880"/>
        <v>253840.8</v>
      </c>
      <c r="U581" s="18">
        <f t="shared" si="875"/>
        <v>253840.8</v>
      </c>
      <c r="V581" s="18">
        <f t="shared" si="876"/>
        <v>253840.8</v>
      </c>
      <c r="W581" s="18">
        <f>W582+W599+W617+W625</f>
        <v>0</v>
      </c>
      <c r="X581" s="31"/>
      <c r="Y581" s="26"/>
    </row>
    <row r="582" spans="1:26" ht="62.4" x14ac:dyDescent="0.3">
      <c r="A582" s="47" t="s">
        <v>161</v>
      </c>
      <c r="B582" s="44"/>
      <c r="C582" s="47"/>
      <c r="D582" s="47"/>
      <c r="E582" s="15" t="s">
        <v>1093</v>
      </c>
      <c r="F582" s="19">
        <f t="shared" ref="F582:K582" si="960">F583</f>
        <v>193124.9</v>
      </c>
      <c r="G582" s="19">
        <f t="shared" si="960"/>
        <v>193124.9</v>
      </c>
      <c r="H582" s="19">
        <f t="shared" si="960"/>
        <v>193124.9</v>
      </c>
      <c r="I582" s="19">
        <f t="shared" si="960"/>
        <v>0</v>
      </c>
      <c r="J582" s="19">
        <f t="shared" si="960"/>
        <v>0</v>
      </c>
      <c r="K582" s="19">
        <f t="shared" si="960"/>
        <v>0</v>
      </c>
      <c r="L582" s="19">
        <f t="shared" si="910"/>
        <v>193124.9</v>
      </c>
      <c r="M582" s="19">
        <f t="shared" si="911"/>
        <v>193124.9</v>
      </c>
      <c r="N582" s="19">
        <f t="shared" si="912"/>
        <v>193124.9</v>
      </c>
      <c r="O582" s="19">
        <f t="shared" ref="O582:Q582" si="961">O583</f>
        <v>0</v>
      </c>
      <c r="P582" s="19">
        <f t="shared" si="961"/>
        <v>0</v>
      </c>
      <c r="Q582" s="19">
        <f t="shared" si="961"/>
        <v>0</v>
      </c>
      <c r="R582" s="19">
        <f t="shared" si="874"/>
        <v>193124.9</v>
      </c>
      <c r="S582" s="19">
        <f t="shared" ref="S582" si="962">S583</f>
        <v>0</v>
      </c>
      <c r="T582" s="19">
        <f t="shared" si="880"/>
        <v>193124.9</v>
      </c>
      <c r="U582" s="19">
        <f t="shared" si="875"/>
        <v>193124.9</v>
      </c>
      <c r="V582" s="19">
        <f t="shared" si="876"/>
        <v>193124.9</v>
      </c>
      <c r="W582" s="19">
        <f t="shared" ref="W582" si="963">W583</f>
        <v>0</v>
      </c>
      <c r="X582" s="32"/>
      <c r="Y582" s="23"/>
      <c r="Z582" s="2"/>
    </row>
    <row r="583" spans="1:26" ht="31.2" x14ac:dyDescent="0.3">
      <c r="A583" s="47" t="s">
        <v>159</v>
      </c>
      <c r="B583" s="44"/>
      <c r="C583" s="47"/>
      <c r="D583" s="47"/>
      <c r="E583" s="15" t="s">
        <v>689</v>
      </c>
      <c r="F583" s="19">
        <f t="shared" ref="F583:K583" si="964">F584+F587+F590+F593+F596</f>
        <v>193124.9</v>
      </c>
      <c r="G583" s="19">
        <f t="shared" si="964"/>
        <v>193124.9</v>
      </c>
      <c r="H583" s="19">
        <f t="shared" si="964"/>
        <v>193124.9</v>
      </c>
      <c r="I583" s="19">
        <f t="shared" si="964"/>
        <v>0</v>
      </c>
      <c r="J583" s="19">
        <f t="shared" si="964"/>
        <v>0</v>
      </c>
      <c r="K583" s="19">
        <f t="shared" si="964"/>
        <v>0</v>
      </c>
      <c r="L583" s="19">
        <f t="shared" si="910"/>
        <v>193124.9</v>
      </c>
      <c r="M583" s="19">
        <f t="shared" si="911"/>
        <v>193124.9</v>
      </c>
      <c r="N583" s="19">
        <f t="shared" si="912"/>
        <v>193124.9</v>
      </c>
      <c r="O583" s="19">
        <f t="shared" ref="O583:Q583" si="965">O584+O587+O590+O593+O596</f>
        <v>0</v>
      </c>
      <c r="P583" s="19">
        <f t="shared" si="965"/>
        <v>0</v>
      </c>
      <c r="Q583" s="19">
        <f t="shared" si="965"/>
        <v>0</v>
      </c>
      <c r="R583" s="19">
        <f t="shared" si="874"/>
        <v>193124.9</v>
      </c>
      <c r="S583" s="19">
        <f t="shared" ref="S583" si="966">S584+S587+S590+S593+S596</f>
        <v>0</v>
      </c>
      <c r="T583" s="19">
        <f t="shared" si="880"/>
        <v>193124.9</v>
      </c>
      <c r="U583" s="19">
        <f t="shared" si="875"/>
        <v>193124.9</v>
      </c>
      <c r="V583" s="19">
        <f t="shared" si="876"/>
        <v>193124.9</v>
      </c>
      <c r="W583" s="19">
        <f t="shared" ref="W583" si="967">W584+W587+W590+W593+W596</f>
        <v>0</v>
      </c>
      <c r="X583" s="32"/>
      <c r="Y583" s="23"/>
      <c r="Z583" s="2"/>
    </row>
    <row r="584" spans="1:26" ht="93.6" x14ac:dyDescent="0.3">
      <c r="A584" s="47" t="s">
        <v>159</v>
      </c>
      <c r="B584" s="44">
        <v>100</v>
      </c>
      <c r="C584" s="47"/>
      <c r="D584" s="47"/>
      <c r="E584" s="15" t="s">
        <v>577</v>
      </c>
      <c r="F584" s="19">
        <f t="shared" ref="F584:K585" si="968">F585</f>
        <v>3937.5</v>
      </c>
      <c r="G584" s="19">
        <f t="shared" si="968"/>
        <v>3937.0999999999995</v>
      </c>
      <c r="H584" s="19">
        <f t="shared" si="968"/>
        <v>3936</v>
      </c>
      <c r="I584" s="19">
        <f t="shared" si="968"/>
        <v>0</v>
      </c>
      <c r="J584" s="19">
        <f t="shared" si="968"/>
        <v>0</v>
      </c>
      <c r="K584" s="19">
        <f t="shared" si="968"/>
        <v>0</v>
      </c>
      <c r="L584" s="19">
        <f t="shared" si="910"/>
        <v>3937.5</v>
      </c>
      <c r="M584" s="19">
        <f t="shared" si="911"/>
        <v>3937.0999999999995</v>
      </c>
      <c r="N584" s="19">
        <f t="shared" si="912"/>
        <v>3936</v>
      </c>
      <c r="O584" s="19">
        <f t="shared" ref="O584:Q585" si="969">O585</f>
        <v>0</v>
      </c>
      <c r="P584" s="19">
        <f t="shared" si="969"/>
        <v>0</v>
      </c>
      <c r="Q584" s="19">
        <f t="shared" si="969"/>
        <v>0</v>
      </c>
      <c r="R584" s="19">
        <f t="shared" si="874"/>
        <v>3937.5</v>
      </c>
      <c r="S584" s="19">
        <f t="shared" ref="S584:S585" si="970">S585</f>
        <v>0</v>
      </c>
      <c r="T584" s="19">
        <f t="shared" si="880"/>
        <v>3937.5</v>
      </c>
      <c r="U584" s="19">
        <f t="shared" si="875"/>
        <v>3937.0999999999995</v>
      </c>
      <c r="V584" s="19">
        <f t="shared" si="876"/>
        <v>3936</v>
      </c>
      <c r="W584" s="19">
        <f t="shared" ref="W584:W585" si="971">W585</f>
        <v>0</v>
      </c>
      <c r="X584" s="32"/>
      <c r="Y584" s="23"/>
      <c r="Z584" s="2"/>
    </row>
    <row r="585" spans="1:26" ht="31.2" x14ac:dyDescent="0.3">
      <c r="A585" s="47" t="s">
        <v>159</v>
      </c>
      <c r="B585" s="44">
        <v>120</v>
      </c>
      <c r="C585" s="47"/>
      <c r="D585" s="47"/>
      <c r="E585" s="15" t="s">
        <v>585</v>
      </c>
      <c r="F585" s="19">
        <f t="shared" si="968"/>
        <v>3937.5</v>
      </c>
      <c r="G585" s="19">
        <f t="shared" si="968"/>
        <v>3937.0999999999995</v>
      </c>
      <c r="H585" s="19">
        <f t="shared" si="968"/>
        <v>3936</v>
      </c>
      <c r="I585" s="19">
        <f t="shared" si="968"/>
        <v>0</v>
      </c>
      <c r="J585" s="19">
        <f t="shared" si="968"/>
        <v>0</v>
      </c>
      <c r="K585" s="19">
        <f t="shared" si="968"/>
        <v>0</v>
      </c>
      <c r="L585" s="19">
        <f t="shared" si="910"/>
        <v>3937.5</v>
      </c>
      <c r="M585" s="19">
        <f t="shared" si="911"/>
        <v>3937.0999999999995</v>
      </c>
      <c r="N585" s="19">
        <f t="shared" si="912"/>
        <v>3936</v>
      </c>
      <c r="O585" s="19">
        <f t="shared" si="969"/>
        <v>0</v>
      </c>
      <c r="P585" s="19">
        <f t="shared" si="969"/>
        <v>0</v>
      </c>
      <c r="Q585" s="19">
        <f t="shared" si="969"/>
        <v>0</v>
      </c>
      <c r="R585" s="19">
        <f t="shared" si="874"/>
        <v>3937.5</v>
      </c>
      <c r="S585" s="19">
        <f t="shared" si="970"/>
        <v>0</v>
      </c>
      <c r="T585" s="19">
        <f t="shared" si="880"/>
        <v>3937.5</v>
      </c>
      <c r="U585" s="19">
        <f t="shared" si="875"/>
        <v>3937.0999999999995</v>
      </c>
      <c r="V585" s="19">
        <f t="shared" si="876"/>
        <v>3936</v>
      </c>
      <c r="W585" s="19">
        <f t="shared" si="971"/>
        <v>0</v>
      </c>
      <c r="X585" s="32"/>
      <c r="Y585" s="23"/>
      <c r="Z585" s="2"/>
    </row>
    <row r="586" spans="1:26" x14ac:dyDescent="0.3">
      <c r="A586" s="47" t="s">
        <v>159</v>
      </c>
      <c r="B586" s="44">
        <v>120</v>
      </c>
      <c r="C586" s="47" t="s">
        <v>61</v>
      </c>
      <c r="D586" s="47" t="s">
        <v>142</v>
      </c>
      <c r="E586" s="15" t="s">
        <v>569</v>
      </c>
      <c r="F586" s="19">
        <v>3937.5</v>
      </c>
      <c r="G586" s="19">
        <v>3937.0999999999995</v>
      </c>
      <c r="H586" s="19">
        <v>3936</v>
      </c>
      <c r="I586" s="19"/>
      <c r="J586" s="19"/>
      <c r="K586" s="19"/>
      <c r="L586" s="19">
        <f t="shared" si="910"/>
        <v>3937.5</v>
      </c>
      <c r="M586" s="19">
        <f t="shared" si="911"/>
        <v>3937.0999999999995</v>
      </c>
      <c r="N586" s="19">
        <f t="shared" si="912"/>
        <v>3936</v>
      </c>
      <c r="O586" s="19"/>
      <c r="P586" s="19"/>
      <c r="Q586" s="19"/>
      <c r="R586" s="19">
        <f t="shared" si="874"/>
        <v>3937.5</v>
      </c>
      <c r="S586" s="19"/>
      <c r="T586" s="19">
        <f t="shared" si="880"/>
        <v>3937.5</v>
      </c>
      <c r="U586" s="19">
        <f t="shared" si="875"/>
        <v>3937.0999999999995</v>
      </c>
      <c r="V586" s="19">
        <f t="shared" si="876"/>
        <v>3936</v>
      </c>
      <c r="W586" s="19"/>
      <c r="X586" s="32"/>
      <c r="Y586" s="23"/>
      <c r="Z586" s="2"/>
    </row>
    <row r="587" spans="1:26" ht="31.2" x14ac:dyDescent="0.3">
      <c r="A587" s="47" t="s">
        <v>159</v>
      </c>
      <c r="B587" s="44">
        <v>200</v>
      </c>
      <c r="C587" s="47"/>
      <c r="D587" s="47"/>
      <c r="E587" s="15" t="s">
        <v>578</v>
      </c>
      <c r="F587" s="19">
        <f t="shared" ref="F587:K588" si="972">F588</f>
        <v>1687.4</v>
      </c>
      <c r="G587" s="19">
        <f t="shared" si="972"/>
        <v>1687.8</v>
      </c>
      <c r="H587" s="19">
        <f t="shared" si="972"/>
        <v>1688.9</v>
      </c>
      <c r="I587" s="19">
        <f t="shared" si="972"/>
        <v>0</v>
      </c>
      <c r="J587" s="19">
        <f t="shared" si="972"/>
        <v>0</v>
      </c>
      <c r="K587" s="19">
        <f t="shared" si="972"/>
        <v>0</v>
      </c>
      <c r="L587" s="19">
        <f t="shared" si="910"/>
        <v>1687.4</v>
      </c>
      <c r="M587" s="19">
        <f t="shared" si="911"/>
        <v>1687.8</v>
      </c>
      <c r="N587" s="19">
        <f t="shared" si="912"/>
        <v>1688.9</v>
      </c>
      <c r="O587" s="19">
        <f t="shared" ref="O587:Q588" si="973">O588</f>
        <v>0</v>
      </c>
      <c r="P587" s="19">
        <f t="shared" si="973"/>
        <v>0</v>
      </c>
      <c r="Q587" s="19">
        <f t="shared" si="973"/>
        <v>0</v>
      </c>
      <c r="R587" s="19">
        <f t="shared" si="874"/>
        <v>1687.4</v>
      </c>
      <c r="S587" s="19">
        <f t="shared" ref="S587:S588" si="974">S588</f>
        <v>0</v>
      </c>
      <c r="T587" s="19">
        <f t="shared" si="880"/>
        <v>1687.4</v>
      </c>
      <c r="U587" s="19">
        <f t="shared" si="875"/>
        <v>1687.8</v>
      </c>
      <c r="V587" s="19">
        <f t="shared" si="876"/>
        <v>1688.9</v>
      </c>
      <c r="W587" s="19">
        <f t="shared" ref="W587:W588" si="975">W588</f>
        <v>0</v>
      </c>
      <c r="X587" s="32"/>
      <c r="Y587" s="23"/>
      <c r="Z587" s="2"/>
    </row>
    <row r="588" spans="1:26" ht="46.8" x14ac:dyDescent="0.3">
      <c r="A588" s="47" t="s">
        <v>159</v>
      </c>
      <c r="B588" s="44">
        <v>240</v>
      </c>
      <c r="C588" s="47"/>
      <c r="D588" s="47"/>
      <c r="E588" s="15" t="s">
        <v>586</v>
      </c>
      <c r="F588" s="19">
        <f t="shared" si="972"/>
        <v>1687.4</v>
      </c>
      <c r="G588" s="19">
        <f t="shared" si="972"/>
        <v>1687.8</v>
      </c>
      <c r="H588" s="19">
        <f t="shared" si="972"/>
        <v>1688.9</v>
      </c>
      <c r="I588" s="19">
        <f t="shared" si="972"/>
        <v>0</v>
      </c>
      <c r="J588" s="19">
        <f t="shared" si="972"/>
        <v>0</v>
      </c>
      <c r="K588" s="19">
        <f t="shared" si="972"/>
        <v>0</v>
      </c>
      <c r="L588" s="19">
        <f t="shared" si="910"/>
        <v>1687.4</v>
      </c>
      <c r="M588" s="19">
        <f t="shared" si="911"/>
        <v>1687.8</v>
      </c>
      <c r="N588" s="19">
        <f t="shared" si="912"/>
        <v>1688.9</v>
      </c>
      <c r="O588" s="19">
        <f t="shared" si="973"/>
        <v>0</v>
      </c>
      <c r="P588" s="19">
        <f t="shared" si="973"/>
        <v>0</v>
      </c>
      <c r="Q588" s="19">
        <f t="shared" si="973"/>
        <v>0</v>
      </c>
      <c r="R588" s="19">
        <f t="shared" si="874"/>
        <v>1687.4</v>
      </c>
      <c r="S588" s="19">
        <f t="shared" si="974"/>
        <v>0</v>
      </c>
      <c r="T588" s="19">
        <f t="shared" si="880"/>
        <v>1687.4</v>
      </c>
      <c r="U588" s="19">
        <f t="shared" si="875"/>
        <v>1687.8</v>
      </c>
      <c r="V588" s="19">
        <f t="shared" si="876"/>
        <v>1688.9</v>
      </c>
      <c r="W588" s="19">
        <f t="shared" si="975"/>
        <v>0</v>
      </c>
      <c r="X588" s="32"/>
      <c r="Y588" s="23"/>
      <c r="Z588" s="2"/>
    </row>
    <row r="589" spans="1:26" x14ac:dyDescent="0.3">
      <c r="A589" s="47" t="s">
        <v>159</v>
      </c>
      <c r="B589" s="44">
        <v>240</v>
      </c>
      <c r="C589" s="47" t="s">
        <v>61</v>
      </c>
      <c r="D589" s="47" t="s">
        <v>142</v>
      </c>
      <c r="E589" s="15" t="s">
        <v>569</v>
      </c>
      <c r="F589" s="19">
        <v>1687.4</v>
      </c>
      <c r="G589" s="19">
        <v>1687.8</v>
      </c>
      <c r="H589" s="19">
        <v>1688.9</v>
      </c>
      <c r="I589" s="19"/>
      <c r="J589" s="19"/>
      <c r="K589" s="19"/>
      <c r="L589" s="19">
        <f t="shared" si="910"/>
        <v>1687.4</v>
      </c>
      <c r="M589" s="19">
        <f t="shared" si="911"/>
        <v>1687.8</v>
      </c>
      <c r="N589" s="19">
        <f t="shared" si="912"/>
        <v>1688.9</v>
      </c>
      <c r="O589" s="19"/>
      <c r="P589" s="19"/>
      <c r="Q589" s="19"/>
      <c r="R589" s="19">
        <f t="shared" si="874"/>
        <v>1687.4</v>
      </c>
      <c r="S589" s="19"/>
      <c r="T589" s="19">
        <f t="shared" si="880"/>
        <v>1687.4</v>
      </c>
      <c r="U589" s="19">
        <f t="shared" si="875"/>
        <v>1687.8</v>
      </c>
      <c r="V589" s="19">
        <f t="shared" si="876"/>
        <v>1688.9</v>
      </c>
      <c r="W589" s="19"/>
      <c r="X589" s="32"/>
      <c r="Y589" s="23"/>
      <c r="Z589" s="2"/>
    </row>
    <row r="590" spans="1:26" ht="31.2" x14ac:dyDescent="0.3">
      <c r="A590" s="47" t="s">
        <v>159</v>
      </c>
      <c r="B590" s="44">
        <v>300</v>
      </c>
      <c r="C590" s="47"/>
      <c r="D590" s="47"/>
      <c r="E590" s="15" t="s">
        <v>579</v>
      </c>
      <c r="F590" s="19">
        <f t="shared" ref="F590:K591" si="976">F591</f>
        <v>24669.4</v>
      </c>
      <c r="G590" s="19">
        <f t="shared" si="976"/>
        <v>24669.4</v>
      </c>
      <c r="H590" s="19">
        <f t="shared" si="976"/>
        <v>24669.4</v>
      </c>
      <c r="I590" s="19">
        <f t="shared" si="976"/>
        <v>0</v>
      </c>
      <c r="J590" s="19">
        <f t="shared" si="976"/>
        <v>0</v>
      </c>
      <c r="K590" s="19">
        <f t="shared" si="976"/>
        <v>0</v>
      </c>
      <c r="L590" s="19">
        <f t="shared" si="910"/>
        <v>24669.4</v>
      </c>
      <c r="M590" s="19">
        <f t="shared" si="911"/>
        <v>24669.4</v>
      </c>
      <c r="N590" s="19">
        <f t="shared" si="912"/>
        <v>24669.4</v>
      </c>
      <c r="O590" s="19">
        <f t="shared" ref="O590:Q591" si="977">O591</f>
        <v>0</v>
      </c>
      <c r="P590" s="19">
        <f t="shared" si="977"/>
        <v>0</v>
      </c>
      <c r="Q590" s="19">
        <f t="shared" si="977"/>
        <v>0</v>
      </c>
      <c r="R590" s="19">
        <f t="shared" si="874"/>
        <v>24669.4</v>
      </c>
      <c r="S590" s="19">
        <f t="shared" ref="S590:S591" si="978">S591</f>
        <v>0</v>
      </c>
      <c r="T590" s="19">
        <f t="shared" si="880"/>
        <v>24669.4</v>
      </c>
      <c r="U590" s="19">
        <f t="shared" si="875"/>
        <v>24669.4</v>
      </c>
      <c r="V590" s="19">
        <f t="shared" si="876"/>
        <v>24669.4</v>
      </c>
      <c r="W590" s="19">
        <f t="shared" ref="W590:W591" si="979">W591</f>
        <v>0</v>
      </c>
      <c r="X590" s="32"/>
      <c r="Y590" s="23"/>
      <c r="Z590" s="2"/>
    </row>
    <row r="591" spans="1:26" ht="31.2" x14ac:dyDescent="0.3">
      <c r="A591" s="47" t="s">
        <v>159</v>
      </c>
      <c r="B591" s="44">
        <v>320</v>
      </c>
      <c r="C591" s="47"/>
      <c r="D591" s="47"/>
      <c r="E591" s="15" t="s">
        <v>588</v>
      </c>
      <c r="F591" s="19">
        <f t="shared" si="976"/>
        <v>24669.4</v>
      </c>
      <c r="G591" s="19">
        <f t="shared" si="976"/>
        <v>24669.4</v>
      </c>
      <c r="H591" s="19">
        <f t="shared" si="976"/>
        <v>24669.4</v>
      </c>
      <c r="I591" s="19">
        <f t="shared" si="976"/>
        <v>0</v>
      </c>
      <c r="J591" s="19">
        <f t="shared" si="976"/>
        <v>0</v>
      </c>
      <c r="K591" s="19">
        <f t="shared" si="976"/>
        <v>0</v>
      </c>
      <c r="L591" s="19">
        <f t="shared" si="910"/>
        <v>24669.4</v>
      </c>
      <c r="M591" s="19">
        <f t="shared" si="911"/>
        <v>24669.4</v>
      </c>
      <c r="N591" s="19">
        <f t="shared" si="912"/>
        <v>24669.4</v>
      </c>
      <c r="O591" s="19">
        <f t="shared" si="977"/>
        <v>0</v>
      </c>
      <c r="P591" s="19">
        <f t="shared" si="977"/>
        <v>0</v>
      </c>
      <c r="Q591" s="19">
        <f t="shared" si="977"/>
        <v>0</v>
      </c>
      <c r="R591" s="19">
        <f t="shared" si="874"/>
        <v>24669.4</v>
      </c>
      <c r="S591" s="19">
        <f t="shared" si="978"/>
        <v>0</v>
      </c>
      <c r="T591" s="19">
        <f t="shared" si="880"/>
        <v>24669.4</v>
      </c>
      <c r="U591" s="19">
        <f t="shared" si="875"/>
        <v>24669.4</v>
      </c>
      <c r="V591" s="19">
        <f t="shared" si="876"/>
        <v>24669.4</v>
      </c>
      <c r="W591" s="19">
        <f t="shared" si="979"/>
        <v>0</v>
      </c>
      <c r="X591" s="32"/>
      <c r="Y591" s="23"/>
      <c r="Z591" s="2"/>
    </row>
    <row r="592" spans="1:26" x14ac:dyDescent="0.3">
      <c r="A592" s="47" t="s">
        <v>159</v>
      </c>
      <c r="B592" s="44">
        <v>320</v>
      </c>
      <c r="C592" s="47" t="s">
        <v>28</v>
      </c>
      <c r="D592" s="47" t="s">
        <v>28</v>
      </c>
      <c r="E592" s="15" t="s">
        <v>561</v>
      </c>
      <c r="F592" s="19">
        <v>24669.4</v>
      </c>
      <c r="G592" s="19">
        <v>24669.4</v>
      </c>
      <c r="H592" s="19">
        <v>24669.4</v>
      </c>
      <c r="I592" s="19"/>
      <c r="J592" s="19"/>
      <c r="K592" s="19"/>
      <c r="L592" s="19">
        <f t="shared" si="910"/>
        <v>24669.4</v>
      </c>
      <c r="M592" s="19">
        <f t="shared" si="911"/>
        <v>24669.4</v>
      </c>
      <c r="N592" s="19">
        <f t="shared" si="912"/>
        <v>24669.4</v>
      </c>
      <c r="O592" s="19"/>
      <c r="P592" s="19"/>
      <c r="Q592" s="19"/>
      <c r="R592" s="19">
        <f t="shared" si="874"/>
        <v>24669.4</v>
      </c>
      <c r="S592" s="19"/>
      <c r="T592" s="19">
        <f t="shared" si="880"/>
        <v>24669.4</v>
      </c>
      <c r="U592" s="19">
        <f t="shared" si="875"/>
        <v>24669.4</v>
      </c>
      <c r="V592" s="19">
        <f t="shared" si="876"/>
        <v>24669.4</v>
      </c>
      <c r="W592" s="19"/>
      <c r="X592" s="32"/>
      <c r="Y592" s="23"/>
      <c r="Z592" s="2"/>
    </row>
    <row r="593" spans="1:26" ht="46.8" x14ac:dyDescent="0.3">
      <c r="A593" s="47" t="s">
        <v>159</v>
      </c>
      <c r="B593" s="44">
        <v>600</v>
      </c>
      <c r="C593" s="47"/>
      <c r="D593" s="47"/>
      <c r="E593" s="15" t="s">
        <v>581</v>
      </c>
      <c r="F593" s="19">
        <f t="shared" ref="F593:K594" si="980">F594</f>
        <v>21570.3</v>
      </c>
      <c r="G593" s="19">
        <f t="shared" si="980"/>
        <v>21570.3</v>
      </c>
      <c r="H593" s="19">
        <f t="shared" si="980"/>
        <v>21570.3</v>
      </c>
      <c r="I593" s="19">
        <f t="shared" si="980"/>
        <v>0</v>
      </c>
      <c r="J593" s="19">
        <f t="shared" si="980"/>
        <v>0</v>
      </c>
      <c r="K593" s="19">
        <f t="shared" si="980"/>
        <v>0</v>
      </c>
      <c r="L593" s="19">
        <f t="shared" si="910"/>
        <v>21570.3</v>
      </c>
      <c r="M593" s="19">
        <f t="shared" si="911"/>
        <v>21570.3</v>
      </c>
      <c r="N593" s="19">
        <f t="shared" si="912"/>
        <v>21570.3</v>
      </c>
      <c r="O593" s="19">
        <f t="shared" ref="O593:Q594" si="981">O594</f>
        <v>0</v>
      </c>
      <c r="P593" s="19">
        <f t="shared" si="981"/>
        <v>0</v>
      </c>
      <c r="Q593" s="19">
        <f t="shared" si="981"/>
        <v>0</v>
      </c>
      <c r="R593" s="19">
        <f t="shared" si="874"/>
        <v>21570.3</v>
      </c>
      <c r="S593" s="19">
        <f t="shared" ref="S593:S594" si="982">S594</f>
        <v>0</v>
      </c>
      <c r="T593" s="19">
        <f t="shared" si="880"/>
        <v>21570.3</v>
      </c>
      <c r="U593" s="19">
        <f t="shared" si="875"/>
        <v>21570.3</v>
      </c>
      <c r="V593" s="19">
        <f t="shared" si="876"/>
        <v>21570.3</v>
      </c>
      <c r="W593" s="19">
        <f t="shared" ref="W593:W594" si="983">W594</f>
        <v>0</v>
      </c>
      <c r="X593" s="32"/>
      <c r="Y593" s="23"/>
      <c r="Z593" s="2"/>
    </row>
    <row r="594" spans="1:26" ht="46.8" x14ac:dyDescent="0.3">
      <c r="A594" s="47" t="s">
        <v>159</v>
      </c>
      <c r="B594" s="44">
        <v>630</v>
      </c>
      <c r="C594" s="47"/>
      <c r="D594" s="47"/>
      <c r="E594" s="15" t="s">
        <v>597</v>
      </c>
      <c r="F594" s="19">
        <f t="shared" si="980"/>
        <v>21570.3</v>
      </c>
      <c r="G594" s="19">
        <f t="shared" si="980"/>
        <v>21570.3</v>
      </c>
      <c r="H594" s="19">
        <f t="shared" si="980"/>
        <v>21570.3</v>
      </c>
      <c r="I594" s="19">
        <f t="shared" si="980"/>
        <v>0</v>
      </c>
      <c r="J594" s="19">
        <f t="shared" si="980"/>
        <v>0</v>
      </c>
      <c r="K594" s="19">
        <f t="shared" si="980"/>
        <v>0</v>
      </c>
      <c r="L594" s="19">
        <f t="shared" si="910"/>
        <v>21570.3</v>
      </c>
      <c r="M594" s="19">
        <f t="shared" si="911"/>
        <v>21570.3</v>
      </c>
      <c r="N594" s="19">
        <f t="shared" si="912"/>
        <v>21570.3</v>
      </c>
      <c r="O594" s="19">
        <f t="shared" si="981"/>
        <v>0</v>
      </c>
      <c r="P594" s="19">
        <f t="shared" si="981"/>
        <v>0</v>
      </c>
      <c r="Q594" s="19">
        <f t="shared" si="981"/>
        <v>0</v>
      </c>
      <c r="R594" s="19">
        <f t="shared" ref="R594:R657" si="984">L594+O594</f>
        <v>21570.3</v>
      </c>
      <c r="S594" s="19">
        <f t="shared" si="982"/>
        <v>0</v>
      </c>
      <c r="T594" s="19">
        <f t="shared" si="880"/>
        <v>21570.3</v>
      </c>
      <c r="U594" s="19">
        <f t="shared" ref="U594:U657" si="985">M594+P594</f>
        <v>21570.3</v>
      </c>
      <c r="V594" s="19">
        <f t="shared" ref="V594:V657" si="986">N594+Q594</f>
        <v>21570.3</v>
      </c>
      <c r="W594" s="19">
        <f t="shared" si="983"/>
        <v>0</v>
      </c>
      <c r="X594" s="32"/>
      <c r="Y594" s="23"/>
      <c r="Z594" s="2"/>
    </row>
    <row r="595" spans="1:26" x14ac:dyDescent="0.3">
      <c r="A595" s="47" t="s">
        <v>159</v>
      </c>
      <c r="B595" s="44">
        <v>630</v>
      </c>
      <c r="C595" s="47" t="s">
        <v>28</v>
      </c>
      <c r="D595" s="47" t="s">
        <v>28</v>
      </c>
      <c r="E595" s="15" t="s">
        <v>561</v>
      </c>
      <c r="F595" s="19">
        <v>21570.3</v>
      </c>
      <c r="G595" s="19">
        <v>21570.3</v>
      </c>
      <c r="H595" s="19">
        <v>21570.3</v>
      </c>
      <c r="I595" s="19"/>
      <c r="J595" s="19"/>
      <c r="K595" s="19"/>
      <c r="L595" s="19">
        <f t="shared" si="910"/>
        <v>21570.3</v>
      </c>
      <c r="M595" s="19">
        <f t="shared" si="911"/>
        <v>21570.3</v>
      </c>
      <c r="N595" s="19">
        <f t="shared" si="912"/>
        <v>21570.3</v>
      </c>
      <c r="O595" s="19"/>
      <c r="P595" s="19"/>
      <c r="Q595" s="19"/>
      <c r="R595" s="19">
        <f t="shared" si="984"/>
        <v>21570.3</v>
      </c>
      <c r="S595" s="19"/>
      <c r="T595" s="19">
        <f t="shared" ref="T595:T658" si="987">R595+S595</f>
        <v>21570.3</v>
      </c>
      <c r="U595" s="19">
        <f t="shared" si="985"/>
        <v>21570.3</v>
      </c>
      <c r="V595" s="19">
        <f t="shared" si="986"/>
        <v>21570.3</v>
      </c>
      <c r="W595" s="19"/>
      <c r="X595" s="32"/>
      <c r="Y595" s="23"/>
      <c r="Z595" s="2"/>
    </row>
    <row r="596" spans="1:26" x14ac:dyDescent="0.3">
      <c r="A596" s="47" t="s">
        <v>159</v>
      </c>
      <c r="B596" s="44">
        <v>800</v>
      </c>
      <c r="C596" s="47"/>
      <c r="D596" s="47"/>
      <c r="E596" s="15" t="s">
        <v>583</v>
      </c>
      <c r="F596" s="19">
        <f t="shared" ref="F596:K597" si="988">F597</f>
        <v>141260.29999999999</v>
      </c>
      <c r="G596" s="19">
        <f t="shared" si="988"/>
        <v>141260.29999999999</v>
      </c>
      <c r="H596" s="19">
        <f t="shared" si="988"/>
        <v>141260.29999999999</v>
      </c>
      <c r="I596" s="19">
        <f t="shared" si="988"/>
        <v>0</v>
      </c>
      <c r="J596" s="19">
        <f t="shared" si="988"/>
        <v>0</v>
      </c>
      <c r="K596" s="19">
        <f t="shared" si="988"/>
        <v>0</v>
      </c>
      <c r="L596" s="19">
        <f t="shared" si="910"/>
        <v>141260.29999999999</v>
      </c>
      <c r="M596" s="19">
        <f t="shared" si="911"/>
        <v>141260.29999999999</v>
      </c>
      <c r="N596" s="19">
        <f t="shared" si="912"/>
        <v>141260.29999999999</v>
      </c>
      <c r="O596" s="19">
        <f t="shared" ref="O596:Q597" si="989">O597</f>
        <v>0</v>
      </c>
      <c r="P596" s="19">
        <f t="shared" si="989"/>
        <v>0</v>
      </c>
      <c r="Q596" s="19">
        <f t="shared" si="989"/>
        <v>0</v>
      </c>
      <c r="R596" s="19">
        <f t="shared" si="984"/>
        <v>141260.29999999999</v>
      </c>
      <c r="S596" s="19">
        <f t="shared" ref="S596:S597" si="990">S597</f>
        <v>0</v>
      </c>
      <c r="T596" s="19">
        <f t="shared" si="987"/>
        <v>141260.29999999999</v>
      </c>
      <c r="U596" s="19">
        <f t="shared" si="985"/>
        <v>141260.29999999999</v>
      </c>
      <c r="V596" s="19">
        <f t="shared" si="986"/>
        <v>141260.29999999999</v>
      </c>
      <c r="W596" s="19">
        <f t="shared" ref="W596:W597" si="991">W597</f>
        <v>0</v>
      </c>
      <c r="X596" s="32"/>
      <c r="Y596" s="23"/>
      <c r="Z596" s="2"/>
    </row>
    <row r="597" spans="1:26" ht="78" x14ac:dyDescent="0.3">
      <c r="A597" s="47" t="s">
        <v>159</v>
      </c>
      <c r="B597" s="44">
        <v>810</v>
      </c>
      <c r="C597" s="47"/>
      <c r="D597" s="47"/>
      <c r="E597" s="15" t="s">
        <v>599</v>
      </c>
      <c r="F597" s="19">
        <f t="shared" si="988"/>
        <v>141260.29999999999</v>
      </c>
      <c r="G597" s="19">
        <f t="shared" si="988"/>
        <v>141260.29999999999</v>
      </c>
      <c r="H597" s="19">
        <f t="shared" si="988"/>
        <v>141260.29999999999</v>
      </c>
      <c r="I597" s="19">
        <f t="shared" si="988"/>
        <v>0</v>
      </c>
      <c r="J597" s="19">
        <f t="shared" si="988"/>
        <v>0</v>
      </c>
      <c r="K597" s="19">
        <f t="shared" si="988"/>
        <v>0</v>
      </c>
      <c r="L597" s="19">
        <f t="shared" si="910"/>
        <v>141260.29999999999</v>
      </c>
      <c r="M597" s="19">
        <f t="shared" si="911"/>
        <v>141260.29999999999</v>
      </c>
      <c r="N597" s="19">
        <f t="shared" si="912"/>
        <v>141260.29999999999</v>
      </c>
      <c r="O597" s="19">
        <f t="shared" si="989"/>
        <v>0</v>
      </c>
      <c r="P597" s="19">
        <f t="shared" si="989"/>
        <v>0</v>
      </c>
      <c r="Q597" s="19">
        <f t="shared" si="989"/>
        <v>0</v>
      </c>
      <c r="R597" s="19">
        <f t="shared" si="984"/>
        <v>141260.29999999999</v>
      </c>
      <c r="S597" s="19">
        <f t="shared" si="990"/>
        <v>0</v>
      </c>
      <c r="T597" s="19">
        <f t="shared" si="987"/>
        <v>141260.29999999999</v>
      </c>
      <c r="U597" s="19">
        <f t="shared" si="985"/>
        <v>141260.29999999999</v>
      </c>
      <c r="V597" s="19">
        <f t="shared" si="986"/>
        <v>141260.29999999999</v>
      </c>
      <c r="W597" s="19">
        <f t="shared" si="991"/>
        <v>0</v>
      </c>
      <c r="X597" s="32"/>
      <c r="Y597" s="23"/>
      <c r="Z597" s="2"/>
    </row>
    <row r="598" spans="1:26" x14ac:dyDescent="0.3">
      <c r="A598" s="47" t="s">
        <v>159</v>
      </c>
      <c r="B598" s="44">
        <v>810</v>
      </c>
      <c r="C598" s="47" t="s">
        <v>28</v>
      </c>
      <c r="D598" s="47" t="s">
        <v>28</v>
      </c>
      <c r="E598" s="15" t="s">
        <v>561</v>
      </c>
      <c r="F598" s="19">
        <v>141260.29999999999</v>
      </c>
      <c r="G598" s="19">
        <v>141260.29999999999</v>
      </c>
      <c r="H598" s="19">
        <v>141260.29999999999</v>
      </c>
      <c r="I598" s="19"/>
      <c r="J598" s="19"/>
      <c r="K598" s="19"/>
      <c r="L598" s="19">
        <f t="shared" si="910"/>
        <v>141260.29999999999</v>
      </c>
      <c r="M598" s="19">
        <f t="shared" si="911"/>
        <v>141260.29999999999</v>
      </c>
      <c r="N598" s="19">
        <f t="shared" si="912"/>
        <v>141260.29999999999</v>
      </c>
      <c r="O598" s="19"/>
      <c r="P598" s="19"/>
      <c r="Q598" s="19"/>
      <c r="R598" s="19">
        <f t="shared" si="984"/>
        <v>141260.29999999999</v>
      </c>
      <c r="S598" s="19"/>
      <c r="T598" s="19">
        <f t="shared" si="987"/>
        <v>141260.29999999999</v>
      </c>
      <c r="U598" s="19">
        <f t="shared" si="985"/>
        <v>141260.29999999999</v>
      </c>
      <c r="V598" s="19">
        <f t="shared" si="986"/>
        <v>141260.29999999999</v>
      </c>
      <c r="W598" s="19"/>
      <c r="X598" s="32"/>
      <c r="Y598" s="23"/>
      <c r="Z598" s="2"/>
    </row>
    <row r="599" spans="1:26" ht="46.8" x14ac:dyDescent="0.3">
      <c r="A599" s="47" t="s">
        <v>165</v>
      </c>
      <c r="B599" s="44"/>
      <c r="C599" s="47"/>
      <c r="D599" s="47"/>
      <c r="E599" s="15" t="s">
        <v>1094</v>
      </c>
      <c r="F599" s="19">
        <f>F600+F606+F610</f>
        <v>50593.9</v>
      </c>
      <c r="G599" s="19">
        <f t="shared" ref="G599:W599" si="992">G600+G606+G610</f>
        <v>50593.9</v>
      </c>
      <c r="H599" s="19">
        <f t="shared" si="992"/>
        <v>50593.9</v>
      </c>
      <c r="I599" s="19">
        <f t="shared" ref="I599:K599" si="993">I600+I606+I610</f>
        <v>0</v>
      </c>
      <c r="J599" s="19">
        <f t="shared" si="993"/>
        <v>0</v>
      </c>
      <c r="K599" s="19">
        <f t="shared" si="993"/>
        <v>0</v>
      </c>
      <c r="L599" s="19">
        <f t="shared" si="910"/>
        <v>50593.9</v>
      </c>
      <c r="M599" s="19">
        <f t="shared" si="911"/>
        <v>50593.9</v>
      </c>
      <c r="N599" s="19">
        <f t="shared" si="912"/>
        <v>50593.9</v>
      </c>
      <c r="O599" s="19">
        <f t="shared" ref="O599:Q599" si="994">O600+O606+O610</f>
        <v>0</v>
      </c>
      <c r="P599" s="19">
        <f t="shared" si="994"/>
        <v>0</v>
      </c>
      <c r="Q599" s="19">
        <f t="shared" si="994"/>
        <v>0</v>
      </c>
      <c r="R599" s="19">
        <f t="shared" si="984"/>
        <v>50593.9</v>
      </c>
      <c r="S599" s="19">
        <f t="shared" ref="S599" si="995">S600+S606+S610</f>
        <v>0</v>
      </c>
      <c r="T599" s="19">
        <f t="shared" si="987"/>
        <v>50593.9</v>
      </c>
      <c r="U599" s="19">
        <f t="shared" si="985"/>
        <v>50593.9</v>
      </c>
      <c r="V599" s="19">
        <f t="shared" si="986"/>
        <v>50593.9</v>
      </c>
      <c r="W599" s="19">
        <f t="shared" si="992"/>
        <v>0</v>
      </c>
      <c r="X599" s="32"/>
      <c r="Y599" s="23"/>
      <c r="Z599" s="2"/>
    </row>
    <row r="600" spans="1:26" ht="46.8" x14ac:dyDescent="0.3">
      <c r="A600" s="47" t="s">
        <v>162</v>
      </c>
      <c r="B600" s="44"/>
      <c r="C600" s="47"/>
      <c r="D600" s="47"/>
      <c r="E600" s="15" t="s">
        <v>627</v>
      </c>
      <c r="F600" s="19">
        <f t="shared" ref="F600:K600" si="996">F601</f>
        <v>46931.700000000004</v>
      </c>
      <c r="G600" s="19">
        <f t="shared" si="996"/>
        <v>46931.700000000004</v>
      </c>
      <c r="H600" s="19">
        <f t="shared" si="996"/>
        <v>46931.700000000004</v>
      </c>
      <c r="I600" s="19">
        <f t="shared" si="996"/>
        <v>0</v>
      </c>
      <c r="J600" s="19">
        <f t="shared" si="996"/>
        <v>0</v>
      </c>
      <c r="K600" s="19">
        <f t="shared" si="996"/>
        <v>0</v>
      </c>
      <c r="L600" s="19">
        <f t="shared" si="910"/>
        <v>46931.700000000004</v>
      </c>
      <c r="M600" s="19">
        <f t="shared" si="911"/>
        <v>46931.700000000004</v>
      </c>
      <c r="N600" s="19">
        <f t="shared" si="912"/>
        <v>46931.700000000004</v>
      </c>
      <c r="O600" s="19">
        <f t="shared" ref="O600:Q600" si="997">O601</f>
        <v>0</v>
      </c>
      <c r="P600" s="19">
        <f t="shared" si="997"/>
        <v>0</v>
      </c>
      <c r="Q600" s="19">
        <f t="shared" si="997"/>
        <v>0</v>
      </c>
      <c r="R600" s="19">
        <f t="shared" si="984"/>
        <v>46931.700000000004</v>
      </c>
      <c r="S600" s="19">
        <f t="shared" ref="S600" si="998">S601</f>
        <v>0</v>
      </c>
      <c r="T600" s="19">
        <f t="shared" si="987"/>
        <v>46931.700000000004</v>
      </c>
      <c r="U600" s="19">
        <f t="shared" si="985"/>
        <v>46931.700000000004</v>
      </c>
      <c r="V600" s="19">
        <f t="shared" si="986"/>
        <v>46931.700000000004</v>
      </c>
      <c r="W600" s="19">
        <f t="shared" ref="W600" si="999">W601</f>
        <v>0</v>
      </c>
      <c r="X600" s="32"/>
      <c r="Y600" s="23"/>
      <c r="Z600" s="2"/>
    </row>
    <row r="601" spans="1:26" ht="46.8" x14ac:dyDescent="0.3">
      <c r="A601" s="47" t="s">
        <v>162</v>
      </c>
      <c r="B601" s="44">
        <v>600</v>
      </c>
      <c r="C601" s="47"/>
      <c r="D601" s="47"/>
      <c r="E601" s="15" t="s">
        <v>581</v>
      </c>
      <c r="F601" s="19">
        <f t="shared" ref="F601:K601" si="1000">F602+F604</f>
        <v>46931.700000000004</v>
      </c>
      <c r="G601" s="19">
        <f t="shared" si="1000"/>
        <v>46931.700000000004</v>
      </c>
      <c r="H601" s="19">
        <f t="shared" si="1000"/>
        <v>46931.700000000004</v>
      </c>
      <c r="I601" s="19">
        <f t="shared" si="1000"/>
        <v>0</v>
      </c>
      <c r="J601" s="19">
        <f t="shared" si="1000"/>
        <v>0</v>
      </c>
      <c r="K601" s="19">
        <f t="shared" si="1000"/>
        <v>0</v>
      </c>
      <c r="L601" s="19">
        <f t="shared" si="910"/>
        <v>46931.700000000004</v>
      </c>
      <c r="M601" s="19">
        <f t="shared" si="911"/>
        <v>46931.700000000004</v>
      </c>
      <c r="N601" s="19">
        <f t="shared" si="912"/>
        <v>46931.700000000004</v>
      </c>
      <c r="O601" s="19">
        <f t="shared" ref="O601:Q601" si="1001">O602+O604</f>
        <v>0</v>
      </c>
      <c r="P601" s="19">
        <f t="shared" si="1001"/>
        <v>0</v>
      </c>
      <c r="Q601" s="19">
        <f t="shared" si="1001"/>
        <v>0</v>
      </c>
      <c r="R601" s="19">
        <f t="shared" si="984"/>
        <v>46931.700000000004</v>
      </c>
      <c r="S601" s="19">
        <f t="shared" ref="S601" si="1002">S602+S604</f>
        <v>0</v>
      </c>
      <c r="T601" s="19">
        <f t="shared" si="987"/>
        <v>46931.700000000004</v>
      </c>
      <c r="U601" s="19">
        <f t="shared" si="985"/>
        <v>46931.700000000004</v>
      </c>
      <c r="V601" s="19">
        <f t="shared" si="986"/>
        <v>46931.700000000004</v>
      </c>
      <c r="W601" s="19">
        <f t="shared" ref="W601" si="1003">W602+W604</f>
        <v>0</v>
      </c>
      <c r="X601" s="32"/>
      <c r="Y601" s="23"/>
      <c r="Z601" s="2"/>
    </row>
    <row r="602" spans="1:26" x14ac:dyDescent="0.3">
      <c r="A602" s="47" t="s">
        <v>162</v>
      </c>
      <c r="B602" s="44">
        <v>610</v>
      </c>
      <c r="C602" s="47"/>
      <c r="D602" s="47"/>
      <c r="E602" s="15" t="s">
        <v>595</v>
      </c>
      <c r="F602" s="19">
        <f t="shared" ref="F602:K602" si="1004">F603</f>
        <v>4809.8</v>
      </c>
      <c r="G602" s="19">
        <f t="shared" si="1004"/>
        <v>4809.8</v>
      </c>
      <c r="H602" s="19">
        <f t="shared" si="1004"/>
        <v>4809.8</v>
      </c>
      <c r="I602" s="19">
        <f t="shared" si="1004"/>
        <v>0</v>
      </c>
      <c r="J602" s="19">
        <f t="shared" si="1004"/>
        <v>0</v>
      </c>
      <c r="K602" s="19">
        <f t="shared" si="1004"/>
        <v>0</v>
      </c>
      <c r="L602" s="19">
        <f t="shared" si="910"/>
        <v>4809.8</v>
      </c>
      <c r="M602" s="19">
        <f t="shared" si="911"/>
        <v>4809.8</v>
      </c>
      <c r="N602" s="19">
        <f t="shared" si="912"/>
        <v>4809.8</v>
      </c>
      <c r="O602" s="19">
        <f t="shared" ref="O602:Q602" si="1005">O603</f>
        <v>0</v>
      </c>
      <c r="P602" s="19">
        <f t="shared" si="1005"/>
        <v>0</v>
      </c>
      <c r="Q602" s="19">
        <f t="shared" si="1005"/>
        <v>0</v>
      </c>
      <c r="R602" s="19">
        <f t="shared" si="984"/>
        <v>4809.8</v>
      </c>
      <c r="S602" s="19">
        <f t="shared" ref="S602" si="1006">S603</f>
        <v>0</v>
      </c>
      <c r="T602" s="19">
        <f t="shared" si="987"/>
        <v>4809.8</v>
      </c>
      <c r="U602" s="19">
        <f t="shared" si="985"/>
        <v>4809.8</v>
      </c>
      <c r="V602" s="19">
        <f t="shared" si="986"/>
        <v>4809.8</v>
      </c>
      <c r="W602" s="19">
        <f t="shared" ref="W602" si="1007">W603</f>
        <v>0</v>
      </c>
      <c r="X602" s="32"/>
      <c r="Y602" s="23"/>
      <c r="Z602" s="2"/>
    </row>
    <row r="603" spans="1:26" x14ac:dyDescent="0.3">
      <c r="A603" s="47" t="s">
        <v>162</v>
      </c>
      <c r="B603" s="44">
        <v>610</v>
      </c>
      <c r="C603" s="47" t="s">
        <v>28</v>
      </c>
      <c r="D603" s="47" t="s">
        <v>28</v>
      </c>
      <c r="E603" s="15" t="s">
        <v>561</v>
      </c>
      <c r="F603" s="19">
        <v>4809.8</v>
      </c>
      <c r="G603" s="19">
        <v>4809.8</v>
      </c>
      <c r="H603" s="19">
        <v>4809.8</v>
      </c>
      <c r="I603" s="19"/>
      <c r="J603" s="19"/>
      <c r="K603" s="19"/>
      <c r="L603" s="19">
        <f t="shared" si="910"/>
        <v>4809.8</v>
      </c>
      <c r="M603" s="19">
        <f t="shared" si="911"/>
        <v>4809.8</v>
      </c>
      <c r="N603" s="19">
        <f t="shared" si="912"/>
        <v>4809.8</v>
      </c>
      <c r="O603" s="19"/>
      <c r="P603" s="19"/>
      <c r="Q603" s="19"/>
      <c r="R603" s="19">
        <f t="shared" si="984"/>
        <v>4809.8</v>
      </c>
      <c r="S603" s="19"/>
      <c r="T603" s="19">
        <f t="shared" si="987"/>
        <v>4809.8</v>
      </c>
      <c r="U603" s="19">
        <f t="shared" si="985"/>
        <v>4809.8</v>
      </c>
      <c r="V603" s="19">
        <f t="shared" si="986"/>
        <v>4809.8</v>
      </c>
      <c r="W603" s="19"/>
      <c r="X603" s="32"/>
      <c r="Y603" s="23"/>
      <c r="Z603" s="2"/>
    </row>
    <row r="604" spans="1:26" x14ac:dyDescent="0.3">
      <c r="A604" s="47" t="s">
        <v>162</v>
      </c>
      <c r="B604" s="44">
        <v>620</v>
      </c>
      <c r="C604" s="47"/>
      <c r="D604" s="47"/>
      <c r="E604" s="15" t="s">
        <v>596</v>
      </c>
      <c r="F604" s="19">
        <f t="shared" ref="F604:K604" si="1008">F605</f>
        <v>42121.9</v>
      </c>
      <c r="G604" s="19">
        <f t="shared" si="1008"/>
        <v>42121.9</v>
      </c>
      <c r="H604" s="19">
        <f t="shared" si="1008"/>
        <v>42121.9</v>
      </c>
      <c r="I604" s="19">
        <f t="shared" si="1008"/>
        <v>0</v>
      </c>
      <c r="J604" s="19">
        <f t="shared" si="1008"/>
        <v>0</v>
      </c>
      <c r="K604" s="19">
        <f t="shared" si="1008"/>
        <v>0</v>
      </c>
      <c r="L604" s="19">
        <f t="shared" si="910"/>
        <v>42121.9</v>
      </c>
      <c r="M604" s="19">
        <f t="shared" si="911"/>
        <v>42121.9</v>
      </c>
      <c r="N604" s="19">
        <f t="shared" si="912"/>
        <v>42121.9</v>
      </c>
      <c r="O604" s="19">
        <f t="shared" ref="O604:Q604" si="1009">O605</f>
        <v>0</v>
      </c>
      <c r="P604" s="19">
        <f t="shared" si="1009"/>
        <v>0</v>
      </c>
      <c r="Q604" s="19">
        <f t="shared" si="1009"/>
        <v>0</v>
      </c>
      <c r="R604" s="19">
        <f t="shared" si="984"/>
        <v>42121.9</v>
      </c>
      <c r="S604" s="19">
        <f t="shared" ref="S604" si="1010">S605</f>
        <v>0</v>
      </c>
      <c r="T604" s="19">
        <f t="shared" si="987"/>
        <v>42121.9</v>
      </c>
      <c r="U604" s="19">
        <f t="shared" si="985"/>
        <v>42121.9</v>
      </c>
      <c r="V604" s="19">
        <f t="shared" si="986"/>
        <v>42121.9</v>
      </c>
      <c r="W604" s="19">
        <f t="shared" ref="W604" si="1011">W605</f>
        <v>0</v>
      </c>
      <c r="X604" s="32"/>
      <c r="Y604" s="23"/>
      <c r="Z604" s="2"/>
    </row>
    <row r="605" spans="1:26" x14ac:dyDescent="0.3">
      <c r="A605" s="47" t="s">
        <v>162</v>
      </c>
      <c r="B605" s="44">
        <v>620</v>
      </c>
      <c r="C605" s="47" t="s">
        <v>28</v>
      </c>
      <c r="D605" s="47" t="s">
        <v>28</v>
      </c>
      <c r="E605" s="15" t="s">
        <v>561</v>
      </c>
      <c r="F605" s="19">
        <v>42121.9</v>
      </c>
      <c r="G605" s="19">
        <v>42121.9</v>
      </c>
      <c r="H605" s="19">
        <v>42121.9</v>
      </c>
      <c r="I605" s="19"/>
      <c r="J605" s="19"/>
      <c r="K605" s="19"/>
      <c r="L605" s="19">
        <f t="shared" si="910"/>
        <v>42121.9</v>
      </c>
      <c r="M605" s="19">
        <f t="shared" si="911"/>
        <v>42121.9</v>
      </c>
      <c r="N605" s="19">
        <f t="shared" si="912"/>
        <v>42121.9</v>
      </c>
      <c r="O605" s="19"/>
      <c r="P605" s="19"/>
      <c r="Q605" s="19"/>
      <c r="R605" s="19">
        <f t="shared" si="984"/>
        <v>42121.9</v>
      </c>
      <c r="S605" s="19"/>
      <c r="T605" s="19">
        <f t="shared" si="987"/>
        <v>42121.9</v>
      </c>
      <c r="U605" s="19">
        <f t="shared" si="985"/>
        <v>42121.9</v>
      </c>
      <c r="V605" s="19">
        <f t="shared" si="986"/>
        <v>42121.9</v>
      </c>
      <c r="W605" s="19"/>
      <c r="X605" s="32"/>
      <c r="Y605" s="23"/>
      <c r="Z605" s="2"/>
    </row>
    <row r="606" spans="1:26" ht="31.2" x14ac:dyDescent="0.3">
      <c r="A606" s="47" t="s">
        <v>163</v>
      </c>
      <c r="B606" s="44"/>
      <c r="C606" s="47"/>
      <c r="D606" s="47"/>
      <c r="E606" s="15" t="s">
        <v>690</v>
      </c>
      <c r="F606" s="19">
        <f t="shared" ref="F606:K608" si="1012">F607</f>
        <v>92.5</v>
      </c>
      <c r="G606" s="19">
        <f t="shared" si="1012"/>
        <v>92.5</v>
      </c>
      <c r="H606" s="19">
        <f t="shared" si="1012"/>
        <v>92.5</v>
      </c>
      <c r="I606" s="19">
        <f t="shared" si="1012"/>
        <v>0</v>
      </c>
      <c r="J606" s="19">
        <f t="shared" si="1012"/>
        <v>0</v>
      </c>
      <c r="K606" s="19">
        <f t="shared" si="1012"/>
        <v>0</v>
      </c>
      <c r="L606" s="19">
        <f t="shared" si="910"/>
        <v>92.5</v>
      </c>
      <c r="M606" s="19">
        <f t="shared" si="911"/>
        <v>92.5</v>
      </c>
      <c r="N606" s="19">
        <f t="shared" si="912"/>
        <v>92.5</v>
      </c>
      <c r="O606" s="19">
        <f t="shared" ref="O606:Q608" si="1013">O607</f>
        <v>0</v>
      </c>
      <c r="P606" s="19">
        <f t="shared" si="1013"/>
        <v>0</v>
      </c>
      <c r="Q606" s="19">
        <f t="shared" si="1013"/>
        <v>0</v>
      </c>
      <c r="R606" s="19">
        <f t="shared" si="984"/>
        <v>92.5</v>
      </c>
      <c r="S606" s="19">
        <f t="shared" ref="S606:S608" si="1014">S607</f>
        <v>0</v>
      </c>
      <c r="T606" s="19">
        <f t="shared" si="987"/>
        <v>92.5</v>
      </c>
      <c r="U606" s="19">
        <f t="shared" si="985"/>
        <v>92.5</v>
      </c>
      <c r="V606" s="19">
        <f t="shared" si="986"/>
        <v>92.5</v>
      </c>
      <c r="W606" s="19">
        <f t="shared" ref="W606:W608" si="1015">W607</f>
        <v>0</v>
      </c>
      <c r="X606" s="32"/>
      <c r="Y606" s="23"/>
      <c r="Z606" s="2"/>
    </row>
    <row r="607" spans="1:26" ht="31.2" x14ac:dyDescent="0.3">
      <c r="A607" s="47" t="s">
        <v>163</v>
      </c>
      <c r="B607" s="44">
        <v>200</v>
      </c>
      <c r="C607" s="47"/>
      <c r="D607" s="47"/>
      <c r="E607" s="15" t="s">
        <v>578</v>
      </c>
      <c r="F607" s="19">
        <f t="shared" si="1012"/>
        <v>92.5</v>
      </c>
      <c r="G607" s="19">
        <f t="shared" si="1012"/>
        <v>92.5</v>
      </c>
      <c r="H607" s="19">
        <f t="shared" si="1012"/>
        <v>92.5</v>
      </c>
      <c r="I607" s="19">
        <f t="shared" si="1012"/>
        <v>0</v>
      </c>
      <c r="J607" s="19">
        <f t="shared" si="1012"/>
        <v>0</v>
      </c>
      <c r="K607" s="19">
        <f t="shared" si="1012"/>
        <v>0</v>
      </c>
      <c r="L607" s="19">
        <f t="shared" si="910"/>
        <v>92.5</v>
      </c>
      <c r="M607" s="19">
        <f t="shared" si="911"/>
        <v>92.5</v>
      </c>
      <c r="N607" s="19">
        <f t="shared" si="912"/>
        <v>92.5</v>
      </c>
      <c r="O607" s="19">
        <f t="shared" si="1013"/>
        <v>0</v>
      </c>
      <c r="P607" s="19">
        <f t="shared" si="1013"/>
        <v>0</v>
      </c>
      <c r="Q607" s="19">
        <f t="shared" si="1013"/>
        <v>0</v>
      </c>
      <c r="R607" s="19">
        <f t="shared" si="984"/>
        <v>92.5</v>
      </c>
      <c r="S607" s="19">
        <f t="shared" si="1014"/>
        <v>0</v>
      </c>
      <c r="T607" s="19">
        <f t="shared" si="987"/>
        <v>92.5</v>
      </c>
      <c r="U607" s="19">
        <f t="shared" si="985"/>
        <v>92.5</v>
      </c>
      <c r="V607" s="19">
        <f t="shared" si="986"/>
        <v>92.5</v>
      </c>
      <c r="W607" s="19">
        <f t="shared" si="1015"/>
        <v>0</v>
      </c>
      <c r="X607" s="32"/>
      <c r="Y607" s="23"/>
      <c r="Z607" s="2"/>
    </row>
    <row r="608" spans="1:26" ht="46.8" x14ac:dyDescent="0.3">
      <c r="A608" s="47" t="s">
        <v>163</v>
      </c>
      <c r="B608" s="44">
        <v>240</v>
      </c>
      <c r="C608" s="47"/>
      <c r="D608" s="47"/>
      <c r="E608" s="15" t="s">
        <v>586</v>
      </c>
      <c r="F608" s="19">
        <f t="shared" si="1012"/>
        <v>92.5</v>
      </c>
      <c r="G608" s="19">
        <f t="shared" si="1012"/>
        <v>92.5</v>
      </c>
      <c r="H608" s="19">
        <f t="shared" si="1012"/>
        <v>92.5</v>
      </c>
      <c r="I608" s="19">
        <f t="shared" si="1012"/>
        <v>0</v>
      </c>
      <c r="J608" s="19">
        <f t="shared" si="1012"/>
        <v>0</v>
      </c>
      <c r="K608" s="19">
        <f t="shared" si="1012"/>
        <v>0</v>
      </c>
      <c r="L608" s="19">
        <f t="shared" si="910"/>
        <v>92.5</v>
      </c>
      <c r="M608" s="19">
        <f t="shared" si="911"/>
        <v>92.5</v>
      </c>
      <c r="N608" s="19">
        <f t="shared" si="912"/>
        <v>92.5</v>
      </c>
      <c r="O608" s="19">
        <f t="shared" si="1013"/>
        <v>0</v>
      </c>
      <c r="P608" s="19">
        <f t="shared" si="1013"/>
        <v>0</v>
      </c>
      <c r="Q608" s="19">
        <f t="shared" si="1013"/>
        <v>0</v>
      </c>
      <c r="R608" s="19">
        <f t="shared" si="984"/>
        <v>92.5</v>
      </c>
      <c r="S608" s="19">
        <f t="shared" si="1014"/>
        <v>0</v>
      </c>
      <c r="T608" s="19">
        <f t="shared" si="987"/>
        <v>92.5</v>
      </c>
      <c r="U608" s="19">
        <f t="shared" si="985"/>
        <v>92.5</v>
      </c>
      <c r="V608" s="19">
        <f t="shared" si="986"/>
        <v>92.5</v>
      </c>
      <c r="W608" s="19">
        <f t="shared" si="1015"/>
        <v>0</v>
      </c>
      <c r="X608" s="32"/>
      <c r="Y608" s="23"/>
      <c r="Z608" s="2"/>
    </row>
    <row r="609" spans="1:26" x14ac:dyDescent="0.3">
      <c r="A609" s="47" t="s">
        <v>163</v>
      </c>
      <c r="B609" s="44">
        <v>240</v>
      </c>
      <c r="C609" s="47" t="s">
        <v>28</v>
      </c>
      <c r="D609" s="47" t="s">
        <v>28</v>
      </c>
      <c r="E609" s="15" t="s">
        <v>561</v>
      </c>
      <c r="F609" s="19">
        <v>92.5</v>
      </c>
      <c r="G609" s="19">
        <v>92.5</v>
      </c>
      <c r="H609" s="19">
        <v>92.5</v>
      </c>
      <c r="I609" s="19"/>
      <c r="J609" s="19"/>
      <c r="K609" s="19"/>
      <c r="L609" s="19">
        <f t="shared" si="910"/>
        <v>92.5</v>
      </c>
      <c r="M609" s="19">
        <f t="shared" si="911"/>
        <v>92.5</v>
      </c>
      <c r="N609" s="19">
        <f t="shared" si="912"/>
        <v>92.5</v>
      </c>
      <c r="O609" s="19"/>
      <c r="P609" s="19"/>
      <c r="Q609" s="19"/>
      <c r="R609" s="19">
        <f t="shared" si="984"/>
        <v>92.5</v>
      </c>
      <c r="S609" s="19"/>
      <c r="T609" s="19">
        <f t="shared" si="987"/>
        <v>92.5</v>
      </c>
      <c r="U609" s="19">
        <f t="shared" si="985"/>
        <v>92.5</v>
      </c>
      <c r="V609" s="19">
        <f t="shared" si="986"/>
        <v>92.5</v>
      </c>
      <c r="W609" s="19"/>
      <c r="X609" s="32"/>
      <c r="Y609" s="23"/>
      <c r="Z609" s="2"/>
    </row>
    <row r="610" spans="1:26" ht="62.4" x14ac:dyDescent="0.3">
      <c r="A610" s="47" t="s">
        <v>164</v>
      </c>
      <c r="B610" s="44"/>
      <c r="C610" s="47"/>
      <c r="D610" s="47"/>
      <c r="E610" s="15" t="s">
        <v>821</v>
      </c>
      <c r="F610" s="19">
        <f>F614+F611</f>
        <v>3569.7</v>
      </c>
      <c r="G610" s="19">
        <f t="shared" ref="G610:W610" si="1016">G614+G611</f>
        <v>3569.7</v>
      </c>
      <c r="H610" s="19">
        <f t="shared" si="1016"/>
        <v>3569.7</v>
      </c>
      <c r="I610" s="19">
        <f t="shared" ref="I610:K610" si="1017">I614+I611</f>
        <v>0</v>
      </c>
      <c r="J610" s="19">
        <f t="shared" si="1017"/>
        <v>0</v>
      </c>
      <c r="K610" s="19">
        <f t="shared" si="1017"/>
        <v>0</v>
      </c>
      <c r="L610" s="19">
        <f t="shared" si="910"/>
        <v>3569.7</v>
      </c>
      <c r="M610" s="19">
        <f t="shared" si="911"/>
        <v>3569.7</v>
      </c>
      <c r="N610" s="19">
        <f t="shared" si="912"/>
        <v>3569.7</v>
      </c>
      <c r="O610" s="19">
        <f t="shared" ref="O610:Q610" si="1018">O614+O611</f>
        <v>0</v>
      </c>
      <c r="P610" s="19">
        <f t="shared" si="1018"/>
        <v>0</v>
      </c>
      <c r="Q610" s="19">
        <f t="shared" si="1018"/>
        <v>0</v>
      </c>
      <c r="R610" s="19">
        <f t="shared" si="984"/>
        <v>3569.7</v>
      </c>
      <c r="S610" s="19">
        <f t="shared" ref="S610" si="1019">S614+S611</f>
        <v>0</v>
      </c>
      <c r="T610" s="19">
        <f t="shared" si="987"/>
        <v>3569.7</v>
      </c>
      <c r="U610" s="19">
        <f t="shared" si="985"/>
        <v>3569.7</v>
      </c>
      <c r="V610" s="19">
        <f t="shared" si="986"/>
        <v>3569.7</v>
      </c>
      <c r="W610" s="19">
        <f t="shared" si="1016"/>
        <v>0</v>
      </c>
      <c r="X610" s="32"/>
      <c r="Y610" s="23"/>
      <c r="Z610" s="2"/>
    </row>
    <row r="611" spans="1:26" ht="46.8" x14ac:dyDescent="0.3">
      <c r="A611" s="47" t="s">
        <v>164</v>
      </c>
      <c r="B611" s="44">
        <v>600</v>
      </c>
      <c r="C611" s="47"/>
      <c r="D611" s="47"/>
      <c r="E611" s="15" t="s">
        <v>581</v>
      </c>
      <c r="F611" s="19">
        <f>F612</f>
        <v>1978.2</v>
      </c>
      <c r="G611" s="19">
        <f t="shared" ref="G611:W612" si="1020">G612</f>
        <v>1978.2</v>
      </c>
      <c r="H611" s="19">
        <f t="shared" si="1020"/>
        <v>1978.2</v>
      </c>
      <c r="I611" s="19">
        <f t="shared" si="1020"/>
        <v>0</v>
      </c>
      <c r="J611" s="19">
        <f t="shared" si="1020"/>
        <v>0</v>
      </c>
      <c r="K611" s="19">
        <f t="shared" si="1020"/>
        <v>0</v>
      </c>
      <c r="L611" s="19">
        <f t="shared" ref="L611:L674" si="1021">F611+I611</f>
        <v>1978.2</v>
      </c>
      <c r="M611" s="19">
        <f t="shared" ref="M611:M674" si="1022">G611+J611</f>
        <v>1978.2</v>
      </c>
      <c r="N611" s="19">
        <f t="shared" ref="N611:N674" si="1023">H611+K611</f>
        <v>1978.2</v>
      </c>
      <c r="O611" s="19">
        <f t="shared" si="1020"/>
        <v>0</v>
      </c>
      <c r="P611" s="19">
        <f t="shared" si="1020"/>
        <v>0</v>
      </c>
      <c r="Q611" s="19">
        <f t="shared" si="1020"/>
        <v>0</v>
      </c>
      <c r="R611" s="19">
        <f t="shared" si="984"/>
        <v>1978.2</v>
      </c>
      <c r="S611" s="19">
        <f t="shared" si="1020"/>
        <v>0</v>
      </c>
      <c r="T611" s="19">
        <f t="shared" si="987"/>
        <v>1978.2</v>
      </c>
      <c r="U611" s="19">
        <f t="shared" si="985"/>
        <v>1978.2</v>
      </c>
      <c r="V611" s="19">
        <f t="shared" si="986"/>
        <v>1978.2</v>
      </c>
      <c r="W611" s="19">
        <f t="shared" si="1020"/>
        <v>0</v>
      </c>
      <c r="X611" s="32"/>
      <c r="Y611" s="23"/>
      <c r="Z611" s="2"/>
    </row>
    <row r="612" spans="1:26" ht="46.8" x14ac:dyDescent="0.3">
      <c r="A612" s="47" t="s">
        <v>164</v>
      </c>
      <c r="B612" s="44">
        <v>630</v>
      </c>
      <c r="C612" s="47"/>
      <c r="D612" s="47"/>
      <c r="E612" s="15" t="s">
        <v>597</v>
      </c>
      <c r="F612" s="19">
        <f>F613</f>
        <v>1978.2</v>
      </c>
      <c r="G612" s="19">
        <f t="shared" si="1020"/>
        <v>1978.2</v>
      </c>
      <c r="H612" s="19">
        <f t="shared" si="1020"/>
        <v>1978.2</v>
      </c>
      <c r="I612" s="19">
        <f t="shared" si="1020"/>
        <v>0</v>
      </c>
      <c r="J612" s="19">
        <f t="shared" si="1020"/>
        <v>0</v>
      </c>
      <c r="K612" s="19">
        <f t="shared" si="1020"/>
        <v>0</v>
      </c>
      <c r="L612" s="19">
        <f t="shared" si="1021"/>
        <v>1978.2</v>
      </c>
      <c r="M612" s="19">
        <f t="shared" si="1022"/>
        <v>1978.2</v>
      </c>
      <c r="N612" s="19">
        <f t="shared" si="1023"/>
        <v>1978.2</v>
      </c>
      <c r="O612" s="19">
        <f t="shared" si="1020"/>
        <v>0</v>
      </c>
      <c r="P612" s="19">
        <f t="shared" si="1020"/>
        <v>0</v>
      </c>
      <c r="Q612" s="19">
        <f t="shared" si="1020"/>
        <v>0</v>
      </c>
      <c r="R612" s="19">
        <f t="shared" si="984"/>
        <v>1978.2</v>
      </c>
      <c r="S612" s="19">
        <f t="shared" si="1020"/>
        <v>0</v>
      </c>
      <c r="T612" s="19">
        <f t="shared" si="987"/>
        <v>1978.2</v>
      </c>
      <c r="U612" s="19">
        <f t="shared" si="985"/>
        <v>1978.2</v>
      </c>
      <c r="V612" s="19">
        <f t="shared" si="986"/>
        <v>1978.2</v>
      </c>
      <c r="W612" s="19">
        <f t="shared" si="1020"/>
        <v>0</v>
      </c>
      <c r="X612" s="32"/>
      <c r="Y612" s="23"/>
      <c r="Z612" s="2"/>
    </row>
    <row r="613" spans="1:26" x14ac:dyDescent="0.3">
      <c r="A613" s="47" t="s">
        <v>164</v>
      </c>
      <c r="B613" s="44">
        <v>630</v>
      </c>
      <c r="C613" s="47" t="s">
        <v>28</v>
      </c>
      <c r="D613" s="47" t="s">
        <v>28</v>
      </c>
      <c r="E613" s="15" t="s">
        <v>561</v>
      </c>
      <c r="F613" s="19">
        <v>1978.2</v>
      </c>
      <c r="G613" s="19">
        <v>1978.2</v>
      </c>
      <c r="H613" s="19">
        <v>1978.2</v>
      </c>
      <c r="I613" s="19"/>
      <c r="J613" s="19"/>
      <c r="K613" s="19"/>
      <c r="L613" s="19">
        <f t="shared" si="1021"/>
        <v>1978.2</v>
      </c>
      <c r="M613" s="19">
        <f t="shared" si="1022"/>
        <v>1978.2</v>
      </c>
      <c r="N613" s="19">
        <f t="shared" si="1023"/>
        <v>1978.2</v>
      </c>
      <c r="O613" s="19"/>
      <c r="P613" s="19"/>
      <c r="Q613" s="19"/>
      <c r="R613" s="19">
        <f t="shared" si="984"/>
        <v>1978.2</v>
      </c>
      <c r="S613" s="19"/>
      <c r="T613" s="19">
        <f t="shared" si="987"/>
        <v>1978.2</v>
      </c>
      <c r="U613" s="19">
        <f t="shared" si="985"/>
        <v>1978.2</v>
      </c>
      <c r="V613" s="19">
        <f t="shared" si="986"/>
        <v>1978.2</v>
      </c>
      <c r="W613" s="19"/>
      <c r="X613" s="32"/>
      <c r="Y613" s="23"/>
      <c r="Z613" s="2"/>
    </row>
    <row r="614" spans="1:26" x14ac:dyDescent="0.3">
      <c r="A614" s="47" t="s">
        <v>164</v>
      </c>
      <c r="B614" s="44">
        <v>800</v>
      </c>
      <c r="C614" s="47"/>
      <c r="D614" s="47"/>
      <c r="E614" s="15" t="s">
        <v>583</v>
      </c>
      <c r="F614" s="19">
        <f t="shared" ref="F614:K615" si="1024">F615</f>
        <v>1591.5</v>
      </c>
      <c r="G614" s="19">
        <f t="shared" si="1024"/>
        <v>1591.5</v>
      </c>
      <c r="H614" s="19">
        <f t="shared" si="1024"/>
        <v>1591.5</v>
      </c>
      <c r="I614" s="19">
        <f t="shared" si="1024"/>
        <v>0</v>
      </c>
      <c r="J614" s="19">
        <f t="shared" si="1024"/>
        <v>0</v>
      </c>
      <c r="K614" s="19">
        <f t="shared" si="1024"/>
        <v>0</v>
      </c>
      <c r="L614" s="19">
        <f t="shared" si="1021"/>
        <v>1591.5</v>
      </c>
      <c r="M614" s="19">
        <f t="shared" si="1022"/>
        <v>1591.5</v>
      </c>
      <c r="N614" s="19">
        <f t="shared" si="1023"/>
        <v>1591.5</v>
      </c>
      <c r="O614" s="19">
        <f t="shared" ref="O614:Q615" si="1025">O615</f>
        <v>0</v>
      </c>
      <c r="P614" s="19">
        <f t="shared" si="1025"/>
        <v>0</v>
      </c>
      <c r="Q614" s="19">
        <f t="shared" si="1025"/>
        <v>0</v>
      </c>
      <c r="R614" s="19">
        <f t="shared" si="984"/>
        <v>1591.5</v>
      </c>
      <c r="S614" s="19">
        <f t="shared" ref="S614:S615" si="1026">S615</f>
        <v>0</v>
      </c>
      <c r="T614" s="19">
        <f t="shared" si="987"/>
        <v>1591.5</v>
      </c>
      <c r="U614" s="19">
        <f t="shared" si="985"/>
        <v>1591.5</v>
      </c>
      <c r="V614" s="19">
        <f t="shared" si="986"/>
        <v>1591.5</v>
      </c>
      <c r="W614" s="19">
        <f t="shared" ref="W614:W615" si="1027">W615</f>
        <v>0</v>
      </c>
      <c r="X614" s="32"/>
      <c r="Y614" s="23"/>
      <c r="Z614" s="2"/>
    </row>
    <row r="615" spans="1:26" ht="78" x14ac:dyDescent="0.3">
      <c r="A615" s="47" t="s">
        <v>164</v>
      </c>
      <c r="B615" s="44">
        <v>810</v>
      </c>
      <c r="C615" s="47"/>
      <c r="D615" s="47"/>
      <c r="E615" s="15" t="s">
        <v>599</v>
      </c>
      <c r="F615" s="19">
        <f t="shared" si="1024"/>
        <v>1591.5</v>
      </c>
      <c r="G615" s="19">
        <f t="shared" si="1024"/>
        <v>1591.5</v>
      </c>
      <c r="H615" s="19">
        <f t="shared" si="1024"/>
        <v>1591.5</v>
      </c>
      <c r="I615" s="19">
        <f t="shared" si="1024"/>
        <v>0</v>
      </c>
      <c r="J615" s="19">
        <f t="shared" si="1024"/>
        <v>0</v>
      </c>
      <c r="K615" s="19">
        <f t="shared" si="1024"/>
        <v>0</v>
      </c>
      <c r="L615" s="19">
        <f t="shared" si="1021"/>
        <v>1591.5</v>
      </c>
      <c r="M615" s="19">
        <f t="shared" si="1022"/>
        <v>1591.5</v>
      </c>
      <c r="N615" s="19">
        <f t="shared" si="1023"/>
        <v>1591.5</v>
      </c>
      <c r="O615" s="19">
        <f t="shared" si="1025"/>
        <v>0</v>
      </c>
      <c r="P615" s="19">
        <f t="shared" si="1025"/>
        <v>0</v>
      </c>
      <c r="Q615" s="19">
        <f t="shared" si="1025"/>
        <v>0</v>
      </c>
      <c r="R615" s="19">
        <f t="shared" si="984"/>
        <v>1591.5</v>
      </c>
      <c r="S615" s="19">
        <f t="shared" si="1026"/>
        <v>0</v>
      </c>
      <c r="T615" s="19">
        <f t="shared" si="987"/>
        <v>1591.5</v>
      </c>
      <c r="U615" s="19">
        <f t="shared" si="985"/>
        <v>1591.5</v>
      </c>
      <c r="V615" s="19">
        <f t="shared" si="986"/>
        <v>1591.5</v>
      </c>
      <c r="W615" s="19">
        <f t="shared" si="1027"/>
        <v>0</v>
      </c>
      <c r="X615" s="32"/>
      <c r="Y615" s="23"/>
      <c r="Z615" s="2"/>
    </row>
    <row r="616" spans="1:26" x14ac:dyDescent="0.3">
      <c r="A616" s="47" t="s">
        <v>164</v>
      </c>
      <c r="B616" s="44">
        <v>810</v>
      </c>
      <c r="C616" s="47" t="s">
        <v>28</v>
      </c>
      <c r="D616" s="47" t="s">
        <v>28</v>
      </c>
      <c r="E616" s="15" t="s">
        <v>561</v>
      </c>
      <c r="F616" s="19">
        <v>1591.5</v>
      </c>
      <c r="G616" s="19">
        <v>1591.5</v>
      </c>
      <c r="H616" s="19">
        <v>1591.5</v>
      </c>
      <c r="I616" s="19"/>
      <c r="J616" s="19"/>
      <c r="K616" s="19"/>
      <c r="L616" s="19">
        <f t="shared" si="1021"/>
        <v>1591.5</v>
      </c>
      <c r="M616" s="19">
        <f t="shared" si="1022"/>
        <v>1591.5</v>
      </c>
      <c r="N616" s="19">
        <f t="shared" si="1023"/>
        <v>1591.5</v>
      </c>
      <c r="O616" s="19"/>
      <c r="P616" s="19"/>
      <c r="Q616" s="19"/>
      <c r="R616" s="19">
        <f t="shared" si="984"/>
        <v>1591.5</v>
      </c>
      <c r="S616" s="19"/>
      <c r="T616" s="19">
        <f t="shared" si="987"/>
        <v>1591.5</v>
      </c>
      <c r="U616" s="19">
        <f t="shared" si="985"/>
        <v>1591.5</v>
      </c>
      <c r="V616" s="19">
        <f t="shared" si="986"/>
        <v>1591.5</v>
      </c>
      <c r="W616" s="19"/>
      <c r="X616" s="32"/>
      <c r="Y616" s="23"/>
      <c r="Z616" s="2"/>
    </row>
    <row r="617" spans="1:26" ht="62.4" x14ac:dyDescent="0.3">
      <c r="A617" s="47" t="s">
        <v>167</v>
      </c>
      <c r="B617" s="44"/>
      <c r="C617" s="47"/>
      <c r="D617" s="47"/>
      <c r="E617" s="15" t="s">
        <v>1095</v>
      </c>
      <c r="F617" s="19">
        <f t="shared" ref="F617:K617" si="1028">F618</f>
        <v>8722</v>
      </c>
      <c r="G617" s="19">
        <f t="shared" si="1028"/>
        <v>8722</v>
      </c>
      <c r="H617" s="19">
        <f t="shared" si="1028"/>
        <v>8722</v>
      </c>
      <c r="I617" s="19">
        <f t="shared" si="1028"/>
        <v>0</v>
      </c>
      <c r="J617" s="19">
        <f t="shared" si="1028"/>
        <v>0</v>
      </c>
      <c r="K617" s="19">
        <f t="shared" si="1028"/>
        <v>0</v>
      </c>
      <c r="L617" s="19">
        <f t="shared" si="1021"/>
        <v>8722</v>
      </c>
      <c r="M617" s="19">
        <f t="shared" si="1022"/>
        <v>8722</v>
      </c>
      <c r="N617" s="19">
        <f t="shared" si="1023"/>
        <v>8722</v>
      </c>
      <c r="O617" s="19">
        <f t="shared" ref="O617:Q617" si="1029">O618</f>
        <v>0</v>
      </c>
      <c r="P617" s="19">
        <f t="shared" si="1029"/>
        <v>0</v>
      </c>
      <c r="Q617" s="19">
        <f t="shared" si="1029"/>
        <v>0</v>
      </c>
      <c r="R617" s="19">
        <f t="shared" si="984"/>
        <v>8722</v>
      </c>
      <c r="S617" s="19">
        <f t="shared" ref="S617" si="1030">S618</f>
        <v>0</v>
      </c>
      <c r="T617" s="19">
        <f t="shared" si="987"/>
        <v>8722</v>
      </c>
      <c r="U617" s="19">
        <f t="shared" si="985"/>
        <v>8722</v>
      </c>
      <c r="V617" s="19">
        <f t="shared" si="986"/>
        <v>8722</v>
      </c>
      <c r="W617" s="19">
        <f t="shared" ref="W617" si="1031">W618</f>
        <v>0</v>
      </c>
      <c r="X617" s="32"/>
      <c r="Y617" s="23"/>
      <c r="Z617" s="2"/>
    </row>
    <row r="618" spans="1:26" ht="46.8" x14ac:dyDescent="0.3">
      <c r="A618" s="47" t="s">
        <v>166</v>
      </c>
      <c r="B618" s="44"/>
      <c r="C618" s="47"/>
      <c r="D618" s="47"/>
      <c r="E618" s="15" t="s">
        <v>691</v>
      </c>
      <c r="F618" s="19">
        <f t="shared" ref="F618:K618" si="1032">F619+F622</f>
        <v>8722</v>
      </c>
      <c r="G618" s="19">
        <f t="shared" si="1032"/>
        <v>8722</v>
      </c>
      <c r="H618" s="19">
        <f t="shared" si="1032"/>
        <v>8722</v>
      </c>
      <c r="I618" s="19">
        <f t="shared" si="1032"/>
        <v>0</v>
      </c>
      <c r="J618" s="19">
        <f t="shared" si="1032"/>
        <v>0</v>
      </c>
      <c r="K618" s="19">
        <f t="shared" si="1032"/>
        <v>0</v>
      </c>
      <c r="L618" s="19">
        <f t="shared" si="1021"/>
        <v>8722</v>
      </c>
      <c r="M618" s="19">
        <f t="shared" si="1022"/>
        <v>8722</v>
      </c>
      <c r="N618" s="19">
        <f t="shared" si="1023"/>
        <v>8722</v>
      </c>
      <c r="O618" s="19">
        <f t="shared" ref="O618:Q618" si="1033">O619+O622</f>
        <v>0</v>
      </c>
      <c r="P618" s="19">
        <f t="shared" si="1033"/>
        <v>0</v>
      </c>
      <c r="Q618" s="19">
        <f t="shared" si="1033"/>
        <v>0</v>
      </c>
      <c r="R618" s="19">
        <f t="shared" si="984"/>
        <v>8722</v>
      </c>
      <c r="S618" s="19">
        <f t="shared" ref="S618" si="1034">S619+S622</f>
        <v>0</v>
      </c>
      <c r="T618" s="19">
        <f t="shared" si="987"/>
        <v>8722</v>
      </c>
      <c r="U618" s="19">
        <f t="shared" si="985"/>
        <v>8722</v>
      </c>
      <c r="V618" s="19">
        <f t="shared" si="986"/>
        <v>8722</v>
      </c>
      <c r="W618" s="19">
        <f t="shared" ref="W618" si="1035">W619+W622</f>
        <v>0</v>
      </c>
      <c r="X618" s="32"/>
      <c r="Y618" s="23"/>
      <c r="Z618" s="2"/>
    </row>
    <row r="619" spans="1:26" ht="46.8" x14ac:dyDescent="0.3">
      <c r="A619" s="47" t="s">
        <v>166</v>
      </c>
      <c r="B619" s="44">
        <v>600</v>
      </c>
      <c r="C619" s="47"/>
      <c r="D619" s="47"/>
      <c r="E619" s="15" t="s">
        <v>581</v>
      </c>
      <c r="F619" s="19">
        <f t="shared" ref="F619:K620" si="1036">F620</f>
        <v>1314.1</v>
      </c>
      <c r="G619" s="19">
        <f t="shared" si="1036"/>
        <v>1314.1</v>
      </c>
      <c r="H619" s="19">
        <f t="shared" si="1036"/>
        <v>1314.1</v>
      </c>
      <c r="I619" s="19">
        <f t="shared" si="1036"/>
        <v>0</v>
      </c>
      <c r="J619" s="19">
        <f t="shared" si="1036"/>
        <v>0</v>
      </c>
      <c r="K619" s="19">
        <f t="shared" si="1036"/>
        <v>0</v>
      </c>
      <c r="L619" s="19">
        <f t="shared" si="1021"/>
        <v>1314.1</v>
      </c>
      <c r="M619" s="19">
        <f t="shared" si="1022"/>
        <v>1314.1</v>
      </c>
      <c r="N619" s="19">
        <f t="shared" si="1023"/>
        <v>1314.1</v>
      </c>
      <c r="O619" s="19">
        <f t="shared" ref="O619:Q620" si="1037">O620</f>
        <v>0</v>
      </c>
      <c r="P619" s="19">
        <f t="shared" si="1037"/>
        <v>0</v>
      </c>
      <c r="Q619" s="19">
        <f t="shared" si="1037"/>
        <v>0</v>
      </c>
      <c r="R619" s="19">
        <f t="shared" si="984"/>
        <v>1314.1</v>
      </c>
      <c r="S619" s="19">
        <f t="shared" ref="S619:S620" si="1038">S620</f>
        <v>0</v>
      </c>
      <c r="T619" s="19">
        <f t="shared" si="987"/>
        <v>1314.1</v>
      </c>
      <c r="U619" s="19">
        <f t="shared" si="985"/>
        <v>1314.1</v>
      </c>
      <c r="V619" s="19">
        <f t="shared" si="986"/>
        <v>1314.1</v>
      </c>
      <c r="W619" s="19">
        <f t="shared" ref="W619:W620" si="1039">W620</f>
        <v>0</v>
      </c>
      <c r="X619" s="32"/>
      <c r="Y619" s="23"/>
      <c r="Z619" s="2"/>
    </row>
    <row r="620" spans="1:26" ht="46.8" x14ac:dyDescent="0.3">
      <c r="A620" s="47" t="s">
        <v>166</v>
      </c>
      <c r="B620" s="44">
        <v>630</v>
      </c>
      <c r="C620" s="47"/>
      <c r="D620" s="47"/>
      <c r="E620" s="15" t="s">
        <v>597</v>
      </c>
      <c r="F620" s="19">
        <f t="shared" si="1036"/>
        <v>1314.1</v>
      </c>
      <c r="G620" s="19">
        <f t="shared" si="1036"/>
        <v>1314.1</v>
      </c>
      <c r="H620" s="19">
        <f t="shared" si="1036"/>
        <v>1314.1</v>
      </c>
      <c r="I620" s="19">
        <f t="shared" si="1036"/>
        <v>0</v>
      </c>
      <c r="J620" s="19">
        <f t="shared" si="1036"/>
        <v>0</v>
      </c>
      <c r="K620" s="19">
        <f t="shared" si="1036"/>
        <v>0</v>
      </c>
      <c r="L620" s="19">
        <f t="shared" si="1021"/>
        <v>1314.1</v>
      </c>
      <c r="M620" s="19">
        <f t="shared" si="1022"/>
        <v>1314.1</v>
      </c>
      <c r="N620" s="19">
        <f t="shared" si="1023"/>
        <v>1314.1</v>
      </c>
      <c r="O620" s="19">
        <f t="shared" si="1037"/>
        <v>0</v>
      </c>
      <c r="P620" s="19">
        <f t="shared" si="1037"/>
        <v>0</v>
      </c>
      <c r="Q620" s="19">
        <f t="shared" si="1037"/>
        <v>0</v>
      </c>
      <c r="R620" s="19">
        <f t="shared" si="984"/>
        <v>1314.1</v>
      </c>
      <c r="S620" s="19">
        <f t="shared" si="1038"/>
        <v>0</v>
      </c>
      <c r="T620" s="19">
        <f t="shared" si="987"/>
        <v>1314.1</v>
      </c>
      <c r="U620" s="19">
        <f t="shared" si="985"/>
        <v>1314.1</v>
      </c>
      <c r="V620" s="19">
        <f t="shared" si="986"/>
        <v>1314.1</v>
      </c>
      <c r="W620" s="19">
        <f t="shared" si="1039"/>
        <v>0</v>
      </c>
      <c r="X620" s="32"/>
      <c r="Y620" s="23"/>
      <c r="Z620" s="2"/>
    </row>
    <row r="621" spans="1:26" x14ac:dyDescent="0.3">
      <c r="A621" s="47" t="s">
        <v>166</v>
      </c>
      <c r="B621" s="44">
        <v>630</v>
      </c>
      <c r="C621" s="47" t="s">
        <v>28</v>
      </c>
      <c r="D621" s="47" t="s">
        <v>28</v>
      </c>
      <c r="E621" s="15" t="s">
        <v>561</v>
      </c>
      <c r="F621" s="19">
        <v>1314.1</v>
      </c>
      <c r="G621" s="19">
        <v>1314.1</v>
      </c>
      <c r="H621" s="19">
        <v>1314.1</v>
      </c>
      <c r="I621" s="19"/>
      <c r="J621" s="19"/>
      <c r="K621" s="19"/>
      <c r="L621" s="19">
        <f t="shared" si="1021"/>
        <v>1314.1</v>
      </c>
      <c r="M621" s="19">
        <f t="shared" si="1022"/>
        <v>1314.1</v>
      </c>
      <c r="N621" s="19">
        <f t="shared" si="1023"/>
        <v>1314.1</v>
      </c>
      <c r="O621" s="19"/>
      <c r="P621" s="19"/>
      <c r="Q621" s="19"/>
      <c r="R621" s="19">
        <f t="shared" si="984"/>
        <v>1314.1</v>
      </c>
      <c r="S621" s="19"/>
      <c r="T621" s="19">
        <f t="shared" si="987"/>
        <v>1314.1</v>
      </c>
      <c r="U621" s="19">
        <f t="shared" si="985"/>
        <v>1314.1</v>
      </c>
      <c r="V621" s="19">
        <f t="shared" si="986"/>
        <v>1314.1</v>
      </c>
      <c r="W621" s="19"/>
      <c r="X621" s="32"/>
      <c r="Y621" s="23"/>
      <c r="Z621" s="2"/>
    </row>
    <row r="622" spans="1:26" x14ac:dyDescent="0.3">
      <c r="A622" s="47" t="s">
        <v>166</v>
      </c>
      <c r="B622" s="44">
        <v>800</v>
      </c>
      <c r="C622" s="47"/>
      <c r="D622" s="47"/>
      <c r="E622" s="15" t="s">
        <v>583</v>
      </c>
      <c r="F622" s="19">
        <f t="shared" ref="F622:K623" si="1040">F623</f>
        <v>7407.9</v>
      </c>
      <c r="G622" s="19">
        <f t="shared" si="1040"/>
        <v>7407.9</v>
      </c>
      <c r="H622" s="19">
        <f t="shared" si="1040"/>
        <v>7407.9</v>
      </c>
      <c r="I622" s="19">
        <f t="shared" si="1040"/>
        <v>0</v>
      </c>
      <c r="J622" s="19">
        <f t="shared" si="1040"/>
        <v>0</v>
      </c>
      <c r="K622" s="19">
        <f t="shared" si="1040"/>
        <v>0</v>
      </c>
      <c r="L622" s="19">
        <f t="shared" si="1021"/>
        <v>7407.9</v>
      </c>
      <c r="M622" s="19">
        <f t="shared" si="1022"/>
        <v>7407.9</v>
      </c>
      <c r="N622" s="19">
        <f t="shared" si="1023"/>
        <v>7407.9</v>
      </c>
      <c r="O622" s="19">
        <f t="shared" ref="O622:Q623" si="1041">O623</f>
        <v>0</v>
      </c>
      <c r="P622" s="19">
        <f t="shared" si="1041"/>
        <v>0</v>
      </c>
      <c r="Q622" s="19">
        <f t="shared" si="1041"/>
        <v>0</v>
      </c>
      <c r="R622" s="19">
        <f t="shared" si="984"/>
        <v>7407.9</v>
      </c>
      <c r="S622" s="19">
        <f t="shared" ref="S622:S623" si="1042">S623</f>
        <v>0</v>
      </c>
      <c r="T622" s="19">
        <f t="shared" si="987"/>
        <v>7407.9</v>
      </c>
      <c r="U622" s="19">
        <f t="shared" si="985"/>
        <v>7407.9</v>
      </c>
      <c r="V622" s="19">
        <f t="shared" si="986"/>
        <v>7407.9</v>
      </c>
      <c r="W622" s="19">
        <f t="shared" ref="W622:W623" si="1043">W623</f>
        <v>0</v>
      </c>
      <c r="X622" s="32"/>
      <c r="Y622" s="23"/>
      <c r="Z622" s="2"/>
    </row>
    <row r="623" spans="1:26" ht="78" x14ac:dyDescent="0.3">
      <c r="A623" s="47" t="s">
        <v>166</v>
      </c>
      <c r="B623" s="44">
        <v>810</v>
      </c>
      <c r="C623" s="47"/>
      <c r="D623" s="47"/>
      <c r="E623" s="15" t="s">
        <v>599</v>
      </c>
      <c r="F623" s="19">
        <f t="shared" si="1040"/>
        <v>7407.9</v>
      </c>
      <c r="G623" s="19">
        <f t="shared" si="1040"/>
        <v>7407.9</v>
      </c>
      <c r="H623" s="19">
        <f t="shared" si="1040"/>
        <v>7407.9</v>
      </c>
      <c r="I623" s="19">
        <f t="shared" si="1040"/>
        <v>0</v>
      </c>
      <c r="J623" s="19">
        <f t="shared" si="1040"/>
        <v>0</v>
      </c>
      <c r="K623" s="19">
        <f t="shared" si="1040"/>
        <v>0</v>
      </c>
      <c r="L623" s="19">
        <f t="shared" si="1021"/>
        <v>7407.9</v>
      </c>
      <c r="M623" s="19">
        <f t="shared" si="1022"/>
        <v>7407.9</v>
      </c>
      <c r="N623" s="19">
        <f t="shared" si="1023"/>
        <v>7407.9</v>
      </c>
      <c r="O623" s="19">
        <f t="shared" si="1041"/>
        <v>0</v>
      </c>
      <c r="P623" s="19">
        <f t="shared" si="1041"/>
        <v>0</v>
      </c>
      <c r="Q623" s="19">
        <f t="shared" si="1041"/>
        <v>0</v>
      </c>
      <c r="R623" s="19">
        <f t="shared" si="984"/>
        <v>7407.9</v>
      </c>
      <c r="S623" s="19">
        <f t="shared" si="1042"/>
        <v>0</v>
      </c>
      <c r="T623" s="19">
        <f t="shared" si="987"/>
        <v>7407.9</v>
      </c>
      <c r="U623" s="19">
        <f t="shared" si="985"/>
        <v>7407.9</v>
      </c>
      <c r="V623" s="19">
        <f t="shared" si="986"/>
        <v>7407.9</v>
      </c>
      <c r="W623" s="19">
        <f t="shared" si="1043"/>
        <v>0</v>
      </c>
      <c r="X623" s="32"/>
      <c r="Y623" s="23"/>
      <c r="Z623" s="2"/>
    </row>
    <row r="624" spans="1:26" x14ac:dyDescent="0.3">
      <c r="A624" s="47" t="s">
        <v>166</v>
      </c>
      <c r="B624" s="44">
        <v>810</v>
      </c>
      <c r="C624" s="47" t="s">
        <v>28</v>
      </c>
      <c r="D624" s="47" t="s">
        <v>28</v>
      </c>
      <c r="E624" s="15" t="s">
        <v>561</v>
      </c>
      <c r="F624" s="19">
        <v>7407.9</v>
      </c>
      <c r="G624" s="19">
        <v>7407.9</v>
      </c>
      <c r="H624" s="19">
        <v>7407.9</v>
      </c>
      <c r="I624" s="19"/>
      <c r="J624" s="19"/>
      <c r="K624" s="19"/>
      <c r="L624" s="19">
        <f t="shared" si="1021"/>
        <v>7407.9</v>
      </c>
      <c r="M624" s="19">
        <f t="shared" si="1022"/>
        <v>7407.9</v>
      </c>
      <c r="N624" s="19">
        <f t="shared" si="1023"/>
        <v>7407.9</v>
      </c>
      <c r="O624" s="19"/>
      <c r="P624" s="19"/>
      <c r="Q624" s="19"/>
      <c r="R624" s="19">
        <f t="shared" si="984"/>
        <v>7407.9</v>
      </c>
      <c r="S624" s="19"/>
      <c r="T624" s="19">
        <f t="shared" si="987"/>
        <v>7407.9</v>
      </c>
      <c r="U624" s="19">
        <f t="shared" si="985"/>
        <v>7407.9</v>
      </c>
      <c r="V624" s="19">
        <f t="shared" si="986"/>
        <v>7407.9</v>
      </c>
      <c r="W624" s="19"/>
      <c r="X624" s="32"/>
      <c r="Y624" s="23"/>
      <c r="Z624" s="2"/>
    </row>
    <row r="625" spans="1:26" ht="62.4" x14ac:dyDescent="0.3">
      <c r="A625" s="47" t="s">
        <v>169</v>
      </c>
      <c r="B625" s="44"/>
      <c r="C625" s="47"/>
      <c r="D625" s="47"/>
      <c r="E625" s="15" t="s">
        <v>1096</v>
      </c>
      <c r="F625" s="19">
        <f t="shared" ref="F625:K628" si="1044">F626</f>
        <v>1400</v>
      </c>
      <c r="G625" s="19">
        <f t="shared" si="1044"/>
        <v>1400</v>
      </c>
      <c r="H625" s="19">
        <f t="shared" si="1044"/>
        <v>1400</v>
      </c>
      <c r="I625" s="19">
        <f t="shared" si="1044"/>
        <v>0</v>
      </c>
      <c r="J625" s="19">
        <f t="shared" si="1044"/>
        <v>0</v>
      </c>
      <c r="K625" s="19">
        <f t="shared" si="1044"/>
        <v>0</v>
      </c>
      <c r="L625" s="19">
        <f t="shared" si="1021"/>
        <v>1400</v>
      </c>
      <c r="M625" s="19">
        <f t="shared" si="1022"/>
        <v>1400</v>
      </c>
      <c r="N625" s="19">
        <f t="shared" si="1023"/>
        <v>1400</v>
      </c>
      <c r="O625" s="19">
        <f t="shared" ref="O625:Q628" si="1045">O626</f>
        <v>0</v>
      </c>
      <c r="P625" s="19">
        <f t="shared" si="1045"/>
        <v>0</v>
      </c>
      <c r="Q625" s="19">
        <f t="shared" si="1045"/>
        <v>0</v>
      </c>
      <c r="R625" s="19">
        <f t="shared" si="984"/>
        <v>1400</v>
      </c>
      <c r="S625" s="19">
        <f t="shared" ref="S625:S628" si="1046">S626</f>
        <v>0</v>
      </c>
      <c r="T625" s="19">
        <f t="shared" si="987"/>
        <v>1400</v>
      </c>
      <c r="U625" s="19">
        <f t="shared" si="985"/>
        <v>1400</v>
      </c>
      <c r="V625" s="19">
        <f t="shared" si="986"/>
        <v>1400</v>
      </c>
      <c r="W625" s="19">
        <f t="shared" ref="W625:W628" si="1047">W626</f>
        <v>0</v>
      </c>
      <c r="X625" s="32"/>
      <c r="Y625" s="23"/>
      <c r="Z625" s="2"/>
    </row>
    <row r="626" spans="1:26" ht="31.2" x14ac:dyDescent="0.3">
      <c r="A626" s="47" t="s">
        <v>168</v>
      </c>
      <c r="B626" s="44"/>
      <c r="C626" s="47"/>
      <c r="D626" s="47"/>
      <c r="E626" s="15" t="s">
        <v>692</v>
      </c>
      <c r="F626" s="19">
        <f t="shared" si="1044"/>
        <v>1400</v>
      </c>
      <c r="G626" s="19">
        <f t="shared" si="1044"/>
        <v>1400</v>
      </c>
      <c r="H626" s="19">
        <f t="shared" si="1044"/>
        <v>1400</v>
      </c>
      <c r="I626" s="19">
        <f t="shared" si="1044"/>
        <v>0</v>
      </c>
      <c r="J626" s="19">
        <f t="shared" si="1044"/>
        <v>0</v>
      </c>
      <c r="K626" s="19">
        <f t="shared" si="1044"/>
        <v>0</v>
      </c>
      <c r="L626" s="19">
        <f t="shared" si="1021"/>
        <v>1400</v>
      </c>
      <c r="M626" s="19">
        <f t="shared" si="1022"/>
        <v>1400</v>
      </c>
      <c r="N626" s="19">
        <f t="shared" si="1023"/>
        <v>1400</v>
      </c>
      <c r="O626" s="19">
        <f t="shared" si="1045"/>
        <v>0</v>
      </c>
      <c r="P626" s="19">
        <f t="shared" si="1045"/>
        <v>0</v>
      </c>
      <c r="Q626" s="19">
        <f t="shared" si="1045"/>
        <v>0</v>
      </c>
      <c r="R626" s="19">
        <f t="shared" si="984"/>
        <v>1400</v>
      </c>
      <c r="S626" s="19">
        <f t="shared" si="1046"/>
        <v>0</v>
      </c>
      <c r="T626" s="19">
        <f t="shared" si="987"/>
        <v>1400</v>
      </c>
      <c r="U626" s="19">
        <f t="shared" si="985"/>
        <v>1400</v>
      </c>
      <c r="V626" s="19">
        <f t="shared" si="986"/>
        <v>1400</v>
      </c>
      <c r="W626" s="19">
        <f t="shared" si="1047"/>
        <v>0</v>
      </c>
      <c r="X626" s="32"/>
      <c r="Y626" s="23"/>
      <c r="Z626" s="2"/>
    </row>
    <row r="627" spans="1:26" ht="31.2" x14ac:dyDescent="0.3">
      <c r="A627" s="47" t="s">
        <v>168</v>
      </c>
      <c r="B627" s="44">
        <v>200</v>
      </c>
      <c r="C627" s="47"/>
      <c r="D627" s="47"/>
      <c r="E627" s="15" t="s">
        <v>578</v>
      </c>
      <c r="F627" s="19">
        <f t="shared" si="1044"/>
        <v>1400</v>
      </c>
      <c r="G627" s="19">
        <f t="shared" si="1044"/>
        <v>1400</v>
      </c>
      <c r="H627" s="19">
        <f t="shared" si="1044"/>
        <v>1400</v>
      </c>
      <c r="I627" s="19">
        <f t="shared" si="1044"/>
        <v>0</v>
      </c>
      <c r="J627" s="19">
        <f t="shared" si="1044"/>
        <v>0</v>
      </c>
      <c r="K627" s="19">
        <f t="shared" si="1044"/>
        <v>0</v>
      </c>
      <c r="L627" s="19">
        <f t="shared" si="1021"/>
        <v>1400</v>
      </c>
      <c r="M627" s="19">
        <f t="shared" si="1022"/>
        <v>1400</v>
      </c>
      <c r="N627" s="19">
        <f t="shared" si="1023"/>
        <v>1400</v>
      </c>
      <c r="O627" s="19">
        <f t="shared" si="1045"/>
        <v>0</v>
      </c>
      <c r="P627" s="19">
        <f t="shared" si="1045"/>
        <v>0</v>
      </c>
      <c r="Q627" s="19">
        <f t="shared" si="1045"/>
        <v>0</v>
      </c>
      <c r="R627" s="19">
        <f t="shared" si="984"/>
        <v>1400</v>
      </c>
      <c r="S627" s="19">
        <f t="shared" si="1046"/>
        <v>0</v>
      </c>
      <c r="T627" s="19">
        <f t="shared" si="987"/>
        <v>1400</v>
      </c>
      <c r="U627" s="19">
        <f t="shared" si="985"/>
        <v>1400</v>
      </c>
      <c r="V627" s="19">
        <f t="shared" si="986"/>
        <v>1400</v>
      </c>
      <c r="W627" s="19">
        <f t="shared" si="1047"/>
        <v>0</v>
      </c>
      <c r="X627" s="32"/>
      <c r="Y627" s="23"/>
      <c r="Z627" s="2"/>
    </row>
    <row r="628" spans="1:26" ht="46.8" x14ac:dyDescent="0.3">
      <c r="A628" s="47" t="s">
        <v>168</v>
      </c>
      <c r="B628" s="44">
        <v>240</v>
      </c>
      <c r="C628" s="47"/>
      <c r="D628" s="47"/>
      <c r="E628" s="15" t="s">
        <v>586</v>
      </c>
      <c r="F628" s="19">
        <f t="shared" si="1044"/>
        <v>1400</v>
      </c>
      <c r="G628" s="19">
        <f t="shared" si="1044"/>
        <v>1400</v>
      </c>
      <c r="H628" s="19">
        <f t="shared" si="1044"/>
        <v>1400</v>
      </c>
      <c r="I628" s="19">
        <f t="shared" si="1044"/>
        <v>0</v>
      </c>
      <c r="J628" s="19">
        <f t="shared" si="1044"/>
        <v>0</v>
      </c>
      <c r="K628" s="19">
        <f t="shared" si="1044"/>
        <v>0</v>
      </c>
      <c r="L628" s="19">
        <f t="shared" si="1021"/>
        <v>1400</v>
      </c>
      <c r="M628" s="19">
        <f t="shared" si="1022"/>
        <v>1400</v>
      </c>
      <c r="N628" s="19">
        <f t="shared" si="1023"/>
        <v>1400</v>
      </c>
      <c r="O628" s="19">
        <f t="shared" si="1045"/>
        <v>0</v>
      </c>
      <c r="P628" s="19">
        <f t="shared" si="1045"/>
        <v>0</v>
      </c>
      <c r="Q628" s="19">
        <f t="shared" si="1045"/>
        <v>0</v>
      </c>
      <c r="R628" s="19">
        <f t="shared" si="984"/>
        <v>1400</v>
      </c>
      <c r="S628" s="19">
        <f t="shared" si="1046"/>
        <v>0</v>
      </c>
      <c r="T628" s="19">
        <f t="shared" si="987"/>
        <v>1400</v>
      </c>
      <c r="U628" s="19">
        <f t="shared" si="985"/>
        <v>1400</v>
      </c>
      <c r="V628" s="19">
        <f t="shared" si="986"/>
        <v>1400</v>
      </c>
      <c r="W628" s="19">
        <f t="shared" si="1047"/>
        <v>0</v>
      </c>
      <c r="X628" s="32"/>
      <c r="Y628" s="23"/>
      <c r="Z628" s="2"/>
    </row>
    <row r="629" spans="1:26" x14ac:dyDescent="0.3">
      <c r="A629" s="47" t="s">
        <v>168</v>
      </c>
      <c r="B629" s="44">
        <v>240</v>
      </c>
      <c r="C629" s="47" t="s">
        <v>28</v>
      </c>
      <c r="D629" s="47" t="s">
        <v>28</v>
      </c>
      <c r="E629" s="15" t="s">
        <v>561</v>
      </c>
      <c r="F629" s="19">
        <v>1400</v>
      </c>
      <c r="G629" s="19">
        <v>1400</v>
      </c>
      <c r="H629" s="19">
        <v>1400</v>
      </c>
      <c r="I629" s="19"/>
      <c r="J629" s="19"/>
      <c r="K629" s="19"/>
      <c r="L629" s="19">
        <f t="shared" si="1021"/>
        <v>1400</v>
      </c>
      <c r="M629" s="19">
        <f t="shared" si="1022"/>
        <v>1400</v>
      </c>
      <c r="N629" s="19">
        <f t="shared" si="1023"/>
        <v>1400</v>
      </c>
      <c r="O629" s="19"/>
      <c r="P629" s="19"/>
      <c r="Q629" s="19"/>
      <c r="R629" s="19">
        <f t="shared" si="984"/>
        <v>1400</v>
      </c>
      <c r="S629" s="19"/>
      <c r="T629" s="19">
        <f t="shared" si="987"/>
        <v>1400</v>
      </c>
      <c r="U629" s="19">
        <f t="shared" si="985"/>
        <v>1400</v>
      </c>
      <c r="V629" s="19">
        <f t="shared" si="986"/>
        <v>1400</v>
      </c>
      <c r="W629" s="19"/>
      <c r="X629" s="32"/>
      <c r="Y629" s="23"/>
      <c r="Z629" s="2"/>
    </row>
    <row r="630" spans="1:26" s="9" customFormat="1" ht="31.2" x14ac:dyDescent="0.3">
      <c r="A630" s="8" t="s">
        <v>172</v>
      </c>
      <c r="B630" s="14"/>
      <c r="C630" s="8"/>
      <c r="D630" s="8"/>
      <c r="E630" s="45" t="s">
        <v>1097</v>
      </c>
      <c r="F630" s="12">
        <f>F631+F669+F732+F763+F825</f>
        <v>11755595.700000001</v>
      </c>
      <c r="G630" s="12">
        <f>G631+G669+G732+G763+G825</f>
        <v>12583591.100000001</v>
      </c>
      <c r="H630" s="12">
        <f>H631+H669+H732+H763+H825</f>
        <v>12653838.100000001</v>
      </c>
      <c r="I630" s="12">
        <f t="shared" ref="I630:K630" si="1048">I631+I669+I732+I763+I825</f>
        <v>-393.40000000000055</v>
      </c>
      <c r="J630" s="12">
        <f t="shared" si="1048"/>
        <v>-348.10000000000036</v>
      </c>
      <c r="K630" s="12">
        <f t="shared" si="1048"/>
        <v>-348.10000000000036</v>
      </c>
      <c r="L630" s="12">
        <f t="shared" si="1021"/>
        <v>11755202.300000001</v>
      </c>
      <c r="M630" s="12">
        <f t="shared" si="1022"/>
        <v>12583243.000000002</v>
      </c>
      <c r="N630" s="12">
        <f t="shared" si="1023"/>
        <v>12653490.000000002</v>
      </c>
      <c r="O630" s="12">
        <f t="shared" ref="O630:Q630" si="1049">O631+O669+O732+O763+O825</f>
        <v>102.422</v>
      </c>
      <c r="P630" s="12">
        <f t="shared" si="1049"/>
        <v>0</v>
      </c>
      <c r="Q630" s="12">
        <f t="shared" si="1049"/>
        <v>0</v>
      </c>
      <c r="R630" s="12">
        <f t="shared" si="984"/>
        <v>11755304.722000001</v>
      </c>
      <c r="S630" s="12">
        <f>S631+S669+S732+S763+S825</f>
        <v>0</v>
      </c>
      <c r="T630" s="12">
        <f t="shared" si="987"/>
        <v>11755304.722000001</v>
      </c>
      <c r="U630" s="12">
        <f t="shared" si="985"/>
        <v>12583243.000000002</v>
      </c>
      <c r="V630" s="12">
        <f t="shared" si="986"/>
        <v>12653490.000000002</v>
      </c>
      <c r="W630" s="12">
        <f>W631+W669+W732+W763+W825</f>
        <v>0</v>
      </c>
      <c r="X630" s="22"/>
      <c r="Y630" s="25"/>
    </row>
    <row r="631" spans="1:26" s="11" customFormat="1" ht="31.2" x14ac:dyDescent="0.3">
      <c r="A631" s="10" t="s">
        <v>173</v>
      </c>
      <c r="B631" s="17"/>
      <c r="C631" s="10"/>
      <c r="D631" s="10"/>
      <c r="E631" s="16" t="s">
        <v>1098</v>
      </c>
      <c r="F631" s="18">
        <f t="shared" ref="F631:K631" si="1050">F632+F645</f>
        <v>5120418.5</v>
      </c>
      <c r="G631" s="18">
        <f t="shared" si="1050"/>
        <v>5543741.3000000007</v>
      </c>
      <c r="H631" s="18">
        <f t="shared" si="1050"/>
        <v>5573406.1000000015</v>
      </c>
      <c r="I631" s="18">
        <f t="shared" si="1050"/>
        <v>-7531.6</v>
      </c>
      <c r="J631" s="18">
        <f t="shared" si="1050"/>
        <v>-7486.3</v>
      </c>
      <c r="K631" s="18">
        <f t="shared" si="1050"/>
        <v>-7486.3</v>
      </c>
      <c r="L631" s="18">
        <f t="shared" si="1021"/>
        <v>5112886.9000000004</v>
      </c>
      <c r="M631" s="18">
        <f t="shared" si="1022"/>
        <v>5536255.0000000009</v>
      </c>
      <c r="N631" s="18">
        <f t="shared" si="1023"/>
        <v>5565919.8000000017</v>
      </c>
      <c r="O631" s="18">
        <f t="shared" ref="O631:Q631" si="1051">O632+O645</f>
        <v>0</v>
      </c>
      <c r="P631" s="18">
        <f t="shared" si="1051"/>
        <v>0</v>
      </c>
      <c r="Q631" s="18">
        <f t="shared" si="1051"/>
        <v>0</v>
      </c>
      <c r="R631" s="18">
        <f t="shared" si="984"/>
        <v>5112886.9000000004</v>
      </c>
      <c r="S631" s="18">
        <f t="shared" ref="S631" si="1052">S632+S645</f>
        <v>0</v>
      </c>
      <c r="T631" s="18">
        <f t="shared" si="987"/>
        <v>5112886.9000000004</v>
      </c>
      <c r="U631" s="18">
        <f t="shared" si="985"/>
        <v>5536255.0000000009</v>
      </c>
      <c r="V631" s="18">
        <f t="shared" si="986"/>
        <v>5565919.8000000017</v>
      </c>
      <c r="W631" s="18">
        <f t="shared" ref="W631" si="1053">W632+W645</f>
        <v>0</v>
      </c>
      <c r="X631" s="31"/>
      <c r="Y631" s="26"/>
    </row>
    <row r="632" spans="1:26" ht="62.4" x14ac:dyDescent="0.3">
      <c r="A632" s="47" t="s">
        <v>174</v>
      </c>
      <c r="B632" s="44"/>
      <c r="C632" s="47"/>
      <c r="D632" s="47"/>
      <c r="E632" s="15" t="s">
        <v>1099</v>
      </c>
      <c r="F632" s="19">
        <f t="shared" ref="F632:K632" si="1054">F633+F639</f>
        <v>1292847.1000000001</v>
      </c>
      <c r="G632" s="19">
        <f t="shared" si="1054"/>
        <v>1277098.1000000001</v>
      </c>
      <c r="H632" s="19">
        <f t="shared" si="1054"/>
        <v>1277098.1000000001</v>
      </c>
      <c r="I632" s="19">
        <f t="shared" si="1054"/>
        <v>-7531.6</v>
      </c>
      <c r="J632" s="19">
        <f t="shared" si="1054"/>
        <v>-7486.3</v>
      </c>
      <c r="K632" s="19">
        <f t="shared" si="1054"/>
        <v>-7486.3</v>
      </c>
      <c r="L632" s="19">
        <f t="shared" si="1021"/>
        <v>1285315.5</v>
      </c>
      <c r="M632" s="19">
        <f t="shared" si="1022"/>
        <v>1269611.8</v>
      </c>
      <c r="N632" s="19">
        <f t="shared" si="1023"/>
        <v>1269611.8</v>
      </c>
      <c r="O632" s="19">
        <f t="shared" ref="O632:Q632" si="1055">O633+O639</f>
        <v>0</v>
      </c>
      <c r="P632" s="19">
        <f t="shared" si="1055"/>
        <v>0</v>
      </c>
      <c r="Q632" s="19">
        <f t="shared" si="1055"/>
        <v>0</v>
      </c>
      <c r="R632" s="19">
        <f t="shared" si="984"/>
        <v>1285315.5</v>
      </c>
      <c r="S632" s="19">
        <f t="shared" ref="S632" si="1056">S633+S639</f>
        <v>0</v>
      </c>
      <c r="T632" s="19">
        <f t="shared" si="987"/>
        <v>1285315.5</v>
      </c>
      <c r="U632" s="19">
        <f t="shared" si="985"/>
        <v>1269611.8</v>
      </c>
      <c r="V632" s="19">
        <f t="shared" si="986"/>
        <v>1269611.8</v>
      </c>
      <c r="W632" s="19">
        <f t="shared" ref="W632" si="1057">W633+W639</f>
        <v>0</v>
      </c>
      <c r="X632" s="32"/>
      <c r="Y632" s="23"/>
      <c r="Z632" s="2"/>
    </row>
    <row r="633" spans="1:26" ht="46.8" x14ac:dyDescent="0.3">
      <c r="A633" s="47" t="s">
        <v>170</v>
      </c>
      <c r="B633" s="44"/>
      <c r="C633" s="47"/>
      <c r="D633" s="47"/>
      <c r="E633" s="15" t="s">
        <v>627</v>
      </c>
      <c r="F633" s="19">
        <f t="shared" ref="F633:K633" si="1058">F634</f>
        <v>1245883.3</v>
      </c>
      <c r="G633" s="19">
        <f t="shared" si="1058"/>
        <v>1230134.3</v>
      </c>
      <c r="H633" s="19">
        <f t="shared" si="1058"/>
        <v>1230134.3</v>
      </c>
      <c r="I633" s="19">
        <f t="shared" si="1058"/>
        <v>-310.8</v>
      </c>
      <c r="J633" s="19">
        <f t="shared" si="1058"/>
        <v>-310.8</v>
      </c>
      <c r="K633" s="19">
        <f t="shared" si="1058"/>
        <v>-310.8</v>
      </c>
      <c r="L633" s="19">
        <f t="shared" si="1021"/>
        <v>1245572.5</v>
      </c>
      <c r="M633" s="19">
        <f t="shared" si="1022"/>
        <v>1229823.5</v>
      </c>
      <c r="N633" s="19">
        <f t="shared" si="1023"/>
        <v>1229823.5</v>
      </c>
      <c r="O633" s="19">
        <f t="shared" ref="O633:Q633" si="1059">O634</f>
        <v>0</v>
      </c>
      <c r="P633" s="19">
        <f t="shared" si="1059"/>
        <v>0</v>
      </c>
      <c r="Q633" s="19">
        <f t="shared" si="1059"/>
        <v>0</v>
      </c>
      <c r="R633" s="19">
        <f t="shared" si="984"/>
        <v>1245572.5</v>
      </c>
      <c r="S633" s="19">
        <f t="shared" ref="S633" si="1060">S634</f>
        <v>0</v>
      </c>
      <c r="T633" s="19">
        <f t="shared" si="987"/>
        <v>1245572.5</v>
      </c>
      <c r="U633" s="19">
        <f t="shared" si="985"/>
        <v>1229823.5</v>
      </c>
      <c r="V633" s="19">
        <f t="shared" si="986"/>
        <v>1229823.5</v>
      </c>
      <c r="W633" s="19">
        <f t="shared" ref="W633" si="1061">W634</f>
        <v>0</v>
      </c>
      <c r="X633" s="32"/>
      <c r="Y633" s="23"/>
      <c r="Z633" s="2"/>
    </row>
    <row r="634" spans="1:26" ht="46.8" x14ac:dyDescent="0.3">
      <c r="A634" s="47" t="s">
        <v>170</v>
      </c>
      <c r="B634" s="44">
        <v>600</v>
      </c>
      <c r="C634" s="47"/>
      <c r="D634" s="47"/>
      <c r="E634" s="15" t="s">
        <v>581</v>
      </c>
      <c r="F634" s="19">
        <f t="shared" ref="F634:K634" si="1062">F635+F637</f>
        <v>1245883.3</v>
      </c>
      <c r="G634" s="19">
        <f t="shared" si="1062"/>
        <v>1230134.3</v>
      </c>
      <c r="H634" s="19">
        <f t="shared" si="1062"/>
        <v>1230134.3</v>
      </c>
      <c r="I634" s="19">
        <f t="shared" si="1062"/>
        <v>-310.8</v>
      </c>
      <c r="J634" s="19">
        <f t="shared" si="1062"/>
        <v>-310.8</v>
      </c>
      <c r="K634" s="19">
        <f t="shared" si="1062"/>
        <v>-310.8</v>
      </c>
      <c r="L634" s="19">
        <f t="shared" si="1021"/>
        <v>1245572.5</v>
      </c>
      <c r="M634" s="19">
        <f t="shared" si="1022"/>
        <v>1229823.5</v>
      </c>
      <c r="N634" s="19">
        <f t="shared" si="1023"/>
        <v>1229823.5</v>
      </c>
      <c r="O634" s="19">
        <f t="shared" ref="O634:Q634" si="1063">O635+O637</f>
        <v>0</v>
      </c>
      <c r="P634" s="19">
        <f t="shared" si="1063"/>
        <v>0</v>
      </c>
      <c r="Q634" s="19">
        <f t="shared" si="1063"/>
        <v>0</v>
      </c>
      <c r="R634" s="19">
        <f t="shared" si="984"/>
        <v>1245572.5</v>
      </c>
      <c r="S634" s="19">
        <f t="shared" ref="S634" si="1064">S635+S637</f>
        <v>0</v>
      </c>
      <c r="T634" s="19">
        <f t="shared" si="987"/>
        <v>1245572.5</v>
      </c>
      <c r="U634" s="19">
        <f t="shared" si="985"/>
        <v>1229823.5</v>
      </c>
      <c r="V634" s="19">
        <f t="shared" si="986"/>
        <v>1229823.5</v>
      </c>
      <c r="W634" s="19">
        <f t="shared" ref="W634" si="1065">W635+W637</f>
        <v>0</v>
      </c>
      <c r="X634" s="32"/>
      <c r="Y634" s="23"/>
      <c r="Z634" s="2"/>
    </row>
    <row r="635" spans="1:26" x14ac:dyDescent="0.3">
      <c r="A635" s="47" t="s">
        <v>170</v>
      </c>
      <c r="B635" s="44">
        <v>610</v>
      </c>
      <c r="C635" s="47"/>
      <c r="D635" s="47"/>
      <c r="E635" s="15" t="s">
        <v>595</v>
      </c>
      <c r="F635" s="19">
        <f t="shared" ref="F635:K635" si="1066">F636</f>
        <v>28450.799999999999</v>
      </c>
      <c r="G635" s="19">
        <f t="shared" si="1066"/>
        <v>28324.3</v>
      </c>
      <c r="H635" s="19">
        <f t="shared" si="1066"/>
        <v>28324.3</v>
      </c>
      <c r="I635" s="19">
        <f t="shared" si="1066"/>
        <v>0</v>
      </c>
      <c r="J635" s="19">
        <f t="shared" si="1066"/>
        <v>0</v>
      </c>
      <c r="K635" s="19">
        <f t="shared" si="1066"/>
        <v>0</v>
      </c>
      <c r="L635" s="19">
        <f t="shared" si="1021"/>
        <v>28450.799999999999</v>
      </c>
      <c r="M635" s="19">
        <f t="shared" si="1022"/>
        <v>28324.3</v>
      </c>
      <c r="N635" s="19">
        <f t="shared" si="1023"/>
        <v>28324.3</v>
      </c>
      <c r="O635" s="19">
        <f t="shared" ref="O635:Q635" si="1067">O636</f>
        <v>0</v>
      </c>
      <c r="P635" s="19">
        <f t="shared" si="1067"/>
        <v>0</v>
      </c>
      <c r="Q635" s="19">
        <f t="shared" si="1067"/>
        <v>0</v>
      </c>
      <c r="R635" s="19">
        <f t="shared" si="984"/>
        <v>28450.799999999999</v>
      </c>
      <c r="S635" s="19">
        <f t="shared" ref="S635" si="1068">S636</f>
        <v>0</v>
      </c>
      <c r="T635" s="19">
        <f t="shared" si="987"/>
        <v>28450.799999999999</v>
      </c>
      <c r="U635" s="19">
        <f t="shared" si="985"/>
        <v>28324.3</v>
      </c>
      <c r="V635" s="19">
        <f t="shared" si="986"/>
        <v>28324.3</v>
      </c>
      <c r="W635" s="19">
        <f t="shared" ref="W635" si="1069">W636</f>
        <v>0</v>
      </c>
      <c r="X635" s="32"/>
      <c r="Y635" s="23"/>
      <c r="Z635" s="2"/>
    </row>
    <row r="636" spans="1:26" x14ac:dyDescent="0.3">
      <c r="A636" s="47" t="s">
        <v>170</v>
      </c>
      <c r="B636" s="44">
        <v>610</v>
      </c>
      <c r="C636" s="47" t="s">
        <v>28</v>
      </c>
      <c r="D636" s="47" t="s">
        <v>5</v>
      </c>
      <c r="E636" s="15" t="s">
        <v>557</v>
      </c>
      <c r="F636" s="19">
        <v>28450.799999999999</v>
      </c>
      <c r="G636" s="19">
        <v>28324.3</v>
      </c>
      <c r="H636" s="19">
        <v>28324.3</v>
      </c>
      <c r="I636" s="19"/>
      <c r="J636" s="19"/>
      <c r="K636" s="19"/>
      <c r="L636" s="19">
        <f t="shared" si="1021"/>
        <v>28450.799999999999</v>
      </c>
      <c r="M636" s="19">
        <f t="shared" si="1022"/>
        <v>28324.3</v>
      </c>
      <c r="N636" s="19">
        <f t="shared" si="1023"/>
        <v>28324.3</v>
      </c>
      <c r="O636" s="19"/>
      <c r="P636" s="19"/>
      <c r="Q636" s="19"/>
      <c r="R636" s="19">
        <f t="shared" si="984"/>
        <v>28450.799999999999</v>
      </c>
      <c r="S636" s="19"/>
      <c r="T636" s="19">
        <f t="shared" si="987"/>
        <v>28450.799999999999</v>
      </c>
      <c r="U636" s="19">
        <f t="shared" si="985"/>
        <v>28324.3</v>
      </c>
      <c r="V636" s="19">
        <f t="shared" si="986"/>
        <v>28324.3</v>
      </c>
      <c r="W636" s="19"/>
      <c r="X636" s="32"/>
      <c r="Y636" s="23"/>
      <c r="Z636" s="2"/>
    </row>
    <row r="637" spans="1:26" x14ac:dyDescent="0.3">
      <c r="A637" s="47" t="s">
        <v>170</v>
      </c>
      <c r="B637" s="44">
        <v>620</v>
      </c>
      <c r="C637" s="47"/>
      <c r="D637" s="47"/>
      <c r="E637" s="15" t="s">
        <v>596</v>
      </c>
      <c r="F637" s="19">
        <f t="shared" ref="F637:K637" si="1070">F638</f>
        <v>1217432.5</v>
      </c>
      <c r="G637" s="19">
        <f t="shared" si="1070"/>
        <v>1201810</v>
      </c>
      <c r="H637" s="19">
        <f t="shared" si="1070"/>
        <v>1201810</v>
      </c>
      <c r="I637" s="19">
        <f t="shared" si="1070"/>
        <v>-310.8</v>
      </c>
      <c r="J637" s="19">
        <f t="shared" si="1070"/>
        <v>-310.8</v>
      </c>
      <c r="K637" s="19">
        <f t="shared" si="1070"/>
        <v>-310.8</v>
      </c>
      <c r="L637" s="19">
        <f t="shared" si="1021"/>
        <v>1217121.7</v>
      </c>
      <c r="M637" s="19">
        <f t="shared" si="1022"/>
        <v>1201499.2</v>
      </c>
      <c r="N637" s="19">
        <f t="shared" si="1023"/>
        <v>1201499.2</v>
      </c>
      <c r="O637" s="19">
        <f t="shared" ref="O637:Q637" si="1071">O638</f>
        <v>0</v>
      </c>
      <c r="P637" s="19">
        <f t="shared" si="1071"/>
        <v>0</v>
      </c>
      <c r="Q637" s="19">
        <f t="shared" si="1071"/>
        <v>0</v>
      </c>
      <c r="R637" s="19">
        <f t="shared" si="984"/>
        <v>1217121.7</v>
      </c>
      <c r="S637" s="19">
        <f t="shared" ref="S637" si="1072">S638</f>
        <v>0</v>
      </c>
      <c r="T637" s="19">
        <f t="shared" si="987"/>
        <v>1217121.7</v>
      </c>
      <c r="U637" s="19">
        <f t="shared" si="985"/>
        <v>1201499.2</v>
      </c>
      <c r="V637" s="19">
        <f t="shared" si="986"/>
        <v>1201499.2</v>
      </c>
      <c r="W637" s="19">
        <f t="shared" ref="W637" si="1073">W638</f>
        <v>0</v>
      </c>
      <c r="X637" s="32"/>
      <c r="Y637" s="23"/>
      <c r="Z637" s="2"/>
    </row>
    <row r="638" spans="1:26" x14ac:dyDescent="0.3">
      <c r="A638" s="47" t="s">
        <v>170</v>
      </c>
      <c r="B638" s="44">
        <v>620</v>
      </c>
      <c r="C638" s="47" t="s">
        <v>28</v>
      </c>
      <c r="D638" s="47" t="s">
        <v>5</v>
      </c>
      <c r="E638" s="15" t="s">
        <v>557</v>
      </c>
      <c r="F638" s="19">
        <v>1217432.5</v>
      </c>
      <c r="G638" s="19">
        <v>1201810</v>
      </c>
      <c r="H638" s="19">
        <v>1201810</v>
      </c>
      <c r="I638" s="19">
        <v>-310.8</v>
      </c>
      <c r="J638" s="19">
        <v>-310.8</v>
      </c>
      <c r="K638" s="19">
        <v>-310.8</v>
      </c>
      <c r="L638" s="19">
        <f t="shared" si="1021"/>
        <v>1217121.7</v>
      </c>
      <c r="M638" s="19">
        <f t="shared" si="1022"/>
        <v>1201499.2</v>
      </c>
      <c r="N638" s="19">
        <f t="shared" si="1023"/>
        <v>1201499.2</v>
      </c>
      <c r="O638" s="19"/>
      <c r="P638" s="19"/>
      <c r="Q638" s="19"/>
      <c r="R638" s="19">
        <f t="shared" si="984"/>
        <v>1217121.7</v>
      </c>
      <c r="S638" s="19"/>
      <c r="T638" s="19">
        <f t="shared" si="987"/>
        <v>1217121.7</v>
      </c>
      <c r="U638" s="19">
        <f t="shared" si="985"/>
        <v>1201499.2</v>
      </c>
      <c r="V638" s="19">
        <f t="shared" si="986"/>
        <v>1201499.2</v>
      </c>
      <c r="W638" s="19"/>
      <c r="X638" s="32"/>
      <c r="Y638" s="23" t="s">
        <v>1292</v>
      </c>
      <c r="Z638" s="2"/>
    </row>
    <row r="639" spans="1:26" ht="31.2" x14ac:dyDescent="0.3">
      <c r="A639" s="47" t="s">
        <v>171</v>
      </c>
      <c r="B639" s="44"/>
      <c r="C639" s="47"/>
      <c r="D639" s="47"/>
      <c r="E639" s="15" t="s">
        <v>693</v>
      </c>
      <c r="F639" s="19">
        <f t="shared" ref="F639:K639" si="1074">F640</f>
        <v>46963.8</v>
      </c>
      <c r="G639" s="19">
        <f t="shared" si="1074"/>
        <v>46963.8</v>
      </c>
      <c r="H639" s="19">
        <f t="shared" si="1074"/>
        <v>46963.8</v>
      </c>
      <c r="I639" s="19">
        <f t="shared" si="1074"/>
        <v>-7220.8</v>
      </c>
      <c r="J639" s="19">
        <f t="shared" si="1074"/>
        <v>-7175.5</v>
      </c>
      <c r="K639" s="19">
        <f t="shared" si="1074"/>
        <v>-7175.5</v>
      </c>
      <c r="L639" s="19">
        <f t="shared" si="1021"/>
        <v>39743</v>
      </c>
      <c r="M639" s="19">
        <f t="shared" si="1022"/>
        <v>39788.300000000003</v>
      </c>
      <c r="N639" s="19">
        <f t="shared" si="1023"/>
        <v>39788.300000000003</v>
      </c>
      <c r="O639" s="19">
        <f t="shared" ref="O639:Q639" si="1075">O640</f>
        <v>0</v>
      </c>
      <c r="P639" s="19">
        <f t="shared" si="1075"/>
        <v>0</v>
      </c>
      <c r="Q639" s="19">
        <f t="shared" si="1075"/>
        <v>0</v>
      </c>
      <c r="R639" s="19">
        <f t="shared" si="984"/>
        <v>39743</v>
      </c>
      <c r="S639" s="19">
        <f t="shared" ref="S639" si="1076">S640</f>
        <v>0</v>
      </c>
      <c r="T639" s="19">
        <f t="shared" si="987"/>
        <v>39743</v>
      </c>
      <c r="U639" s="19">
        <f t="shared" si="985"/>
        <v>39788.300000000003</v>
      </c>
      <c r="V639" s="19">
        <f t="shared" si="986"/>
        <v>39788.300000000003</v>
      </c>
      <c r="W639" s="19">
        <f t="shared" ref="W639" si="1077">W640</f>
        <v>0</v>
      </c>
      <c r="X639" s="32"/>
      <c r="Y639" s="23"/>
      <c r="Z639" s="2"/>
    </row>
    <row r="640" spans="1:26" ht="46.8" x14ac:dyDescent="0.3">
      <c r="A640" s="47" t="s">
        <v>171</v>
      </c>
      <c r="B640" s="44">
        <v>600</v>
      </c>
      <c r="C640" s="47"/>
      <c r="D640" s="47"/>
      <c r="E640" s="15" t="s">
        <v>581</v>
      </c>
      <c r="F640" s="19">
        <f t="shared" ref="F640:K640" si="1078">F641+F643</f>
        <v>46963.8</v>
      </c>
      <c r="G640" s="19">
        <f t="shared" si="1078"/>
        <v>46963.8</v>
      </c>
      <c r="H640" s="19">
        <f t="shared" si="1078"/>
        <v>46963.8</v>
      </c>
      <c r="I640" s="19">
        <f t="shared" si="1078"/>
        <v>-7220.8</v>
      </c>
      <c r="J640" s="19">
        <f t="shared" si="1078"/>
        <v>-7175.5</v>
      </c>
      <c r="K640" s="19">
        <f t="shared" si="1078"/>
        <v>-7175.5</v>
      </c>
      <c r="L640" s="19">
        <f t="shared" si="1021"/>
        <v>39743</v>
      </c>
      <c r="M640" s="19">
        <f t="shared" si="1022"/>
        <v>39788.300000000003</v>
      </c>
      <c r="N640" s="19">
        <f t="shared" si="1023"/>
        <v>39788.300000000003</v>
      </c>
      <c r="O640" s="19">
        <f t="shared" ref="O640:Q640" si="1079">O641+O643</f>
        <v>0</v>
      </c>
      <c r="P640" s="19">
        <f t="shared" si="1079"/>
        <v>0</v>
      </c>
      <c r="Q640" s="19">
        <f t="shared" si="1079"/>
        <v>0</v>
      </c>
      <c r="R640" s="19">
        <f t="shared" si="984"/>
        <v>39743</v>
      </c>
      <c r="S640" s="19">
        <f t="shared" ref="S640" si="1080">S641+S643</f>
        <v>0</v>
      </c>
      <c r="T640" s="19">
        <f t="shared" si="987"/>
        <v>39743</v>
      </c>
      <c r="U640" s="19">
        <f t="shared" si="985"/>
        <v>39788.300000000003</v>
      </c>
      <c r="V640" s="19">
        <f t="shared" si="986"/>
        <v>39788.300000000003</v>
      </c>
      <c r="W640" s="19">
        <f t="shared" ref="W640" si="1081">W641+W643</f>
        <v>0</v>
      </c>
      <c r="X640" s="32"/>
      <c r="Y640" s="23"/>
      <c r="Z640" s="2"/>
    </row>
    <row r="641" spans="1:26" x14ac:dyDescent="0.3">
      <c r="A641" s="47" t="s">
        <v>171</v>
      </c>
      <c r="B641" s="44">
        <v>610</v>
      </c>
      <c r="C641" s="47"/>
      <c r="D641" s="47"/>
      <c r="E641" s="15" t="s">
        <v>595</v>
      </c>
      <c r="F641" s="19">
        <f t="shared" ref="F641:K641" si="1082">F642</f>
        <v>19869.2</v>
      </c>
      <c r="G641" s="19">
        <f t="shared" si="1082"/>
        <v>19869.2</v>
      </c>
      <c r="H641" s="19">
        <f t="shared" si="1082"/>
        <v>19869.2</v>
      </c>
      <c r="I641" s="19">
        <f t="shared" si="1082"/>
        <v>-7194.8</v>
      </c>
      <c r="J641" s="19">
        <f t="shared" si="1082"/>
        <v>-7175.5</v>
      </c>
      <c r="K641" s="19">
        <f t="shared" si="1082"/>
        <v>-7175.5</v>
      </c>
      <c r="L641" s="19">
        <f t="shared" si="1021"/>
        <v>12674.400000000001</v>
      </c>
      <c r="M641" s="19">
        <f t="shared" si="1022"/>
        <v>12693.7</v>
      </c>
      <c r="N641" s="19">
        <f t="shared" si="1023"/>
        <v>12693.7</v>
      </c>
      <c r="O641" s="19">
        <f t="shared" ref="O641:Q641" si="1083">O642</f>
        <v>0</v>
      </c>
      <c r="P641" s="19">
        <f t="shared" si="1083"/>
        <v>0</v>
      </c>
      <c r="Q641" s="19">
        <f t="shared" si="1083"/>
        <v>0</v>
      </c>
      <c r="R641" s="19">
        <f t="shared" si="984"/>
        <v>12674.400000000001</v>
      </c>
      <c r="S641" s="19">
        <f t="shared" ref="S641" si="1084">S642</f>
        <v>0</v>
      </c>
      <c r="T641" s="19">
        <f t="shared" si="987"/>
        <v>12674.400000000001</v>
      </c>
      <c r="U641" s="19">
        <f t="shared" si="985"/>
        <v>12693.7</v>
      </c>
      <c r="V641" s="19">
        <f t="shared" si="986"/>
        <v>12693.7</v>
      </c>
      <c r="W641" s="19">
        <f t="shared" ref="W641" si="1085">W642</f>
        <v>0</v>
      </c>
      <c r="X641" s="32"/>
      <c r="Y641" s="23"/>
      <c r="Z641" s="2"/>
    </row>
    <row r="642" spans="1:26" x14ac:dyDescent="0.3">
      <c r="A642" s="47" t="s">
        <v>171</v>
      </c>
      <c r="B642" s="44">
        <v>610</v>
      </c>
      <c r="C642" s="47" t="s">
        <v>28</v>
      </c>
      <c r="D642" s="47" t="s">
        <v>5</v>
      </c>
      <c r="E642" s="15" t="s">
        <v>557</v>
      </c>
      <c r="F642" s="19">
        <v>19869.2</v>
      </c>
      <c r="G642" s="19">
        <v>19869.2</v>
      </c>
      <c r="H642" s="19">
        <v>19869.2</v>
      </c>
      <c r="I642" s="19">
        <f>-19.3-7175.5</f>
        <v>-7194.8</v>
      </c>
      <c r="J642" s="19">
        <v>-7175.5</v>
      </c>
      <c r="K642" s="19">
        <v>-7175.5</v>
      </c>
      <c r="L642" s="19">
        <f t="shared" si="1021"/>
        <v>12674.400000000001</v>
      </c>
      <c r="M642" s="19">
        <f t="shared" si="1022"/>
        <v>12693.7</v>
      </c>
      <c r="N642" s="19">
        <f t="shared" si="1023"/>
        <v>12693.7</v>
      </c>
      <c r="O642" s="19"/>
      <c r="P642" s="19"/>
      <c r="Q642" s="19"/>
      <c r="R642" s="19">
        <f t="shared" si="984"/>
        <v>12674.400000000001</v>
      </c>
      <c r="S642" s="19"/>
      <c r="T642" s="19">
        <f t="shared" si="987"/>
        <v>12674.400000000001</v>
      </c>
      <c r="U642" s="19">
        <f t="shared" si="985"/>
        <v>12693.7</v>
      </c>
      <c r="V642" s="19">
        <f t="shared" si="986"/>
        <v>12693.7</v>
      </c>
      <c r="W642" s="19"/>
      <c r="X642" s="32"/>
      <c r="Y642" s="23" t="s">
        <v>1344</v>
      </c>
      <c r="Z642" s="2"/>
    </row>
    <row r="643" spans="1:26" x14ac:dyDescent="0.3">
      <c r="A643" s="47" t="s">
        <v>171</v>
      </c>
      <c r="B643" s="44">
        <v>620</v>
      </c>
      <c r="C643" s="47"/>
      <c r="D643" s="47"/>
      <c r="E643" s="15" t="s">
        <v>596</v>
      </c>
      <c r="F643" s="19">
        <f t="shared" ref="F643:K643" si="1086">F644</f>
        <v>27094.6</v>
      </c>
      <c r="G643" s="19">
        <f t="shared" si="1086"/>
        <v>27094.6</v>
      </c>
      <c r="H643" s="19">
        <f t="shared" si="1086"/>
        <v>27094.6</v>
      </c>
      <c r="I643" s="19">
        <f t="shared" si="1086"/>
        <v>-26</v>
      </c>
      <c r="J643" s="19">
        <f t="shared" si="1086"/>
        <v>0</v>
      </c>
      <c r="K643" s="19">
        <f t="shared" si="1086"/>
        <v>0</v>
      </c>
      <c r="L643" s="19">
        <f t="shared" si="1021"/>
        <v>27068.6</v>
      </c>
      <c r="M643" s="19">
        <f t="shared" si="1022"/>
        <v>27094.6</v>
      </c>
      <c r="N643" s="19">
        <f t="shared" si="1023"/>
        <v>27094.6</v>
      </c>
      <c r="O643" s="19">
        <f t="shared" ref="O643:Q643" si="1087">O644</f>
        <v>0</v>
      </c>
      <c r="P643" s="19">
        <f t="shared" si="1087"/>
        <v>0</v>
      </c>
      <c r="Q643" s="19">
        <f t="shared" si="1087"/>
        <v>0</v>
      </c>
      <c r="R643" s="19">
        <f t="shared" si="984"/>
        <v>27068.6</v>
      </c>
      <c r="S643" s="19">
        <f t="shared" ref="S643" si="1088">S644</f>
        <v>0</v>
      </c>
      <c r="T643" s="19">
        <f t="shared" si="987"/>
        <v>27068.6</v>
      </c>
      <c r="U643" s="19">
        <f t="shared" si="985"/>
        <v>27094.6</v>
      </c>
      <c r="V643" s="19">
        <f t="shared" si="986"/>
        <v>27094.6</v>
      </c>
      <c r="W643" s="19">
        <f t="shared" ref="W643" si="1089">W644</f>
        <v>0</v>
      </c>
      <c r="X643" s="32"/>
      <c r="Y643" s="23"/>
      <c r="Z643" s="2"/>
    </row>
    <row r="644" spans="1:26" x14ac:dyDescent="0.3">
      <c r="A644" s="47" t="s">
        <v>171</v>
      </c>
      <c r="B644" s="44">
        <v>620</v>
      </c>
      <c r="C644" s="47" t="s">
        <v>28</v>
      </c>
      <c r="D644" s="47" t="s">
        <v>5</v>
      </c>
      <c r="E644" s="15" t="s">
        <v>557</v>
      </c>
      <c r="F644" s="19">
        <v>27094.6</v>
      </c>
      <c r="G644" s="19">
        <v>27094.6</v>
      </c>
      <c r="H644" s="19">
        <v>27094.6</v>
      </c>
      <c r="I644" s="19">
        <v>-26</v>
      </c>
      <c r="J644" s="19"/>
      <c r="K644" s="19"/>
      <c r="L644" s="19">
        <f t="shared" si="1021"/>
        <v>27068.6</v>
      </c>
      <c r="M644" s="19">
        <f t="shared" si="1022"/>
        <v>27094.6</v>
      </c>
      <c r="N644" s="19">
        <f t="shared" si="1023"/>
        <v>27094.6</v>
      </c>
      <c r="O644" s="19"/>
      <c r="P644" s="19"/>
      <c r="Q644" s="19"/>
      <c r="R644" s="19">
        <f t="shared" si="984"/>
        <v>27068.6</v>
      </c>
      <c r="S644" s="19"/>
      <c r="T644" s="19">
        <f t="shared" si="987"/>
        <v>27068.6</v>
      </c>
      <c r="U644" s="19">
        <f t="shared" si="985"/>
        <v>27094.6</v>
      </c>
      <c r="V644" s="19">
        <f t="shared" si="986"/>
        <v>27094.6</v>
      </c>
      <c r="W644" s="19"/>
      <c r="X644" s="32"/>
      <c r="Y644" s="23" t="s">
        <v>1293</v>
      </c>
      <c r="Z644" s="2"/>
    </row>
    <row r="645" spans="1:26" ht="46.8" x14ac:dyDescent="0.3">
      <c r="A645" s="47" t="s">
        <v>177</v>
      </c>
      <c r="B645" s="44"/>
      <c r="C645" s="47"/>
      <c r="D645" s="47"/>
      <c r="E645" s="15" t="s">
        <v>1100</v>
      </c>
      <c r="F645" s="19">
        <f t="shared" ref="F645:K645" si="1090">F646+F665</f>
        <v>3827571.4</v>
      </c>
      <c r="G645" s="19">
        <f t="shared" si="1090"/>
        <v>4266643.2</v>
      </c>
      <c r="H645" s="19">
        <f t="shared" si="1090"/>
        <v>4296308.0000000009</v>
      </c>
      <c r="I645" s="19">
        <f t="shared" si="1090"/>
        <v>0</v>
      </c>
      <c r="J645" s="19">
        <f t="shared" si="1090"/>
        <v>0</v>
      </c>
      <c r="K645" s="19">
        <f t="shared" si="1090"/>
        <v>0</v>
      </c>
      <c r="L645" s="19">
        <f t="shared" si="1021"/>
        <v>3827571.4</v>
      </c>
      <c r="M645" s="19">
        <f t="shared" si="1022"/>
        <v>4266643.2</v>
      </c>
      <c r="N645" s="19">
        <f t="shared" si="1023"/>
        <v>4296308.0000000009</v>
      </c>
      <c r="O645" s="19">
        <f t="shared" ref="O645:Q645" si="1091">O646+O665</f>
        <v>0</v>
      </c>
      <c r="P645" s="19">
        <f t="shared" si="1091"/>
        <v>0</v>
      </c>
      <c r="Q645" s="19">
        <f t="shared" si="1091"/>
        <v>0</v>
      </c>
      <c r="R645" s="19">
        <f t="shared" si="984"/>
        <v>3827571.4</v>
      </c>
      <c r="S645" s="19">
        <f t="shared" ref="S645" si="1092">S646+S665</f>
        <v>0</v>
      </c>
      <c r="T645" s="19">
        <f t="shared" si="987"/>
        <v>3827571.4</v>
      </c>
      <c r="U645" s="19">
        <f t="shared" si="985"/>
        <v>4266643.2</v>
      </c>
      <c r="V645" s="19">
        <f t="shared" si="986"/>
        <v>4296308.0000000009</v>
      </c>
      <c r="W645" s="19">
        <f t="shared" ref="W645" si="1093">W646+W665</f>
        <v>0</v>
      </c>
      <c r="X645" s="32"/>
      <c r="Y645" s="23"/>
      <c r="Z645" s="2"/>
    </row>
    <row r="646" spans="1:26" ht="46.8" x14ac:dyDescent="0.3">
      <c r="A646" s="47" t="s">
        <v>175</v>
      </c>
      <c r="B646" s="44"/>
      <c r="C646" s="47"/>
      <c r="D646" s="47"/>
      <c r="E646" s="15" t="s">
        <v>694</v>
      </c>
      <c r="F646" s="19">
        <f t="shared" ref="F646:K646" si="1094">F647+F650+F653+F656</f>
        <v>3824609.6</v>
      </c>
      <c r="G646" s="19">
        <f t="shared" si="1094"/>
        <v>4263681.4000000004</v>
      </c>
      <c r="H646" s="19">
        <f t="shared" si="1094"/>
        <v>4293346.2000000011</v>
      </c>
      <c r="I646" s="19">
        <f t="shared" si="1094"/>
        <v>0</v>
      </c>
      <c r="J646" s="19">
        <f t="shared" si="1094"/>
        <v>0</v>
      </c>
      <c r="K646" s="19">
        <f t="shared" si="1094"/>
        <v>0</v>
      </c>
      <c r="L646" s="19">
        <f t="shared" si="1021"/>
        <v>3824609.6</v>
      </c>
      <c r="M646" s="19">
        <f t="shared" si="1022"/>
        <v>4263681.4000000004</v>
      </c>
      <c r="N646" s="19">
        <f t="shared" si="1023"/>
        <v>4293346.2000000011</v>
      </c>
      <c r="O646" s="19">
        <f t="shared" ref="O646:Q646" si="1095">O647+O650+O653+O656</f>
        <v>0</v>
      </c>
      <c r="P646" s="19">
        <f t="shared" si="1095"/>
        <v>0</v>
      </c>
      <c r="Q646" s="19">
        <f t="shared" si="1095"/>
        <v>0</v>
      </c>
      <c r="R646" s="19">
        <f t="shared" si="984"/>
        <v>3824609.6</v>
      </c>
      <c r="S646" s="19">
        <f t="shared" ref="S646" si="1096">S647+S650+S653+S656</f>
        <v>0</v>
      </c>
      <c r="T646" s="19">
        <f t="shared" si="987"/>
        <v>3824609.6</v>
      </c>
      <c r="U646" s="19">
        <f t="shared" si="985"/>
        <v>4263681.4000000004</v>
      </c>
      <c r="V646" s="19">
        <f t="shared" si="986"/>
        <v>4293346.2000000011</v>
      </c>
      <c r="W646" s="19">
        <f t="shared" ref="W646" si="1097">W647+W650+W653+W656</f>
        <v>0</v>
      </c>
      <c r="X646" s="32"/>
      <c r="Y646" s="23"/>
      <c r="Z646" s="2"/>
    </row>
    <row r="647" spans="1:26" ht="93.6" x14ac:dyDescent="0.3">
      <c r="A647" s="47" t="s">
        <v>175</v>
      </c>
      <c r="B647" s="44">
        <v>100</v>
      </c>
      <c r="C647" s="47"/>
      <c r="D647" s="47"/>
      <c r="E647" s="15" t="s">
        <v>577</v>
      </c>
      <c r="F647" s="19">
        <f t="shared" ref="F647:K648" si="1098">F648</f>
        <v>312.5</v>
      </c>
      <c r="G647" s="19">
        <f t="shared" si="1098"/>
        <v>312.5</v>
      </c>
      <c r="H647" s="19">
        <f t="shared" si="1098"/>
        <v>312.5</v>
      </c>
      <c r="I647" s="19">
        <f t="shared" si="1098"/>
        <v>0</v>
      </c>
      <c r="J647" s="19">
        <f t="shared" si="1098"/>
        <v>0</v>
      </c>
      <c r="K647" s="19">
        <f t="shared" si="1098"/>
        <v>0</v>
      </c>
      <c r="L647" s="19">
        <f t="shared" si="1021"/>
        <v>312.5</v>
      </c>
      <c r="M647" s="19">
        <f t="shared" si="1022"/>
        <v>312.5</v>
      </c>
      <c r="N647" s="19">
        <f t="shared" si="1023"/>
        <v>312.5</v>
      </c>
      <c r="O647" s="19">
        <f t="shared" ref="O647:Q648" si="1099">O648</f>
        <v>0</v>
      </c>
      <c r="P647" s="19">
        <f t="shared" si="1099"/>
        <v>0</v>
      </c>
      <c r="Q647" s="19">
        <f t="shared" si="1099"/>
        <v>0</v>
      </c>
      <c r="R647" s="19">
        <f t="shared" si="984"/>
        <v>312.5</v>
      </c>
      <c r="S647" s="19">
        <f t="shared" ref="S647:S648" si="1100">S648</f>
        <v>0</v>
      </c>
      <c r="T647" s="19">
        <f t="shared" si="987"/>
        <v>312.5</v>
      </c>
      <c r="U647" s="19">
        <f t="shared" si="985"/>
        <v>312.5</v>
      </c>
      <c r="V647" s="19">
        <f t="shared" si="986"/>
        <v>312.5</v>
      </c>
      <c r="W647" s="19">
        <f t="shared" ref="W647:W648" si="1101">W648</f>
        <v>0</v>
      </c>
      <c r="X647" s="32"/>
      <c r="Y647" s="23"/>
      <c r="Z647" s="2"/>
    </row>
    <row r="648" spans="1:26" ht="31.2" x14ac:dyDescent="0.3">
      <c r="A648" s="47" t="s">
        <v>175</v>
      </c>
      <c r="B648" s="44">
        <v>120</v>
      </c>
      <c r="C648" s="47"/>
      <c r="D648" s="47"/>
      <c r="E648" s="15" t="s">
        <v>585</v>
      </c>
      <c r="F648" s="19">
        <f t="shared" si="1098"/>
        <v>312.5</v>
      </c>
      <c r="G648" s="19">
        <f t="shared" si="1098"/>
        <v>312.5</v>
      </c>
      <c r="H648" s="19">
        <f t="shared" si="1098"/>
        <v>312.5</v>
      </c>
      <c r="I648" s="19">
        <f t="shared" si="1098"/>
        <v>0</v>
      </c>
      <c r="J648" s="19">
        <f t="shared" si="1098"/>
        <v>0</v>
      </c>
      <c r="K648" s="19">
        <f t="shared" si="1098"/>
        <v>0</v>
      </c>
      <c r="L648" s="19">
        <f t="shared" si="1021"/>
        <v>312.5</v>
      </c>
      <c r="M648" s="19">
        <f t="shared" si="1022"/>
        <v>312.5</v>
      </c>
      <c r="N648" s="19">
        <f t="shared" si="1023"/>
        <v>312.5</v>
      </c>
      <c r="O648" s="19">
        <f t="shared" si="1099"/>
        <v>0</v>
      </c>
      <c r="P648" s="19">
        <f t="shared" si="1099"/>
        <v>0</v>
      </c>
      <c r="Q648" s="19">
        <f t="shared" si="1099"/>
        <v>0</v>
      </c>
      <c r="R648" s="19">
        <f t="shared" si="984"/>
        <v>312.5</v>
      </c>
      <c r="S648" s="19">
        <f t="shared" si="1100"/>
        <v>0</v>
      </c>
      <c r="T648" s="19">
        <f t="shared" si="987"/>
        <v>312.5</v>
      </c>
      <c r="U648" s="19">
        <f t="shared" si="985"/>
        <v>312.5</v>
      </c>
      <c r="V648" s="19">
        <f t="shared" si="986"/>
        <v>312.5</v>
      </c>
      <c r="W648" s="19">
        <f t="shared" si="1101"/>
        <v>0</v>
      </c>
      <c r="X648" s="32"/>
      <c r="Y648" s="23"/>
      <c r="Z648" s="2"/>
    </row>
    <row r="649" spans="1:26" x14ac:dyDescent="0.3">
      <c r="A649" s="47" t="s">
        <v>175</v>
      </c>
      <c r="B649" s="44">
        <v>120</v>
      </c>
      <c r="C649" s="47" t="s">
        <v>28</v>
      </c>
      <c r="D649" s="47" t="s">
        <v>30</v>
      </c>
      <c r="E649" s="15" t="s">
        <v>562</v>
      </c>
      <c r="F649" s="19">
        <v>312.5</v>
      </c>
      <c r="G649" s="19">
        <v>312.5</v>
      </c>
      <c r="H649" s="19">
        <v>312.5</v>
      </c>
      <c r="I649" s="19"/>
      <c r="J649" s="19"/>
      <c r="K649" s="19"/>
      <c r="L649" s="19">
        <f t="shared" si="1021"/>
        <v>312.5</v>
      </c>
      <c r="M649" s="19">
        <f t="shared" si="1022"/>
        <v>312.5</v>
      </c>
      <c r="N649" s="19">
        <f t="shared" si="1023"/>
        <v>312.5</v>
      </c>
      <c r="O649" s="19"/>
      <c r="P649" s="19"/>
      <c r="Q649" s="19"/>
      <c r="R649" s="19">
        <f t="shared" si="984"/>
        <v>312.5</v>
      </c>
      <c r="S649" s="19"/>
      <c r="T649" s="19">
        <f t="shared" si="987"/>
        <v>312.5</v>
      </c>
      <c r="U649" s="19">
        <f t="shared" si="985"/>
        <v>312.5</v>
      </c>
      <c r="V649" s="19">
        <f t="shared" si="986"/>
        <v>312.5</v>
      </c>
      <c r="W649" s="19"/>
      <c r="X649" s="32"/>
      <c r="Y649" s="23"/>
      <c r="Z649" s="2"/>
    </row>
    <row r="650" spans="1:26" ht="31.2" x14ac:dyDescent="0.3">
      <c r="A650" s="47" t="s">
        <v>175</v>
      </c>
      <c r="B650" s="44">
        <v>200</v>
      </c>
      <c r="C650" s="47"/>
      <c r="D650" s="47"/>
      <c r="E650" s="15" t="s">
        <v>578</v>
      </c>
      <c r="F650" s="19">
        <f t="shared" ref="F650:K651" si="1102">F651</f>
        <v>250</v>
      </c>
      <c r="G650" s="19">
        <f t="shared" si="1102"/>
        <v>250</v>
      </c>
      <c r="H650" s="19">
        <f t="shared" si="1102"/>
        <v>250</v>
      </c>
      <c r="I650" s="19">
        <f t="shared" si="1102"/>
        <v>0</v>
      </c>
      <c r="J650" s="19">
        <f t="shared" si="1102"/>
        <v>0</v>
      </c>
      <c r="K650" s="19">
        <f t="shared" si="1102"/>
        <v>0</v>
      </c>
      <c r="L650" s="19">
        <f t="shared" si="1021"/>
        <v>250</v>
      </c>
      <c r="M650" s="19">
        <f t="shared" si="1022"/>
        <v>250</v>
      </c>
      <c r="N650" s="19">
        <f t="shared" si="1023"/>
        <v>250</v>
      </c>
      <c r="O650" s="19">
        <f t="shared" ref="O650:Q651" si="1103">O651</f>
        <v>0</v>
      </c>
      <c r="P650" s="19">
        <f t="shared" si="1103"/>
        <v>0</v>
      </c>
      <c r="Q650" s="19">
        <f t="shared" si="1103"/>
        <v>0</v>
      </c>
      <c r="R650" s="19">
        <f t="shared" si="984"/>
        <v>250</v>
      </c>
      <c r="S650" s="19">
        <f t="shared" ref="S650:S651" si="1104">S651</f>
        <v>0</v>
      </c>
      <c r="T650" s="19">
        <f t="shared" si="987"/>
        <v>250</v>
      </c>
      <c r="U650" s="19">
        <f t="shared" si="985"/>
        <v>250</v>
      </c>
      <c r="V650" s="19">
        <f t="shared" si="986"/>
        <v>250</v>
      </c>
      <c r="W650" s="19">
        <f t="shared" ref="W650:W651" si="1105">W651</f>
        <v>0</v>
      </c>
      <c r="X650" s="32"/>
      <c r="Y650" s="23"/>
      <c r="Z650" s="2"/>
    </row>
    <row r="651" spans="1:26" ht="46.8" x14ac:dyDescent="0.3">
      <c r="A651" s="47" t="s">
        <v>175</v>
      </c>
      <c r="B651" s="44">
        <v>240</v>
      </c>
      <c r="C651" s="47"/>
      <c r="D651" s="47"/>
      <c r="E651" s="15" t="s">
        <v>586</v>
      </c>
      <c r="F651" s="19">
        <f t="shared" si="1102"/>
        <v>250</v>
      </c>
      <c r="G651" s="19">
        <f t="shared" si="1102"/>
        <v>250</v>
      </c>
      <c r="H651" s="19">
        <f t="shared" si="1102"/>
        <v>250</v>
      </c>
      <c r="I651" s="19">
        <f t="shared" si="1102"/>
        <v>0</v>
      </c>
      <c r="J651" s="19">
        <f t="shared" si="1102"/>
        <v>0</v>
      </c>
      <c r="K651" s="19">
        <f t="shared" si="1102"/>
        <v>0</v>
      </c>
      <c r="L651" s="19">
        <f t="shared" si="1021"/>
        <v>250</v>
      </c>
      <c r="M651" s="19">
        <f t="shared" si="1022"/>
        <v>250</v>
      </c>
      <c r="N651" s="19">
        <f t="shared" si="1023"/>
        <v>250</v>
      </c>
      <c r="O651" s="19">
        <f t="shared" si="1103"/>
        <v>0</v>
      </c>
      <c r="P651" s="19">
        <f t="shared" si="1103"/>
        <v>0</v>
      </c>
      <c r="Q651" s="19">
        <f t="shared" si="1103"/>
        <v>0</v>
      </c>
      <c r="R651" s="19">
        <f t="shared" si="984"/>
        <v>250</v>
      </c>
      <c r="S651" s="19">
        <f t="shared" si="1104"/>
        <v>0</v>
      </c>
      <c r="T651" s="19">
        <f t="shared" si="987"/>
        <v>250</v>
      </c>
      <c r="U651" s="19">
        <f t="shared" si="985"/>
        <v>250</v>
      </c>
      <c r="V651" s="19">
        <f t="shared" si="986"/>
        <v>250</v>
      </c>
      <c r="W651" s="19">
        <f t="shared" si="1105"/>
        <v>0</v>
      </c>
      <c r="X651" s="32"/>
      <c r="Y651" s="23"/>
      <c r="Z651" s="2"/>
    </row>
    <row r="652" spans="1:26" x14ac:dyDescent="0.3">
      <c r="A652" s="47" t="s">
        <v>175</v>
      </c>
      <c r="B652" s="44">
        <v>240</v>
      </c>
      <c r="C652" s="47" t="s">
        <v>28</v>
      </c>
      <c r="D652" s="47" t="s">
        <v>30</v>
      </c>
      <c r="E652" s="15" t="s">
        <v>562</v>
      </c>
      <c r="F652" s="19">
        <v>250</v>
      </c>
      <c r="G652" s="19">
        <v>250</v>
      </c>
      <c r="H652" s="19">
        <v>250</v>
      </c>
      <c r="I652" s="19"/>
      <c r="J652" s="19"/>
      <c r="K652" s="19"/>
      <c r="L652" s="19">
        <f t="shared" si="1021"/>
        <v>250</v>
      </c>
      <c r="M652" s="19">
        <f t="shared" si="1022"/>
        <v>250</v>
      </c>
      <c r="N652" s="19">
        <f t="shared" si="1023"/>
        <v>250</v>
      </c>
      <c r="O652" s="19"/>
      <c r="P652" s="19"/>
      <c r="Q652" s="19"/>
      <c r="R652" s="19">
        <f t="shared" si="984"/>
        <v>250</v>
      </c>
      <c r="S652" s="19"/>
      <c r="T652" s="19">
        <f t="shared" si="987"/>
        <v>250</v>
      </c>
      <c r="U652" s="19">
        <f t="shared" si="985"/>
        <v>250</v>
      </c>
      <c r="V652" s="19">
        <f t="shared" si="986"/>
        <v>250</v>
      </c>
      <c r="W652" s="19"/>
      <c r="X652" s="32"/>
      <c r="Y652" s="23"/>
      <c r="Z652" s="2"/>
    </row>
    <row r="653" spans="1:26" ht="31.2" x14ac:dyDescent="0.3">
      <c r="A653" s="47" t="s">
        <v>175</v>
      </c>
      <c r="B653" s="44">
        <v>300</v>
      </c>
      <c r="C653" s="47"/>
      <c r="D653" s="47"/>
      <c r="E653" s="15" t="s">
        <v>579</v>
      </c>
      <c r="F653" s="19">
        <f t="shared" ref="F653:K654" si="1106">F654</f>
        <v>7000</v>
      </c>
      <c r="G653" s="19">
        <f t="shared" si="1106"/>
        <v>7000</v>
      </c>
      <c r="H653" s="19">
        <f t="shared" si="1106"/>
        <v>7000</v>
      </c>
      <c r="I653" s="19">
        <f t="shared" si="1106"/>
        <v>0</v>
      </c>
      <c r="J653" s="19">
        <f t="shared" si="1106"/>
        <v>0</v>
      </c>
      <c r="K653" s="19">
        <f t="shared" si="1106"/>
        <v>0</v>
      </c>
      <c r="L653" s="19">
        <f t="shared" si="1021"/>
        <v>7000</v>
      </c>
      <c r="M653" s="19">
        <f t="shared" si="1022"/>
        <v>7000</v>
      </c>
      <c r="N653" s="19">
        <f t="shared" si="1023"/>
        <v>7000</v>
      </c>
      <c r="O653" s="19">
        <f t="shared" ref="O653:Q654" si="1107">O654</f>
        <v>0</v>
      </c>
      <c r="P653" s="19">
        <f t="shared" si="1107"/>
        <v>0</v>
      </c>
      <c r="Q653" s="19">
        <f t="shared" si="1107"/>
        <v>0</v>
      </c>
      <c r="R653" s="19">
        <f t="shared" si="984"/>
        <v>7000</v>
      </c>
      <c r="S653" s="19">
        <f t="shared" ref="S653:S654" si="1108">S654</f>
        <v>0</v>
      </c>
      <c r="T653" s="19">
        <f t="shared" si="987"/>
        <v>7000</v>
      </c>
      <c r="U653" s="19">
        <f t="shared" si="985"/>
        <v>7000</v>
      </c>
      <c r="V653" s="19">
        <f t="shared" si="986"/>
        <v>7000</v>
      </c>
      <c r="W653" s="19">
        <f t="shared" ref="W653:W654" si="1109">W654</f>
        <v>0</v>
      </c>
      <c r="X653" s="32"/>
      <c r="Y653" s="23"/>
      <c r="Z653" s="2"/>
    </row>
    <row r="654" spans="1:26" ht="31.2" x14ac:dyDescent="0.3">
      <c r="A654" s="47" t="s">
        <v>175</v>
      </c>
      <c r="B654" s="44">
        <v>320</v>
      </c>
      <c r="C654" s="47"/>
      <c r="D654" s="47"/>
      <c r="E654" s="15" t="s">
        <v>588</v>
      </c>
      <c r="F654" s="19">
        <f t="shared" si="1106"/>
        <v>7000</v>
      </c>
      <c r="G654" s="19">
        <f t="shared" si="1106"/>
        <v>7000</v>
      </c>
      <c r="H654" s="19">
        <f t="shared" si="1106"/>
        <v>7000</v>
      </c>
      <c r="I654" s="19">
        <f t="shared" si="1106"/>
        <v>0</v>
      </c>
      <c r="J654" s="19">
        <f t="shared" si="1106"/>
        <v>0</v>
      </c>
      <c r="K654" s="19">
        <f t="shared" si="1106"/>
        <v>0</v>
      </c>
      <c r="L654" s="19">
        <f t="shared" si="1021"/>
        <v>7000</v>
      </c>
      <c r="M654" s="19">
        <f t="shared" si="1022"/>
        <v>7000</v>
      </c>
      <c r="N654" s="19">
        <f t="shared" si="1023"/>
        <v>7000</v>
      </c>
      <c r="O654" s="19">
        <f t="shared" si="1107"/>
        <v>0</v>
      </c>
      <c r="P654" s="19">
        <f t="shared" si="1107"/>
        <v>0</v>
      </c>
      <c r="Q654" s="19">
        <f t="shared" si="1107"/>
        <v>0</v>
      </c>
      <c r="R654" s="19">
        <f t="shared" si="984"/>
        <v>7000</v>
      </c>
      <c r="S654" s="19">
        <f t="shared" si="1108"/>
        <v>0</v>
      </c>
      <c r="T654" s="19">
        <f t="shared" si="987"/>
        <v>7000</v>
      </c>
      <c r="U654" s="19">
        <f t="shared" si="985"/>
        <v>7000</v>
      </c>
      <c r="V654" s="19">
        <f t="shared" si="986"/>
        <v>7000</v>
      </c>
      <c r="W654" s="19">
        <f t="shared" si="1109"/>
        <v>0</v>
      </c>
      <c r="X654" s="32"/>
      <c r="Y654" s="23"/>
      <c r="Z654" s="2"/>
    </row>
    <row r="655" spans="1:26" x14ac:dyDescent="0.3">
      <c r="A655" s="47" t="s">
        <v>175</v>
      </c>
      <c r="B655" s="44">
        <v>320</v>
      </c>
      <c r="C655" s="47" t="s">
        <v>61</v>
      </c>
      <c r="D655" s="47" t="s">
        <v>151</v>
      </c>
      <c r="E655" s="15" t="s">
        <v>568</v>
      </c>
      <c r="F655" s="19">
        <v>7000</v>
      </c>
      <c r="G655" s="19">
        <v>7000</v>
      </c>
      <c r="H655" s="19">
        <v>7000</v>
      </c>
      <c r="I655" s="19"/>
      <c r="J655" s="19"/>
      <c r="K655" s="19"/>
      <c r="L655" s="19">
        <f t="shared" si="1021"/>
        <v>7000</v>
      </c>
      <c r="M655" s="19">
        <f t="shared" si="1022"/>
        <v>7000</v>
      </c>
      <c r="N655" s="19">
        <f t="shared" si="1023"/>
        <v>7000</v>
      </c>
      <c r="O655" s="19"/>
      <c r="P655" s="19"/>
      <c r="Q655" s="19"/>
      <c r="R655" s="19">
        <f t="shared" si="984"/>
        <v>7000</v>
      </c>
      <c r="S655" s="19"/>
      <c r="T655" s="19">
        <f t="shared" si="987"/>
        <v>7000</v>
      </c>
      <c r="U655" s="19">
        <f t="shared" si="985"/>
        <v>7000</v>
      </c>
      <c r="V655" s="19">
        <f t="shared" si="986"/>
        <v>7000</v>
      </c>
      <c r="W655" s="19"/>
      <c r="X655" s="32"/>
      <c r="Y655" s="23"/>
      <c r="Z655" s="2"/>
    </row>
    <row r="656" spans="1:26" ht="46.8" x14ac:dyDescent="0.3">
      <c r="A656" s="47" t="s">
        <v>175</v>
      </c>
      <c r="B656" s="44">
        <v>600</v>
      </c>
      <c r="C656" s="47"/>
      <c r="D656" s="47"/>
      <c r="E656" s="15" t="s">
        <v>581</v>
      </c>
      <c r="F656" s="19">
        <f t="shared" ref="F656:K656" si="1110">F657+F661</f>
        <v>3817047.1</v>
      </c>
      <c r="G656" s="19">
        <f t="shared" si="1110"/>
        <v>4256118.9000000004</v>
      </c>
      <c r="H656" s="19">
        <f t="shared" si="1110"/>
        <v>4285783.7000000011</v>
      </c>
      <c r="I656" s="19">
        <f>I657+I661</f>
        <v>0</v>
      </c>
      <c r="J656" s="19">
        <f t="shared" si="1110"/>
        <v>0</v>
      </c>
      <c r="K656" s="19">
        <f t="shared" si="1110"/>
        <v>0</v>
      </c>
      <c r="L656" s="19">
        <f t="shared" si="1021"/>
        <v>3817047.1</v>
      </c>
      <c r="M656" s="19">
        <f t="shared" si="1022"/>
        <v>4256118.9000000004</v>
      </c>
      <c r="N656" s="19">
        <f t="shared" si="1023"/>
        <v>4285783.7000000011</v>
      </c>
      <c r="O656" s="19">
        <f t="shared" ref="O656:Q656" si="1111">O657+O661</f>
        <v>0</v>
      </c>
      <c r="P656" s="19">
        <f t="shared" si="1111"/>
        <v>0</v>
      </c>
      <c r="Q656" s="19">
        <f t="shared" si="1111"/>
        <v>0</v>
      </c>
      <c r="R656" s="19">
        <f t="shared" si="984"/>
        <v>3817047.1</v>
      </c>
      <c r="S656" s="19">
        <f t="shared" ref="S656" si="1112">S657+S661</f>
        <v>0</v>
      </c>
      <c r="T656" s="19">
        <f t="shared" si="987"/>
        <v>3817047.1</v>
      </c>
      <c r="U656" s="19">
        <f t="shared" si="985"/>
        <v>4256118.9000000004</v>
      </c>
      <c r="V656" s="19">
        <f t="shared" si="986"/>
        <v>4285783.7000000011</v>
      </c>
      <c r="W656" s="19">
        <f t="shared" ref="W656" si="1113">W657+W661</f>
        <v>0</v>
      </c>
      <c r="X656" s="32"/>
      <c r="Y656" s="23"/>
      <c r="Z656" s="2"/>
    </row>
    <row r="657" spans="1:26" x14ac:dyDescent="0.3">
      <c r="A657" s="47" t="s">
        <v>175</v>
      </c>
      <c r="B657" s="44">
        <v>610</v>
      </c>
      <c r="C657" s="47"/>
      <c r="D657" s="47"/>
      <c r="E657" s="15" t="s">
        <v>595</v>
      </c>
      <c r="F657" s="19">
        <f>F658+F659</f>
        <v>84181</v>
      </c>
      <c r="G657" s="19">
        <f t="shared" ref="G657:H657" si="1114">G658+G659</f>
        <v>91078.399999999994</v>
      </c>
      <c r="H657" s="19">
        <f t="shared" si="1114"/>
        <v>91078.399999999994</v>
      </c>
      <c r="I657" s="19">
        <f>I658+I659+I660</f>
        <v>0</v>
      </c>
      <c r="J657" s="19">
        <f t="shared" ref="J657:W657" si="1115">J658+J659+J660</f>
        <v>0</v>
      </c>
      <c r="K657" s="19">
        <f t="shared" si="1115"/>
        <v>0</v>
      </c>
      <c r="L657" s="19">
        <f t="shared" si="1021"/>
        <v>84181</v>
      </c>
      <c r="M657" s="19">
        <f t="shared" si="1022"/>
        <v>91078.399999999994</v>
      </c>
      <c r="N657" s="19">
        <f t="shared" si="1023"/>
        <v>91078.399999999994</v>
      </c>
      <c r="O657" s="19">
        <f t="shared" ref="O657:Q657" si="1116">O658+O659+O660</f>
        <v>0</v>
      </c>
      <c r="P657" s="19">
        <f t="shared" si="1116"/>
        <v>0</v>
      </c>
      <c r="Q657" s="19">
        <f t="shared" si="1116"/>
        <v>0</v>
      </c>
      <c r="R657" s="19">
        <f t="shared" si="984"/>
        <v>84181</v>
      </c>
      <c r="S657" s="19">
        <f t="shared" ref="S657" si="1117">S658+S659+S660</f>
        <v>0</v>
      </c>
      <c r="T657" s="19">
        <f t="shared" si="987"/>
        <v>84181</v>
      </c>
      <c r="U657" s="19">
        <f t="shared" si="985"/>
        <v>91078.399999999994</v>
      </c>
      <c r="V657" s="19">
        <f t="shared" si="986"/>
        <v>91078.399999999994</v>
      </c>
      <c r="W657" s="19">
        <f t="shared" si="1115"/>
        <v>0</v>
      </c>
      <c r="X657" s="32"/>
      <c r="Y657" s="23"/>
      <c r="Z657" s="2"/>
    </row>
    <row r="658" spans="1:26" x14ac:dyDescent="0.3">
      <c r="A658" s="47" t="s">
        <v>175</v>
      </c>
      <c r="B658" s="44">
        <v>610</v>
      </c>
      <c r="C658" s="47" t="s">
        <v>28</v>
      </c>
      <c r="D658" s="47" t="s">
        <v>5</v>
      </c>
      <c r="E658" s="15" t="s">
        <v>557</v>
      </c>
      <c r="F658" s="19">
        <v>83931</v>
      </c>
      <c r="G658" s="19">
        <v>90828.4</v>
      </c>
      <c r="H658" s="19">
        <v>90828.4</v>
      </c>
      <c r="I658" s="24">
        <v>-1100</v>
      </c>
      <c r="J658" s="24">
        <v>-1100</v>
      </c>
      <c r="K658" s="24">
        <v>-1100</v>
      </c>
      <c r="L658" s="19">
        <f t="shared" si="1021"/>
        <v>82831</v>
      </c>
      <c r="M658" s="19">
        <f t="shared" si="1022"/>
        <v>89728.4</v>
      </c>
      <c r="N658" s="19">
        <f t="shared" si="1023"/>
        <v>89728.4</v>
      </c>
      <c r="O658" s="19"/>
      <c r="P658" s="19"/>
      <c r="Q658" s="19"/>
      <c r="R658" s="19">
        <f t="shared" ref="R658:R721" si="1118">L658+O658</f>
        <v>82831</v>
      </c>
      <c r="S658" s="19"/>
      <c r="T658" s="19">
        <f t="shared" si="987"/>
        <v>82831</v>
      </c>
      <c r="U658" s="19">
        <f t="shared" ref="U658:U721" si="1119">M658+P658</f>
        <v>89728.4</v>
      </c>
      <c r="V658" s="19">
        <f t="shared" ref="V658:V721" si="1120">N658+Q658</f>
        <v>89728.4</v>
      </c>
      <c r="W658" s="19"/>
      <c r="X658" s="32"/>
      <c r="Y658" s="23" t="s">
        <v>1340</v>
      </c>
      <c r="Z658" s="2"/>
    </row>
    <row r="659" spans="1:26" x14ac:dyDescent="0.3">
      <c r="A659" s="47" t="s">
        <v>175</v>
      </c>
      <c r="B659" s="44">
        <v>610</v>
      </c>
      <c r="C659" s="47" t="s">
        <v>61</v>
      </c>
      <c r="D659" s="47" t="s">
        <v>20</v>
      </c>
      <c r="E659" s="15" t="s">
        <v>567</v>
      </c>
      <c r="F659" s="19">
        <v>250</v>
      </c>
      <c r="G659" s="19">
        <v>250</v>
      </c>
      <c r="H659" s="19">
        <v>250</v>
      </c>
      <c r="I659" s="19"/>
      <c r="J659" s="19"/>
      <c r="K659" s="19"/>
      <c r="L659" s="19">
        <f t="shared" si="1021"/>
        <v>250</v>
      </c>
      <c r="M659" s="19">
        <f t="shared" si="1022"/>
        <v>250</v>
      </c>
      <c r="N659" s="19">
        <f t="shared" si="1023"/>
        <v>250</v>
      </c>
      <c r="O659" s="19"/>
      <c r="P659" s="19"/>
      <c r="Q659" s="19"/>
      <c r="R659" s="19">
        <f t="shared" si="1118"/>
        <v>250</v>
      </c>
      <c r="S659" s="19"/>
      <c r="T659" s="19">
        <f t="shared" ref="T659:T722" si="1121">R659+S659</f>
        <v>250</v>
      </c>
      <c r="U659" s="19">
        <f t="shared" si="1119"/>
        <v>250</v>
      </c>
      <c r="V659" s="19">
        <f t="shared" si="1120"/>
        <v>250</v>
      </c>
      <c r="W659" s="19"/>
      <c r="X659" s="32"/>
      <c r="Y659" s="23"/>
      <c r="Z659" s="2"/>
    </row>
    <row r="660" spans="1:26" x14ac:dyDescent="0.3">
      <c r="A660" s="47" t="s">
        <v>175</v>
      </c>
      <c r="B660" s="44">
        <v>610</v>
      </c>
      <c r="C660" s="47" t="s">
        <v>61</v>
      </c>
      <c r="D660" s="47" t="s">
        <v>151</v>
      </c>
      <c r="E660" s="15" t="s">
        <v>568</v>
      </c>
      <c r="F660" s="19"/>
      <c r="G660" s="19"/>
      <c r="H660" s="19"/>
      <c r="I660" s="19">
        <v>1100</v>
      </c>
      <c r="J660" s="19">
        <v>1100</v>
      </c>
      <c r="K660" s="19">
        <v>1100</v>
      </c>
      <c r="L660" s="19">
        <f t="shared" si="1021"/>
        <v>1100</v>
      </c>
      <c r="M660" s="19">
        <f t="shared" si="1022"/>
        <v>1100</v>
      </c>
      <c r="N660" s="19">
        <f t="shared" si="1023"/>
        <v>1100</v>
      </c>
      <c r="O660" s="19"/>
      <c r="P660" s="19"/>
      <c r="Q660" s="19"/>
      <c r="R660" s="19">
        <f t="shared" si="1118"/>
        <v>1100</v>
      </c>
      <c r="S660" s="19"/>
      <c r="T660" s="19">
        <f t="shared" si="1121"/>
        <v>1100</v>
      </c>
      <c r="U660" s="19">
        <f t="shared" si="1119"/>
        <v>1100</v>
      </c>
      <c r="V660" s="19">
        <f t="shared" si="1120"/>
        <v>1100</v>
      </c>
      <c r="W660" s="19"/>
      <c r="X660" s="32"/>
      <c r="Y660" s="23" t="s">
        <v>1341</v>
      </c>
      <c r="Z660" s="2"/>
    </row>
    <row r="661" spans="1:26" x14ac:dyDescent="0.3">
      <c r="A661" s="47" t="s">
        <v>175</v>
      </c>
      <c r="B661" s="44">
        <v>620</v>
      </c>
      <c r="C661" s="47"/>
      <c r="D661" s="47"/>
      <c r="E661" s="15" t="s">
        <v>596</v>
      </c>
      <c r="F661" s="19">
        <f t="shared" ref="F661:H661" si="1122">F662+F663</f>
        <v>3732866.1</v>
      </c>
      <c r="G661" s="19">
        <f t="shared" si="1122"/>
        <v>4165040.5</v>
      </c>
      <c r="H661" s="19">
        <f t="shared" si="1122"/>
        <v>4194705.3000000007</v>
      </c>
      <c r="I661" s="19">
        <f>I662+I663+I664</f>
        <v>0</v>
      </c>
      <c r="J661" s="19">
        <f t="shared" ref="J661:W661" si="1123">J662+J663+J664</f>
        <v>0</v>
      </c>
      <c r="K661" s="19">
        <f t="shared" si="1123"/>
        <v>0</v>
      </c>
      <c r="L661" s="19">
        <f t="shared" si="1021"/>
        <v>3732866.1</v>
      </c>
      <c r="M661" s="19">
        <f t="shared" si="1022"/>
        <v>4165040.5</v>
      </c>
      <c r="N661" s="19">
        <f t="shared" si="1023"/>
        <v>4194705.3000000007</v>
      </c>
      <c r="O661" s="19">
        <f t="shared" ref="O661:Q661" si="1124">O662+O663+O664</f>
        <v>0</v>
      </c>
      <c r="P661" s="19">
        <f t="shared" si="1124"/>
        <v>0</v>
      </c>
      <c r="Q661" s="19">
        <f t="shared" si="1124"/>
        <v>0</v>
      </c>
      <c r="R661" s="19">
        <f t="shared" si="1118"/>
        <v>3732866.1</v>
      </c>
      <c r="S661" s="19">
        <f t="shared" ref="S661" si="1125">S662+S663+S664</f>
        <v>0</v>
      </c>
      <c r="T661" s="19">
        <f t="shared" si="1121"/>
        <v>3732866.1</v>
      </c>
      <c r="U661" s="19">
        <f t="shared" si="1119"/>
        <v>4165040.5</v>
      </c>
      <c r="V661" s="19">
        <f t="shared" si="1120"/>
        <v>4194705.3000000007</v>
      </c>
      <c r="W661" s="19">
        <f t="shared" si="1123"/>
        <v>0</v>
      </c>
      <c r="X661" s="32"/>
      <c r="Y661" s="23"/>
      <c r="Z661" s="2"/>
    </row>
    <row r="662" spans="1:26" x14ac:dyDescent="0.3">
      <c r="A662" s="47" t="s">
        <v>175</v>
      </c>
      <c r="B662" s="44">
        <v>620</v>
      </c>
      <c r="C662" s="47" t="s">
        <v>28</v>
      </c>
      <c r="D662" s="47" t="s">
        <v>5</v>
      </c>
      <c r="E662" s="15" t="s">
        <v>557</v>
      </c>
      <c r="F662" s="19">
        <v>3730616.1</v>
      </c>
      <c r="G662" s="19">
        <v>4162790.5</v>
      </c>
      <c r="H662" s="19">
        <v>4192455.3000000003</v>
      </c>
      <c r="I662" s="19">
        <v>-101445.4</v>
      </c>
      <c r="J662" s="19">
        <v>-96784</v>
      </c>
      <c r="K662" s="19">
        <v>-95170.2</v>
      </c>
      <c r="L662" s="19">
        <f t="shared" si="1021"/>
        <v>3629170.7</v>
      </c>
      <c r="M662" s="19">
        <f t="shared" si="1022"/>
        <v>4066006.5</v>
      </c>
      <c r="N662" s="19">
        <f t="shared" si="1023"/>
        <v>4097285.1</v>
      </c>
      <c r="O662" s="19"/>
      <c r="P662" s="19"/>
      <c r="Q662" s="19"/>
      <c r="R662" s="19">
        <f t="shared" si="1118"/>
        <v>3629170.7</v>
      </c>
      <c r="S662" s="19"/>
      <c r="T662" s="19">
        <f t="shared" si="1121"/>
        <v>3629170.7</v>
      </c>
      <c r="U662" s="19">
        <f t="shared" si="1119"/>
        <v>4066006.5</v>
      </c>
      <c r="V662" s="19">
        <f t="shared" si="1120"/>
        <v>4097285.1</v>
      </c>
      <c r="W662" s="19"/>
      <c r="X662" s="32"/>
      <c r="Y662" s="23" t="s">
        <v>1342</v>
      </c>
      <c r="Z662" s="2"/>
    </row>
    <row r="663" spans="1:26" x14ac:dyDescent="0.3">
      <c r="A663" s="47" t="s">
        <v>175</v>
      </c>
      <c r="B663" s="44">
        <v>620</v>
      </c>
      <c r="C663" s="47" t="s">
        <v>61</v>
      </c>
      <c r="D663" s="47" t="s">
        <v>20</v>
      </c>
      <c r="E663" s="15" t="s">
        <v>567</v>
      </c>
      <c r="F663" s="19">
        <v>2250</v>
      </c>
      <c r="G663" s="19">
        <v>2250</v>
      </c>
      <c r="H663" s="19">
        <v>2250</v>
      </c>
      <c r="I663" s="19"/>
      <c r="J663" s="19"/>
      <c r="K663" s="19"/>
      <c r="L663" s="19">
        <f t="shared" si="1021"/>
        <v>2250</v>
      </c>
      <c r="M663" s="19">
        <f t="shared" si="1022"/>
        <v>2250</v>
      </c>
      <c r="N663" s="19">
        <f t="shared" si="1023"/>
        <v>2250</v>
      </c>
      <c r="O663" s="19"/>
      <c r="P663" s="19"/>
      <c r="Q663" s="19"/>
      <c r="R663" s="19">
        <f t="shared" si="1118"/>
        <v>2250</v>
      </c>
      <c r="S663" s="19"/>
      <c r="T663" s="19">
        <f t="shared" si="1121"/>
        <v>2250</v>
      </c>
      <c r="U663" s="19">
        <f t="shared" si="1119"/>
        <v>2250</v>
      </c>
      <c r="V663" s="19">
        <f t="shared" si="1120"/>
        <v>2250</v>
      </c>
      <c r="W663" s="19"/>
      <c r="X663" s="32"/>
      <c r="Y663" s="23"/>
      <c r="Z663" s="2"/>
    </row>
    <row r="664" spans="1:26" x14ac:dyDescent="0.3">
      <c r="A664" s="47" t="s">
        <v>175</v>
      </c>
      <c r="B664" s="44">
        <v>620</v>
      </c>
      <c r="C664" s="47" t="s">
        <v>61</v>
      </c>
      <c r="D664" s="47" t="s">
        <v>151</v>
      </c>
      <c r="E664" s="15" t="s">
        <v>568</v>
      </c>
      <c r="F664" s="19"/>
      <c r="G664" s="19"/>
      <c r="H664" s="19"/>
      <c r="I664" s="24">
        <v>101445.4</v>
      </c>
      <c r="J664" s="24">
        <v>96784</v>
      </c>
      <c r="K664" s="24">
        <v>95170.2</v>
      </c>
      <c r="L664" s="19">
        <f t="shared" si="1021"/>
        <v>101445.4</v>
      </c>
      <c r="M664" s="19">
        <f t="shared" si="1022"/>
        <v>96784</v>
      </c>
      <c r="N664" s="19">
        <f t="shared" si="1023"/>
        <v>95170.2</v>
      </c>
      <c r="O664" s="19"/>
      <c r="P664" s="19"/>
      <c r="Q664" s="19"/>
      <c r="R664" s="19">
        <f t="shared" si="1118"/>
        <v>101445.4</v>
      </c>
      <c r="S664" s="19"/>
      <c r="T664" s="19">
        <f t="shared" si="1121"/>
        <v>101445.4</v>
      </c>
      <c r="U664" s="19">
        <f t="shared" si="1119"/>
        <v>96784</v>
      </c>
      <c r="V664" s="19">
        <f t="shared" si="1120"/>
        <v>95170.2</v>
      </c>
      <c r="W664" s="19"/>
      <c r="X664" s="32"/>
      <c r="Y664" s="23" t="s">
        <v>1343</v>
      </c>
      <c r="Z664" s="2"/>
    </row>
    <row r="665" spans="1:26" ht="218.4" x14ac:dyDescent="0.3">
      <c r="A665" s="47" t="s">
        <v>176</v>
      </c>
      <c r="B665" s="44"/>
      <c r="C665" s="47"/>
      <c r="D665" s="47"/>
      <c r="E665" s="15" t="s">
        <v>1101</v>
      </c>
      <c r="F665" s="19">
        <f t="shared" ref="F665:K667" si="1126">F666</f>
        <v>2961.8</v>
      </c>
      <c r="G665" s="19">
        <f t="shared" si="1126"/>
        <v>2961.8</v>
      </c>
      <c r="H665" s="19">
        <f t="shared" si="1126"/>
        <v>2961.8</v>
      </c>
      <c r="I665" s="19">
        <f t="shared" si="1126"/>
        <v>0</v>
      </c>
      <c r="J665" s="19">
        <f t="shared" si="1126"/>
        <v>0</v>
      </c>
      <c r="K665" s="19">
        <f t="shared" si="1126"/>
        <v>0</v>
      </c>
      <c r="L665" s="19">
        <f t="shared" si="1021"/>
        <v>2961.8</v>
      </c>
      <c r="M665" s="19">
        <f t="shared" si="1022"/>
        <v>2961.8</v>
      </c>
      <c r="N665" s="19">
        <f t="shared" si="1023"/>
        <v>2961.8</v>
      </c>
      <c r="O665" s="19">
        <f t="shared" ref="O665:Q667" si="1127">O666</f>
        <v>0</v>
      </c>
      <c r="P665" s="19">
        <f t="shared" si="1127"/>
        <v>0</v>
      </c>
      <c r="Q665" s="19">
        <f t="shared" si="1127"/>
        <v>0</v>
      </c>
      <c r="R665" s="19">
        <f t="shared" si="1118"/>
        <v>2961.8</v>
      </c>
      <c r="S665" s="19">
        <f t="shared" ref="S665:S667" si="1128">S666</f>
        <v>0</v>
      </c>
      <c r="T665" s="19">
        <f t="shared" si="1121"/>
        <v>2961.8</v>
      </c>
      <c r="U665" s="19">
        <f t="shared" si="1119"/>
        <v>2961.8</v>
      </c>
      <c r="V665" s="19">
        <f t="shared" si="1120"/>
        <v>2961.8</v>
      </c>
      <c r="W665" s="19">
        <f t="shared" ref="W665:W667" si="1129">W666</f>
        <v>0</v>
      </c>
      <c r="X665" s="32"/>
      <c r="Y665" s="23"/>
      <c r="Z665" s="2"/>
    </row>
    <row r="666" spans="1:26" ht="46.8" x14ac:dyDescent="0.3">
      <c r="A666" s="47" t="s">
        <v>176</v>
      </c>
      <c r="B666" s="44">
        <v>600</v>
      </c>
      <c r="C666" s="47"/>
      <c r="D666" s="47"/>
      <c r="E666" s="15" t="s">
        <v>581</v>
      </c>
      <c r="F666" s="19">
        <f t="shared" si="1126"/>
        <v>2961.8</v>
      </c>
      <c r="G666" s="19">
        <f t="shared" si="1126"/>
        <v>2961.8</v>
      </c>
      <c r="H666" s="19">
        <f t="shared" si="1126"/>
        <v>2961.8</v>
      </c>
      <c r="I666" s="19">
        <f t="shared" si="1126"/>
        <v>0</v>
      </c>
      <c r="J666" s="19">
        <f t="shared" si="1126"/>
        <v>0</v>
      </c>
      <c r="K666" s="19">
        <f t="shared" si="1126"/>
        <v>0</v>
      </c>
      <c r="L666" s="19">
        <f t="shared" si="1021"/>
        <v>2961.8</v>
      </c>
      <c r="M666" s="19">
        <f t="shared" si="1022"/>
        <v>2961.8</v>
      </c>
      <c r="N666" s="19">
        <f t="shared" si="1023"/>
        <v>2961.8</v>
      </c>
      <c r="O666" s="19">
        <f t="shared" si="1127"/>
        <v>0</v>
      </c>
      <c r="P666" s="19">
        <f t="shared" si="1127"/>
        <v>0</v>
      </c>
      <c r="Q666" s="19">
        <f t="shared" si="1127"/>
        <v>0</v>
      </c>
      <c r="R666" s="19">
        <f t="shared" si="1118"/>
        <v>2961.8</v>
      </c>
      <c r="S666" s="19">
        <f t="shared" si="1128"/>
        <v>0</v>
      </c>
      <c r="T666" s="19">
        <f t="shared" si="1121"/>
        <v>2961.8</v>
      </c>
      <c r="U666" s="19">
        <f t="shared" si="1119"/>
        <v>2961.8</v>
      </c>
      <c r="V666" s="19">
        <f t="shared" si="1120"/>
        <v>2961.8</v>
      </c>
      <c r="W666" s="19">
        <f t="shared" si="1129"/>
        <v>0</v>
      </c>
      <c r="X666" s="32"/>
      <c r="Y666" s="23"/>
      <c r="Z666" s="2"/>
    </row>
    <row r="667" spans="1:26" x14ac:dyDescent="0.3">
      <c r="A667" s="47" t="s">
        <v>176</v>
      </c>
      <c r="B667" s="44">
        <v>620</v>
      </c>
      <c r="C667" s="47"/>
      <c r="D667" s="47"/>
      <c r="E667" s="15" t="s">
        <v>596</v>
      </c>
      <c r="F667" s="19">
        <f>F668</f>
        <v>2961.8</v>
      </c>
      <c r="G667" s="19">
        <f t="shared" si="1126"/>
        <v>2961.8</v>
      </c>
      <c r="H667" s="19">
        <f t="shared" si="1126"/>
        <v>2961.8</v>
      </c>
      <c r="I667" s="19">
        <f t="shared" si="1126"/>
        <v>0</v>
      </c>
      <c r="J667" s="19">
        <f t="shared" si="1126"/>
        <v>0</v>
      </c>
      <c r="K667" s="19">
        <f t="shared" si="1126"/>
        <v>0</v>
      </c>
      <c r="L667" s="19">
        <f t="shared" si="1021"/>
        <v>2961.8</v>
      </c>
      <c r="M667" s="19">
        <f t="shared" si="1022"/>
        <v>2961.8</v>
      </c>
      <c r="N667" s="19">
        <f t="shared" si="1023"/>
        <v>2961.8</v>
      </c>
      <c r="O667" s="19">
        <f t="shared" si="1127"/>
        <v>0</v>
      </c>
      <c r="P667" s="19">
        <f t="shared" si="1127"/>
        <v>0</v>
      </c>
      <c r="Q667" s="19">
        <f t="shared" si="1127"/>
        <v>0</v>
      </c>
      <c r="R667" s="19">
        <f t="shared" si="1118"/>
        <v>2961.8</v>
      </c>
      <c r="S667" s="19">
        <f t="shared" si="1128"/>
        <v>0</v>
      </c>
      <c r="T667" s="19">
        <f t="shared" si="1121"/>
        <v>2961.8</v>
      </c>
      <c r="U667" s="19">
        <f t="shared" si="1119"/>
        <v>2961.8</v>
      </c>
      <c r="V667" s="19">
        <f t="shared" si="1120"/>
        <v>2961.8</v>
      </c>
      <c r="W667" s="19">
        <f t="shared" si="1129"/>
        <v>0</v>
      </c>
      <c r="X667" s="32"/>
      <c r="Y667" s="23"/>
      <c r="Z667" s="2"/>
    </row>
    <row r="668" spans="1:26" x14ac:dyDescent="0.3">
      <c r="A668" s="47" t="s">
        <v>176</v>
      </c>
      <c r="B668" s="44">
        <v>620</v>
      </c>
      <c r="C668" s="47" t="s">
        <v>28</v>
      </c>
      <c r="D668" s="47" t="s">
        <v>5</v>
      </c>
      <c r="E668" s="15" t="s">
        <v>557</v>
      </c>
      <c r="F668" s="19">
        <f>922.8+2039</f>
        <v>2961.8</v>
      </c>
      <c r="G668" s="19">
        <v>2961.8</v>
      </c>
      <c r="H668" s="19">
        <v>2961.8</v>
      </c>
      <c r="I668" s="19"/>
      <c r="J668" s="19"/>
      <c r="K668" s="19"/>
      <c r="L668" s="19">
        <f t="shared" si="1021"/>
        <v>2961.8</v>
      </c>
      <c r="M668" s="19">
        <f t="shared" si="1022"/>
        <v>2961.8</v>
      </c>
      <c r="N668" s="19">
        <f t="shared" si="1023"/>
        <v>2961.8</v>
      </c>
      <c r="O668" s="19"/>
      <c r="P668" s="19"/>
      <c r="Q668" s="19"/>
      <c r="R668" s="19">
        <f t="shared" si="1118"/>
        <v>2961.8</v>
      </c>
      <c r="S668" s="19"/>
      <c r="T668" s="19">
        <f t="shared" si="1121"/>
        <v>2961.8</v>
      </c>
      <c r="U668" s="19">
        <f t="shared" si="1119"/>
        <v>2961.8</v>
      </c>
      <c r="V668" s="19">
        <f t="shared" si="1120"/>
        <v>2961.8</v>
      </c>
      <c r="W668" s="19"/>
      <c r="X668" s="32"/>
      <c r="Y668" s="23"/>
      <c r="Z668" s="2"/>
    </row>
    <row r="669" spans="1:26" s="11" customFormat="1" ht="31.2" x14ac:dyDescent="0.3">
      <c r="A669" s="10" t="s">
        <v>184</v>
      </c>
      <c r="B669" s="17"/>
      <c r="C669" s="10"/>
      <c r="D669" s="10"/>
      <c r="E669" s="16" t="s">
        <v>1102</v>
      </c>
      <c r="F669" s="18">
        <f>F670+F705</f>
        <v>5471510.2999999989</v>
      </c>
      <c r="G669" s="18">
        <f>G670+G705</f>
        <v>5880075</v>
      </c>
      <c r="H669" s="18">
        <f>H670+H705</f>
        <v>5920657.1999999993</v>
      </c>
      <c r="I669" s="18">
        <f t="shared" ref="I669:K669" si="1130">I670+I705</f>
        <v>7138.2</v>
      </c>
      <c r="J669" s="18">
        <f t="shared" si="1130"/>
        <v>7138.2</v>
      </c>
      <c r="K669" s="18">
        <f t="shared" si="1130"/>
        <v>7138.2</v>
      </c>
      <c r="L669" s="18">
        <f t="shared" si="1021"/>
        <v>5478648.4999999991</v>
      </c>
      <c r="M669" s="18">
        <f t="shared" si="1022"/>
        <v>5887213.2000000002</v>
      </c>
      <c r="N669" s="18">
        <f t="shared" si="1023"/>
        <v>5927795.3999999994</v>
      </c>
      <c r="O669" s="18">
        <f t="shared" ref="O669:Q669" si="1131">O670+O705</f>
        <v>102.422</v>
      </c>
      <c r="P669" s="18">
        <f t="shared" si="1131"/>
        <v>0</v>
      </c>
      <c r="Q669" s="18">
        <f t="shared" si="1131"/>
        <v>0</v>
      </c>
      <c r="R669" s="18">
        <f t="shared" si="1118"/>
        <v>5478750.9219999993</v>
      </c>
      <c r="S669" s="18">
        <f>S670+S705</f>
        <v>0</v>
      </c>
      <c r="T669" s="18">
        <f t="shared" si="1121"/>
        <v>5478750.9219999993</v>
      </c>
      <c r="U669" s="18">
        <f t="shared" si="1119"/>
        <v>5887213.2000000002</v>
      </c>
      <c r="V669" s="18">
        <f t="shared" si="1120"/>
        <v>5927795.3999999994</v>
      </c>
      <c r="W669" s="18">
        <f>W670+W705</f>
        <v>0</v>
      </c>
      <c r="X669" s="31"/>
      <c r="Y669" s="26"/>
    </row>
    <row r="670" spans="1:26" ht="62.4" x14ac:dyDescent="0.3">
      <c r="A670" s="47" t="s">
        <v>185</v>
      </c>
      <c r="B670" s="44"/>
      <c r="C670" s="47"/>
      <c r="D670" s="47"/>
      <c r="E670" s="15" t="s">
        <v>1103</v>
      </c>
      <c r="F670" s="19">
        <f>F671+F681+F685+F689+F695+F699</f>
        <v>1086455.8999999999</v>
      </c>
      <c r="G670" s="19">
        <f>G671+G681+G685+G689+G695+G699</f>
        <v>1070122.5</v>
      </c>
      <c r="H670" s="19">
        <f>H671+H681+H685+H689+H695+H699</f>
        <v>1070122.5</v>
      </c>
      <c r="I670" s="19">
        <f>I671+I681+I685+I689+I695+I699+I677</f>
        <v>7138.2</v>
      </c>
      <c r="J670" s="19">
        <f t="shared" ref="J670:W670" si="1132">J671+J681+J685+J689+J695+J699+J677</f>
        <v>7138.2</v>
      </c>
      <c r="K670" s="19">
        <f t="shared" si="1132"/>
        <v>7138.2</v>
      </c>
      <c r="L670" s="19">
        <f t="shared" si="1021"/>
        <v>1093594.0999999999</v>
      </c>
      <c r="M670" s="19">
        <f t="shared" si="1022"/>
        <v>1077260.7</v>
      </c>
      <c r="N670" s="19">
        <f t="shared" si="1023"/>
        <v>1077260.7</v>
      </c>
      <c r="O670" s="19">
        <f t="shared" ref="O670:Q670" si="1133">O671+O681+O685+O689+O695+O699+O677</f>
        <v>102.422</v>
      </c>
      <c r="P670" s="19">
        <f t="shared" si="1133"/>
        <v>0</v>
      </c>
      <c r="Q670" s="19">
        <f t="shared" si="1133"/>
        <v>0</v>
      </c>
      <c r="R670" s="19">
        <f t="shared" si="1118"/>
        <v>1093696.5219999999</v>
      </c>
      <c r="S670" s="19">
        <f t="shared" ref="S670" si="1134">S671+S681+S685+S689+S695+S699+S677</f>
        <v>0</v>
      </c>
      <c r="T670" s="19">
        <f t="shared" si="1121"/>
        <v>1093696.5219999999</v>
      </c>
      <c r="U670" s="19">
        <f t="shared" si="1119"/>
        <v>1077260.7</v>
      </c>
      <c r="V670" s="19">
        <f t="shared" si="1120"/>
        <v>1077260.7</v>
      </c>
      <c r="W670" s="19">
        <f t="shared" si="1132"/>
        <v>0</v>
      </c>
      <c r="X670" s="32"/>
      <c r="Y670" s="23"/>
      <c r="Z670" s="2"/>
    </row>
    <row r="671" spans="1:26" ht="46.8" x14ac:dyDescent="0.3">
      <c r="A671" s="47" t="s">
        <v>178</v>
      </c>
      <c r="B671" s="44"/>
      <c r="C671" s="47"/>
      <c r="D671" s="47"/>
      <c r="E671" s="15" t="s">
        <v>627</v>
      </c>
      <c r="F671" s="19">
        <f t="shared" ref="F671:K671" si="1135">F672</f>
        <v>918958.89999999991</v>
      </c>
      <c r="G671" s="19">
        <f t="shared" si="1135"/>
        <v>903399.79999999993</v>
      </c>
      <c r="H671" s="19">
        <f t="shared" si="1135"/>
        <v>903399.79999999993</v>
      </c>
      <c r="I671" s="19">
        <f t="shared" si="1135"/>
        <v>0</v>
      </c>
      <c r="J671" s="19">
        <f t="shared" si="1135"/>
        <v>0</v>
      </c>
      <c r="K671" s="19">
        <f t="shared" si="1135"/>
        <v>0</v>
      </c>
      <c r="L671" s="19">
        <f t="shared" si="1021"/>
        <v>918958.89999999991</v>
      </c>
      <c r="M671" s="19">
        <f t="shared" si="1022"/>
        <v>903399.79999999993</v>
      </c>
      <c r="N671" s="19">
        <f t="shared" si="1023"/>
        <v>903399.79999999993</v>
      </c>
      <c r="O671" s="19">
        <f t="shared" ref="O671:Q671" si="1136">O672</f>
        <v>35.274999999999999</v>
      </c>
      <c r="P671" s="19">
        <f t="shared" si="1136"/>
        <v>0</v>
      </c>
      <c r="Q671" s="19">
        <f t="shared" si="1136"/>
        <v>0</v>
      </c>
      <c r="R671" s="19">
        <f t="shared" si="1118"/>
        <v>918994.17499999993</v>
      </c>
      <c r="S671" s="19">
        <f t="shared" ref="S671" si="1137">S672</f>
        <v>0</v>
      </c>
      <c r="T671" s="19">
        <f t="shared" si="1121"/>
        <v>918994.17499999993</v>
      </c>
      <c r="U671" s="19">
        <f t="shared" si="1119"/>
        <v>903399.79999999993</v>
      </c>
      <c r="V671" s="19">
        <f t="shared" si="1120"/>
        <v>903399.79999999993</v>
      </c>
      <c r="W671" s="19">
        <f t="shared" ref="W671" si="1138">W672</f>
        <v>0</v>
      </c>
      <c r="X671" s="32"/>
      <c r="Y671" s="23"/>
      <c r="Z671" s="2"/>
    </row>
    <row r="672" spans="1:26" ht="46.8" x14ac:dyDescent="0.3">
      <c r="A672" s="47" t="s">
        <v>178</v>
      </c>
      <c r="B672" s="44">
        <v>600</v>
      </c>
      <c r="C672" s="47"/>
      <c r="D672" s="47"/>
      <c r="E672" s="15" t="s">
        <v>581</v>
      </c>
      <c r="F672" s="19">
        <f t="shared" ref="F672:K672" si="1139">F673+F675</f>
        <v>918958.89999999991</v>
      </c>
      <c r="G672" s="19">
        <f t="shared" si="1139"/>
        <v>903399.79999999993</v>
      </c>
      <c r="H672" s="19">
        <f t="shared" si="1139"/>
        <v>903399.79999999993</v>
      </c>
      <c r="I672" s="19">
        <f t="shared" si="1139"/>
        <v>0</v>
      </c>
      <c r="J672" s="19">
        <f t="shared" si="1139"/>
        <v>0</v>
      </c>
      <c r="K672" s="19">
        <f t="shared" si="1139"/>
        <v>0</v>
      </c>
      <c r="L672" s="19">
        <f t="shared" si="1021"/>
        <v>918958.89999999991</v>
      </c>
      <c r="M672" s="19">
        <f t="shared" si="1022"/>
        <v>903399.79999999993</v>
      </c>
      <c r="N672" s="19">
        <f t="shared" si="1023"/>
        <v>903399.79999999993</v>
      </c>
      <c r="O672" s="19">
        <f t="shared" ref="O672:Q672" si="1140">O673+O675</f>
        <v>35.274999999999999</v>
      </c>
      <c r="P672" s="19">
        <f t="shared" si="1140"/>
        <v>0</v>
      </c>
      <c r="Q672" s="19">
        <f t="shared" si="1140"/>
        <v>0</v>
      </c>
      <c r="R672" s="19">
        <f t="shared" si="1118"/>
        <v>918994.17499999993</v>
      </c>
      <c r="S672" s="19">
        <f t="shared" ref="S672" si="1141">S673+S675</f>
        <v>0</v>
      </c>
      <c r="T672" s="19">
        <f t="shared" si="1121"/>
        <v>918994.17499999993</v>
      </c>
      <c r="U672" s="19">
        <f t="shared" si="1119"/>
        <v>903399.79999999993</v>
      </c>
      <c r="V672" s="19">
        <f t="shared" si="1120"/>
        <v>903399.79999999993</v>
      </c>
      <c r="W672" s="19">
        <f t="shared" ref="W672" si="1142">W673+W675</f>
        <v>0</v>
      </c>
      <c r="X672" s="32"/>
      <c r="Y672" s="23"/>
      <c r="Z672" s="2"/>
    </row>
    <row r="673" spans="1:26" x14ac:dyDescent="0.3">
      <c r="A673" s="47" t="s">
        <v>178</v>
      </c>
      <c r="B673" s="44">
        <v>610</v>
      </c>
      <c r="C673" s="47"/>
      <c r="D673" s="47"/>
      <c r="E673" s="15" t="s">
        <v>595</v>
      </c>
      <c r="F673" s="19">
        <f t="shared" ref="F673:K673" si="1143">F674</f>
        <v>45795.7</v>
      </c>
      <c r="G673" s="19">
        <f t="shared" si="1143"/>
        <v>45452.2</v>
      </c>
      <c r="H673" s="19">
        <f t="shared" si="1143"/>
        <v>45452.2</v>
      </c>
      <c r="I673" s="19">
        <f t="shared" si="1143"/>
        <v>0</v>
      </c>
      <c r="J673" s="19">
        <f t="shared" si="1143"/>
        <v>0</v>
      </c>
      <c r="K673" s="19">
        <f t="shared" si="1143"/>
        <v>0</v>
      </c>
      <c r="L673" s="19">
        <f t="shared" si="1021"/>
        <v>45795.7</v>
      </c>
      <c r="M673" s="19">
        <f t="shared" si="1022"/>
        <v>45452.2</v>
      </c>
      <c r="N673" s="19">
        <f t="shared" si="1023"/>
        <v>45452.2</v>
      </c>
      <c r="O673" s="19">
        <f t="shared" ref="O673:Q673" si="1144">O674</f>
        <v>0</v>
      </c>
      <c r="P673" s="19">
        <f t="shared" si="1144"/>
        <v>0</v>
      </c>
      <c r="Q673" s="19">
        <f t="shared" si="1144"/>
        <v>0</v>
      </c>
      <c r="R673" s="19">
        <f t="shared" si="1118"/>
        <v>45795.7</v>
      </c>
      <c r="S673" s="19">
        <f t="shared" ref="S673" si="1145">S674</f>
        <v>0</v>
      </c>
      <c r="T673" s="19">
        <f t="shared" si="1121"/>
        <v>45795.7</v>
      </c>
      <c r="U673" s="19">
        <f t="shared" si="1119"/>
        <v>45452.2</v>
      </c>
      <c r="V673" s="19">
        <f t="shared" si="1120"/>
        <v>45452.2</v>
      </c>
      <c r="W673" s="19">
        <f t="shared" ref="W673" si="1146">W674</f>
        <v>0</v>
      </c>
      <c r="X673" s="32"/>
      <c r="Y673" s="23"/>
      <c r="Z673" s="2"/>
    </row>
    <row r="674" spans="1:26" x14ac:dyDescent="0.3">
      <c r="A674" s="47" t="s">
        <v>178</v>
      </c>
      <c r="B674" s="44">
        <v>610</v>
      </c>
      <c r="C674" s="47" t="s">
        <v>28</v>
      </c>
      <c r="D674" s="47" t="s">
        <v>112</v>
      </c>
      <c r="E674" s="15" t="s">
        <v>558</v>
      </c>
      <c r="F674" s="19">
        <v>45795.7</v>
      </c>
      <c r="G674" s="19">
        <v>45452.2</v>
      </c>
      <c r="H674" s="19">
        <v>45452.2</v>
      </c>
      <c r="I674" s="19"/>
      <c r="J674" s="19"/>
      <c r="K674" s="19"/>
      <c r="L674" s="19">
        <f t="shared" si="1021"/>
        <v>45795.7</v>
      </c>
      <c r="M674" s="19">
        <f t="shared" si="1022"/>
        <v>45452.2</v>
      </c>
      <c r="N674" s="19">
        <f t="shared" si="1023"/>
        <v>45452.2</v>
      </c>
      <c r="O674" s="19"/>
      <c r="P674" s="19"/>
      <c r="Q674" s="19"/>
      <c r="R674" s="19">
        <f t="shared" si="1118"/>
        <v>45795.7</v>
      </c>
      <c r="S674" s="19"/>
      <c r="T674" s="19">
        <f t="shared" si="1121"/>
        <v>45795.7</v>
      </c>
      <c r="U674" s="19">
        <f t="shared" si="1119"/>
        <v>45452.2</v>
      </c>
      <c r="V674" s="19">
        <f t="shared" si="1120"/>
        <v>45452.2</v>
      </c>
      <c r="W674" s="19"/>
      <c r="X674" s="32"/>
      <c r="Y674" s="23"/>
      <c r="Z674" s="2"/>
    </row>
    <row r="675" spans="1:26" x14ac:dyDescent="0.3">
      <c r="A675" s="47" t="s">
        <v>178</v>
      </c>
      <c r="B675" s="44">
        <v>620</v>
      </c>
      <c r="C675" s="47"/>
      <c r="D675" s="47"/>
      <c r="E675" s="15" t="s">
        <v>596</v>
      </c>
      <c r="F675" s="19">
        <f t="shared" ref="F675:K675" si="1147">F676</f>
        <v>873163.2</v>
      </c>
      <c r="G675" s="19">
        <f t="shared" si="1147"/>
        <v>857947.6</v>
      </c>
      <c r="H675" s="19">
        <f t="shared" si="1147"/>
        <v>857947.6</v>
      </c>
      <c r="I675" s="19">
        <f t="shared" si="1147"/>
        <v>0</v>
      </c>
      <c r="J675" s="19">
        <f t="shared" si="1147"/>
        <v>0</v>
      </c>
      <c r="K675" s="19">
        <f t="shared" si="1147"/>
        <v>0</v>
      </c>
      <c r="L675" s="19">
        <f t="shared" ref="L675:L738" si="1148">F675+I675</f>
        <v>873163.2</v>
      </c>
      <c r="M675" s="19">
        <f t="shared" ref="M675:M738" si="1149">G675+J675</f>
        <v>857947.6</v>
      </c>
      <c r="N675" s="19">
        <f t="shared" ref="N675:N738" si="1150">H675+K675</f>
        <v>857947.6</v>
      </c>
      <c r="O675" s="19">
        <f t="shared" ref="O675:Q675" si="1151">O676</f>
        <v>35.274999999999999</v>
      </c>
      <c r="P675" s="19">
        <f t="shared" si="1151"/>
        <v>0</v>
      </c>
      <c r="Q675" s="19">
        <f t="shared" si="1151"/>
        <v>0</v>
      </c>
      <c r="R675" s="19">
        <f t="shared" si="1118"/>
        <v>873198.47499999998</v>
      </c>
      <c r="S675" s="19">
        <f t="shared" ref="S675" si="1152">S676</f>
        <v>0</v>
      </c>
      <c r="T675" s="19">
        <f t="shared" si="1121"/>
        <v>873198.47499999998</v>
      </c>
      <c r="U675" s="19">
        <f t="shared" si="1119"/>
        <v>857947.6</v>
      </c>
      <c r="V675" s="19">
        <f t="shared" si="1120"/>
        <v>857947.6</v>
      </c>
      <c r="W675" s="19">
        <f t="shared" ref="W675" si="1153">W676</f>
        <v>0</v>
      </c>
      <c r="X675" s="32"/>
      <c r="Y675" s="23"/>
      <c r="Z675" s="2"/>
    </row>
    <row r="676" spans="1:26" x14ac:dyDescent="0.3">
      <c r="A676" s="47" t="s">
        <v>178</v>
      </c>
      <c r="B676" s="44">
        <v>620</v>
      </c>
      <c r="C676" s="47" t="s">
        <v>28</v>
      </c>
      <c r="D676" s="47" t="s">
        <v>112</v>
      </c>
      <c r="E676" s="15" t="s">
        <v>558</v>
      </c>
      <c r="F676" s="19">
        <v>873163.2</v>
      </c>
      <c r="G676" s="19">
        <v>857947.6</v>
      </c>
      <c r="H676" s="19">
        <v>857947.6</v>
      </c>
      <c r="I676" s="19"/>
      <c r="J676" s="19"/>
      <c r="K676" s="19"/>
      <c r="L676" s="19">
        <f t="shared" si="1148"/>
        <v>873163.2</v>
      </c>
      <c r="M676" s="19">
        <f t="shared" si="1149"/>
        <v>857947.6</v>
      </c>
      <c r="N676" s="19">
        <f t="shared" si="1150"/>
        <v>857947.6</v>
      </c>
      <c r="O676" s="19">
        <v>35.274999999999999</v>
      </c>
      <c r="P676" s="19"/>
      <c r="Q676" s="19"/>
      <c r="R676" s="19">
        <f t="shared" si="1118"/>
        <v>873198.47499999998</v>
      </c>
      <c r="S676" s="19"/>
      <c r="T676" s="19">
        <f t="shared" si="1121"/>
        <v>873198.47499999998</v>
      </c>
      <c r="U676" s="19">
        <f t="shared" si="1119"/>
        <v>857947.6</v>
      </c>
      <c r="V676" s="19">
        <f t="shared" si="1120"/>
        <v>857947.6</v>
      </c>
      <c r="W676" s="19"/>
      <c r="X676" s="32"/>
      <c r="Y676" s="23"/>
      <c r="Z676" s="2"/>
    </row>
    <row r="677" spans="1:26" ht="46.8" x14ac:dyDescent="0.3">
      <c r="A677" s="47" t="s">
        <v>1345</v>
      </c>
      <c r="B677" s="44"/>
      <c r="C677" s="47"/>
      <c r="D677" s="47"/>
      <c r="E677" s="15" t="s">
        <v>1347</v>
      </c>
      <c r="F677" s="19"/>
      <c r="G677" s="19"/>
      <c r="H677" s="19"/>
      <c r="I677" s="19">
        <f>I678</f>
        <v>7175.5</v>
      </c>
      <c r="J677" s="19">
        <f t="shared" ref="J677:W679" si="1154">J678</f>
        <v>7175.5</v>
      </c>
      <c r="K677" s="19">
        <f t="shared" si="1154"/>
        <v>7175.5</v>
      </c>
      <c r="L677" s="19">
        <f t="shared" si="1148"/>
        <v>7175.5</v>
      </c>
      <c r="M677" s="19">
        <f t="shared" si="1149"/>
        <v>7175.5</v>
      </c>
      <c r="N677" s="19">
        <f t="shared" si="1150"/>
        <v>7175.5</v>
      </c>
      <c r="O677" s="19">
        <f t="shared" si="1154"/>
        <v>0</v>
      </c>
      <c r="P677" s="19">
        <f t="shared" si="1154"/>
        <v>0</v>
      </c>
      <c r="Q677" s="19">
        <f t="shared" si="1154"/>
        <v>0</v>
      </c>
      <c r="R677" s="19">
        <f t="shared" si="1118"/>
        <v>7175.5</v>
      </c>
      <c r="S677" s="19">
        <f t="shared" si="1154"/>
        <v>0</v>
      </c>
      <c r="T677" s="19">
        <f t="shared" si="1121"/>
        <v>7175.5</v>
      </c>
      <c r="U677" s="19">
        <f t="shared" si="1119"/>
        <v>7175.5</v>
      </c>
      <c r="V677" s="19">
        <f t="shared" si="1120"/>
        <v>7175.5</v>
      </c>
      <c r="W677" s="19">
        <f t="shared" si="1154"/>
        <v>0</v>
      </c>
      <c r="X677" s="32"/>
      <c r="Y677" s="23"/>
      <c r="Z677" s="2"/>
    </row>
    <row r="678" spans="1:26" ht="46.8" x14ac:dyDescent="0.3">
      <c r="A678" s="47" t="s">
        <v>1345</v>
      </c>
      <c r="B678" s="44">
        <v>600</v>
      </c>
      <c r="C678" s="47"/>
      <c r="D678" s="47"/>
      <c r="E678" s="15" t="s">
        <v>581</v>
      </c>
      <c r="F678" s="19"/>
      <c r="G678" s="19"/>
      <c r="H678" s="19"/>
      <c r="I678" s="19">
        <f>I679</f>
        <v>7175.5</v>
      </c>
      <c r="J678" s="19">
        <f t="shared" si="1154"/>
        <v>7175.5</v>
      </c>
      <c r="K678" s="19">
        <f t="shared" si="1154"/>
        <v>7175.5</v>
      </c>
      <c r="L678" s="19">
        <f t="shared" si="1148"/>
        <v>7175.5</v>
      </c>
      <c r="M678" s="19">
        <f t="shared" si="1149"/>
        <v>7175.5</v>
      </c>
      <c r="N678" s="19">
        <f t="shared" si="1150"/>
        <v>7175.5</v>
      </c>
      <c r="O678" s="19">
        <f t="shared" si="1154"/>
        <v>0</v>
      </c>
      <c r="P678" s="19">
        <f t="shared" si="1154"/>
        <v>0</v>
      </c>
      <c r="Q678" s="19">
        <f t="shared" si="1154"/>
        <v>0</v>
      </c>
      <c r="R678" s="19">
        <f t="shared" si="1118"/>
        <v>7175.5</v>
      </c>
      <c r="S678" s="19">
        <f t="shared" si="1154"/>
        <v>0</v>
      </c>
      <c r="T678" s="19">
        <f t="shared" si="1121"/>
        <v>7175.5</v>
      </c>
      <c r="U678" s="19">
        <f t="shared" si="1119"/>
        <v>7175.5</v>
      </c>
      <c r="V678" s="19">
        <f t="shared" si="1120"/>
        <v>7175.5</v>
      </c>
      <c r="W678" s="19">
        <f t="shared" si="1154"/>
        <v>0</v>
      </c>
      <c r="X678" s="32"/>
      <c r="Y678" s="23"/>
      <c r="Z678" s="2"/>
    </row>
    <row r="679" spans="1:26" x14ac:dyDescent="0.3">
      <c r="A679" s="47" t="s">
        <v>1345</v>
      </c>
      <c r="B679" s="44">
        <v>620</v>
      </c>
      <c r="C679" s="47"/>
      <c r="D679" s="47"/>
      <c r="E679" s="15" t="s">
        <v>596</v>
      </c>
      <c r="F679" s="19"/>
      <c r="G679" s="19"/>
      <c r="H679" s="19"/>
      <c r="I679" s="19">
        <f>I680</f>
        <v>7175.5</v>
      </c>
      <c r="J679" s="19">
        <f t="shared" si="1154"/>
        <v>7175.5</v>
      </c>
      <c r="K679" s="19">
        <f t="shared" si="1154"/>
        <v>7175.5</v>
      </c>
      <c r="L679" s="19">
        <f t="shared" si="1148"/>
        <v>7175.5</v>
      </c>
      <c r="M679" s="19">
        <f t="shared" si="1149"/>
        <v>7175.5</v>
      </c>
      <c r="N679" s="19">
        <f t="shared" si="1150"/>
        <v>7175.5</v>
      </c>
      <c r="O679" s="19">
        <f t="shared" si="1154"/>
        <v>0</v>
      </c>
      <c r="P679" s="19">
        <f t="shared" si="1154"/>
        <v>0</v>
      </c>
      <c r="Q679" s="19">
        <f t="shared" si="1154"/>
        <v>0</v>
      </c>
      <c r="R679" s="19">
        <f t="shared" si="1118"/>
        <v>7175.5</v>
      </c>
      <c r="S679" s="19">
        <f t="shared" si="1154"/>
        <v>0</v>
      </c>
      <c r="T679" s="19">
        <f t="shared" si="1121"/>
        <v>7175.5</v>
      </c>
      <c r="U679" s="19">
        <f t="shared" si="1119"/>
        <v>7175.5</v>
      </c>
      <c r="V679" s="19">
        <f t="shared" si="1120"/>
        <v>7175.5</v>
      </c>
      <c r="W679" s="19">
        <f t="shared" si="1154"/>
        <v>0</v>
      </c>
      <c r="X679" s="32"/>
      <c r="Y679" s="23"/>
      <c r="Z679" s="2"/>
    </row>
    <row r="680" spans="1:26" x14ac:dyDescent="0.3">
      <c r="A680" s="47" t="s">
        <v>1345</v>
      </c>
      <c r="B680" s="44">
        <v>620</v>
      </c>
      <c r="C680" s="47" t="s">
        <v>28</v>
      </c>
      <c r="D680" s="47" t="s">
        <v>112</v>
      </c>
      <c r="E680" s="15" t="s">
        <v>558</v>
      </c>
      <c r="F680" s="19"/>
      <c r="G680" s="19"/>
      <c r="H680" s="19"/>
      <c r="I680" s="19">
        <v>7175.5</v>
      </c>
      <c r="J680" s="19">
        <v>7175.5</v>
      </c>
      <c r="K680" s="19">
        <v>7175.5</v>
      </c>
      <c r="L680" s="19">
        <f t="shared" si="1148"/>
        <v>7175.5</v>
      </c>
      <c r="M680" s="19">
        <f t="shared" si="1149"/>
        <v>7175.5</v>
      </c>
      <c r="N680" s="19">
        <f t="shared" si="1150"/>
        <v>7175.5</v>
      </c>
      <c r="O680" s="19"/>
      <c r="P680" s="19"/>
      <c r="Q680" s="19"/>
      <c r="R680" s="19">
        <f t="shared" si="1118"/>
        <v>7175.5</v>
      </c>
      <c r="S680" s="19"/>
      <c r="T680" s="19">
        <f t="shared" si="1121"/>
        <v>7175.5</v>
      </c>
      <c r="U680" s="19">
        <f t="shared" si="1119"/>
        <v>7175.5</v>
      </c>
      <c r="V680" s="19">
        <f t="shared" si="1120"/>
        <v>7175.5</v>
      </c>
      <c r="W680" s="19"/>
      <c r="X680" s="32"/>
      <c r="Y680" s="23" t="s">
        <v>1346</v>
      </c>
      <c r="Z680" s="2"/>
    </row>
    <row r="681" spans="1:26" ht="31.2" x14ac:dyDescent="0.3">
      <c r="A681" s="47" t="s">
        <v>179</v>
      </c>
      <c r="B681" s="44"/>
      <c r="C681" s="47"/>
      <c r="D681" s="47"/>
      <c r="E681" s="15" t="s">
        <v>695</v>
      </c>
      <c r="F681" s="19">
        <f t="shared" ref="F681:K683" si="1155">F682</f>
        <v>2189.6999999999998</v>
      </c>
      <c r="G681" s="19">
        <f t="shared" si="1155"/>
        <v>1415.4</v>
      </c>
      <c r="H681" s="19">
        <f t="shared" si="1155"/>
        <v>1415.4</v>
      </c>
      <c r="I681" s="19">
        <f t="shared" si="1155"/>
        <v>-37.299999999999997</v>
      </c>
      <c r="J681" s="19">
        <f t="shared" si="1155"/>
        <v>-37.299999999999997</v>
      </c>
      <c r="K681" s="19">
        <f t="shared" si="1155"/>
        <v>-37.299999999999997</v>
      </c>
      <c r="L681" s="19">
        <f t="shared" si="1148"/>
        <v>2152.3999999999996</v>
      </c>
      <c r="M681" s="19">
        <f t="shared" si="1149"/>
        <v>1378.1000000000001</v>
      </c>
      <c r="N681" s="19">
        <f t="shared" si="1150"/>
        <v>1378.1000000000001</v>
      </c>
      <c r="O681" s="19">
        <f t="shared" ref="O681:Q683" si="1156">O682</f>
        <v>0</v>
      </c>
      <c r="P681" s="19">
        <f t="shared" si="1156"/>
        <v>0</v>
      </c>
      <c r="Q681" s="19">
        <f t="shared" si="1156"/>
        <v>0</v>
      </c>
      <c r="R681" s="19">
        <f t="shared" si="1118"/>
        <v>2152.3999999999996</v>
      </c>
      <c r="S681" s="19">
        <f t="shared" ref="S681:S683" si="1157">S682</f>
        <v>0</v>
      </c>
      <c r="T681" s="19">
        <f t="shared" si="1121"/>
        <v>2152.3999999999996</v>
      </c>
      <c r="U681" s="19">
        <f t="shared" si="1119"/>
        <v>1378.1000000000001</v>
      </c>
      <c r="V681" s="19">
        <f t="shared" si="1120"/>
        <v>1378.1000000000001</v>
      </c>
      <c r="W681" s="19">
        <f t="shared" ref="W681:W683" si="1158">W682</f>
        <v>0</v>
      </c>
      <c r="X681" s="32"/>
      <c r="Y681" s="23"/>
      <c r="Z681" s="2"/>
    </row>
    <row r="682" spans="1:26" ht="46.8" x14ac:dyDescent="0.3">
      <c r="A682" s="47" t="s">
        <v>179</v>
      </c>
      <c r="B682" s="44">
        <v>600</v>
      </c>
      <c r="C682" s="47"/>
      <c r="D682" s="47"/>
      <c r="E682" s="15" t="s">
        <v>581</v>
      </c>
      <c r="F682" s="19">
        <f t="shared" si="1155"/>
        <v>2189.6999999999998</v>
      </c>
      <c r="G682" s="19">
        <f t="shared" si="1155"/>
        <v>1415.4</v>
      </c>
      <c r="H682" s="19">
        <f t="shared" si="1155"/>
        <v>1415.4</v>
      </c>
      <c r="I682" s="19">
        <f t="shared" si="1155"/>
        <v>-37.299999999999997</v>
      </c>
      <c r="J682" s="19">
        <f t="shared" si="1155"/>
        <v>-37.299999999999997</v>
      </c>
      <c r="K682" s="19">
        <f t="shared" si="1155"/>
        <v>-37.299999999999997</v>
      </c>
      <c r="L682" s="19">
        <f t="shared" si="1148"/>
        <v>2152.3999999999996</v>
      </c>
      <c r="M682" s="19">
        <f t="shared" si="1149"/>
        <v>1378.1000000000001</v>
      </c>
      <c r="N682" s="19">
        <f t="shared" si="1150"/>
        <v>1378.1000000000001</v>
      </c>
      <c r="O682" s="19">
        <f t="shared" si="1156"/>
        <v>0</v>
      </c>
      <c r="P682" s="19">
        <f t="shared" si="1156"/>
        <v>0</v>
      </c>
      <c r="Q682" s="19">
        <f t="shared" si="1156"/>
        <v>0</v>
      </c>
      <c r="R682" s="19">
        <f t="shared" si="1118"/>
        <v>2152.3999999999996</v>
      </c>
      <c r="S682" s="19">
        <f t="shared" si="1157"/>
        <v>0</v>
      </c>
      <c r="T682" s="19">
        <f t="shared" si="1121"/>
        <v>2152.3999999999996</v>
      </c>
      <c r="U682" s="19">
        <f t="shared" si="1119"/>
        <v>1378.1000000000001</v>
      </c>
      <c r="V682" s="19">
        <f t="shared" si="1120"/>
        <v>1378.1000000000001</v>
      </c>
      <c r="W682" s="19">
        <f t="shared" si="1158"/>
        <v>0</v>
      </c>
      <c r="X682" s="32"/>
      <c r="Y682" s="23"/>
      <c r="Z682" s="2"/>
    </row>
    <row r="683" spans="1:26" x14ac:dyDescent="0.3">
      <c r="A683" s="47" t="s">
        <v>179</v>
      </c>
      <c r="B683" s="44">
        <v>620</v>
      </c>
      <c r="C683" s="47"/>
      <c r="D683" s="47"/>
      <c r="E683" s="15" t="s">
        <v>596</v>
      </c>
      <c r="F683" s="19">
        <f t="shared" si="1155"/>
        <v>2189.6999999999998</v>
      </c>
      <c r="G683" s="19">
        <f t="shared" si="1155"/>
        <v>1415.4</v>
      </c>
      <c r="H683" s="19">
        <f t="shared" si="1155"/>
        <v>1415.4</v>
      </c>
      <c r="I683" s="19">
        <f t="shared" si="1155"/>
        <v>-37.299999999999997</v>
      </c>
      <c r="J683" s="19">
        <f t="shared" si="1155"/>
        <v>-37.299999999999997</v>
      </c>
      <c r="K683" s="19">
        <f t="shared" si="1155"/>
        <v>-37.299999999999997</v>
      </c>
      <c r="L683" s="19">
        <f t="shared" si="1148"/>
        <v>2152.3999999999996</v>
      </c>
      <c r="M683" s="19">
        <f t="shared" si="1149"/>
        <v>1378.1000000000001</v>
      </c>
      <c r="N683" s="19">
        <f t="shared" si="1150"/>
        <v>1378.1000000000001</v>
      </c>
      <c r="O683" s="19">
        <f t="shared" si="1156"/>
        <v>0</v>
      </c>
      <c r="P683" s="19">
        <f t="shared" si="1156"/>
        <v>0</v>
      </c>
      <c r="Q683" s="19">
        <f t="shared" si="1156"/>
        <v>0</v>
      </c>
      <c r="R683" s="19">
        <f t="shared" si="1118"/>
        <v>2152.3999999999996</v>
      </c>
      <c r="S683" s="19">
        <f t="shared" si="1157"/>
        <v>0</v>
      </c>
      <c r="T683" s="19">
        <f t="shared" si="1121"/>
        <v>2152.3999999999996</v>
      </c>
      <c r="U683" s="19">
        <f t="shared" si="1119"/>
        <v>1378.1000000000001</v>
      </c>
      <c r="V683" s="19">
        <f t="shared" si="1120"/>
        <v>1378.1000000000001</v>
      </c>
      <c r="W683" s="19">
        <f t="shared" si="1158"/>
        <v>0</v>
      </c>
      <c r="X683" s="32"/>
      <c r="Y683" s="23"/>
      <c r="Z683" s="2"/>
    </row>
    <row r="684" spans="1:26" x14ac:dyDescent="0.3">
      <c r="A684" s="47" t="s">
        <v>179</v>
      </c>
      <c r="B684" s="44">
        <v>620</v>
      </c>
      <c r="C684" s="47" t="s">
        <v>28</v>
      </c>
      <c r="D684" s="47" t="s">
        <v>112</v>
      </c>
      <c r="E684" s="15" t="s">
        <v>558</v>
      </c>
      <c r="F684" s="19">
        <v>2189.6999999999998</v>
      </c>
      <c r="G684" s="19">
        <v>1415.4</v>
      </c>
      <c r="H684" s="19">
        <v>1415.4</v>
      </c>
      <c r="I684" s="19">
        <v>-37.299999999999997</v>
      </c>
      <c r="J684" s="19">
        <v>-37.299999999999997</v>
      </c>
      <c r="K684" s="19">
        <v>-37.299999999999997</v>
      </c>
      <c r="L684" s="19">
        <f t="shared" si="1148"/>
        <v>2152.3999999999996</v>
      </c>
      <c r="M684" s="19">
        <f t="shared" si="1149"/>
        <v>1378.1000000000001</v>
      </c>
      <c r="N684" s="19">
        <f t="shared" si="1150"/>
        <v>1378.1000000000001</v>
      </c>
      <c r="O684" s="19"/>
      <c r="P684" s="19"/>
      <c r="Q684" s="19"/>
      <c r="R684" s="19">
        <f t="shared" si="1118"/>
        <v>2152.3999999999996</v>
      </c>
      <c r="S684" s="19"/>
      <c r="T684" s="19">
        <f t="shared" si="1121"/>
        <v>2152.3999999999996</v>
      </c>
      <c r="U684" s="19">
        <f t="shared" si="1119"/>
        <v>1378.1000000000001</v>
      </c>
      <c r="V684" s="19">
        <f t="shared" si="1120"/>
        <v>1378.1000000000001</v>
      </c>
      <c r="W684" s="19"/>
      <c r="X684" s="32"/>
      <c r="Y684" s="23" t="s">
        <v>1294</v>
      </c>
      <c r="Z684" s="2"/>
    </row>
    <row r="685" spans="1:26" ht="31.2" x14ac:dyDescent="0.3">
      <c r="A685" s="47" t="s">
        <v>180</v>
      </c>
      <c r="B685" s="44"/>
      <c r="C685" s="47"/>
      <c r="D685" s="47"/>
      <c r="E685" s="15" t="s">
        <v>696</v>
      </c>
      <c r="F685" s="19">
        <f t="shared" ref="F685:K687" si="1159">F686</f>
        <v>17644.599999999999</v>
      </c>
      <c r="G685" s="19">
        <f t="shared" si="1159"/>
        <v>17644.599999999999</v>
      </c>
      <c r="H685" s="19">
        <f t="shared" si="1159"/>
        <v>17644.599999999999</v>
      </c>
      <c r="I685" s="19">
        <f t="shared" si="1159"/>
        <v>0</v>
      </c>
      <c r="J685" s="19">
        <f t="shared" si="1159"/>
        <v>0</v>
      </c>
      <c r="K685" s="19">
        <f t="shared" si="1159"/>
        <v>0</v>
      </c>
      <c r="L685" s="19">
        <f t="shared" si="1148"/>
        <v>17644.599999999999</v>
      </c>
      <c r="M685" s="19">
        <f t="shared" si="1149"/>
        <v>17644.599999999999</v>
      </c>
      <c r="N685" s="19">
        <f t="shared" si="1150"/>
        <v>17644.599999999999</v>
      </c>
      <c r="O685" s="19">
        <f t="shared" ref="O685:Q687" si="1160">O686</f>
        <v>0</v>
      </c>
      <c r="P685" s="19">
        <f t="shared" si="1160"/>
        <v>0</v>
      </c>
      <c r="Q685" s="19">
        <f t="shared" si="1160"/>
        <v>0</v>
      </c>
      <c r="R685" s="19">
        <f t="shared" si="1118"/>
        <v>17644.599999999999</v>
      </c>
      <c r="S685" s="19">
        <f t="shared" ref="S685:S687" si="1161">S686</f>
        <v>0</v>
      </c>
      <c r="T685" s="19">
        <f t="shared" si="1121"/>
        <v>17644.599999999999</v>
      </c>
      <c r="U685" s="19">
        <f t="shared" si="1119"/>
        <v>17644.599999999999</v>
      </c>
      <c r="V685" s="19">
        <f t="shared" si="1120"/>
        <v>17644.599999999999</v>
      </c>
      <c r="W685" s="19">
        <f t="shared" ref="W685:W687" si="1162">W686</f>
        <v>0</v>
      </c>
      <c r="X685" s="32"/>
      <c r="Y685" s="23"/>
      <c r="Z685" s="2"/>
    </row>
    <row r="686" spans="1:26" ht="46.8" x14ac:dyDescent="0.3">
      <c r="A686" s="47" t="s">
        <v>180</v>
      </c>
      <c r="B686" s="44">
        <v>600</v>
      </c>
      <c r="C686" s="47"/>
      <c r="D686" s="47"/>
      <c r="E686" s="15" t="s">
        <v>581</v>
      </c>
      <c r="F686" s="19">
        <f t="shared" si="1159"/>
        <v>17644.599999999999</v>
      </c>
      <c r="G686" s="19">
        <f t="shared" si="1159"/>
        <v>17644.599999999999</v>
      </c>
      <c r="H686" s="19">
        <f t="shared" si="1159"/>
        <v>17644.599999999999</v>
      </c>
      <c r="I686" s="19">
        <f t="shared" si="1159"/>
        <v>0</v>
      </c>
      <c r="J686" s="19">
        <f t="shared" si="1159"/>
        <v>0</v>
      </c>
      <c r="K686" s="19">
        <f t="shared" si="1159"/>
        <v>0</v>
      </c>
      <c r="L686" s="19">
        <f t="shared" si="1148"/>
        <v>17644.599999999999</v>
      </c>
      <c r="M686" s="19">
        <f t="shared" si="1149"/>
        <v>17644.599999999999</v>
      </c>
      <c r="N686" s="19">
        <f t="shared" si="1150"/>
        <v>17644.599999999999</v>
      </c>
      <c r="O686" s="19">
        <f t="shared" si="1160"/>
        <v>0</v>
      </c>
      <c r="P686" s="19">
        <f t="shared" si="1160"/>
        <v>0</v>
      </c>
      <c r="Q686" s="19">
        <f t="shared" si="1160"/>
        <v>0</v>
      </c>
      <c r="R686" s="19">
        <f t="shared" si="1118"/>
        <v>17644.599999999999</v>
      </c>
      <c r="S686" s="19">
        <f t="shared" si="1161"/>
        <v>0</v>
      </c>
      <c r="T686" s="19">
        <f t="shared" si="1121"/>
        <v>17644.599999999999</v>
      </c>
      <c r="U686" s="19">
        <f t="shared" si="1119"/>
        <v>17644.599999999999</v>
      </c>
      <c r="V686" s="19">
        <f t="shared" si="1120"/>
        <v>17644.599999999999</v>
      </c>
      <c r="W686" s="19">
        <f t="shared" si="1162"/>
        <v>0</v>
      </c>
      <c r="X686" s="32"/>
      <c r="Y686" s="23"/>
      <c r="Z686" s="2"/>
    </row>
    <row r="687" spans="1:26" x14ac:dyDescent="0.3">
      <c r="A687" s="47" t="s">
        <v>180</v>
      </c>
      <c r="B687" s="44">
        <v>620</v>
      </c>
      <c r="C687" s="47"/>
      <c r="D687" s="47"/>
      <c r="E687" s="15" t="s">
        <v>596</v>
      </c>
      <c r="F687" s="19">
        <f>F688</f>
        <v>17644.599999999999</v>
      </c>
      <c r="G687" s="19">
        <f t="shared" si="1159"/>
        <v>17644.599999999999</v>
      </c>
      <c r="H687" s="19">
        <f t="shared" si="1159"/>
        <v>17644.599999999999</v>
      </c>
      <c r="I687" s="19">
        <f t="shared" si="1159"/>
        <v>0</v>
      </c>
      <c r="J687" s="19">
        <f t="shared" si="1159"/>
        <v>0</v>
      </c>
      <c r="K687" s="19">
        <f t="shared" si="1159"/>
        <v>0</v>
      </c>
      <c r="L687" s="19">
        <f t="shared" si="1148"/>
        <v>17644.599999999999</v>
      </c>
      <c r="M687" s="19">
        <f t="shared" si="1149"/>
        <v>17644.599999999999</v>
      </c>
      <c r="N687" s="19">
        <f t="shared" si="1150"/>
        <v>17644.599999999999</v>
      </c>
      <c r="O687" s="19">
        <f t="shared" si="1160"/>
        <v>0</v>
      </c>
      <c r="P687" s="19">
        <f t="shared" si="1160"/>
        <v>0</v>
      </c>
      <c r="Q687" s="19">
        <f t="shared" si="1160"/>
        <v>0</v>
      </c>
      <c r="R687" s="19">
        <f t="shared" si="1118"/>
        <v>17644.599999999999</v>
      </c>
      <c r="S687" s="19">
        <f t="shared" si="1161"/>
        <v>0</v>
      </c>
      <c r="T687" s="19">
        <f t="shared" si="1121"/>
        <v>17644.599999999999</v>
      </c>
      <c r="U687" s="19">
        <f t="shared" si="1119"/>
        <v>17644.599999999999</v>
      </c>
      <c r="V687" s="19">
        <f t="shared" si="1120"/>
        <v>17644.599999999999</v>
      </c>
      <c r="W687" s="19">
        <f t="shared" si="1162"/>
        <v>0</v>
      </c>
      <c r="X687" s="32"/>
      <c r="Y687" s="23"/>
      <c r="Z687" s="2"/>
    </row>
    <row r="688" spans="1:26" x14ac:dyDescent="0.3">
      <c r="A688" s="47" t="s">
        <v>180</v>
      </c>
      <c r="B688" s="44">
        <v>620</v>
      </c>
      <c r="C688" s="47" t="s">
        <v>61</v>
      </c>
      <c r="D688" s="47" t="s">
        <v>142</v>
      </c>
      <c r="E688" s="15" t="s">
        <v>569</v>
      </c>
      <c r="F688" s="19">
        <v>17644.599999999999</v>
      </c>
      <c r="G688" s="19">
        <v>17644.599999999999</v>
      </c>
      <c r="H688" s="19">
        <v>17644.599999999999</v>
      </c>
      <c r="I688" s="19"/>
      <c r="J688" s="19"/>
      <c r="K688" s="19"/>
      <c r="L688" s="19">
        <f t="shared" si="1148"/>
        <v>17644.599999999999</v>
      </c>
      <c r="M688" s="19">
        <f t="shared" si="1149"/>
        <v>17644.599999999999</v>
      </c>
      <c r="N688" s="19">
        <f t="shared" si="1150"/>
        <v>17644.599999999999</v>
      </c>
      <c r="O688" s="19"/>
      <c r="P688" s="19"/>
      <c r="Q688" s="19"/>
      <c r="R688" s="19">
        <f t="shared" si="1118"/>
        <v>17644.599999999999</v>
      </c>
      <c r="S688" s="19"/>
      <c r="T688" s="19">
        <f t="shared" si="1121"/>
        <v>17644.599999999999</v>
      </c>
      <c r="U688" s="19">
        <f t="shared" si="1119"/>
        <v>17644.599999999999</v>
      </c>
      <c r="V688" s="19">
        <f t="shared" si="1120"/>
        <v>17644.599999999999</v>
      </c>
      <c r="W688" s="19"/>
      <c r="X688" s="32"/>
      <c r="Y688" s="23"/>
      <c r="Z688" s="2"/>
    </row>
    <row r="689" spans="1:26" ht="46.8" x14ac:dyDescent="0.3">
      <c r="A689" s="47" t="s">
        <v>181</v>
      </c>
      <c r="B689" s="44"/>
      <c r="C689" s="47"/>
      <c r="D689" s="47"/>
      <c r="E689" s="15" t="s">
        <v>697</v>
      </c>
      <c r="F689" s="19">
        <f t="shared" ref="F689:K689" si="1163">F690</f>
        <v>119793.2</v>
      </c>
      <c r="G689" s="19">
        <f t="shared" si="1163"/>
        <v>119793.2</v>
      </c>
      <c r="H689" s="19">
        <f t="shared" si="1163"/>
        <v>119793.2</v>
      </c>
      <c r="I689" s="19">
        <f t="shared" si="1163"/>
        <v>0</v>
      </c>
      <c r="J689" s="19">
        <f t="shared" si="1163"/>
        <v>0</v>
      </c>
      <c r="K689" s="19">
        <f t="shared" si="1163"/>
        <v>0</v>
      </c>
      <c r="L689" s="19">
        <f t="shared" si="1148"/>
        <v>119793.2</v>
      </c>
      <c r="M689" s="19">
        <f t="shared" si="1149"/>
        <v>119793.2</v>
      </c>
      <c r="N689" s="19">
        <f t="shared" si="1150"/>
        <v>119793.2</v>
      </c>
      <c r="O689" s="19">
        <f t="shared" ref="O689:Q689" si="1164">O690</f>
        <v>0</v>
      </c>
      <c r="P689" s="19">
        <f t="shared" si="1164"/>
        <v>0</v>
      </c>
      <c r="Q689" s="19">
        <f t="shared" si="1164"/>
        <v>0</v>
      </c>
      <c r="R689" s="19">
        <f t="shared" si="1118"/>
        <v>119793.2</v>
      </c>
      <c r="S689" s="19">
        <f t="shared" ref="S689" si="1165">S690</f>
        <v>0</v>
      </c>
      <c r="T689" s="19">
        <f t="shared" si="1121"/>
        <v>119793.2</v>
      </c>
      <c r="U689" s="19">
        <f t="shared" si="1119"/>
        <v>119793.2</v>
      </c>
      <c r="V689" s="19">
        <f t="shared" si="1120"/>
        <v>119793.2</v>
      </c>
      <c r="W689" s="19">
        <f t="shared" ref="W689" si="1166">W690</f>
        <v>0</v>
      </c>
      <c r="X689" s="32"/>
      <c r="Y689" s="23"/>
      <c r="Z689" s="2"/>
    </row>
    <row r="690" spans="1:26" ht="46.8" x14ac:dyDescent="0.3">
      <c r="A690" s="47" t="s">
        <v>181</v>
      </c>
      <c r="B690" s="44">
        <v>600</v>
      </c>
      <c r="C690" s="47"/>
      <c r="D690" s="47"/>
      <c r="E690" s="15" t="s">
        <v>581</v>
      </c>
      <c r="F690" s="19">
        <f t="shared" ref="F690:K690" si="1167">F691+F693</f>
        <v>119793.2</v>
      </c>
      <c r="G690" s="19">
        <f t="shared" si="1167"/>
        <v>119793.2</v>
      </c>
      <c r="H690" s="19">
        <f t="shared" si="1167"/>
        <v>119793.2</v>
      </c>
      <c r="I690" s="19">
        <f t="shared" si="1167"/>
        <v>0</v>
      </c>
      <c r="J690" s="19">
        <f t="shared" si="1167"/>
        <v>0</v>
      </c>
      <c r="K690" s="19">
        <f t="shared" si="1167"/>
        <v>0</v>
      </c>
      <c r="L690" s="19">
        <f t="shared" si="1148"/>
        <v>119793.2</v>
      </c>
      <c r="M690" s="19">
        <f t="shared" si="1149"/>
        <v>119793.2</v>
      </c>
      <c r="N690" s="19">
        <f t="shared" si="1150"/>
        <v>119793.2</v>
      </c>
      <c r="O690" s="19">
        <f t="shared" ref="O690:Q690" si="1168">O691+O693</f>
        <v>0</v>
      </c>
      <c r="P690" s="19">
        <f t="shared" si="1168"/>
        <v>0</v>
      </c>
      <c r="Q690" s="19">
        <f t="shared" si="1168"/>
        <v>0</v>
      </c>
      <c r="R690" s="19">
        <f t="shared" si="1118"/>
        <v>119793.2</v>
      </c>
      <c r="S690" s="19">
        <f t="shared" ref="S690" si="1169">S691+S693</f>
        <v>0</v>
      </c>
      <c r="T690" s="19">
        <f t="shared" si="1121"/>
        <v>119793.2</v>
      </c>
      <c r="U690" s="19">
        <f t="shared" si="1119"/>
        <v>119793.2</v>
      </c>
      <c r="V690" s="19">
        <f t="shared" si="1120"/>
        <v>119793.2</v>
      </c>
      <c r="W690" s="19">
        <f t="shared" ref="W690" si="1170">W691+W693</f>
        <v>0</v>
      </c>
      <c r="X690" s="32"/>
      <c r="Y690" s="23"/>
      <c r="Z690" s="2"/>
    </row>
    <row r="691" spans="1:26" x14ac:dyDescent="0.3">
      <c r="A691" s="47" t="s">
        <v>181</v>
      </c>
      <c r="B691" s="44">
        <v>610</v>
      </c>
      <c r="C691" s="47"/>
      <c r="D691" s="47"/>
      <c r="E691" s="15" t="s">
        <v>595</v>
      </c>
      <c r="F691" s="19">
        <f t="shared" ref="F691:K691" si="1171">F692</f>
        <v>6256.7</v>
      </c>
      <c r="G691" s="19">
        <f t="shared" si="1171"/>
        <v>6256.7</v>
      </c>
      <c r="H691" s="19">
        <f t="shared" si="1171"/>
        <v>6256.7</v>
      </c>
      <c r="I691" s="19">
        <f t="shared" si="1171"/>
        <v>0</v>
      </c>
      <c r="J691" s="19">
        <f t="shared" si="1171"/>
        <v>0</v>
      </c>
      <c r="K691" s="19">
        <f t="shared" si="1171"/>
        <v>0</v>
      </c>
      <c r="L691" s="19">
        <f t="shared" si="1148"/>
        <v>6256.7</v>
      </c>
      <c r="M691" s="19">
        <f t="shared" si="1149"/>
        <v>6256.7</v>
      </c>
      <c r="N691" s="19">
        <f t="shared" si="1150"/>
        <v>6256.7</v>
      </c>
      <c r="O691" s="19">
        <f t="shared" ref="O691:Q691" si="1172">O692</f>
        <v>0</v>
      </c>
      <c r="P691" s="19">
        <f t="shared" si="1172"/>
        <v>0</v>
      </c>
      <c r="Q691" s="19">
        <f t="shared" si="1172"/>
        <v>0</v>
      </c>
      <c r="R691" s="19">
        <f t="shared" si="1118"/>
        <v>6256.7</v>
      </c>
      <c r="S691" s="19">
        <f t="shared" ref="S691" si="1173">S692</f>
        <v>0</v>
      </c>
      <c r="T691" s="19">
        <f t="shared" si="1121"/>
        <v>6256.7</v>
      </c>
      <c r="U691" s="19">
        <f t="shared" si="1119"/>
        <v>6256.7</v>
      </c>
      <c r="V691" s="19">
        <f t="shared" si="1120"/>
        <v>6256.7</v>
      </c>
      <c r="W691" s="19">
        <f t="shared" ref="W691" si="1174">W692</f>
        <v>0</v>
      </c>
      <c r="X691" s="32"/>
      <c r="Y691" s="23"/>
      <c r="Z691" s="2"/>
    </row>
    <row r="692" spans="1:26" x14ac:dyDescent="0.3">
      <c r="A692" s="47" t="s">
        <v>181</v>
      </c>
      <c r="B692" s="44">
        <v>610</v>
      </c>
      <c r="C692" s="47" t="s">
        <v>61</v>
      </c>
      <c r="D692" s="47" t="s">
        <v>142</v>
      </c>
      <c r="E692" s="15" t="s">
        <v>569</v>
      </c>
      <c r="F692" s="19">
        <v>6256.7</v>
      </c>
      <c r="G692" s="19">
        <v>6256.7</v>
      </c>
      <c r="H692" s="19">
        <v>6256.7</v>
      </c>
      <c r="I692" s="19"/>
      <c r="J692" s="19"/>
      <c r="K692" s="19"/>
      <c r="L692" s="19">
        <f t="shared" si="1148"/>
        <v>6256.7</v>
      </c>
      <c r="M692" s="19">
        <f t="shared" si="1149"/>
        <v>6256.7</v>
      </c>
      <c r="N692" s="19">
        <f t="shared" si="1150"/>
        <v>6256.7</v>
      </c>
      <c r="O692" s="19"/>
      <c r="P692" s="19"/>
      <c r="Q692" s="19"/>
      <c r="R692" s="19">
        <f t="shared" si="1118"/>
        <v>6256.7</v>
      </c>
      <c r="S692" s="19"/>
      <c r="T692" s="19">
        <f t="shared" si="1121"/>
        <v>6256.7</v>
      </c>
      <c r="U692" s="19">
        <f t="shared" si="1119"/>
        <v>6256.7</v>
      </c>
      <c r="V692" s="19">
        <f t="shared" si="1120"/>
        <v>6256.7</v>
      </c>
      <c r="W692" s="19"/>
      <c r="X692" s="32"/>
      <c r="Y692" s="23"/>
      <c r="Z692" s="2"/>
    </row>
    <row r="693" spans="1:26" x14ac:dyDescent="0.3">
      <c r="A693" s="47" t="s">
        <v>181</v>
      </c>
      <c r="B693" s="44">
        <v>620</v>
      </c>
      <c r="C693" s="47"/>
      <c r="D693" s="47"/>
      <c r="E693" s="15" t="s">
        <v>596</v>
      </c>
      <c r="F693" s="19">
        <f t="shared" ref="F693:K693" si="1175">F694</f>
        <v>113536.5</v>
      </c>
      <c r="G693" s="19">
        <f t="shared" si="1175"/>
        <v>113536.5</v>
      </c>
      <c r="H693" s="19">
        <f t="shared" si="1175"/>
        <v>113536.5</v>
      </c>
      <c r="I693" s="19">
        <f t="shared" si="1175"/>
        <v>0</v>
      </c>
      <c r="J693" s="19">
        <f t="shared" si="1175"/>
        <v>0</v>
      </c>
      <c r="K693" s="19">
        <f t="shared" si="1175"/>
        <v>0</v>
      </c>
      <c r="L693" s="19">
        <f t="shared" si="1148"/>
        <v>113536.5</v>
      </c>
      <c r="M693" s="19">
        <f t="shared" si="1149"/>
        <v>113536.5</v>
      </c>
      <c r="N693" s="19">
        <f t="shared" si="1150"/>
        <v>113536.5</v>
      </c>
      <c r="O693" s="19">
        <f t="shared" ref="O693:Q693" si="1176">O694</f>
        <v>0</v>
      </c>
      <c r="P693" s="19">
        <f t="shared" si="1176"/>
        <v>0</v>
      </c>
      <c r="Q693" s="19">
        <f t="shared" si="1176"/>
        <v>0</v>
      </c>
      <c r="R693" s="19">
        <f t="shared" si="1118"/>
        <v>113536.5</v>
      </c>
      <c r="S693" s="19">
        <f t="shared" ref="S693" si="1177">S694</f>
        <v>0</v>
      </c>
      <c r="T693" s="19">
        <f t="shared" si="1121"/>
        <v>113536.5</v>
      </c>
      <c r="U693" s="19">
        <f t="shared" si="1119"/>
        <v>113536.5</v>
      </c>
      <c r="V693" s="19">
        <f t="shared" si="1120"/>
        <v>113536.5</v>
      </c>
      <c r="W693" s="19">
        <f t="shared" ref="W693" si="1178">W694</f>
        <v>0</v>
      </c>
      <c r="X693" s="32"/>
      <c r="Y693" s="23"/>
      <c r="Z693" s="2"/>
    </row>
    <row r="694" spans="1:26" x14ac:dyDescent="0.3">
      <c r="A694" s="47" t="s">
        <v>181</v>
      </c>
      <c r="B694" s="44">
        <v>620</v>
      </c>
      <c r="C694" s="47" t="s">
        <v>61</v>
      </c>
      <c r="D694" s="47" t="s">
        <v>142</v>
      </c>
      <c r="E694" s="15" t="s">
        <v>569</v>
      </c>
      <c r="F694" s="19">
        <v>113536.5</v>
      </c>
      <c r="G694" s="19">
        <v>113536.5</v>
      </c>
      <c r="H694" s="19">
        <v>113536.5</v>
      </c>
      <c r="I694" s="19"/>
      <c r="J694" s="19"/>
      <c r="K694" s="19"/>
      <c r="L694" s="19">
        <f t="shared" si="1148"/>
        <v>113536.5</v>
      </c>
      <c r="M694" s="19">
        <f t="shared" si="1149"/>
        <v>113536.5</v>
      </c>
      <c r="N694" s="19">
        <f t="shared" si="1150"/>
        <v>113536.5</v>
      </c>
      <c r="O694" s="19"/>
      <c r="P694" s="19"/>
      <c r="Q694" s="19"/>
      <c r="R694" s="19">
        <f t="shared" si="1118"/>
        <v>113536.5</v>
      </c>
      <c r="S694" s="19"/>
      <c r="T694" s="19">
        <f t="shared" si="1121"/>
        <v>113536.5</v>
      </c>
      <c r="U694" s="19">
        <f t="shared" si="1119"/>
        <v>113536.5</v>
      </c>
      <c r="V694" s="19">
        <f t="shared" si="1120"/>
        <v>113536.5</v>
      </c>
      <c r="W694" s="19"/>
      <c r="X694" s="32"/>
      <c r="Y694" s="23"/>
      <c r="Z694" s="2"/>
    </row>
    <row r="695" spans="1:26" ht="93.6" x14ac:dyDescent="0.3">
      <c r="A695" s="47" t="s">
        <v>182</v>
      </c>
      <c r="B695" s="44"/>
      <c r="C695" s="47"/>
      <c r="D695" s="47"/>
      <c r="E695" s="15" t="s">
        <v>1104</v>
      </c>
      <c r="F695" s="19">
        <f t="shared" ref="F695:K697" si="1179">F696</f>
        <v>1845.3</v>
      </c>
      <c r="G695" s="19">
        <f t="shared" si="1179"/>
        <v>1845.3</v>
      </c>
      <c r="H695" s="19">
        <f t="shared" si="1179"/>
        <v>1845.3</v>
      </c>
      <c r="I695" s="19">
        <f t="shared" si="1179"/>
        <v>0</v>
      </c>
      <c r="J695" s="19">
        <f t="shared" si="1179"/>
        <v>0</v>
      </c>
      <c r="K695" s="19">
        <f t="shared" si="1179"/>
        <v>0</v>
      </c>
      <c r="L695" s="19">
        <f t="shared" si="1148"/>
        <v>1845.3</v>
      </c>
      <c r="M695" s="19">
        <f t="shared" si="1149"/>
        <v>1845.3</v>
      </c>
      <c r="N695" s="19">
        <f t="shared" si="1150"/>
        <v>1845.3</v>
      </c>
      <c r="O695" s="19">
        <f t="shared" ref="O695:Q697" si="1180">O696</f>
        <v>0</v>
      </c>
      <c r="P695" s="19">
        <f t="shared" si="1180"/>
        <v>0</v>
      </c>
      <c r="Q695" s="19">
        <f t="shared" si="1180"/>
        <v>0</v>
      </c>
      <c r="R695" s="19">
        <f t="shared" si="1118"/>
        <v>1845.3</v>
      </c>
      <c r="S695" s="19">
        <f t="shared" ref="S695:S697" si="1181">S696</f>
        <v>0</v>
      </c>
      <c r="T695" s="19">
        <f t="shared" si="1121"/>
        <v>1845.3</v>
      </c>
      <c r="U695" s="19">
        <f t="shared" si="1119"/>
        <v>1845.3</v>
      </c>
      <c r="V695" s="19">
        <f t="shared" si="1120"/>
        <v>1845.3</v>
      </c>
      <c r="W695" s="19">
        <f t="shared" ref="W695:W697" si="1182">W696</f>
        <v>0</v>
      </c>
      <c r="X695" s="32"/>
      <c r="Y695" s="23"/>
      <c r="Z695" s="2"/>
    </row>
    <row r="696" spans="1:26" ht="46.8" x14ac:dyDescent="0.3">
      <c r="A696" s="47" t="s">
        <v>182</v>
      </c>
      <c r="B696" s="44">
        <v>600</v>
      </c>
      <c r="C696" s="47"/>
      <c r="D696" s="47"/>
      <c r="E696" s="15" t="s">
        <v>581</v>
      </c>
      <c r="F696" s="19">
        <f t="shared" si="1179"/>
        <v>1845.3</v>
      </c>
      <c r="G696" s="19">
        <f t="shared" si="1179"/>
        <v>1845.3</v>
      </c>
      <c r="H696" s="19">
        <f t="shared" si="1179"/>
        <v>1845.3</v>
      </c>
      <c r="I696" s="19">
        <f t="shared" si="1179"/>
        <v>0</v>
      </c>
      <c r="J696" s="19">
        <f t="shared" si="1179"/>
        <v>0</v>
      </c>
      <c r="K696" s="19">
        <f t="shared" si="1179"/>
        <v>0</v>
      </c>
      <c r="L696" s="19">
        <f t="shared" si="1148"/>
        <v>1845.3</v>
      </c>
      <c r="M696" s="19">
        <f t="shared" si="1149"/>
        <v>1845.3</v>
      </c>
      <c r="N696" s="19">
        <f t="shared" si="1150"/>
        <v>1845.3</v>
      </c>
      <c r="O696" s="19">
        <f t="shared" si="1180"/>
        <v>0</v>
      </c>
      <c r="P696" s="19">
        <f t="shared" si="1180"/>
        <v>0</v>
      </c>
      <c r="Q696" s="19">
        <f t="shared" si="1180"/>
        <v>0</v>
      </c>
      <c r="R696" s="19">
        <f t="shared" si="1118"/>
        <v>1845.3</v>
      </c>
      <c r="S696" s="19">
        <f t="shared" si="1181"/>
        <v>0</v>
      </c>
      <c r="T696" s="19">
        <f t="shared" si="1121"/>
        <v>1845.3</v>
      </c>
      <c r="U696" s="19">
        <f t="shared" si="1119"/>
        <v>1845.3</v>
      </c>
      <c r="V696" s="19">
        <f t="shared" si="1120"/>
        <v>1845.3</v>
      </c>
      <c r="W696" s="19">
        <f t="shared" si="1182"/>
        <v>0</v>
      </c>
      <c r="X696" s="32"/>
      <c r="Y696" s="23"/>
      <c r="Z696" s="2"/>
    </row>
    <row r="697" spans="1:26" x14ac:dyDescent="0.3">
      <c r="A697" s="47" t="s">
        <v>182</v>
      </c>
      <c r="B697" s="44">
        <v>610</v>
      </c>
      <c r="C697" s="47"/>
      <c r="D697" s="47"/>
      <c r="E697" s="15" t="s">
        <v>595</v>
      </c>
      <c r="F697" s="19">
        <f>F698</f>
        <v>1845.3</v>
      </c>
      <c r="G697" s="19">
        <f t="shared" si="1179"/>
        <v>1845.3</v>
      </c>
      <c r="H697" s="19">
        <f t="shared" si="1179"/>
        <v>1845.3</v>
      </c>
      <c r="I697" s="19">
        <f t="shared" si="1179"/>
        <v>0</v>
      </c>
      <c r="J697" s="19">
        <f t="shared" si="1179"/>
        <v>0</v>
      </c>
      <c r="K697" s="19">
        <f t="shared" si="1179"/>
        <v>0</v>
      </c>
      <c r="L697" s="19">
        <f t="shared" si="1148"/>
        <v>1845.3</v>
      </c>
      <c r="M697" s="19">
        <f t="shared" si="1149"/>
        <v>1845.3</v>
      </c>
      <c r="N697" s="19">
        <f t="shared" si="1150"/>
        <v>1845.3</v>
      </c>
      <c r="O697" s="19">
        <f t="shared" si="1180"/>
        <v>0</v>
      </c>
      <c r="P697" s="19">
        <f t="shared" si="1180"/>
        <v>0</v>
      </c>
      <c r="Q697" s="19">
        <f t="shared" si="1180"/>
        <v>0</v>
      </c>
      <c r="R697" s="19">
        <f t="shared" si="1118"/>
        <v>1845.3</v>
      </c>
      <c r="S697" s="19">
        <f t="shared" si="1181"/>
        <v>0</v>
      </c>
      <c r="T697" s="19">
        <f t="shared" si="1121"/>
        <v>1845.3</v>
      </c>
      <c r="U697" s="19">
        <f t="shared" si="1119"/>
        <v>1845.3</v>
      </c>
      <c r="V697" s="19">
        <f t="shared" si="1120"/>
        <v>1845.3</v>
      </c>
      <c r="W697" s="19">
        <f t="shared" si="1182"/>
        <v>0</v>
      </c>
      <c r="X697" s="32"/>
      <c r="Y697" s="23"/>
      <c r="Z697" s="2"/>
    </row>
    <row r="698" spans="1:26" x14ac:dyDescent="0.3">
      <c r="A698" s="47" t="s">
        <v>182</v>
      </c>
      <c r="B698" s="44">
        <v>610</v>
      </c>
      <c r="C698" s="47" t="s">
        <v>28</v>
      </c>
      <c r="D698" s="47" t="s">
        <v>30</v>
      </c>
      <c r="E698" s="15" t="s">
        <v>562</v>
      </c>
      <c r="F698" s="19">
        <v>1845.3</v>
      </c>
      <c r="G698" s="19">
        <v>1845.3</v>
      </c>
      <c r="H698" s="19">
        <v>1845.3</v>
      </c>
      <c r="I698" s="19"/>
      <c r="J698" s="19"/>
      <c r="K698" s="19"/>
      <c r="L698" s="19">
        <f t="shared" si="1148"/>
        <v>1845.3</v>
      </c>
      <c r="M698" s="19">
        <f t="shared" si="1149"/>
        <v>1845.3</v>
      </c>
      <c r="N698" s="19">
        <f t="shared" si="1150"/>
        <v>1845.3</v>
      </c>
      <c r="O698" s="19"/>
      <c r="P698" s="19"/>
      <c r="Q698" s="19"/>
      <c r="R698" s="19">
        <f t="shared" si="1118"/>
        <v>1845.3</v>
      </c>
      <c r="S698" s="19"/>
      <c r="T698" s="19">
        <f t="shared" si="1121"/>
        <v>1845.3</v>
      </c>
      <c r="U698" s="19">
        <f t="shared" si="1119"/>
        <v>1845.3</v>
      </c>
      <c r="V698" s="19">
        <f t="shared" si="1120"/>
        <v>1845.3</v>
      </c>
      <c r="W698" s="19"/>
      <c r="X698" s="32"/>
      <c r="Y698" s="23"/>
      <c r="Z698" s="2"/>
    </row>
    <row r="699" spans="1:26" ht="62.4" x14ac:dyDescent="0.3">
      <c r="A699" s="47" t="s">
        <v>183</v>
      </c>
      <c r="B699" s="44"/>
      <c r="C699" s="47"/>
      <c r="D699" s="47"/>
      <c r="E699" s="15" t="s">
        <v>698</v>
      </c>
      <c r="F699" s="19">
        <f t="shared" ref="F699:K699" si="1183">F700</f>
        <v>26024.199999999997</v>
      </c>
      <c r="G699" s="19">
        <f t="shared" si="1183"/>
        <v>26024.199999999997</v>
      </c>
      <c r="H699" s="19">
        <f t="shared" si="1183"/>
        <v>26024.199999999997</v>
      </c>
      <c r="I699" s="19">
        <f t="shared" si="1183"/>
        <v>0</v>
      </c>
      <c r="J699" s="19">
        <f t="shared" si="1183"/>
        <v>0</v>
      </c>
      <c r="K699" s="19">
        <f t="shared" si="1183"/>
        <v>0</v>
      </c>
      <c r="L699" s="19">
        <f t="shared" si="1148"/>
        <v>26024.199999999997</v>
      </c>
      <c r="M699" s="19">
        <f t="shared" si="1149"/>
        <v>26024.199999999997</v>
      </c>
      <c r="N699" s="19">
        <f t="shared" si="1150"/>
        <v>26024.199999999997</v>
      </c>
      <c r="O699" s="19">
        <f t="shared" ref="O699:Q699" si="1184">O700</f>
        <v>67.147000000000006</v>
      </c>
      <c r="P699" s="19">
        <f t="shared" si="1184"/>
        <v>0</v>
      </c>
      <c r="Q699" s="19">
        <f t="shared" si="1184"/>
        <v>0</v>
      </c>
      <c r="R699" s="19">
        <f t="shared" si="1118"/>
        <v>26091.346999999998</v>
      </c>
      <c r="S699" s="19">
        <f t="shared" ref="S699" si="1185">S700</f>
        <v>0</v>
      </c>
      <c r="T699" s="19">
        <f t="shared" si="1121"/>
        <v>26091.346999999998</v>
      </c>
      <c r="U699" s="19">
        <f t="shared" si="1119"/>
        <v>26024.199999999997</v>
      </c>
      <c r="V699" s="19">
        <f t="shared" si="1120"/>
        <v>26024.199999999997</v>
      </c>
      <c r="W699" s="19">
        <f t="shared" ref="W699" si="1186">W700</f>
        <v>0</v>
      </c>
      <c r="X699" s="32"/>
      <c r="Y699" s="23"/>
      <c r="Z699" s="2"/>
    </row>
    <row r="700" spans="1:26" ht="46.8" x14ac:dyDescent="0.3">
      <c r="A700" s="47" t="s">
        <v>183</v>
      </c>
      <c r="B700" s="44">
        <v>600</v>
      </c>
      <c r="C700" s="47"/>
      <c r="D700" s="47"/>
      <c r="E700" s="15" t="s">
        <v>581</v>
      </c>
      <c r="F700" s="19">
        <f t="shared" ref="F700:K700" si="1187">F701+F703</f>
        <v>26024.199999999997</v>
      </c>
      <c r="G700" s="19">
        <f t="shared" si="1187"/>
        <v>26024.199999999997</v>
      </c>
      <c r="H700" s="19">
        <f t="shared" si="1187"/>
        <v>26024.199999999997</v>
      </c>
      <c r="I700" s="19">
        <f t="shared" si="1187"/>
        <v>0</v>
      </c>
      <c r="J700" s="19">
        <f t="shared" si="1187"/>
        <v>0</v>
      </c>
      <c r="K700" s="19">
        <f t="shared" si="1187"/>
        <v>0</v>
      </c>
      <c r="L700" s="19">
        <f t="shared" si="1148"/>
        <v>26024.199999999997</v>
      </c>
      <c r="M700" s="19">
        <f t="shared" si="1149"/>
        <v>26024.199999999997</v>
      </c>
      <c r="N700" s="19">
        <f t="shared" si="1150"/>
        <v>26024.199999999997</v>
      </c>
      <c r="O700" s="19">
        <f t="shared" ref="O700:Q700" si="1188">O701+O703</f>
        <v>67.147000000000006</v>
      </c>
      <c r="P700" s="19">
        <f t="shared" si="1188"/>
        <v>0</v>
      </c>
      <c r="Q700" s="19">
        <f t="shared" si="1188"/>
        <v>0</v>
      </c>
      <c r="R700" s="19">
        <f t="shared" si="1118"/>
        <v>26091.346999999998</v>
      </c>
      <c r="S700" s="19">
        <f t="shared" ref="S700" si="1189">S701+S703</f>
        <v>0</v>
      </c>
      <c r="T700" s="19">
        <f t="shared" si="1121"/>
        <v>26091.346999999998</v>
      </c>
      <c r="U700" s="19">
        <f t="shared" si="1119"/>
        <v>26024.199999999997</v>
      </c>
      <c r="V700" s="19">
        <f t="shared" si="1120"/>
        <v>26024.199999999997</v>
      </c>
      <c r="W700" s="19">
        <f t="shared" ref="W700" si="1190">W701+W703</f>
        <v>0</v>
      </c>
      <c r="X700" s="32"/>
      <c r="Y700" s="23"/>
      <c r="Z700" s="2"/>
    </row>
    <row r="701" spans="1:26" x14ac:dyDescent="0.3">
      <c r="A701" s="47" t="s">
        <v>183</v>
      </c>
      <c r="B701" s="44">
        <v>610</v>
      </c>
      <c r="C701" s="47"/>
      <c r="D701" s="47"/>
      <c r="E701" s="15" t="s">
        <v>595</v>
      </c>
      <c r="F701" s="19">
        <f t="shared" ref="F701:K701" si="1191">F702</f>
        <v>4300.8999999999996</v>
      </c>
      <c r="G701" s="19">
        <f t="shared" si="1191"/>
        <v>4300.8999999999996</v>
      </c>
      <c r="H701" s="19">
        <f t="shared" si="1191"/>
        <v>4300.8999999999996</v>
      </c>
      <c r="I701" s="19">
        <f t="shared" si="1191"/>
        <v>0</v>
      </c>
      <c r="J701" s="19">
        <f t="shared" si="1191"/>
        <v>0</v>
      </c>
      <c r="K701" s="19">
        <f t="shared" si="1191"/>
        <v>0</v>
      </c>
      <c r="L701" s="19">
        <f t="shared" si="1148"/>
        <v>4300.8999999999996</v>
      </c>
      <c r="M701" s="19">
        <f t="shared" si="1149"/>
        <v>4300.8999999999996</v>
      </c>
      <c r="N701" s="19">
        <f t="shared" si="1150"/>
        <v>4300.8999999999996</v>
      </c>
      <c r="O701" s="19">
        <f t="shared" ref="O701:Q701" si="1192">O702</f>
        <v>0</v>
      </c>
      <c r="P701" s="19">
        <f t="shared" si="1192"/>
        <v>0</v>
      </c>
      <c r="Q701" s="19">
        <f t="shared" si="1192"/>
        <v>0</v>
      </c>
      <c r="R701" s="19">
        <f t="shared" si="1118"/>
        <v>4300.8999999999996</v>
      </c>
      <c r="S701" s="19">
        <f t="shared" ref="S701" si="1193">S702</f>
        <v>0</v>
      </c>
      <c r="T701" s="19">
        <f t="shared" si="1121"/>
        <v>4300.8999999999996</v>
      </c>
      <c r="U701" s="19">
        <f t="shared" si="1119"/>
        <v>4300.8999999999996</v>
      </c>
      <c r="V701" s="19">
        <f t="shared" si="1120"/>
        <v>4300.8999999999996</v>
      </c>
      <c r="W701" s="19">
        <f t="shared" ref="W701" si="1194">W702</f>
        <v>0</v>
      </c>
      <c r="X701" s="32"/>
      <c r="Y701" s="23"/>
      <c r="Z701" s="2"/>
    </row>
    <row r="702" spans="1:26" x14ac:dyDescent="0.3">
      <c r="A702" s="47" t="s">
        <v>183</v>
      </c>
      <c r="B702" s="44">
        <v>610</v>
      </c>
      <c r="C702" s="47" t="s">
        <v>61</v>
      </c>
      <c r="D702" s="47" t="s">
        <v>142</v>
      </c>
      <c r="E702" s="15" t="s">
        <v>569</v>
      </c>
      <c r="F702" s="19">
        <v>4300.8999999999996</v>
      </c>
      <c r="G702" s="19">
        <v>4300.8999999999996</v>
      </c>
      <c r="H702" s="19">
        <v>4300.8999999999996</v>
      </c>
      <c r="I702" s="19"/>
      <c r="J702" s="19"/>
      <c r="K702" s="19"/>
      <c r="L702" s="19">
        <f t="shared" si="1148"/>
        <v>4300.8999999999996</v>
      </c>
      <c r="M702" s="19">
        <f t="shared" si="1149"/>
        <v>4300.8999999999996</v>
      </c>
      <c r="N702" s="19">
        <f t="shared" si="1150"/>
        <v>4300.8999999999996</v>
      </c>
      <c r="O702" s="19"/>
      <c r="P702" s="19"/>
      <c r="Q702" s="19"/>
      <c r="R702" s="19">
        <f t="shared" si="1118"/>
        <v>4300.8999999999996</v>
      </c>
      <c r="S702" s="19"/>
      <c r="T702" s="19">
        <f t="shared" si="1121"/>
        <v>4300.8999999999996</v>
      </c>
      <c r="U702" s="19">
        <f t="shared" si="1119"/>
        <v>4300.8999999999996</v>
      </c>
      <c r="V702" s="19">
        <f t="shared" si="1120"/>
        <v>4300.8999999999996</v>
      </c>
      <c r="W702" s="19"/>
      <c r="X702" s="32"/>
      <c r="Y702" s="23"/>
      <c r="Z702" s="2"/>
    </row>
    <row r="703" spans="1:26" x14ac:dyDescent="0.3">
      <c r="A703" s="47" t="s">
        <v>183</v>
      </c>
      <c r="B703" s="44">
        <v>620</v>
      </c>
      <c r="C703" s="47"/>
      <c r="D703" s="47"/>
      <c r="E703" s="15" t="s">
        <v>596</v>
      </c>
      <c r="F703" s="19">
        <f t="shared" ref="F703:K703" si="1195">F704</f>
        <v>21723.3</v>
      </c>
      <c r="G703" s="19">
        <f t="shared" si="1195"/>
        <v>21723.3</v>
      </c>
      <c r="H703" s="19">
        <f t="shared" si="1195"/>
        <v>21723.3</v>
      </c>
      <c r="I703" s="19">
        <f t="shared" si="1195"/>
        <v>0</v>
      </c>
      <c r="J703" s="19">
        <f t="shared" si="1195"/>
        <v>0</v>
      </c>
      <c r="K703" s="19">
        <f t="shared" si="1195"/>
        <v>0</v>
      </c>
      <c r="L703" s="19">
        <f t="shared" si="1148"/>
        <v>21723.3</v>
      </c>
      <c r="M703" s="19">
        <f t="shared" si="1149"/>
        <v>21723.3</v>
      </c>
      <c r="N703" s="19">
        <f t="shared" si="1150"/>
        <v>21723.3</v>
      </c>
      <c r="O703" s="19">
        <f t="shared" ref="O703:Q703" si="1196">O704</f>
        <v>67.147000000000006</v>
      </c>
      <c r="P703" s="19">
        <f t="shared" si="1196"/>
        <v>0</v>
      </c>
      <c r="Q703" s="19">
        <f t="shared" si="1196"/>
        <v>0</v>
      </c>
      <c r="R703" s="19">
        <f t="shared" si="1118"/>
        <v>21790.447</v>
      </c>
      <c r="S703" s="19">
        <f t="shared" ref="S703" si="1197">S704</f>
        <v>0</v>
      </c>
      <c r="T703" s="19">
        <f t="shared" si="1121"/>
        <v>21790.447</v>
      </c>
      <c r="U703" s="19">
        <f t="shared" si="1119"/>
        <v>21723.3</v>
      </c>
      <c r="V703" s="19">
        <f t="shared" si="1120"/>
        <v>21723.3</v>
      </c>
      <c r="W703" s="19">
        <f t="shared" ref="W703" si="1198">W704</f>
        <v>0</v>
      </c>
      <c r="X703" s="32"/>
      <c r="Y703" s="23"/>
      <c r="Z703" s="2"/>
    </row>
    <row r="704" spans="1:26" x14ac:dyDescent="0.3">
      <c r="A704" s="47" t="s">
        <v>183</v>
      </c>
      <c r="B704" s="44">
        <v>620</v>
      </c>
      <c r="C704" s="47" t="s">
        <v>61</v>
      </c>
      <c r="D704" s="47" t="s">
        <v>142</v>
      </c>
      <c r="E704" s="15" t="s">
        <v>569</v>
      </c>
      <c r="F704" s="19">
        <v>21723.3</v>
      </c>
      <c r="G704" s="19">
        <v>21723.3</v>
      </c>
      <c r="H704" s="19">
        <v>21723.3</v>
      </c>
      <c r="I704" s="19"/>
      <c r="J704" s="19"/>
      <c r="K704" s="19"/>
      <c r="L704" s="19">
        <f t="shared" si="1148"/>
        <v>21723.3</v>
      </c>
      <c r="M704" s="19">
        <f t="shared" si="1149"/>
        <v>21723.3</v>
      </c>
      <c r="N704" s="19">
        <f t="shared" si="1150"/>
        <v>21723.3</v>
      </c>
      <c r="O704" s="19">
        <v>67.147000000000006</v>
      </c>
      <c r="P704" s="19"/>
      <c r="Q704" s="19"/>
      <c r="R704" s="19">
        <f t="shared" si="1118"/>
        <v>21790.447</v>
      </c>
      <c r="S704" s="19"/>
      <c r="T704" s="19">
        <f t="shared" si="1121"/>
        <v>21790.447</v>
      </c>
      <c r="U704" s="19">
        <f t="shared" si="1119"/>
        <v>21723.3</v>
      </c>
      <c r="V704" s="19">
        <f t="shared" si="1120"/>
        <v>21723.3</v>
      </c>
      <c r="W704" s="19"/>
      <c r="X704" s="32"/>
      <c r="Y704" s="23"/>
      <c r="Z704" s="2"/>
    </row>
    <row r="705" spans="1:26" ht="46.8" x14ac:dyDescent="0.3">
      <c r="A705" s="47" t="s">
        <v>189</v>
      </c>
      <c r="B705" s="44"/>
      <c r="C705" s="47"/>
      <c r="D705" s="47"/>
      <c r="E705" s="15" t="s">
        <v>1105</v>
      </c>
      <c r="F705" s="19">
        <f t="shared" ref="F705:K705" si="1199">F706+F719+F726</f>
        <v>4385054.3999999994</v>
      </c>
      <c r="G705" s="19">
        <f t="shared" si="1199"/>
        <v>4809952.5</v>
      </c>
      <c r="H705" s="19">
        <f t="shared" si="1199"/>
        <v>4850534.6999999993</v>
      </c>
      <c r="I705" s="19">
        <f t="shared" si="1199"/>
        <v>0</v>
      </c>
      <c r="J705" s="19">
        <f t="shared" si="1199"/>
        <v>0</v>
      </c>
      <c r="K705" s="19">
        <f t="shared" si="1199"/>
        <v>0</v>
      </c>
      <c r="L705" s="19">
        <f t="shared" si="1148"/>
        <v>4385054.3999999994</v>
      </c>
      <c r="M705" s="19">
        <f t="shared" si="1149"/>
        <v>4809952.5</v>
      </c>
      <c r="N705" s="19">
        <f t="shared" si="1150"/>
        <v>4850534.6999999993</v>
      </c>
      <c r="O705" s="19">
        <f t="shared" ref="O705:Q705" si="1200">O706+O719+O726</f>
        <v>0</v>
      </c>
      <c r="P705" s="19">
        <f t="shared" si="1200"/>
        <v>0</v>
      </c>
      <c r="Q705" s="19">
        <f t="shared" si="1200"/>
        <v>0</v>
      </c>
      <c r="R705" s="19">
        <f t="shared" si="1118"/>
        <v>4385054.3999999994</v>
      </c>
      <c r="S705" s="19">
        <f t="shared" ref="S705" si="1201">S706+S719+S726</f>
        <v>0</v>
      </c>
      <c r="T705" s="19">
        <f t="shared" si="1121"/>
        <v>4385054.3999999994</v>
      </c>
      <c r="U705" s="19">
        <f t="shared" si="1119"/>
        <v>4809952.5</v>
      </c>
      <c r="V705" s="19">
        <f t="shared" si="1120"/>
        <v>4850534.6999999993</v>
      </c>
      <c r="W705" s="19">
        <f t="shared" ref="W705" si="1202">W706+W719+W726</f>
        <v>0</v>
      </c>
      <c r="X705" s="32"/>
      <c r="Y705" s="23"/>
      <c r="Z705" s="2"/>
    </row>
    <row r="706" spans="1:26" ht="46.8" x14ac:dyDescent="0.3">
      <c r="A706" s="47" t="s">
        <v>186</v>
      </c>
      <c r="B706" s="44"/>
      <c r="C706" s="47"/>
      <c r="D706" s="47"/>
      <c r="E706" s="15" t="s">
        <v>694</v>
      </c>
      <c r="F706" s="19">
        <f t="shared" ref="F706:K706" si="1203">F707+F710</f>
        <v>4310545.3</v>
      </c>
      <c r="G706" s="19">
        <f t="shared" si="1203"/>
        <v>4735291.7</v>
      </c>
      <c r="H706" s="19">
        <f t="shared" si="1203"/>
        <v>4776144.0999999996</v>
      </c>
      <c r="I706" s="19">
        <f t="shared" si="1203"/>
        <v>0</v>
      </c>
      <c r="J706" s="19">
        <f t="shared" si="1203"/>
        <v>0</v>
      </c>
      <c r="K706" s="19">
        <f t="shared" si="1203"/>
        <v>0</v>
      </c>
      <c r="L706" s="19">
        <f t="shared" si="1148"/>
        <v>4310545.3</v>
      </c>
      <c r="M706" s="19">
        <f t="shared" si="1149"/>
        <v>4735291.7</v>
      </c>
      <c r="N706" s="19">
        <f t="shared" si="1150"/>
        <v>4776144.0999999996</v>
      </c>
      <c r="O706" s="19">
        <f t="shared" ref="O706:Q706" si="1204">O707+O710</f>
        <v>0</v>
      </c>
      <c r="P706" s="19">
        <f t="shared" si="1204"/>
        <v>0</v>
      </c>
      <c r="Q706" s="19">
        <f t="shared" si="1204"/>
        <v>0</v>
      </c>
      <c r="R706" s="19">
        <f t="shared" si="1118"/>
        <v>4310545.3</v>
      </c>
      <c r="S706" s="19">
        <f t="shared" ref="S706" si="1205">S707+S710</f>
        <v>0</v>
      </c>
      <c r="T706" s="19">
        <f t="shared" si="1121"/>
        <v>4310545.3</v>
      </c>
      <c r="U706" s="19">
        <f t="shared" si="1119"/>
        <v>4735291.7</v>
      </c>
      <c r="V706" s="19">
        <f t="shared" si="1120"/>
        <v>4776144.0999999996</v>
      </c>
      <c r="W706" s="19">
        <f t="shared" ref="W706" si="1206">W707+W710</f>
        <v>0</v>
      </c>
      <c r="X706" s="32"/>
      <c r="Y706" s="23"/>
      <c r="Z706" s="2"/>
    </row>
    <row r="707" spans="1:26" ht="93.6" x14ac:dyDescent="0.3">
      <c r="A707" s="47" t="s">
        <v>186</v>
      </c>
      <c r="B707" s="44">
        <v>100</v>
      </c>
      <c r="C707" s="47"/>
      <c r="D707" s="47"/>
      <c r="E707" s="15" t="s">
        <v>577</v>
      </c>
      <c r="F707" s="19">
        <f t="shared" ref="F707:K708" si="1207">F708</f>
        <v>260.39999999999998</v>
      </c>
      <c r="G707" s="19">
        <f t="shared" si="1207"/>
        <v>260.39999999999998</v>
      </c>
      <c r="H707" s="19">
        <f t="shared" si="1207"/>
        <v>260.39999999999998</v>
      </c>
      <c r="I707" s="19">
        <f t="shared" si="1207"/>
        <v>0</v>
      </c>
      <c r="J707" s="19">
        <f t="shared" si="1207"/>
        <v>0</v>
      </c>
      <c r="K707" s="19">
        <f t="shared" si="1207"/>
        <v>0</v>
      </c>
      <c r="L707" s="19">
        <f t="shared" si="1148"/>
        <v>260.39999999999998</v>
      </c>
      <c r="M707" s="19">
        <f t="shared" si="1149"/>
        <v>260.39999999999998</v>
      </c>
      <c r="N707" s="19">
        <f t="shared" si="1150"/>
        <v>260.39999999999998</v>
      </c>
      <c r="O707" s="19">
        <f t="shared" ref="O707:Q708" si="1208">O708</f>
        <v>0</v>
      </c>
      <c r="P707" s="19">
        <f t="shared" si="1208"/>
        <v>0</v>
      </c>
      <c r="Q707" s="19">
        <f t="shared" si="1208"/>
        <v>0</v>
      </c>
      <c r="R707" s="19">
        <f t="shared" si="1118"/>
        <v>260.39999999999998</v>
      </c>
      <c r="S707" s="19">
        <f t="shared" ref="S707:S708" si="1209">S708</f>
        <v>0</v>
      </c>
      <c r="T707" s="19">
        <f t="shared" si="1121"/>
        <v>260.39999999999998</v>
      </c>
      <c r="U707" s="19">
        <f t="shared" si="1119"/>
        <v>260.39999999999998</v>
      </c>
      <c r="V707" s="19">
        <f t="shared" si="1120"/>
        <v>260.39999999999998</v>
      </c>
      <c r="W707" s="19">
        <f t="shared" ref="W707:W708" si="1210">W708</f>
        <v>0</v>
      </c>
      <c r="X707" s="32"/>
      <c r="Y707" s="23"/>
      <c r="Z707" s="2"/>
    </row>
    <row r="708" spans="1:26" ht="31.2" x14ac:dyDescent="0.3">
      <c r="A708" s="47" t="s">
        <v>186</v>
      </c>
      <c r="B708" s="44">
        <v>120</v>
      </c>
      <c r="C708" s="47"/>
      <c r="D708" s="47"/>
      <c r="E708" s="15" t="s">
        <v>585</v>
      </c>
      <c r="F708" s="19">
        <f t="shared" si="1207"/>
        <v>260.39999999999998</v>
      </c>
      <c r="G708" s="19">
        <f t="shared" si="1207"/>
        <v>260.39999999999998</v>
      </c>
      <c r="H708" s="19">
        <f t="shared" si="1207"/>
        <v>260.39999999999998</v>
      </c>
      <c r="I708" s="19">
        <f t="shared" si="1207"/>
        <v>0</v>
      </c>
      <c r="J708" s="19">
        <f t="shared" si="1207"/>
        <v>0</v>
      </c>
      <c r="K708" s="19">
        <f t="shared" si="1207"/>
        <v>0</v>
      </c>
      <c r="L708" s="19">
        <f t="shared" si="1148"/>
        <v>260.39999999999998</v>
      </c>
      <c r="M708" s="19">
        <f t="shared" si="1149"/>
        <v>260.39999999999998</v>
      </c>
      <c r="N708" s="19">
        <f t="shared" si="1150"/>
        <v>260.39999999999998</v>
      </c>
      <c r="O708" s="19">
        <f t="shared" si="1208"/>
        <v>0</v>
      </c>
      <c r="P708" s="19">
        <f t="shared" si="1208"/>
        <v>0</v>
      </c>
      <c r="Q708" s="19">
        <f t="shared" si="1208"/>
        <v>0</v>
      </c>
      <c r="R708" s="19">
        <f t="shared" si="1118"/>
        <v>260.39999999999998</v>
      </c>
      <c r="S708" s="19">
        <f t="shared" si="1209"/>
        <v>0</v>
      </c>
      <c r="T708" s="19">
        <f t="shared" si="1121"/>
        <v>260.39999999999998</v>
      </c>
      <c r="U708" s="19">
        <f t="shared" si="1119"/>
        <v>260.39999999999998</v>
      </c>
      <c r="V708" s="19">
        <f t="shared" si="1120"/>
        <v>260.39999999999998</v>
      </c>
      <c r="W708" s="19">
        <f t="shared" si="1210"/>
        <v>0</v>
      </c>
      <c r="X708" s="32"/>
      <c r="Y708" s="23"/>
      <c r="Z708" s="2"/>
    </row>
    <row r="709" spans="1:26" x14ac:dyDescent="0.3">
      <c r="A709" s="47" t="s">
        <v>186</v>
      </c>
      <c r="B709" s="44">
        <v>120</v>
      </c>
      <c r="C709" s="47" t="s">
        <v>28</v>
      </c>
      <c r="D709" s="47" t="s">
        <v>30</v>
      </c>
      <c r="E709" s="15" t="s">
        <v>562</v>
      </c>
      <c r="F709" s="19">
        <v>260.39999999999998</v>
      </c>
      <c r="G709" s="19">
        <v>260.39999999999998</v>
      </c>
      <c r="H709" s="19">
        <v>260.39999999999998</v>
      </c>
      <c r="I709" s="19"/>
      <c r="J709" s="19"/>
      <c r="K709" s="19"/>
      <c r="L709" s="19">
        <f t="shared" si="1148"/>
        <v>260.39999999999998</v>
      </c>
      <c r="M709" s="19">
        <f t="shared" si="1149"/>
        <v>260.39999999999998</v>
      </c>
      <c r="N709" s="19">
        <f t="shared" si="1150"/>
        <v>260.39999999999998</v>
      </c>
      <c r="O709" s="19"/>
      <c r="P709" s="19"/>
      <c r="Q709" s="19"/>
      <c r="R709" s="19">
        <f t="shared" si="1118"/>
        <v>260.39999999999998</v>
      </c>
      <c r="S709" s="19"/>
      <c r="T709" s="19">
        <f t="shared" si="1121"/>
        <v>260.39999999999998</v>
      </c>
      <c r="U709" s="19">
        <f t="shared" si="1119"/>
        <v>260.39999999999998</v>
      </c>
      <c r="V709" s="19">
        <f t="shared" si="1120"/>
        <v>260.39999999999998</v>
      </c>
      <c r="W709" s="19"/>
      <c r="X709" s="32"/>
      <c r="Y709" s="23"/>
      <c r="Z709" s="2"/>
    </row>
    <row r="710" spans="1:26" ht="46.8" x14ac:dyDescent="0.3">
      <c r="A710" s="47" t="s">
        <v>186</v>
      </c>
      <c r="B710" s="44">
        <v>600</v>
      </c>
      <c r="C710" s="47"/>
      <c r="D710" s="47"/>
      <c r="E710" s="15" t="s">
        <v>581</v>
      </c>
      <c r="F710" s="19">
        <f t="shared" ref="F710:K710" si="1211">F711+F714+F717</f>
        <v>4310284.8999999994</v>
      </c>
      <c r="G710" s="19">
        <f t="shared" si="1211"/>
        <v>4735031.3</v>
      </c>
      <c r="H710" s="19">
        <f t="shared" si="1211"/>
        <v>4775883.6999999993</v>
      </c>
      <c r="I710" s="19">
        <f t="shared" si="1211"/>
        <v>0</v>
      </c>
      <c r="J710" s="19">
        <f t="shared" si="1211"/>
        <v>0</v>
      </c>
      <c r="K710" s="19">
        <f t="shared" si="1211"/>
        <v>0</v>
      </c>
      <c r="L710" s="19">
        <f t="shared" si="1148"/>
        <v>4310284.8999999994</v>
      </c>
      <c r="M710" s="19">
        <f t="shared" si="1149"/>
        <v>4735031.3</v>
      </c>
      <c r="N710" s="19">
        <f t="shared" si="1150"/>
        <v>4775883.6999999993</v>
      </c>
      <c r="O710" s="19">
        <f t="shared" ref="O710:Q710" si="1212">O711+O714+O717</f>
        <v>0</v>
      </c>
      <c r="P710" s="19">
        <f t="shared" si="1212"/>
        <v>0</v>
      </c>
      <c r="Q710" s="19">
        <f t="shared" si="1212"/>
        <v>0</v>
      </c>
      <c r="R710" s="19">
        <f t="shared" si="1118"/>
        <v>4310284.8999999994</v>
      </c>
      <c r="S710" s="19">
        <f t="shared" ref="S710" si="1213">S711+S714+S717</f>
        <v>0</v>
      </c>
      <c r="T710" s="19">
        <f t="shared" si="1121"/>
        <v>4310284.8999999994</v>
      </c>
      <c r="U710" s="19">
        <f t="shared" si="1119"/>
        <v>4735031.3</v>
      </c>
      <c r="V710" s="19">
        <f t="shared" si="1120"/>
        <v>4775883.6999999993</v>
      </c>
      <c r="W710" s="19">
        <f t="shared" ref="W710" si="1214">W711+W714+W717</f>
        <v>0</v>
      </c>
      <c r="X710" s="32"/>
      <c r="Y710" s="23"/>
      <c r="Z710" s="2"/>
    </row>
    <row r="711" spans="1:26" x14ac:dyDescent="0.3">
      <c r="A711" s="47" t="s">
        <v>186</v>
      </c>
      <c r="B711" s="44">
        <v>610</v>
      </c>
      <c r="C711" s="47"/>
      <c r="D711" s="47"/>
      <c r="E711" s="15" t="s">
        <v>595</v>
      </c>
      <c r="F711" s="19">
        <f t="shared" ref="F711:K711" si="1215">F712+F713</f>
        <v>271557.7</v>
      </c>
      <c r="G711" s="19">
        <f t="shared" si="1215"/>
        <v>291194.3</v>
      </c>
      <c r="H711" s="19">
        <f t="shared" si="1215"/>
        <v>293607.59999999998</v>
      </c>
      <c r="I711" s="19">
        <f t="shared" si="1215"/>
        <v>0</v>
      </c>
      <c r="J711" s="19">
        <f t="shared" si="1215"/>
        <v>0</v>
      </c>
      <c r="K711" s="19">
        <f t="shared" si="1215"/>
        <v>0</v>
      </c>
      <c r="L711" s="19">
        <f t="shared" si="1148"/>
        <v>271557.7</v>
      </c>
      <c r="M711" s="19">
        <f t="shared" si="1149"/>
        <v>291194.3</v>
      </c>
      <c r="N711" s="19">
        <f t="shared" si="1150"/>
        <v>293607.59999999998</v>
      </c>
      <c r="O711" s="19">
        <f t="shared" ref="O711:Q711" si="1216">O712+O713</f>
        <v>0</v>
      </c>
      <c r="P711" s="19">
        <f t="shared" si="1216"/>
        <v>0</v>
      </c>
      <c r="Q711" s="19">
        <f t="shared" si="1216"/>
        <v>0</v>
      </c>
      <c r="R711" s="19">
        <f t="shared" si="1118"/>
        <v>271557.7</v>
      </c>
      <c r="S711" s="19">
        <f t="shared" ref="S711" si="1217">S712+S713</f>
        <v>0</v>
      </c>
      <c r="T711" s="19">
        <f t="shared" si="1121"/>
        <v>271557.7</v>
      </c>
      <c r="U711" s="19">
        <f t="shared" si="1119"/>
        <v>291194.3</v>
      </c>
      <c r="V711" s="19">
        <f t="shared" si="1120"/>
        <v>293607.59999999998</v>
      </c>
      <c r="W711" s="19">
        <f t="shared" ref="W711" si="1218">W712+W713</f>
        <v>0</v>
      </c>
      <c r="X711" s="32"/>
      <c r="Y711" s="23"/>
      <c r="Z711" s="2"/>
    </row>
    <row r="712" spans="1:26" x14ac:dyDescent="0.3">
      <c r="A712" s="47" t="s">
        <v>186</v>
      </c>
      <c r="B712" s="44">
        <v>610</v>
      </c>
      <c r="C712" s="47" t="s">
        <v>28</v>
      </c>
      <c r="D712" s="47" t="s">
        <v>112</v>
      </c>
      <c r="E712" s="15" t="s">
        <v>558</v>
      </c>
      <c r="F712" s="19">
        <v>267217.2</v>
      </c>
      <c r="G712" s="19">
        <v>286523.5</v>
      </c>
      <c r="H712" s="19">
        <v>288625.5</v>
      </c>
      <c r="I712" s="19"/>
      <c r="J712" s="19"/>
      <c r="K712" s="19"/>
      <c r="L712" s="19">
        <f t="shared" si="1148"/>
        <v>267217.2</v>
      </c>
      <c r="M712" s="19">
        <f t="shared" si="1149"/>
        <v>286523.5</v>
      </c>
      <c r="N712" s="19">
        <f t="shared" si="1150"/>
        <v>288625.5</v>
      </c>
      <c r="O712" s="19"/>
      <c r="P712" s="19"/>
      <c r="Q712" s="19"/>
      <c r="R712" s="19">
        <f t="shared" si="1118"/>
        <v>267217.2</v>
      </c>
      <c r="S712" s="19"/>
      <c r="T712" s="19">
        <f t="shared" si="1121"/>
        <v>267217.2</v>
      </c>
      <c r="U712" s="19">
        <f t="shared" si="1119"/>
        <v>286523.5</v>
      </c>
      <c r="V712" s="19">
        <f t="shared" si="1120"/>
        <v>288625.5</v>
      </c>
      <c r="W712" s="19"/>
      <c r="X712" s="32"/>
      <c r="Y712" s="23"/>
      <c r="Z712" s="2"/>
    </row>
    <row r="713" spans="1:26" x14ac:dyDescent="0.3">
      <c r="A713" s="47" t="s">
        <v>186</v>
      </c>
      <c r="B713" s="44">
        <v>610</v>
      </c>
      <c r="C713" s="47" t="s">
        <v>61</v>
      </c>
      <c r="D713" s="47" t="s">
        <v>20</v>
      </c>
      <c r="E713" s="15" t="s">
        <v>567</v>
      </c>
      <c r="F713" s="19">
        <v>4340.5</v>
      </c>
      <c r="G713" s="19">
        <v>4670.8</v>
      </c>
      <c r="H713" s="19">
        <v>4982.1000000000004</v>
      </c>
      <c r="I713" s="19"/>
      <c r="J713" s="19"/>
      <c r="K713" s="19"/>
      <c r="L713" s="19">
        <f t="shared" si="1148"/>
        <v>4340.5</v>
      </c>
      <c r="M713" s="19">
        <f t="shared" si="1149"/>
        <v>4670.8</v>
      </c>
      <c r="N713" s="19">
        <f t="shared" si="1150"/>
        <v>4982.1000000000004</v>
      </c>
      <c r="O713" s="19"/>
      <c r="P713" s="19"/>
      <c r="Q713" s="19"/>
      <c r="R713" s="19">
        <f t="shared" si="1118"/>
        <v>4340.5</v>
      </c>
      <c r="S713" s="19"/>
      <c r="T713" s="19">
        <f t="shared" si="1121"/>
        <v>4340.5</v>
      </c>
      <c r="U713" s="19">
        <f t="shared" si="1119"/>
        <v>4670.8</v>
      </c>
      <c r="V713" s="19">
        <f t="shared" si="1120"/>
        <v>4982.1000000000004</v>
      </c>
      <c r="W713" s="19"/>
      <c r="X713" s="32"/>
      <c r="Y713" s="23"/>
      <c r="Z713" s="2"/>
    </row>
    <row r="714" spans="1:26" x14ac:dyDescent="0.3">
      <c r="A714" s="47" t="s">
        <v>186</v>
      </c>
      <c r="B714" s="44">
        <v>620</v>
      </c>
      <c r="C714" s="47"/>
      <c r="D714" s="47"/>
      <c r="E714" s="15" t="s">
        <v>596</v>
      </c>
      <c r="F714" s="19">
        <f t="shared" ref="F714:K714" si="1219">F715+F716</f>
        <v>4038363.1999999997</v>
      </c>
      <c r="G714" s="19">
        <f t="shared" si="1219"/>
        <v>4443473</v>
      </c>
      <c r="H714" s="19">
        <f t="shared" si="1219"/>
        <v>4481912.0999999996</v>
      </c>
      <c r="I714" s="19">
        <f t="shared" si="1219"/>
        <v>0</v>
      </c>
      <c r="J714" s="19">
        <f t="shared" si="1219"/>
        <v>0</v>
      </c>
      <c r="K714" s="19">
        <f t="shared" si="1219"/>
        <v>0</v>
      </c>
      <c r="L714" s="19">
        <f t="shared" si="1148"/>
        <v>4038363.1999999997</v>
      </c>
      <c r="M714" s="19">
        <f t="shared" si="1149"/>
        <v>4443473</v>
      </c>
      <c r="N714" s="19">
        <f t="shared" si="1150"/>
        <v>4481912.0999999996</v>
      </c>
      <c r="O714" s="19">
        <f t="shared" ref="O714:Q714" si="1220">O715+O716</f>
        <v>0</v>
      </c>
      <c r="P714" s="19">
        <f t="shared" si="1220"/>
        <v>0</v>
      </c>
      <c r="Q714" s="19">
        <f t="shared" si="1220"/>
        <v>0</v>
      </c>
      <c r="R714" s="19">
        <f t="shared" si="1118"/>
        <v>4038363.1999999997</v>
      </c>
      <c r="S714" s="19">
        <f t="shared" ref="S714" si="1221">S715+S716</f>
        <v>0</v>
      </c>
      <c r="T714" s="19">
        <f t="shared" si="1121"/>
        <v>4038363.1999999997</v>
      </c>
      <c r="U714" s="19">
        <f t="shared" si="1119"/>
        <v>4443473</v>
      </c>
      <c r="V714" s="19">
        <f t="shared" si="1120"/>
        <v>4481912.0999999996</v>
      </c>
      <c r="W714" s="19">
        <f t="shared" ref="W714" si="1222">W715+W716</f>
        <v>0</v>
      </c>
      <c r="X714" s="32"/>
      <c r="Y714" s="23"/>
      <c r="Z714" s="2"/>
    </row>
    <row r="715" spans="1:26" x14ac:dyDescent="0.3">
      <c r="A715" s="47" t="s">
        <v>186</v>
      </c>
      <c r="B715" s="44">
        <v>620</v>
      </c>
      <c r="C715" s="47" t="s">
        <v>28</v>
      </c>
      <c r="D715" s="47" t="s">
        <v>112</v>
      </c>
      <c r="E715" s="15" t="s">
        <v>558</v>
      </c>
      <c r="F715" s="19">
        <v>3873489.6999999997</v>
      </c>
      <c r="G715" s="19">
        <v>4273738.7</v>
      </c>
      <c r="H715" s="19">
        <v>4308604.5999999996</v>
      </c>
      <c r="I715" s="19"/>
      <c r="J715" s="19"/>
      <c r="K715" s="19"/>
      <c r="L715" s="19">
        <f t="shared" si="1148"/>
        <v>3873489.6999999997</v>
      </c>
      <c r="M715" s="19">
        <f t="shared" si="1149"/>
        <v>4273738.7</v>
      </c>
      <c r="N715" s="19">
        <f t="shared" si="1150"/>
        <v>4308604.5999999996</v>
      </c>
      <c r="O715" s="19"/>
      <c r="P715" s="19"/>
      <c r="Q715" s="19"/>
      <c r="R715" s="19">
        <f t="shared" si="1118"/>
        <v>3873489.6999999997</v>
      </c>
      <c r="S715" s="19"/>
      <c r="T715" s="19">
        <f t="shared" si="1121"/>
        <v>3873489.6999999997</v>
      </c>
      <c r="U715" s="19">
        <f t="shared" si="1119"/>
        <v>4273738.7</v>
      </c>
      <c r="V715" s="19">
        <f t="shared" si="1120"/>
        <v>4308604.5999999996</v>
      </c>
      <c r="W715" s="19"/>
      <c r="X715" s="32"/>
      <c r="Y715" s="23"/>
      <c r="Z715" s="2"/>
    </row>
    <row r="716" spans="1:26" x14ac:dyDescent="0.3">
      <c r="A716" s="47" t="s">
        <v>186</v>
      </c>
      <c r="B716" s="44">
        <v>620</v>
      </c>
      <c r="C716" s="47" t="s">
        <v>61</v>
      </c>
      <c r="D716" s="47" t="s">
        <v>20</v>
      </c>
      <c r="E716" s="15" t="s">
        <v>567</v>
      </c>
      <c r="F716" s="19">
        <v>164873.5</v>
      </c>
      <c r="G716" s="19">
        <v>169734.3</v>
      </c>
      <c r="H716" s="19">
        <v>173307.5</v>
      </c>
      <c r="I716" s="19"/>
      <c r="J716" s="19"/>
      <c r="K716" s="19"/>
      <c r="L716" s="19">
        <f t="shared" si="1148"/>
        <v>164873.5</v>
      </c>
      <c r="M716" s="19">
        <f t="shared" si="1149"/>
        <v>169734.3</v>
      </c>
      <c r="N716" s="19">
        <f t="shared" si="1150"/>
        <v>173307.5</v>
      </c>
      <c r="O716" s="19"/>
      <c r="P716" s="19"/>
      <c r="Q716" s="19"/>
      <c r="R716" s="19">
        <f t="shared" si="1118"/>
        <v>164873.5</v>
      </c>
      <c r="S716" s="19"/>
      <c r="T716" s="19">
        <f t="shared" si="1121"/>
        <v>164873.5</v>
      </c>
      <c r="U716" s="19">
        <f t="shared" si="1119"/>
        <v>169734.3</v>
      </c>
      <c r="V716" s="19">
        <f t="shared" si="1120"/>
        <v>173307.5</v>
      </c>
      <c r="W716" s="19"/>
      <c r="X716" s="32"/>
      <c r="Y716" s="23"/>
      <c r="Z716" s="2"/>
    </row>
    <row r="717" spans="1:26" ht="46.8" x14ac:dyDescent="0.3">
      <c r="A717" s="47" t="s">
        <v>186</v>
      </c>
      <c r="B717" s="44">
        <v>630</v>
      </c>
      <c r="C717" s="47"/>
      <c r="D717" s="47"/>
      <c r="E717" s="15" t="s">
        <v>597</v>
      </c>
      <c r="F717" s="19">
        <f t="shared" ref="F717:K717" si="1223">F718</f>
        <v>364</v>
      </c>
      <c r="G717" s="19">
        <f t="shared" si="1223"/>
        <v>364</v>
      </c>
      <c r="H717" s="19">
        <f t="shared" si="1223"/>
        <v>364</v>
      </c>
      <c r="I717" s="19">
        <f t="shared" si="1223"/>
        <v>0</v>
      </c>
      <c r="J717" s="19">
        <f t="shared" si="1223"/>
        <v>0</v>
      </c>
      <c r="K717" s="19">
        <f t="shared" si="1223"/>
        <v>0</v>
      </c>
      <c r="L717" s="19">
        <f t="shared" si="1148"/>
        <v>364</v>
      </c>
      <c r="M717" s="19">
        <f t="shared" si="1149"/>
        <v>364</v>
      </c>
      <c r="N717" s="19">
        <f t="shared" si="1150"/>
        <v>364</v>
      </c>
      <c r="O717" s="19">
        <f t="shared" ref="O717:Q717" si="1224">O718</f>
        <v>0</v>
      </c>
      <c r="P717" s="19">
        <f t="shared" si="1224"/>
        <v>0</v>
      </c>
      <c r="Q717" s="19">
        <f t="shared" si="1224"/>
        <v>0</v>
      </c>
      <c r="R717" s="19">
        <f t="shared" si="1118"/>
        <v>364</v>
      </c>
      <c r="S717" s="19">
        <f t="shared" ref="S717" si="1225">S718</f>
        <v>0</v>
      </c>
      <c r="T717" s="19">
        <f t="shared" si="1121"/>
        <v>364</v>
      </c>
      <c r="U717" s="19">
        <f t="shared" si="1119"/>
        <v>364</v>
      </c>
      <c r="V717" s="19">
        <f t="shared" si="1120"/>
        <v>364</v>
      </c>
      <c r="W717" s="19">
        <f t="shared" ref="W717" si="1226">W718</f>
        <v>0</v>
      </c>
      <c r="X717" s="32"/>
      <c r="Y717" s="23"/>
      <c r="Z717" s="2"/>
    </row>
    <row r="718" spans="1:26" x14ac:dyDescent="0.3">
      <c r="A718" s="47" t="s">
        <v>186</v>
      </c>
      <c r="B718" s="44">
        <v>630</v>
      </c>
      <c r="C718" s="47" t="s">
        <v>61</v>
      </c>
      <c r="D718" s="47" t="s">
        <v>20</v>
      </c>
      <c r="E718" s="15" t="s">
        <v>567</v>
      </c>
      <c r="F718" s="19">
        <v>364</v>
      </c>
      <c r="G718" s="19">
        <v>364</v>
      </c>
      <c r="H718" s="19">
        <v>364</v>
      </c>
      <c r="I718" s="19"/>
      <c r="J718" s="19"/>
      <c r="K718" s="19"/>
      <c r="L718" s="19">
        <f t="shared" si="1148"/>
        <v>364</v>
      </c>
      <c r="M718" s="19">
        <f t="shared" si="1149"/>
        <v>364</v>
      </c>
      <c r="N718" s="19">
        <f t="shared" si="1150"/>
        <v>364</v>
      </c>
      <c r="O718" s="19"/>
      <c r="P718" s="19"/>
      <c r="Q718" s="19"/>
      <c r="R718" s="19">
        <f t="shared" si="1118"/>
        <v>364</v>
      </c>
      <c r="S718" s="19"/>
      <c r="T718" s="19">
        <f t="shared" si="1121"/>
        <v>364</v>
      </c>
      <c r="U718" s="19">
        <f t="shared" si="1119"/>
        <v>364</v>
      </c>
      <c r="V718" s="19">
        <f t="shared" si="1120"/>
        <v>364</v>
      </c>
      <c r="W718" s="19"/>
      <c r="X718" s="32"/>
      <c r="Y718" s="23"/>
      <c r="Z718" s="2"/>
    </row>
    <row r="719" spans="1:26" ht="109.2" x14ac:dyDescent="0.3">
      <c r="A719" s="47" t="s">
        <v>187</v>
      </c>
      <c r="B719" s="44"/>
      <c r="C719" s="47"/>
      <c r="D719" s="47"/>
      <c r="E719" s="15" t="s">
        <v>699</v>
      </c>
      <c r="F719" s="19">
        <f t="shared" ref="F719:K719" si="1227">F720+F723</f>
        <v>395</v>
      </c>
      <c r="G719" s="19">
        <f t="shared" si="1227"/>
        <v>395</v>
      </c>
      <c r="H719" s="19">
        <f t="shared" si="1227"/>
        <v>395</v>
      </c>
      <c r="I719" s="19">
        <f t="shared" si="1227"/>
        <v>0</v>
      </c>
      <c r="J719" s="19">
        <f t="shared" si="1227"/>
        <v>0</v>
      </c>
      <c r="K719" s="19">
        <f t="shared" si="1227"/>
        <v>0</v>
      </c>
      <c r="L719" s="19">
        <f t="shared" si="1148"/>
        <v>395</v>
      </c>
      <c r="M719" s="19">
        <f t="shared" si="1149"/>
        <v>395</v>
      </c>
      <c r="N719" s="19">
        <f t="shared" si="1150"/>
        <v>395</v>
      </c>
      <c r="O719" s="19">
        <f t="shared" ref="O719:Q719" si="1228">O720+O723</f>
        <v>0</v>
      </c>
      <c r="P719" s="19">
        <f t="shared" si="1228"/>
        <v>0</v>
      </c>
      <c r="Q719" s="19">
        <f t="shared" si="1228"/>
        <v>0</v>
      </c>
      <c r="R719" s="19">
        <f t="shared" si="1118"/>
        <v>395</v>
      </c>
      <c r="S719" s="19">
        <f t="shared" ref="S719" si="1229">S720+S723</f>
        <v>0</v>
      </c>
      <c r="T719" s="19">
        <f t="shared" si="1121"/>
        <v>395</v>
      </c>
      <c r="U719" s="19">
        <f t="shared" si="1119"/>
        <v>395</v>
      </c>
      <c r="V719" s="19">
        <f t="shared" si="1120"/>
        <v>395</v>
      </c>
      <c r="W719" s="19">
        <f t="shared" ref="W719" si="1230">W720+W723</f>
        <v>0</v>
      </c>
      <c r="X719" s="32"/>
      <c r="Y719" s="23"/>
      <c r="Z719" s="2"/>
    </row>
    <row r="720" spans="1:26" ht="31.2" x14ac:dyDescent="0.3">
      <c r="A720" s="47" t="s">
        <v>187</v>
      </c>
      <c r="B720" s="44">
        <v>300</v>
      </c>
      <c r="C720" s="47"/>
      <c r="D720" s="47"/>
      <c r="E720" s="15" t="s">
        <v>579</v>
      </c>
      <c r="F720" s="19">
        <f t="shared" ref="F720:K721" si="1231">F721</f>
        <v>101.5</v>
      </c>
      <c r="G720" s="19">
        <f t="shared" si="1231"/>
        <v>101.5</v>
      </c>
      <c r="H720" s="19">
        <f t="shared" si="1231"/>
        <v>101.5</v>
      </c>
      <c r="I720" s="19">
        <f t="shared" si="1231"/>
        <v>0</v>
      </c>
      <c r="J720" s="19">
        <f t="shared" si="1231"/>
        <v>0</v>
      </c>
      <c r="K720" s="19">
        <f t="shared" si="1231"/>
        <v>0</v>
      </c>
      <c r="L720" s="19">
        <f t="shared" si="1148"/>
        <v>101.5</v>
      </c>
      <c r="M720" s="19">
        <f t="shared" si="1149"/>
        <v>101.5</v>
      </c>
      <c r="N720" s="19">
        <f t="shared" si="1150"/>
        <v>101.5</v>
      </c>
      <c r="O720" s="19">
        <f t="shared" ref="O720:Q721" si="1232">O721</f>
        <v>0</v>
      </c>
      <c r="P720" s="19">
        <f t="shared" si="1232"/>
        <v>0</v>
      </c>
      <c r="Q720" s="19">
        <f t="shared" si="1232"/>
        <v>0</v>
      </c>
      <c r="R720" s="19">
        <f t="shared" si="1118"/>
        <v>101.5</v>
      </c>
      <c r="S720" s="19">
        <f t="shared" ref="S720:S721" si="1233">S721</f>
        <v>0</v>
      </c>
      <c r="T720" s="19">
        <f t="shared" si="1121"/>
        <v>101.5</v>
      </c>
      <c r="U720" s="19">
        <f t="shared" si="1119"/>
        <v>101.5</v>
      </c>
      <c r="V720" s="19">
        <f t="shared" si="1120"/>
        <v>101.5</v>
      </c>
      <c r="W720" s="19">
        <f t="shared" ref="W720:W721" si="1234">W721</f>
        <v>0</v>
      </c>
      <c r="X720" s="32"/>
      <c r="Y720" s="23"/>
      <c r="Z720" s="2"/>
    </row>
    <row r="721" spans="1:26" ht="31.2" x14ac:dyDescent="0.3">
      <c r="A721" s="47" t="s">
        <v>187</v>
      </c>
      <c r="B721" s="44">
        <v>320</v>
      </c>
      <c r="C721" s="47"/>
      <c r="D721" s="47"/>
      <c r="E721" s="15" t="s">
        <v>588</v>
      </c>
      <c r="F721" s="19">
        <f t="shared" si="1231"/>
        <v>101.5</v>
      </c>
      <c r="G721" s="19">
        <f t="shared" si="1231"/>
        <v>101.5</v>
      </c>
      <c r="H721" s="19">
        <f t="shared" si="1231"/>
        <v>101.5</v>
      </c>
      <c r="I721" s="19">
        <f t="shared" si="1231"/>
        <v>0</v>
      </c>
      <c r="J721" s="19">
        <f t="shared" si="1231"/>
        <v>0</v>
      </c>
      <c r="K721" s="19">
        <f t="shared" si="1231"/>
        <v>0</v>
      </c>
      <c r="L721" s="19">
        <f t="shared" si="1148"/>
        <v>101.5</v>
      </c>
      <c r="M721" s="19">
        <f t="shared" si="1149"/>
        <v>101.5</v>
      </c>
      <c r="N721" s="19">
        <f t="shared" si="1150"/>
        <v>101.5</v>
      </c>
      <c r="O721" s="19">
        <f t="shared" si="1232"/>
        <v>0</v>
      </c>
      <c r="P721" s="19">
        <f t="shared" si="1232"/>
        <v>0</v>
      </c>
      <c r="Q721" s="19">
        <f t="shared" si="1232"/>
        <v>0</v>
      </c>
      <c r="R721" s="19">
        <f t="shared" si="1118"/>
        <v>101.5</v>
      </c>
      <c r="S721" s="19">
        <f t="shared" si="1233"/>
        <v>0</v>
      </c>
      <c r="T721" s="19">
        <f t="shared" si="1121"/>
        <v>101.5</v>
      </c>
      <c r="U721" s="19">
        <f t="shared" si="1119"/>
        <v>101.5</v>
      </c>
      <c r="V721" s="19">
        <f t="shared" si="1120"/>
        <v>101.5</v>
      </c>
      <c r="W721" s="19">
        <f t="shared" si="1234"/>
        <v>0</v>
      </c>
      <c r="X721" s="32"/>
      <c r="Y721" s="23"/>
      <c r="Z721" s="2"/>
    </row>
    <row r="722" spans="1:26" x14ac:dyDescent="0.3">
      <c r="A722" s="47" t="s">
        <v>187</v>
      </c>
      <c r="B722" s="44">
        <v>320</v>
      </c>
      <c r="C722" s="47" t="s">
        <v>61</v>
      </c>
      <c r="D722" s="47" t="s">
        <v>20</v>
      </c>
      <c r="E722" s="15" t="s">
        <v>567</v>
      </c>
      <c r="F722" s="19">
        <v>101.5</v>
      </c>
      <c r="G722" s="19">
        <v>101.5</v>
      </c>
      <c r="H722" s="19">
        <v>101.5</v>
      </c>
      <c r="I722" s="19"/>
      <c r="J722" s="19"/>
      <c r="K722" s="19"/>
      <c r="L722" s="19">
        <f t="shared" si="1148"/>
        <v>101.5</v>
      </c>
      <c r="M722" s="19">
        <f t="shared" si="1149"/>
        <v>101.5</v>
      </c>
      <c r="N722" s="19">
        <f t="shared" si="1150"/>
        <v>101.5</v>
      </c>
      <c r="O722" s="19"/>
      <c r="P722" s="19"/>
      <c r="Q722" s="19"/>
      <c r="R722" s="19">
        <f t="shared" ref="R722:R785" si="1235">L722+O722</f>
        <v>101.5</v>
      </c>
      <c r="S722" s="19"/>
      <c r="T722" s="19">
        <f t="shared" si="1121"/>
        <v>101.5</v>
      </c>
      <c r="U722" s="19">
        <f t="shared" ref="U722:U785" si="1236">M722+P722</f>
        <v>101.5</v>
      </c>
      <c r="V722" s="19">
        <f t="shared" ref="V722:V785" si="1237">N722+Q722</f>
        <v>101.5</v>
      </c>
      <c r="W722" s="19"/>
      <c r="X722" s="32"/>
      <c r="Y722" s="23"/>
      <c r="Z722" s="2"/>
    </row>
    <row r="723" spans="1:26" ht="46.8" x14ac:dyDescent="0.3">
      <c r="A723" s="47" t="s">
        <v>187</v>
      </c>
      <c r="B723" s="44">
        <v>600</v>
      </c>
      <c r="C723" s="47"/>
      <c r="D723" s="47"/>
      <c r="E723" s="15" t="s">
        <v>581</v>
      </c>
      <c r="F723" s="19">
        <f t="shared" ref="F723:K724" si="1238">F724</f>
        <v>293.5</v>
      </c>
      <c r="G723" s="19">
        <f t="shared" si="1238"/>
        <v>293.5</v>
      </c>
      <c r="H723" s="19">
        <f t="shared" si="1238"/>
        <v>293.5</v>
      </c>
      <c r="I723" s="19">
        <f t="shared" si="1238"/>
        <v>0</v>
      </c>
      <c r="J723" s="19">
        <f t="shared" si="1238"/>
        <v>0</v>
      </c>
      <c r="K723" s="19">
        <f t="shared" si="1238"/>
        <v>0</v>
      </c>
      <c r="L723" s="19">
        <f t="shared" si="1148"/>
        <v>293.5</v>
      </c>
      <c r="M723" s="19">
        <f t="shared" si="1149"/>
        <v>293.5</v>
      </c>
      <c r="N723" s="19">
        <f t="shared" si="1150"/>
        <v>293.5</v>
      </c>
      <c r="O723" s="19">
        <f t="shared" ref="O723:Q724" si="1239">O724</f>
        <v>0</v>
      </c>
      <c r="P723" s="19">
        <f t="shared" si="1239"/>
        <v>0</v>
      </c>
      <c r="Q723" s="19">
        <f t="shared" si="1239"/>
        <v>0</v>
      </c>
      <c r="R723" s="19">
        <f t="shared" si="1235"/>
        <v>293.5</v>
      </c>
      <c r="S723" s="19">
        <f t="shared" ref="S723:S724" si="1240">S724</f>
        <v>0</v>
      </c>
      <c r="T723" s="19">
        <f t="shared" ref="T723:T786" si="1241">R723+S723</f>
        <v>293.5</v>
      </c>
      <c r="U723" s="19">
        <f t="shared" si="1236"/>
        <v>293.5</v>
      </c>
      <c r="V723" s="19">
        <f t="shared" si="1237"/>
        <v>293.5</v>
      </c>
      <c r="W723" s="19">
        <f t="shared" ref="W723:W724" si="1242">W724</f>
        <v>0</v>
      </c>
      <c r="X723" s="32"/>
      <c r="Y723" s="23"/>
      <c r="Z723" s="2"/>
    </row>
    <row r="724" spans="1:26" x14ac:dyDescent="0.3">
      <c r="A724" s="47" t="s">
        <v>187</v>
      </c>
      <c r="B724" s="44">
        <v>620</v>
      </c>
      <c r="C724" s="47"/>
      <c r="D724" s="47"/>
      <c r="E724" s="15" t="s">
        <v>596</v>
      </c>
      <c r="F724" s="19">
        <f t="shared" si="1238"/>
        <v>293.5</v>
      </c>
      <c r="G724" s="19">
        <f t="shared" si="1238"/>
        <v>293.5</v>
      </c>
      <c r="H724" s="19">
        <f t="shared" si="1238"/>
        <v>293.5</v>
      </c>
      <c r="I724" s="19">
        <f t="shared" si="1238"/>
        <v>0</v>
      </c>
      <c r="J724" s="19">
        <f t="shared" si="1238"/>
        <v>0</v>
      </c>
      <c r="K724" s="19">
        <f t="shared" si="1238"/>
        <v>0</v>
      </c>
      <c r="L724" s="19">
        <f t="shared" si="1148"/>
        <v>293.5</v>
      </c>
      <c r="M724" s="19">
        <f t="shared" si="1149"/>
        <v>293.5</v>
      </c>
      <c r="N724" s="19">
        <f t="shared" si="1150"/>
        <v>293.5</v>
      </c>
      <c r="O724" s="19">
        <f t="shared" si="1239"/>
        <v>0</v>
      </c>
      <c r="P724" s="19">
        <f t="shared" si="1239"/>
        <v>0</v>
      </c>
      <c r="Q724" s="19">
        <f t="shared" si="1239"/>
        <v>0</v>
      </c>
      <c r="R724" s="19">
        <f t="shared" si="1235"/>
        <v>293.5</v>
      </c>
      <c r="S724" s="19">
        <f t="shared" si="1240"/>
        <v>0</v>
      </c>
      <c r="T724" s="19">
        <f t="shared" si="1241"/>
        <v>293.5</v>
      </c>
      <c r="U724" s="19">
        <f t="shared" si="1236"/>
        <v>293.5</v>
      </c>
      <c r="V724" s="19">
        <f t="shared" si="1237"/>
        <v>293.5</v>
      </c>
      <c r="W724" s="19">
        <f t="shared" si="1242"/>
        <v>0</v>
      </c>
      <c r="X724" s="32"/>
      <c r="Y724" s="23"/>
      <c r="Z724" s="2"/>
    </row>
    <row r="725" spans="1:26" x14ac:dyDescent="0.3">
      <c r="A725" s="47" t="s">
        <v>187</v>
      </c>
      <c r="B725" s="44">
        <v>620</v>
      </c>
      <c r="C725" s="47" t="s">
        <v>61</v>
      </c>
      <c r="D725" s="47" t="s">
        <v>20</v>
      </c>
      <c r="E725" s="15" t="s">
        <v>567</v>
      </c>
      <c r="F725" s="19">
        <v>293.5</v>
      </c>
      <c r="G725" s="19">
        <v>293.5</v>
      </c>
      <c r="H725" s="19">
        <v>293.5</v>
      </c>
      <c r="I725" s="19"/>
      <c r="J725" s="19"/>
      <c r="K725" s="19"/>
      <c r="L725" s="19">
        <f t="shared" si="1148"/>
        <v>293.5</v>
      </c>
      <c r="M725" s="19">
        <f t="shared" si="1149"/>
        <v>293.5</v>
      </c>
      <c r="N725" s="19">
        <f t="shared" si="1150"/>
        <v>293.5</v>
      </c>
      <c r="O725" s="19"/>
      <c r="P725" s="19"/>
      <c r="Q725" s="19"/>
      <c r="R725" s="19">
        <f t="shared" si="1235"/>
        <v>293.5</v>
      </c>
      <c r="S725" s="19"/>
      <c r="T725" s="19">
        <f t="shared" si="1241"/>
        <v>293.5</v>
      </c>
      <c r="U725" s="19">
        <f t="shared" si="1236"/>
        <v>293.5</v>
      </c>
      <c r="V725" s="19">
        <f t="shared" si="1237"/>
        <v>293.5</v>
      </c>
      <c r="W725" s="19"/>
      <c r="X725" s="32"/>
      <c r="Y725" s="23"/>
      <c r="Z725" s="2"/>
    </row>
    <row r="726" spans="1:26" ht="218.4" x14ac:dyDescent="0.3">
      <c r="A726" s="47" t="s">
        <v>188</v>
      </c>
      <c r="B726" s="44"/>
      <c r="C726" s="47"/>
      <c r="D726" s="47"/>
      <c r="E726" s="15" t="s">
        <v>1101</v>
      </c>
      <c r="F726" s="19">
        <f t="shared" ref="F726:K726" si="1243">F727</f>
        <v>74114.100000000006</v>
      </c>
      <c r="G726" s="19">
        <f t="shared" si="1243"/>
        <v>74265.799999999988</v>
      </c>
      <c r="H726" s="19">
        <f t="shared" si="1243"/>
        <v>73995.600000000006</v>
      </c>
      <c r="I726" s="19">
        <f t="shared" si="1243"/>
        <v>0</v>
      </c>
      <c r="J726" s="19">
        <f t="shared" si="1243"/>
        <v>0</v>
      </c>
      <c r="K726" s="19">
        <f t="shared" si="1243"/>
        <v>0</v>
      </c>
      <c r="L726" s="19">
        <f t="shared" si="1148"/>
        <v>74114.100000000006</v>
      </c>
      <c r="M726" s="19">
        <f t="shared" si="1149"/>
        <v>74265.799999999988</v>
      </c>
      <c r="N726" s="19">
        <f t="shared" si="1150"/>
        <v>73995.600000000006</v>
      </c>
      <c r="O726" s="19">
        <f t="shared" ref="O726:Q726" si="1244">O727</f>
        <v>0</v>
      </c>
      <c r="P726" s="19">
        <f t="shared" si="1244"/>
        <v>0</v>
      </c>
      <c r="Q726" s="19">
        <f t="shared" si="1244"/>
        <v>0</v>
      </c>
      <c r="R726" s="19">
        <f t="shared" si="1235"/>
        <v>74114.100000000006</v>
      </c>
      <c r="S726" s="19">
        <f t="shared" ref="S726" si="1245">S727</f>
        <v>0</v>
      </c>
      <c r="T726" s="19">
        <f t="shared" si="1241"/>
        <v>74114.100000000006</v>
      </c>
      <c r="U726" s="19">
        <f t="shared" si="1236"/>
        <v>74265.799999999988</v>
      </c>
      <c r="V726" s="19">
        <f t="shared" si="1237"/>
        <v>73995.600000000006</v>
      </c>
      <c r="W726" s="19">
        <f t="shared" ref="W726" si="1246">W727</f>
        <v>0</v>
      </c>
      <c r="X726" s="32"/>
      <c r="Y726" s="23"/>
      <c r="Z726" s="2"/>
    </row>
    <row r="727" spans="1:26" ht="46.8" x14ac:dyDescent="0.3">
      <c r="A727" s="47" t="s">
        <v>188</v>
      </c>
      <c r="B727" s="44">
        <v>600</v>
      </c>
      <c r="C727" s="47"/>
      <c r="D727" s="47"/>
      <c r="E727" s="15" t="s">
        <v>581</v>
      </c>
      <c r="F727" s="19">
        <f t="shared" ref="F727:K727" si="1247">F728+F730</f>
        <v>74114.100000000006</v>
      </c>
      <c r="G727" s="19">
        <f t="shared" si="1247"/>
        <v>74265.799999999988</v>
      </c>
      <c r="H727" s="19">
        <f t="shared" si="1247"/>
        <v>73995.600000000006</v>
      </c>
      <c r="I727" s="19">
        <f t="shared" si="1247"/>
        <v>0</v>
      </c>
      <c r="J727" s="19">
        <f t="shared" si="1247"/>
        <v>0</v>
      </c>
      <c r="K727" s="19">
        <f t="shared" si="1247"/>
        <v>0</v>
      </c>
      <c r="L727" s="19">
        <f t="shared" si="1148"/>
        <v>74114.100000000006</v>
      </c>
      <c r="M727" s="19">
        <f t="shared" si="1149"/>
        <v>74265.799999999988</v>
      </c>
      <c r="N727" s="19">
        <f t="shared" si="1150"/>
        <v>73995.600000000006</v>
      </c>
      <c r="O727" s="19">
        <f t="shared" ref="O727:Q727" si="1248">O728+O730</f>
        <v>0</v>
      </c>
      <c r="P727" s="19">
        <f t="shared" si="1248"/>
        <v>0</v>
      </c>
      <c r="Q727" s="19">
        <f t="shared" si="1248"/>
        <v>0</v>
      </c>
      <c r="R727" s="19">
        <f t="shared" si="1235"/>
        <v>74114.100000000006</v>
      </c>
      <c r="S727" s="19">
        <f t="shared" ref="S727" si="1249">S728+S730</f>
        <v>0</v>
      </c>
      <c r="T727" s="19">
        <f t="shared" si="1241"/>
        <v>74114.100000000006</v>
      </c>
      <c r="U727" s="19">
        <f t="shared" si="1236"/>
        <v>74265.799999999988</v>
      </c>
      <c r="V727" s="19">
        <f t="shared" si="1237"/>
        <v>73995.600000000006</v>
      </c>
      <c r="W727" s="19">
        <f t="shared" ref="W727" si="1250">W728+W730</f>
        <v>0</v>
      </c>
      <c r="X727" s="32"/>
      <c r="Y727" s="23"/>
      <c r="Z727" s="2"/>
    </row>
    <row r="728" spans="1:26" x14ac:dyDescent="0.3">
      <c r="A728" s="47" t="s">
        <v>188</v>
      </c>
      <c r="B728" s="44">
        <v>610</v>
      </c>
      <c r="C728" s="47"/>
      <c r="D728" s="47"/>
      <c r="E728" s="15" t="s">
        <v>595</v>
      </c>
      <c r="F728" s="19">
        <f t="shared" ref="F728:K728" si="1251">F729</f>
        <v>25360.6</v>
      </c>
      <c r="G728" s="19">
        <f t="shared" si="1251"/>
        <v>25360.6</v>
      </c>
      <c r="H728" s="19">
        <f t="shared" si="1251"/>
        <v>25360.6</v>
      </c>
      <c r="I728" s="19">
        <f t="shared" si="1251"/>
        <v>0</v>
      </c>
      <c r="J728" s="19">
        <f t="shared" si="1251"/>
        <v>0</v>
      </c>
      <c r="K728" s="19">
        <f t="shared" si="1251"/>
        <v>0</v>
      </c>
      <c r="L728" s="19">
        <f t="shared" si="1148"/>
        <v>25360.6</v>
      </c>
      <c r="M728" s="19">
        <f t="shared" si="1149"/>
        <v>25360.6</v>
      </c>
      <c r="N728" s="19">
        <f t="shared" si="1150"/>
        <v>25360.6</v>
      </c>
      <c r="O728" s="19">
        <f t="shared" ref="O728:Q728" si="1252">O729</f>
        <v>0</v>
      </c>
      <c r="P728" s="19">
        <f t="shared" si="1252"/>
        <v>0</v>
      </c>
      <c r="Q728" s="19">
        <f t="shared" si="1252"/>
        <v>0</v>
      </c>
      <c r="R728" s="19">
        <f t="shared" si="1235"/>
        <v>25360.6</v>
      </c>
      <c r="S728" s="19">
        <f t="shared" ref="S728" si="1253">S729</f>
        <v>0</v>
      </c>
      <c r="T728" s="19">
        <f t="shared" si="1241"/>
        <v>25360.6</v>
      </c>
      <c r="U728" s="19">
        <f t="shared" si="1236"/>
        <v>25360.6</v>
      </c>
      <c r="V728" s="19">
        <f t="shared" si="1237"/>
        <v>25360.6</v>
      </c>
      <c r="W728" s="19">
        <f t="shared" ref="W728" si="1254">W729</f>
        <v>0</v>
      </c>
      <c r="X728" s="32"/>
      <c r="Y728" s="23"/>
      <c r="Z728" s="2"/>
    </row>
    <row r="729" spans="1:26" x14ac:dyDescent="0.3">
      <c r="A729" s="47" t="s">
        <v>188</v>
      </c>
      <c r="B729" s="44">
        <v>610</v>
      </c>
      <c r="C729" s="47" t="s">
        <v>28</v>
      </c>
      <c r="D729" s="47" t="s">
        <v>112</v>
      </c>
      <c r="E729" s="15" t="s">
        <v>558</v>
      </c>
      <c r="F729" s="19">
        <v>25360.6</v>
      </c>
      <c r="G729" s="19">
        <v>25360.6</v>
      </c>
      <c r="H729" s="19">
        <v>25360.6</v>
      </c>
      <c r="I729" s="19"/>
      <c r="J729" s="19"/>
      <c r="K729" s="19"/>
      <c r="L729" s="19">
        <f t="shared" si="1148"/>
        <v>25360.6</v>
      </c>
      <c r="M729" s="19">
        <f t="shared" si="1149"/>
        <v>25360.6</v>
      </c>
      <c r="N729" s="19">
        <f t="shared" si="1150"/>
        <v>25360.6</v>
      </c>
      <c r="O729" s="19"/>
      <c r="P729" s="19"/>
      <c r="Q729" s="19"/>
      <c r="R729" s="19">
        <f t="shared" si="1235"/>
        <v>25360.6</v>
      </c>
      <c r="S729" s="19"/>
      <c r="T729" s="19">
        <f t="shared" si="1241"/>
        <v>25360.6</v>
      </c>
      <c r="U729" s="19">
        <f t="shared" si="1236"/>
        <v>25360.6</v>
      </c>
      <c r="V729" s="19">
        <f t="shared" si="1237"/>
        <v>25360.6</v>
      </c>
      <c r="W729" s="19"/>
      <c r="X729" s="32"/>
      <c r="Y729" s="23"/>
      <c r="Z729" s="2"/>
    </row>
    <row r="730" spans="1:26" x14ac:dyDescent="0.3">
      <c r="A730" s="47" t="s">
        <v>188</v>
      </c>
      <c r="B730" s="44">
        <v>620</v>
      </c>
      <c r="C730" s="47"/>
      <c r="D730" s="47"/>
      <c r="E730" s="15" t="s">
        <v>596</v>
      </c>
      <c r="F730" s="19">
        <f t="shared" ref="F730:K730" si="1255">F731</f>
        <v>48753.5</v>
      </c>
      <c r="G730" s="19">
        <f t="shared" si="1255"/>
        <v>48905.2</v>
      </c>
      <c r="H730" s="19">
        <f t="shared" si="1255"/>
        <v>48635</v>
      </c>
      <c r="I730" s="19">
        <f t="shared" si="1255"/>
        <v>0</v>
      </c>
      <c r="J730" s="19">
        <f t="shared" si="1255"/>
        <v>0</v>
      </c>
      <c r="K730" s="19">
        <f t="shared" si="1255"/>
        <v>0</v>
      </c>
      <c r="L730" s="19">
        <f t="shared" si="1148"/>
        <v>48753.5</v>
      </c>
      <c r="M730" s="19">
        <f t="shared" si="1149"/>
        <v>48905.2</v>
      </c>
      <c r="N730" s="19">
        <f t="shared" si="1150"/>
        <v>48635</v>
      </c>
      <c r="O730" s="19">
        <f t="shared" ref="O730:Q730" si="1256">O731</f>
        <v>0</v>
      </c>
      <c r="P730" s="19">
        <f t="shared" si="1256"/>
        <v>0</v>
      </c>
      <c r="Q730" s="19">
        <f t="shared" si="1256"/>
        <v>0</v>
      </c>
      <c r="R730" s="19">
        <f t="shared" si="1235"/>
        <v>48753.5</v>
      </c>
      <c r="S730" s="19">
        <f t="shared" ref="S730" si="1257">S731</f>
        <v>0</v>
      </c>
      <c r="T730" s="19">
        <f t="shared" si="1241"/>
        <v>48753.5</v>
      </c>
      <c r="U730" s="19">
        <f t="shared" si="1236"/>
        <v>48905.2</v>
      </c>
      <c r="V730" s="19">
        <f t="shared" si="1237"/>
        <v>48635</v>
      </c>
      <c r="W730" s="19">
        <f t="shared" ref="W730" si="1258">W731</f>
        <v>0</v>
      </c>
      <c r="X730" s="32"/>
      <c r="Y730" s="23"/>
      <c r="Z730" s="2"/>
    </row>
    <row r="731" spans="1:26" x14ac:dyDescent="0.3">
      <c r="A731" s="47" t="s">
        <v>188</v>
      </c>
      <c r="B731" s="44">
        <v>620</v>
      </c>
      <c r="C731" s="47" t="s">
        <v>28</v>
      </c>
      <c r="D731" s="47" t="s">
        <v>112</v>
      </c>
      <c r="E731" s="15" t="s">
        <v>558</v>
      </c>
      <c r="F731" s="19">
        <v>48753.5</v>
      </c>
      <c r="G731" s="19">
        <v>48905.2</v>
      </c>
      <c r="H731" s="19">
        <v>48635</v>
      </c>
      <c r="I731" s="19"/>
      <c r="J731" s="19"/>
      <c r="K731" s="19"/>
      <c r="L731" s="19">
        <f t="shared" si="1148"/>
        <v>48753.5</v>
      </c>
      <c r="M731" s="19">
        <f t="shared" si="1149"/>
        <v>48905.2</v>
      </c>
      <c r="N731" s="19">
        <f t="shared" si="1150"/>
        <v>48635</v>
      </c>
      <c r="O731" s="19"/>
      <c r="P731" s="19"/>
      <c r="Q731" s="19"/>
      <c r="R731" s="19">
        <f t="shared" si="1235"/>
        <v>48753.5</v>
      </c>
      <c r="S731" s="19"/>
      <c r="T731" s="19">
        <f t="shared" si="1241"/>
        <v>48753.5</v>
      </c>
      <c r="U731" s="19">
        <f t="shared" si="1236"/>
        <v>48905.2</v>
      </c>
      <c r="V731" s="19">
        <f t="shared" si="1237"/>
        <v>48635</v>
      </c>
      <c r="W731" s="19"/>
      <c r="X731" s="32"/>
      <c r="Y731" s="23"/>
      <c r="Z731" s="2"/>
    </row>
    <row r="732" spans="1:26" s="11" customFormat="1" ht="31.2" x14ac:dyDescent="0.3">
      <c r="A732" s="10" t="s">
        <v>194</v>
      </c>
      <c r="B732" s="17"/>
      <c r="C732" s="10"/>
      <c r="D732" s="10"/>
      <c r="E732" s="16" t="s">
        <v>1106</v>
      </c>
      <c r="F732" s="18">
        <f>F733</f>
        <v>651509.79999999993</v>
      </c>
      <c r="G732" s="18">
        <f t="shared" ref="G732:W732" si="1259">G733</f>
        <v>650222.5</v>
      </c>
      <c r="H732" s="18">
        <f t="shared" si="1259"/>
        <v>650222.5</v>
      </c>
      <c r="I732" s="18">
        <f t="shared" si="1259"/>
        <v>0</v>
      </c>
      <c r="J732" s="18">
        <f t="shared" si="1259"/>
        <v>0</v>
      </c>
      <c r="K732" s="18">
        <f t="shared" si="1259"/>
        <v>0</v>
      </c>
      <c r="L732" s="18">
        <f t="shared" si="1148"/>
        <v>651509.79999999993</v>
      </c>
      <c r="M732" s="18">
        <f t="shared" si="1149"/>
        <v>650222.5</v>
      </c>
      <c r="N732" s="18">
        <f t="shared" si="1150"/>
        <v>650222.5</v>
      </c>
      <c r="O732" s="18">
        <f t="shared" si="1259"/>
        <v>0</v>
      </c>
      <c r="P732" s="18">
        <f t="shared" si="1259"/>
        <v>0</v>
      </c>
      <c r="Q732" s="18">
        <f t="shared" si="1259"/>
        <v>0</v>
      </c>
      <c r="R732" s="18">
        <f t="shared" si="1235"/>
        <v>651509.79999999993</v>
      </c>
      <c r="S732" s="18">
        <f t="shared" si="1259"/>
        <v>0</v>
      </c>
      <c r="T732" s="18">
        <f t="shared" si="1241"/>
        <v>651509.79999999993</v>
      </c>
      <c r="U732" s="18">
        <f t="shared" si="1236"/>
        <v>650222.5</v>
      </c>
      <c r="V732" s="18">
        <f t="shared" si="1237"/>
        <v>650222.5</v>
      </c>
      <c r="W732" s="18">
        <f t="shared" si="1259"/>
        <v>0</v>
      </c>
      <c r="X732" s="31"/>
      <c r="Y732" s="26"/>
    </row>
    <row r="733" spans="1:26" ht="46.8" x14ac:dyDescent="0.3">
      <c r="A733" s="47" t="s">
        <v>195</v>
      </c>
      <c r="B733" s="44"/>
      <c r="C733" s="47"/>
      <c r="D733" s="47"/>
      <c r="E733" s="15" t="s">
        <v>1107</v>
      </c>
      <c r="F733" s="19">
        <f>F734+F747+F751+F755</f>
        <v>651509.79999999993</v>
      </c>
      <c r="G733" s="19">
        <f t="shared" ref="G733:W733" si="1260">G734+G747+G751+G755</f>
        <v>650222.5</v>
      </c>
      <c r="H733" s="19">
        <f t="shared" si="1260"/>
        <v>650222.5</v>
      </c>
      <c r="I733" s="19">
        <f t="shared" ref="I733:K733" si="1261">I734+I747+I751+I755</f>
        <v>0</v>
      </c>
      <c r="J733" s="19">
        <f t="shared" si="1261"/>
        <v>0</v>
      </c>
      <c r="K733" s="19">
        <f t="shared" si="1261"/>
        <v>0</v>
      </c>
      <c r="L733" s="19">
        <f t="shared" si="1148"/>
        <v>651509.79999999993</v>
      </c>
      <c r="M733" s="19">
        <f t="shared" si="1149"/>
        <v>650222.5</v>
      </c>
      <c r="N733" s="19">
        <f t="shared" si="1150"/>
        <v>650222.5</v>
      </c>
      <c r="O733" s="19">
        <f t="shared" ref="O733:Q733" si="1262">O734+O747+O751+O755</f>
        <v>0</v>
      </c>
      <c r="P733" s="19">
        <f t="shared" si="1262"/>
        <v>0</v>
      </c>
      <c r="Q733" s="19">
        <f t="shared" si="1262"/>
        <v>0</v>
      </c>
      <c r="R733" s="19">
        <f t="shared" si="1235"/>
        <v>651509.79999999993</v>
      </c>
      <c r="S733" s="19">
        <f t="shared" ref="S733" si="1263">S734+S747+S751+S755</f>
        <v>0</v>
      </c>
      <c r="T733" s="19">
        <f t="shared" si="1241"/>
        <v>651509.79999999993</v>
      </c>
      <c r="U733" s="19">
        <f t="shared" si="1236"/>
        <v>650222.5</v>
      </c>
      <c r="V733" s="19">
        <f t="shared" si="1237"/>
        <v>650222.5</v>
      </c>
      <c r="W733" s="19">
        <f t="shared" si="1260"/>
        <v>0</v>
      </c>
      <c r="X733" s="32"/>
      <c r="Y733" s="23"/>
      <c r="Z733" s="2"/>
    </row>
    <row r="734" spans="1:26" ht="46.8" x14ac:dyDescent="0.3">
      <c r="A734" s="47" t="s">
        <v>190</v>
      </c>
      <c r="B734" s="44"/>
      <c r="C734" s="47"/>
      <c r="D734" s="47"/>
      <c r="E734" s="15" t="s">
        <v>627</v>
      </c>
      <c r="F734" s="19">
        <f>F735+F738+F741+F744</f>
        <v>632156.5</v>
      </c>
      <c r="G734" s="19">
        <f>G735+G738+G741+G744</f>
        <v>630869.20000000007</v>
      </c>
      <c r="H734" s="19">
        <f>H735+H738+H741+H744</f>
        <v>630869.20000000007</v>
      </c>
      <c r="I734" s="19">
        <f t="shared" ref="I734:K734" si="1264">I735+I738+I741+I744</f>
        <v>0</v>
      </c>
      <c r="J734" s="19">
        <f t="shared" si="1264"/>
        <v>0</v>
      </c>
      <c r="K734" s="19">
        <f t="shared" si="1264"/>
        <v>0</v>
      </c>
      <c r="L734" s="19">
        <f t="shared" si="1148"/>
        <v>632156.5</v>
      </c>
      <c r="M734" s="19">
        <f t="shared" si="1149"/>
        <v>630869.20000000007</v>
      </c>
      <c r="N734" s="19">
        <f t="shared" si="1150"/>
        <v>630869.20000000007</v>
      </c>
      <c r="O734" s="19">
        <f t="shared" ref="O734:Q734" si="1265">O735+O738+O741+O744</f>
        <v>0</v>
      </c>
      <c r="P734" s="19">
        <f t="shared" si="1265"/>
        <v>0</v>
      </c>
      <c r="Q734" s="19">
        <f t="shared" si="1265"/>
        <v>0</v>
      </c>
      <c r="R734" s="19">
        <f t="shared" si="1235"/>
        <v>632156.5</v>
      </c>
      <c r="S734" s="19">
        <f>S735+S738+S741+S744</f>
        <v>0</v>
      </c>
      <c r="T734" s="19">
        <f t="shared" si="1241"/>
        <v>632156.5</v>
      </c>
      <c r="U734" s="19">
        <f t="shared" si="1236"/>
        <v>630869.20000000007</v>
      </c>
      <c r="V734" s="19">
        <f t="shared" si="1237"/>
        <v>630869.20000000007</v>
      </c>
      <c r="W734" s="19">
        <f>W735+W738+W741+W744</f>
        <v>0</v>
      </c>
      <c r="X734" s="32"/>
      <c r="Y734" s="23"/>
      <c r="Z734" s="2"/>
    </row>
    <row r="735" spans="1:26" ht="93.6" x14ac:dyDescent="0.3">
      <c r="A735" s="47" t="s">
        <v>190</v>
      </c>
      <c r="B735" s="44">
        <v>100</v>
      </c>
      <c r="C735" s="47"/>
      <c r="D735" s="47"/>
      <c r="E735" s="15" t="s">
        <v>577</v>
      </c>
      <c r="F735" s="19">
        <f t="shared" ref="F735:K736" si="1266">F736</f>
        <v>8366.5</v>
      </c>
      <c r="G735" s="19">
        <f t="shared" si="1266"/>
        <v>8228.5</v>
      </c>
      <c r="H735" s="19">
        <f t="shared" si="1266"/>
        <v>8228.5</v>
      </c>
      <c r="I735" s="19">
        <f t="shared" si="1266"/>
        <v>0</v>
      </c>
      <c r="J735" s="19">
        <f t="shared" si="1266"/>
        <v>0</v>
      </c>
      <c r="K735" s="19">
        <f t="shared" si="1266"/>
        <v>0</v>
      </c>
      <c r="L735" s="19">
        <f t="shared" si="1148"/>
        <v>8366.5</v>
      </c>
      <c r="M735" s="19">
        <f t="shared" si="1149"/>
        <v>8228.5</v>
      </c>
      <c r="N735" s="19">
        <f t="shared" si="1150"/>
        <v>8228.5</v>
      </c>
      <c r="O735" s="19">
        <f t="shared" ref="O735:Q736" si="1267">O736</f>
        <v>0</v>
      </c>
      <c r="P735" s="19">
        <f t="shared" si="1267"/>
        <v>0</v>
      </c>
      <c r="Q735" s="19">
        <f t="shared" si="1267"/>
        <v>0</v>
      </c>
      <c r="R735" s="19">
        <f t="shared" si="1235"/>
        <v>8366.5</v>
      </c>
      <c r="S735" s="19">
        <f t="shared" ref="S735:S736" si="1268">S736</f>
        <v>0</v>
      </c>
      <c r="T735" s="19">
        <f t="shared" si="1241"/>
        <v>8366.5</v>
      </c>
      <c r="U735" s="19">
        <f t="shared" si="1236"/>
        <v>8228.5</v>
      </c>
      <c r="V735" s="19">
        <f t="shared" si="1237"/>
        <v>8228.5</v>
      </c>
      <c r="W735" s="19">
        <f t="shared" ref="W735:W736" si="1269">W736</f>
        <v>0</v>
      </c>
      <c r="X735" s="32"/>
      <c r="Y735" s="23"/>
      <c r="Z735" s="2"/>
    </row>
    <row r="736" spans="1:26" ht="31.2" x14ac:dyDescent="0.3">
      <c r="A736" s="47" t="s">
        <v>190</v>
      </c>
      <c r="B736" s="44">
        <v>110</v>
      </c>
      <c r="C736" s="47"/>
      <c r="D736" s="47"/>
      <c r="E736" s="15" t="s">
        <v>584</v>
      </c>
      <c r="F736" s="19">
        <f t="shared" si="1266"/>
        <v>8366.5</v>
      </c>
      <c r="G736" s="19">
        <f t="shared" si="1266"/>
        <v>8228.5</v>
      </c>
      <c r="H736" s="19">
        <f t="shared" si="1266"/>
        <v>8228.5</v>
      </c>
      <c r="I736" s="19">
        <f t="shared" si="1266"/>
        <v>0</v>
      </c>
      <c r="J736" s="19">
        <f t="shared" si="1266"/>
        <v>0</v>
      </c>
      <c r="K736" s="19">
        <f t="shared" si="1266"/>
        <v>0</v>
      </c>
      <c r="L736" s="19">
        <f t="shared" si="1148"/>
        <v>8366.5</v>
      </c>
      <c r="M736" s="19">
        <f t="shared" si="1149"/>
        <v>8228.5</v>
      </c>
      <c r="N736" s="19">
        <f t="shared" si="1150"/>
        <v>8228.5</v>
      </c>
      <c r="O736" s="19">
        <f t="shared" si="1267"/>
        <v>0</v>
      </c>
      <c r="P736" s="19">
        <f t="shared" si="1267"/>
        <v>0</v>
      </c>
      <c r="Q736" s="19">
        <f t="shared" si="1267"/>
        <v>0</v>
      </c>
      <c r="R736" s="19">
        <f t="shared" si="1235"/>
        <v>8366.5</v>
      </c>
      <c r="S736" s="19">
        <f t="shared" si="1268"/>
        <v>0</v>
      </c>
      <c r="T736" s="19">
        <f t="shared" si="1241"/>
        <v>8366.5</v>
      </c>
      <c r="U736" s="19">
        <f t="shared" si="1236"/>
        <v>8228.5</v>
      </c>
      <c r="V736" s="19">
        <f t="shared" si="1237"/>
        <v>8228.5</v>
      </c>
      <c r="W736" s="19">
        <f t="shared" si="1269"/>
        <v>0</v>
      </c>
      <c r="X736" s="32"/>
      <c r="Y736" s="23"/>
      <c r="Z736" s="2"/>
    </row>
    <row r="737" spans="1:26" x14ac:dyDescent="0.3">
      <c r="A737" s="47" t="s">
        <v>190</v>
      </c>
      <c r="B737" s="44">
        <v>110</v>
      </c>
      <c r="C737" s="47" t="s">
        <v>28</v>
      </c>
      <c r="D737" s="47" t="s">
        <v>20</v>
      </c>
      <c r="E737" s="15" t="s">
        <v>559</v>
      </c>
      <c r="F737" s="19">
        <v>8366.5</v>
      </c>
      <c r="G737" s="19">
        <v>8228.5</v>
      </c>
      <c r="H737" s="19">
        <v>8228.5</v>
      </c>
      <c r="I737" s="19"/>
      <c r="J737" s="19"/>
      <c r="K737" s="19"/>
      <c r="L737" s="19">
        <f t="shared" si="1148"/>
        <v>8366.5</v>
      </c>
      <c r="M737" s="19">
        <f t="shared" si="1149"/>
        <v>8228.5</v>
      </c>
      <c r="N737" s="19">
        <f t="shared" si="1150"/>
        <v>8228.5</v>
      </c>
      <c r="O737" s="19"/>
      <c r="P737" s="19"/>
      <c r="Q737" s="19"/>
      <c r="R737" s="19">
        <f t="shared" si="1235"/>
        <v>8366.5</v>
      </c>
      <c r="S737" s="19"/>
      <c r="T737" s="19">
        <f t="shared" si="1241"/>
        <v>8366.5</v>
      </c>
      <c r="U737" s="19">
        <f t="shared" si="1236"/>
        <v>8228.5</v>
      </c>
      <c r="V737" s="19">
        <f t="shared" si="1237"/>
        <v>8228.5</v>
      </c>
      <c r="W737" s="19"/>
      <c r="X737" s="32"/>
      <c r="Y737" s="23"/>
      <c r="Z737" s="2"/>
    </row>
    <row r="738" spans="1:26" ht="31.2" x14ac:dyDescent="0.3">
      <c r="A738" s="47" t="s">
        <v>190</v>
      </c>
      <c r="B738" s="44">
        <v>200</v>
      </c>
      <c r="C738" s="47"/>
      <c r="D738" s="47"/>
      <c r="E738" s="15" t="s">
        <v>578</v>
      </c>
      <c r="F738" s="19">
        <f t="shared" ref="F738:K739" si="1270">F739</f>
        <v>3347.1</v>
      </c>
      <c r="G738" s="19">
        <f t="shared" si="1270"/>
        <v>3347.3</v>
      </c>
      <c r="H738" s="19">
        <f t="shared" si="1270"/>
        <v>3347.3</v>
      </c>
      <c r="I738" s="19">
        <f t="shared" si="1270"/>
        <v>0</v>
      </c>
      <c r="J738" s="19">
        <f t="shared" si="1270"/>
        <v>0</v>
      </c>
      <c r="K738" s="19">
        <f t="shared" si="1270"/>
        <v>0</v>
      </c>
      <c r="L738" s="19">
        <f t="shared" si="1148"/>
        <v>3347.1</v>
      </c>
      <c r="M738" s="19">
        <f t="shared" si="1149"/>
        <v>3347.3</v>
      </c>
      <c r="N738" s="19">
        <f t="shared" si="1150"/>
        <v>3347.3</v>
      </c>
      <c r="O738" s="19">
        <f t="shared" ref="O738:Q739" si="1271">O739</f>
        <v>0</v>
      </c>
      <c r="P738" s="19">
        <f t="shared" si="1271"/>
        <v>0</v>
      </c>
      <c r="Q738" s="19">
        <f t="shared" si="1271"/>
        <v>0</v>
      </c>
      <c r="R738" s="19">
        <f t="shared" si="1235"/>
        <v>3347.1</v>
      </c>
      <c r="S738" s="19">
        <f t="shared" ref="S738:S739" si="1272">S739</f>
        <v>0</v>
      </c>
      <c r="T738" s="19">
        <f t="shared" si="1241"/>
        <v>3347.1</v>
      </c>
      <c r="U738" s="19">
        <f t="shared" si="1236"/>
        <v>3347.3</v>
      </c>
      <c r="V738" s="19">
        <f t="shared" si="1237"/>
        <v>3347.3</v>
      </c>
      <c r="W738" s="19">
        <f t="shared" ref="W738:W739" si="1273">W739</f>
        <v>0</v>
      </c>
      <c r="X738" s="32"/>
      <c r="Y738" s="23"/>
      <c r="Z738" s="2"/>
    </row>
    <row r="739" spans="1:26" ht="46.8" x14ac:dyDescent="0.3">
      <c r="A739" s="47" t="s">
        <v>190</v>
      </c>
      <c r="B739" s="44">
        <v>240</v>
      </c>
      <c r="C739" s="47"/>
      <c r="D739" s="47"/>
      <c r="E739" s="15" t="s">
        <v>586</v>
      </c>
      <c r="F739" s="19">
        <f t="shared" si="1270"/>
        <v>3347.1</v>
      </c>
      <c r="G739" s="19">
        <f t="shared" si="1270"/>
        <v>3347.3</v>
      </c>
      <c r="H739" s="19">
        <f t="shared" si="1270"/>
        <v>3347.3</v>
      </c>
      <c r="I739" s="19">
        <f t="shared" si="1270"/>
        <v>0</v>
      </c>
      <c r="J739" s="19">
        <f t="shared" si="1270"/>
        <v>0</v>
      </c>
      <c r="K739" s="19">
        <f t="shared" si="1270"/>
        <v>0</v>
      </c>
      <c r="L739" s="19">
        <f t="shared" ref="L739:L802" si="1274">F739+I739</f>
        <v>3347.1</v>
      </c>
      <c r="M739" s="19">
        <f t="shared" ref="M739:M802" si="1275">G739+J739</f>
        <v>3347.3</v>
      </c>
      <c r="N739" s="19">
        <f t="shared" ref="N739:N802" si="1276">H739+K739</f>
        <v>3347.3</v>
      </c>
      <c r="O739" s="19">
        <f t="shared" si="1271"/>
        <v>0</v>
      </c>
      <c r="P739" s="19">
        <f t="shared" si="1271"/>
        <v>0</v>
      </c>
      <c r="Q739" s="19">
        <f t="shared" si="1271"/>
        <v>0</v>
      </c>
      <c r="R739" s="19">
        <f t="shared" si="1235"/>
        <v>3347.1</v>
      </c>
      <c r="S739" s="19">
        <f t="shared" si="1272"/>
        <v>0</v>
      </c>
      <c r="T739" s="19">
        <f t="shared" si="1241"/>
        <v>3347.1</v>
      </c>
      <c r="U739" s="19">
        <f t="shared" si="1236"/>
        <v>3347.3</v>
      </c>
      <c r="V739" s="19">
        <f t="shared" si="1237"/>
        <v>3347.3</v>
      </c>
      <c r="W739" s="19">
        <f t="shared" si="1273"/>
        <v>0</v>
      </c>
      <c r="X739" s="32"/>
      <c r="Y739" s="23"/>
      <c r="Z739" s="2"/>
    </row>
    <row r="740" spans="1:26" x14ac:dyDescent="0.3">
      <c r="A740" s="47" t="s">
        <v>190</v>
      </c>
      <c r="B740" s="44">
        <v>240</v>
      </c>
      <c r="C740" s="47" t="s">
        <v>28</v>
      </c>
      <c r="D740" s="47" t="s">
        <v>20</v>
      </c>
      <c r="E740" s="15" t="s">
        <v>559</v>
      </c>
      <c r="F740" s="19">
        <f>3347+0.1</f>
        <v>3347.1</v>
      </c>
      <c r="G740" s="19">
        <v>3347.3</v>
      </c>
      <c r="H740" s="19">
        <v>3347.3</v>
      </c>
      <c r="I740" s="19"/>
      <c r="J740" s="19"/>
      <c r="K740" s="19"/>
      <c r="L740" s="19">
        <f t="shared" si="1274"/>
        <v>3347.1</v>
      </c>
      <c r="M740" s="19">
        <f t="shared" si="1275"/>
        <v>3347.3</v>
      </c>
      <c r="N740" s="19">
        <f t="shared" si="1276"/>
        <v>3347.3</v>
      </c>
      <c r="O740" s="19"/>
      <c r="P740" s="19"/>
      <c r="Q740" s="19"/>
      <c r="R740" s="19">
        <f t="shared" si="1235"/>
        <v>3347.1</v>
      </c>
      <c r="S740" s="19"/>
      <c r="T740" s="19">
        <f t="shared" si="1241"/>
        <v>3347.1</v>
      </c>
      <c r="U740" s="19">
        <f t="shared" si="1236"/>
        <v>3347.3</v>
      </c>
      <c r="V740" s="19">
        <f t="shared" si="1237"/>
        <v>3347.3</v>
      </c>
      <c r="W740" s="19"/>
      <c r="X740" s="32"/>
      <c r="Y740" s="23"/>
      <c r="Z740" s="2"/>
    </row>
    <row r="741" spans="1:26" ht="46.8" x14ac:dyDescent="0.3">
      <c r="A741" s="47" t="s">
        <v>190</v>
      </c>
      <c r="B741" s="44">
        <v>600</v>
      </c>
      <c r="C741" s="47"/>
      <c r="D741" s="47"/>
      <c r="E741" s="15" t="s">
        <v>581</v>
      </c>
      <c r="F741" s="19">
        <f t="shared" ref="F741:K742" si="1277">F742</f>
        <v>620391.30000000005</v>
      </c>
      <c r="G741" s="19">
        <f t="shared" si="1277"/>
        <v>619241.80000000005</v>
      </c>
      <c r="H741" s="19">
        <f t="shared" si="1277"/>
        <v>619241.80000000005</v>
      </c>
      <c r="I741" s="19">
        <f t="shared" si="1277"/>
        <v>0</v>
      </c>
      <c r="J741" s="19">
        <f t="shared" si="1277"/>
        <v>0</v>
      </c>
      <c r="K741" s="19">
        <f t="shared" si="1277"/>
        <v>0</v>
      </c>
      <c r="L741" s="19">
        <f t="shared" si="1274"/>
        <v>620391.30000000005</v>
      </c>
      <c r="M741" s="19">
        <f t="shared" si="1275"/>
        <v>619241.80000000005</v>
      </c>
      <c r="N741" s="19">
        <f t="shared" si="1276"/>
        <v>619241.80000000005</v>
      </c>
      <c r="O741" s="19">
        <f t="shared" ref="O741:Q742" si="1278">O742</f>
        <v>0</v>
      </c>
      <c r="P741" s="19">
        <f t="shared" si="1278"/>
        <v>0</v>
      </c>
      <c r="Q741" s="19">
        <f t="shared" si="1278"/>
        <v>0</v>
      </c>
      <c r="R741" s="19">
        <f t="shared" si="1235"/>
        <v>620391.30000000005</v>
      </c>
      <c r="S741" s="19">
        <f t="shared" ref="S741:S742" si="1279">S742</f>
        <v>0</v>
      </c>
      <c r="T741" s="19">
        <f t="shared" si="1241"/>
        <v>620391.30000000005</v>
      </c>
      <c r="U741" s="19">
        <f t="shared" si="1236"/>
        <v>619241.80000000005</v>
      </c>
      <c r="V741" s="19">
        <f t="shared" si="1237"/>
        <v>619241.80000000005</v>
      </c>
      <c r="W741" s="19">
        <f t="shared" ref="W741:W742" si="1280">W742</f>
        <v>0</v>
      </c>
      <c r="X741" s="32"/>
      <c r="Y741" s="23"/>
      <c r="Z741" s="2"/>
    </row>
    <row r="742" spans="1:26" x14ac:dyDescent="0.3">
      <c r="A742" s="47" t="s">
        <v>190</v>
      </c>
      <c r="B742" s="44">
        <v>620</v>
      </c>
      <c r="C742" s="47"/>
      <c r="D742" s="47"/>
      <c r="E742" s="15" t="s">
        <v>596</v>
      </c>
      <c r="F742" s="19">
        <f>F743</f>
        <v>620391.30000000005</v>
      </c>
      <c r="G742" s="19">
        <f t="shared" si="1277"/>
        <v>619241.80000000005</v>
      </c>
      <c r="H742" s="19">
        <f t="shared" si="1277"/>
        <v>619241.80000000005</v>
      </c>
      <c r="I742" s="19">
        <f t="shared" si="1277"/>
        <v>0</v>
      </c>
      <c r="J742" s="19">
        <f t="shared" si="1277"/>
        <v>0</v>
      </c>
      <c r="K742" s="19">
        <f t="shared" si="1277"/>
        <v>0</v>
      </c>
      <c r="L742" s="19">
        <f t="shared" si="1274"/>
        <v>620391.30000000005</v>
      </c>
      <c r="M742" s="19">
        <f t="shared" si="1275"/>
        <v>619241.80000000005</v>
      </c>
      <c r="N742" s="19">
        <f t="shared" si="1276"/>
        <v>619241.80000000005</v>
      </c>
      <c r="O742" s="19">
        <f t="shared" si="1278"/>
        <v>0</v>
      </c>
      <c r="P742" s="19">
        <f t="shared" si="1278"/>
        <v>0</v>
      </c>
      <c r="Q742" s="19">
        <f t="shared" si="1278"/>
        <v>0</v>
      </c>
      <c r="R742" s="19">
        <f t="shared" si="1235"/>
        <v>620391.30000000005</v>
      </c>
      <c r="S742" s="19">
        <f t="shared" si="1279"/>
        <v>0</v>
      </c>
      <c r="T742" s="19">
        <f t="shared" si="1241"/>
        <v>620391.30000000005</v>
      </c>
      <c r="U742" s="19">
        <f t="shared" si="1236"/>
        <v>619241.80000000005</v>
      </c>
      <c r="V742" s="19">
        <f t="shared" si="1237"/>
        <v>619241.80000000005</v>
      </c>
      <c r="W742" s="19">
        <f t="shared" si="1280"/>
        <v>0</v>
      </c>
      <c r="X742" s="32"/>
      <c r="Y742" s="23"/>
      <c r="Z742" s="2"/>
    </row>
    <row r="743" spans="1:26" x14ac:dyDescent="0.3">
      <c r="A743" s="47" t="s">
        <v>190</v>
      </c>
      <c r="B743" s="44">
        <v>620</v>
      </c>
      <c r="C743" s="47" t="s">
        <v>28</v>
      </c>
      <c r="D743" s="47" t="s">
        <v>20</v>
      </c>
      <c r="E743" s="15" t="s">
        <v>559</v>
      </c>
      <c r="F743" s="19">
        <v>620391.30000000005</v>
      </c>
      <c r="G743" s="19">
        <v>619241.80000000005</v>
      </c>
      <c r="H743" s="19">
        <v>619241.80000000005</v>
      </c>
      <c r="I743" s="19"/>
      <c r="J743" s="19"/>
      <c r="K743" s="19"/>
      <c r="L743" s="19">
        <f t="shared" si="1274"/>
        <v>620391.30000000005</v>
      </c>
      <c r="M743" s="19">
        <f t="shared" si="1275"/>
        <v>619241.80000000005</v>
      </c>
      <c r="N743" s="19">
        <f t="shared" si="1276"/>
        <v>619241.80000000005</v>
      </c>
      <c r="O743" s="19"/>
      <c r="P743" s="19"/>
      <c r="Q743" s="19"/>
      <c r="R743" s="19">
        <f t="shared" si="1235"/>
        <v>620391.30000000005</v>
      </c>
      <c r="S743" s="19"/>
      <c r="T743" s="19">
        <f t="shared" si="1241"/>
        <v>620391.30000000005</v>
      </c>
      <c r="U743" s="19">
        <f t="shared" si="1236"/>
        <v>619241.80000000005</v>
      </c>
      <c r="V743" s="19">
        <f t="shared" si="1237"/>
        <v>619241.80000000005</v>
      </c>
      <c r="W743" s="19"/>
      <c r="X743" s="32"/>
      <c r="Y743" s="23"/>
      <c r="Z743" s="2"/>
    </row>
    <row r="744" spans="1:26" x14ac:dyDescent="0.3">
      <c r="A744" s="47" t="s">
        <v>190</v>
      </c>
      <c r="B744" s="44">
        <v>800</v>
      </c>
      <c r="C744" s="47"/>
      <c r="D744" s="47"/>
      <c r="E744" s="15" t="s">
        <v>583</v>
      </c>
      <c r="F744" s="19">
        <f t="shared" ref="F744:K745" si="1281">F745</f>
        <v>51.599999999999994</v>
      </c>
      <c r="G744" s="19">
        <f t="shared" si="1281"/>
        <v>51.599999999999994</v>
      </c>
      <c r="H744" s="19">
        <f t="shared" si="1281"/>
        <v>51.599999999999994</v>
      </c>
      <c r="I744" s="19">
        <f t="shared" si="1281"/>
        <v>0</v>
      </c>
      <c r="J744" s="19">
        <f t="shared" si="1281"/>
        <v>0</v>
      </c>
      <c r="K744" s="19">
        <f t="shared" si="1281"/>
        <v>0</v>
      </c>
      <c r="L744" s="19">
        <f t="shared" si="1274"/>
        <v>51.599999999999994</v>
      </c>
      <c r="M744" s="19">
        <f t="shared" si="1275"/>
        <v>51.599999999999994</v>
      </c>
      <c r="N744" s="19">
        <f t="shared" si="1276"/>
        <v>51.599999999999994</v>
      </c>
      <c r="O744" s="19">
        <f t="shared" ref="O744:Q745" si="1282">O745</f>
        <v>0</v>
      </c>
      <c r="P744" s="19">
        <f t="shared" si="1282"/>
        <v>0</v>
      </c>
      <c r="Q744" s="19">
        <f t="shared" si="1282"/>
        <v>0</v>
      </c>
      <c r="R744" s="19">
        <f t="shared" si="1235"/>
        <v>51.599999999999994</v>
      </c>
      <c r="S744" s="19">
        <f t="shared" ref="S744:S745" si="1283">S745</f>
        <v>0</v>
      </c>
      <c r="T744" s="19">
        <f t="shared" si="1241"/>
        <v>51.599999999999994</v>
      </c>
      <c r="U744" s="19">
        <f t="shared" si="1236"/>
        <v>51.599999999999994</v>
      </c>
      <c r="V744" s="19">
        <f t="shared" si="1237"/>
        <v>51.599999999999994</v>
      </c>
      <c r="W744" s="19">
        <f t="shared" ref="W744:W745" si="1284">W745</f>
        <v>0</v>
      </c>
      <c r="X744" s="32"/>
      <c r="Y744" s="23"/>
      <c r="Z744" s="2"/>
    </row>
    <row r="745" spans="1:26" x14ac:dyDescent="0.3">
      <c r="A745" s="47" t="s">
        <v>190</v>
      </c>
      <c r="B745" s="44">
        <v>850</v>
      </c>
      <c r="C745" s="47"/>
      <c r="D745" s="47"/>
      <c r="E745" s="15" t="s">
        <v>601</v>
      </c>
      <c r="F745" s="19">
        <f t="shared" si="1281"/>
        <v>51.599999999999994</v>
      </c>
      <c r="G745" s="19">
        <f t="shared" si="1281"/>
        <v>51.599999999999994</v>
      </c>
      <c r="H745" s="19">
        <f t="shared" si="1281"/>
        <v>51.599999999999994</v>
      </c>
      <c r="I745" s="19">
        <f t="shared" si="1281"/>
        <v>0</v>
      </c>
      <c r="J745" s="19">
        <f t="shared" si="1281"/>
        <v>0</v>
      </c>
      <c r="K745" s="19">
        <f t="shared" si="1281"/>
        <v>0</v>
      </c>
      <c r="L745" s="19">
        <f t="shared" si="1274"/>
        <v>51.599999999999994</v>
      </c>
      <c r="M745" s="19">
        <f t="shared" si="1275"/>
        <v>51.599999999999994</v>
      </c>
      <c r="N745" s="19">
        <f t="shared" si="1276"/>
        <v>51.599999999999994</v>
      </c>
      <c r="O745" s="19">
        <f t="shared" si="1282"/>
        <v>0</v>
      </c>
      <c r="P745" s="19">
        <f t="shared" si="1282"/>
        <v>0</v>
      </c>
      <c r="Q745" s="19">
        <f t="shared" si="1282"/>
        <v>0</v>
      </c>
      <c r="R745" s="19">
        <f t="shared" si="1235"/>
        <v>51.599999999999994</v>
      </c>
      <c r="S745" s="19">
        <f t="shared" si="1283"/>
        <v>0</v>
      </c>
      <c r="T745" s="19">
        <f t="shared" si="1241"/>
        <v>51.599999999999994</v>
      </c>
      <c r="U745" s="19">
        <f t="shared" si="1236"/>
        <v>51.599999999999994</v>
      </c>
      <c r="V745" s="19">
        <f t="shared" si="1237"/>
        <v>51.599999999999994</v>
      </c>
      <c r="W745" s="19">
        <f t="shared" si="1284"/>
        <v>0</v>
      </c>
      <c r="X745" s="32"/>
      <c r="Y745" s="23"/>
      <c r="Z745" s="2"/>
    </row>
    <row r="746" spans="1:26" x14ac:dyDescent="0.3">
      <c r="A746" s="47" t="s">
        <v>190</v>
      </c>
      <c r="B746" s="44">
        <v>850</v>
      </c>
      <c r="C746" s="47" t="s">
        <v>28</v>
      </c>
      <c r="D746" s="47" t="s">
        <v>20</v>
      </c>
      <c r="E746" s="15" t="s">
        <v>559</v>
      </c>
      <c r="F746" s="19">
        <v>51.599999999999994</v>
      </c>
      <c r="G746" s="19">
        <v>51.599999999999994</v>
      </c>
      <c r="H746" s="19">
        <v>51.599999999999994</v>
      </c>
      <c r="I746" s="19"/>
      <c r="J746" s="19"/>
      <c r="K746" s="19"/>
      <c r="L746" s="19">
        <f t="shared" si="1274"/>
        <v>51.599999999999994</v>
      </c>
      <c r="M746" s="19">
        <f t="shared" si="1275"/>
        <v>51.599999999999994</v>
      </c>
      <c r="N746" s="19">
        <f t="shared" si="1276"/>
        <v>51.599999999999994</v>
      </c>
      <c r="O746" s="19"/>
      <c r="P746" s="19"/>
      <c r="Q746" s="19"/>
      <c r="R746" s="19">
        <f t="shared" si="1235"/>
        <v>51.599999999999994</v>
      </c>
      <c r="S746" s="19"/>
      <c r="T746" s="19">
        <f t="shared" si="1241"/>
        <v>51.599999999999994</v>
      </c>
      <c r="U746" s="19">
        <f t="shared" si="1236"/>
        <v>51.599999999999994</v>
      </c>
      <c r="V746" s="19">
        <f t="shared" si="1237"/>
        <v>51.599999999999994</v>
      </c>
      <c r="W746" s="19"/>
      <c r="X746" s="32"/>
      <c r="Y746" s="23"/>
      <c r="Z746" s="2"/>
    </row>
    <row r="747" spans="1:26" ht="31.2" x14ac:dyDescent="0.3">
      <c r="A747" s="47" t="s">
        <v>191</v>
      </c>
      <c r="B747" s="44"/>
      <c r="C747" s="47"/>
      <c r="D747" s="47"/>
      <c r="E747" s="15" t="s">
        <v>693</v>
      </c>
      <c r="F747" s="19">
        <f t="shared" ref="F747:K749" si="1285">F748</f>
        <v>850</v>
      </c>
      <c r="G747" s="19">
        <f t="shared" si="1285"/>
        <v>850</v>
      </c>
      <c r="H747" s="19">
        <f t="shared" si="1285"/>
        <v>850</v>
      </c>
      <c r="I747" s="19">
        <f t="shared" si="1285"/>
        <v>0</v>
      </c>
      <c r="J747" s="19">
        <f t="shared" si="1285"/>
        <v>0</v>
      </c>
      <c r="K747" s="19">
        <f t="shared" si="1285"/>
        <v>0</v>
      </c>
      <c r="L747" s="19">
        <f t="shared" si="1274"/>
        <v>850</v>
      </c>
      <c r="M747" s="19">
        <f t="shared" si="1275"/>
        <v>850</v>
      </c>
      <c r="N747" s="19">
        <f t="shared" si="1276"/>
        <v>850</v>
      </c>
      <c r="O747" s="19">
        <f t="shared" ref="O747:Q749" si="1286">O748</f>
        <v>0</v>
      </c>
      <c r="P747" s="19">
        <f t="shared" si="1286"/>
        <v>0</v>
      </c>
      <c r="Q747" s="19">
        <f t="shared" si="1286"/>
        <v>0</v>
      </c>
      <c r="R747" s="19">
        <f t="shared" si="1235"/>
        <v>850</v>
      </c>
      <c r="S747" s="19">
        <f t="shared" ref="S747:S749" si="1287">S748</f>
        <v>0</v>
      </c>
      <c r="T747" s="19">
        <f t="shared" si="1241"/>
        <v>850</v>
      </c>
      <c r="U747" s="19">
        <f t="shared" si="1236"/>
        <v>850</v>
      </c>
      <c r="V747" s="19">
        <f t="shared" si="1237"/>
        <v>850</v>
      </c>
      <c r="W747" s="19">
        <f t="shared" ref="W747:W749" si="1288">W748</f>
        <v>0</v>
      </c>
      <c r="X747" s="32"/>
      <c r="Y747" s="23"/>
      <c r="Z747" s="2"/>
    </row>
    <row r="748" spans="1:26" ht="46.8" x14ac:dyDescent="0.3">
      <c r="A748" s="47" t="s">
        <v>191</v>
      </c>
      <c r="B748" s="44">
        <v>600</v>
      </c>
      <c r="C748" s="47"/>
      <c r="D748" s="47"/>
      <c r="E748" s="15" t="s">
        <v>581</v>
      </c>
      <c r="F748" s="19">
        <f t="shared" si="1285"/>
        <v>850</v>
      </c>
      <c r="G748" s="19">
        <f t="shared" si="1285"/>
        <v>850</v>
      </c>
      <c r="H748" s="19">
        <f t="shared" si="1285"/>
        <v>850</v>
      </c>
      <c r="I748" s="19">
        <f t="shared" si="1285"/>
        <v>0</v>
      </c>
      <c r="J748" s="19">
        <f t="shared" si="1285"/>
        <v>0</v>
      </c>
      <c r="K748" s="19">
        <f t="shared" si="1285"/>
        <v>0</v>
      </c>
      <c r="L748" s="19">
        <f t="shared" si="1274"/>
        <v>850</v>
      </c>
      <c r="M748" s="19">
        <f t="shared" si="1275"/>
        <v>850</v>
      </c>
      <c r="N748" s="19">
        <f t="shared" si="1276"/>
        <v>850</v>
      </c>
      <c r="O748" s="19">
        <f t="shared" si="1286"/>
        <v>0</v>
      </c>
      <c r="P748" s="19">
        <f t="shared" si="1286"/>
        <v>0</v>
      </c>
      <c r="Q748" s="19">
        <f t="shared" si="1286"/>
        <v>0</v>
      </c>
      <c r="R748" s="19">
        <f t="shared" si="1235"/>
        <v>850</v>
      </c>
      <c r="S748" s="19">
        <f t="shared" si="1287"/>
        <v>0</v>
      </c>
      <c r="T748" s="19">
        <f t="shared" si="1241"/>
        <v>850</v>
      </c>
      <c r="U748" s="19">
        <f t="shared" si="1236"/>
        <v>850</v>
      </c>
      <c r="V748" s="19">
        <f t="shared" si="1237"/>
        <v>850</v>
      </c>
      <c r="W748" s="19">
        <f t="shared" si="1288"/>
        <v>0</v>
      </c>
      <c r="X748" s="32"/>
      <c r="Y748" s="23"/>
      <c r="Z748" s="2"/>
    </row>
    <row r="749" spans="1:26" x14ac:dyDescent="0.3">
      <c r="A749" s="47" t="s">
        <v>191</v>
      </c>
      <c r="B749" s="44">
        <v>620</v>
      </c>
      <c r="C749" s="47"/>
      <c r="D749" s="47"/>
      <c r="E749" s="15" t="s">
        <v>596</v>
      </c>
      <c r="F749" s="19">
        <f t="shared" si="1285"/>
        <v>850</v>
      </c>
      <c r="G749" s="19">
        <f t="shared" si="1285"/>
        <v>850</v>
      </c>
      <c r="H749" s="19">
        <f t="shared" si="1285"/>
        <v>850</v>
      </c>
      <c r="I749" s="19">
        <f t="shared" si="1285"/>
        <v>0</v>
      </c>
      <c r="J749" s="19">
        <f t="shared" si="1285"/>
        <v>0</v>
      </c>
      <c r="K749" s="19">
        <f t="shared" si="1285"/>
        <v>0</v>
      </c>
      <c r="L749" s="19">
        <f t="shared" si="1274"/>
        <v>850</v>
      </c>
      <c r="M749" s="19">
        <f t="shared" si="1275"/>
        <v>850</v>
      </c>
      <c r="N749" s="19">
        <f t="shared" si="1276"/>
        <v>850</v>
      </c>
      <c r="O749" s="19">
        <f t="shared" si="1286"/>
        <v>0</v>
      </c>
      <c r="P749" s="19">
        <f t="shared" si="1286"/>
        <v>0</v>
      </c>
      <c r="Q749" s="19">
        <f t="shared" si="1286"/>
        <v>0</v>
      </c>
      <c r="R749" s="19">
        <f t="shared" si="1235"/>
        <v>850</v>
      </c>
      <c r="S749" s="19">
        <f t="shared" si="1287"/>
        <v>0</v>
      </c>
      <c r="T749" s="19">
        <f t="shared" si="1241"/>
        <v>850</v>
      </c>
      <c r="U749" s="19">
        <f t="shared" si="1236"/>
        <v>850</v>
      </c>
      <c r="V749" s="19">
        <f t="shared" si="1237"/>
        <v>850</v>
      </c>
      <c r="W749" s="19">
        <f t="shared" si="1288"/>
        <v>0</v>
      </c>
      <c r="X749" s="32"/>
      <c r="Y749" s="23"/>
      <c r="Z749" s="2"/>
    </row>
    <row r="750" spans="1:26" x14ac:dyDescent="0.3">
      <c r="A750" s="47" t="s">
        <v>191</v>
      </c>
      <c r="B750" s="44">
        <v>620</v>
      </c>
      <c r="C750" s="47" t="s">
        <v>28</v>
      </c>
      <c r="D750" s="47" t="s">
        <v>20</v>
      </c>
      <c r="E750" s="15" t="s">
        <v>559</v>
      </c>
      <c r="F750" s="19">
        <v>850</v>
      </c>
      <c r="G750" s="19">
        <v>850</v>
      </c>
      <c r="H750" s="19">
        <v>850</v>
      </c>
      <c r="I750" s="19"/>
      <c r="J750" s="19"/>
      <c r="K750" s="19"/>
      <c r="L750" s="19">
        <f t="shared" si="1274"/>
        <v>850</v>
      </c>
      <c r="M750" s="19">
        <f t="shared" si="1275"/>
        <v>850</v>
      </c>
      <c r="N750" s="19">
        <f t="shared" si="1276"/>
        <v>850</v>
      </c>
      <c r="O750" s="19"/>
      <c r="P750" s="19"/>
      <c r="Q750" s="19"/>
      <c r="R750" s="19">
        <f t="shared" si="1235"/>
        <v>850</v>
      </c>
      <c r="S750" s="19"/>
      <c r="T750" s="19">
        <f t="shared" si="1241"/>
        <v>850</v>
      </c>
      <c r="U750" s="19">
        <f t="shared" si="1236"/>
        <v>850</v>
      </c>
      <c r="V750" s="19">
        <f t="shared" si="1237"/>
        <v>850</v>
      </c>
      <c r="W750" s="19"/>
      <c r="X750" s="32"/>
      <c r="Y750" s="23"/>
      <c r="Z750" s="2"/>
    </row>
    <row r="751" spans="1:26" ht="31.2" x14ac:dyDescent="0.3">
      <c r="A751" s="47" t="s">
        <v>192</v>
      </c>
      <c r="B751" s="44"/>
      <c r="C751" s="47"/>
      <c r="D751" s="47"/>
      <c r="E751" s="15" t="s">
        <v>700</v>
      </c>
      <c r="F751" s="19">
        <f t="shared" ref="F751:K753" si="1289">F752</f>
        <v>2391.1</v>
      </c>
      <c r="G751" s="19">
        <f t="shared" si="1289"/>
        <v>2391.1</v>
      </c>
      <c r="H751" s="19">
        <f t="shared" si="1289"/>
        <v>2391.1</v>
      </c>
      <c r="I751" s="19">
        <f t="shared" si="1289"/>
        <v>0</v>
      </c>
      <c r="J751" s="19">
        <f t="shared" si="1289"/>
        <v>0</v>
      </c>
      <c r="K751" s="19">
        <f t="shared" si="1289"/>
        <v>0</v>
      </c>
      <c r="L751" s="19">
        <f t="shared" si="1274"/>
        <v>2391.1</v>
      </c>
      <c r="M751" s="19">
        <f t="shared" si="1275"/>
        <v>2391.1</v>
      </c>
      <c r="N751" s="19">
        <f t="shared" si="1276"/>
        <v>2391.1</v>
      </c>
      <c r="O751" s="19">
        <f t="shared" ref="O751:Q753" si="1290">O752</f>
        <v>0</v>
      </c>
      <c r="P751" s="19">
        <f t="shared" si="1290"/>
        <v>0</v>
      </c>
      <c r="Q751" s="19">
        <f t="shared" si="1290"/>
        <v>0</v>
      </c>
      <c r="R751" s="19">
        <f t="shared" si="1235"/>
        <v>2391.1</v>
      </c>
      <c r="S751" s="19">
        <f t="shared" ref="S751:S753" si="1291">S752</f>
        <v>0</v>
      </c>
      <c r="T751" s="19">
        <f t="shared" si="1241"/>
        <v>2391.1</v>
      </c>
      <c r="U751" s="19">
        <f t="shared" si="1236"/>
        <v>2391.1</v>
      </c>
      <c r="V751" s="19">
        <f t="shared" si="1237"/>
        <v>2391.1</v>
      </c>
      <c r="W751" s="19">
        <f t="shared" ref="W751:W753" si="1292">W752</f>
        <v>0</v>
      </c>
      <c r="X751" s="32"/>
      <c r="Y751" s="23"/>
      <c r="Z751" s="2"/>
    </row>
    <row r="752" spans="1:26" ht="46.8" x14ac:dyDescent="0.3">
      <c r="A752" s="47" t="s">
        <v>192</v>
      </c>
      <c r="B752" s="44">
        <v>600</v>
      </c>
      <c r="C752" s="47"/>
      <c r="D752" s="47"/>
      <c r="E752" s="15" t="s">
        <v>581</v>
      </c>
      <c r="F752" s="19">
        <f t="shared" si="1289"/>
        <v>2391.1</v>
      </c>
      <c r="G752" s="19">
        <f t="shared" si="1289"/>
        <v>2391.1</v>
      </c>
      <c r="H752" s="19">
        <f t="shared" si="1289"/>
        <v>2391.1</v>
      </c>
      <c r="I752" s="19">
        <f t="shared" si="1289"/>
        <v>0</v>
      </c>
      <c r="J752" s="19">
        <f t="shared" si="1289"/>
        <v>0</v>
      </c>
      <c r="K752" s="19">
        <f t="shared" si="1289"/>
        <v>0</v>
      </c>
      <c r="L752" s="19">
        <f t="shared" si="1274"/>
        <v>2391.1</v>
      </c>
      <c r="M752" s="19">
        <f t="shared" si="1275"/>
        <v>2391.1</v>
      </c>
      <c r="N752" s="19">
        <f t="shared" si="1276"/>
        <v>2391.1</v>
      </c>
      <c r="O752" s="19">
        <f t="shared" si="1290"/>
        <v>0</v>
      </c>
      <c r="P752" s="19">
        <f t="shared" si="1290"/>
        <v>0</v>
      </c>
      <c r="Q752" s="19">
        <f t="shared" si="1290"/>
        <v>0</v>
      </c>
      <c r="R752" s="19">
        <f t="shared" si="1235"/>
        <v>2391.1</v>
      </c>
      <c r="S752" s="19">
        <f t="shared" si="1291"/>
        <v>0</v>
      </c>
      <c r="T752" s="19">
        <f t="shared" si="1241"/>
        <v>2391.1</v>
      </c>
      <c r="U752" s="19">
        <f t="shared" si="1236"/>
        <v>2391.1</v>
      </c>
      <c r="V752" s="19">
        <f t="shared" si="1237"/>
        <v>2391.1</v>
      </c>
      <c r="W752" s="19">
        <f t="shared" si="1292"/>
        <v>0</v>
      </c>
      <c r="X752" s="32"/>
      <c r="Y752" s="23"/>
      <c r="Z752" s="2"/>
    </row>
    <row r="753" spans="1:26" x14ac:dyDescent="0.3">
      <c r="A753" s="47" t="s">
        <v>192</v>
      </c>
      <c r="B753" s="44">
        <v>620</v>
      </c>
      <c r="C753" s="47"/>
      <c r="D753" s="47"/>
      <c r="E753" s="15" t="s">
        <v>596</v>
      </c>
      <c r="F753" s="19">
        <f t="shared" si="1289"/>
        <v>2391.1</v>
      </c>
      <c r="G753" s="19">
        <f t="shared" si="1289"/>
        <v>2391.1</v>
      </c>
      <c r="H753" s="19">
        <f t="shared" si="1289"/>
        <v>2391.1</v>
      </c>
      <c r="I753" s="19">
        <f t="shared" si="1289"/>
        <v>0</v>
      </c>
      <c r="J753" s="19">
        <f t="shared" si="1289"/>
        <v>0</v>
      </c>
      <c r="K753" s="19">
        <f t="shared" si="1289"/>
        <v>0</v>
      </c>
      <c r="L753" s="19">
        <f t="shared" si="1274"/>
        <v>2391.1</v>
      </c>
      <c r="M753" s="19">
        <f t="shared" si="1275"/>
        <v>2391.1</v>
      </c>
      <c r="N753" s="19">
        <f t="shared" si="1276"/>
        <v>2391.1</v>
      </c>
      <c r="O753" s="19">
        <f t="shared" si="1290"/>
        <v>0</v>
      </c>
      <c r="P753" s="19">
        <f t="shared" si="1290"/>
        <v>0</v>
      </c>
      <c r="Q753" s="19">
        <f t="shared" si="1290"/>
        <v>0</v>
      </c>
      <c r="R753" s="19">
        <f t="shared" si="1235"/>
        <v>2391.1</v>
      </c>
      <c r="S753" s="19">
        <f t="shared" si="1291"/>
        <v>0</v>
      </c>
      <c r="T753" s="19">
        <f t="shared" si="1241"/>
        <v>2391.1</v>
      </c>
      <c r="U753" s="19">
        <f t="shared" si="1236"/>
        <v>2391.1</v>
      </c>
      <c r="V753" s="19">
        <f t="shared" si="1237"/>
        <v>2391.1</v>
      </c>
      <c r="W753" s="19">
        <f t="shared" si="1292"/>
        <v>0</v>
      </c>
      <c r="X753" s="32"/>
      <c r="Y753" s="23"/>
      <c r="Z753" s="2"/>
    </row>
    <row r="754" spans="1:26" x14ac:dyDescent="0.3">
      <c r="A754" s="47" t="s">
        <v>192</v>
      </c>
      <c r="B754" s="44">
        <v>620</v>
      </c>
      <c r="C754" s="47" t="s">
        <v>28</v>
      </c>
      <c r="D754" s="47" t="s">
        <v>20</v>
      </c>
      <c r="E754" s="15" t="s">
        <v>559</v>
      </c>
      <c r="F754" s="19">
        <v>2391.1</v>
      </c>
      <c r="G754" s="19">
        <v>2391.1</v>
      </c>
      <c r="H754" s="19">
        <v>2391.1</v>
      </c>
      <c r="I754" s="19"/>
      <c r="J754" s="19"/>
      <c r="K754" s="19"/>
      <c r="L754" s="19">
        <f t="shared" si="1274"/>
        <v>2391.1</v>
      </c>
      <c r="M754" s="19">
        <f t="shared" si="1275"/>
        <v>2391.1</v>
      </c>
      <c r="N754" s="19">
        <f t="shared" si="1276"/>
        <v>2391.1</v>
      </c>
      <c r="O754" s="19"/>
      <c r="P754" s="19"/>
      <c r="Q754" s="19"/>
      <c r="R754" s="19">
        <f t="shared" si="1235"/>
        <v>2391.1</v>
      </c>
      <c r="S754" s="19"/>
      <c r="T754" s="19">
        <f t="shared" si="1241"/>
        <v>2391.1</v>
      </c>
      <c r="U754" s="19">
        <f t="shared" si="1236"/>
        <v>2391.1</v>
      </c>
      <c r="V754" s="19">
        <f t="shared" si="1237"/>
        <v>2391.1</v>
      </c>
      <c r="W754" s="19"/>
      <c r="X754" s="32"/>
      <c r="Y754" s="23"/>
      <c r="Z754" s="2"/>
    </row>
    <row r="755" spans="1:26" ht="46.8" x14ac:dyDescent="0.3">
      <c r="A755" s="47" t="s">
        <v>193</v>
      </c>
      <c r="B755" s="44"/>
      <c r="C755" s="47"/>
      <c r="D755" s="47"/>
      <c r="E755" s="15" t="s">
        <v>701</v>
      </c>
      <c r="F755" s="19">
        <f t="shared" ref="F755:K755" si="1293">F756+F759</f>
        <v>16112.199999999999</v>
      </c>
      <c r="G755" s="19">
        <f t="shared" si="1293"/>
        <v>16112.199999999999</v>
      </c>
      <c r="H755" s="19">
        <f t="shared" si="1293"/>
        <v>16112.199999999999</v>
      </c>
      <c r="I755" s="19">
        <f t="shared" si="1293"/>
        <v>0</v>
      </c>
      <c r="J755" s="19">
        <f t="shared" si="1293"/>
        <v>0</v>
      </c>
      <c r="K755" s="19">
        <f t="shared" si="1293"/>
        <v>0</v>
      </c>
      <c r="L755" s="19">
        <f t="shared" si="1274"/>
        <v>16112.199999999999</v>
      </c>
      <c r="M755" s="19">
        <f t="shared" si="1275"/>
        <v>16112.199999999999</v>
      </c>
      <c r="N755" s="19">
        <f t="shared" si="1276"/>
        <v>16112.199999999999</v>
      </c>
      <c r="O755" s="19">
        <f t="shared" ref="O755:Q755" si="1294">O756+O759</f>
        <v>0</v>
      </c>
      <c r="P755" s="19">
        <f t="shared" si="1294"/>
        <v>0</v>
      </c>
      <c r="Q755" s="19">
        <f t="shared" si="1294"/>
        <v>0</v>
      </c>
      <c r="R755" s="19">
        <f t="shared" si="1235"/>
        <v>16112.199999999999</v>
      </c>
      <c r="S755" s="19">
        <f t="shared" ref="S755" si="1295">S756+S759</f>
        <v>0</v>
      </c>
      <c r="T755" s="19">
        <f t="shared" si="1241"/>
        <v>16112.199999999999</v>
      </c>
      <c r="U755" s="19">
        <f t="shared" si="1236"/>
        <v>16112.199999999999</v>
      </c>
      <c r="V755" s="19">
        <f t="shared" si="1237"/>
        <v>16112.199999999999</v>
      </c>
      <c r="W755" s="19">
        <f t="shared" ref="W755" si="1296">W756+W759</f>
        <v>0</v>
      </c>
      <c r="X755" s="32"/>
      <c r="Y755" s="23"/>
      <c r="Z755" s="2"/>
    </row>
    <row r="756" spans="1:26" ht="93.6" x14ac:dyDescent="0.3">
      <c r="A756" s="47" t="s">
        <v>193</v>
      </c>
      <c r="B756" s="44">
        <v>100</v>
      </c>
      <c r="C756" s="47"/>
      <c r="D756" s="47"/>
      <c r="E756" s="15" t="s">
        <v>577</v>
      </c>
      <c r="F756" s="19">
        <f t="shared" ref="F756:K757" si="1297">F757</f>
        <v>266.8</v>
      </c>
      <c r="G756" s="19">
        <f t="shared" si="1297"/>
        <v>266.8</v>
      </c>
      <c r="H756" s="19">
        <f t="shared" si="1297"/>
        <v>266.8</v>
      </c>
      <c r="I756" s="19">
        <f t="shared" si="1297"/>
        <v>0</v>
      </c>
      <c r="J756" s="19">
        <f t="shared" si="1297"/>
        <v>0</v>
      </c>
      <c r="K756" s="19">
        <f t="shared" si="1297"/>
        <v>0</v>
      </c>
      <c r="L756" s="19">
        <f t="shared" si="1274"/>
        <v>266.8</v>
      </c>
      <c r="M756" s="19">
        <f t="shared" si="1275"/>
        <v>266.8</v>
      </c>
      <c r="N756" s="19">
        <f t="shared" si="1276"/>
        <v>266.8</v>
      </c>
      <c r="O756" s="19">
        <f t="shared" ref="O756:Q757" si="1298">O757</f>
        <v>0</v>
      </c>
      <c r="P756" s="19">
        <f t="shared" si="1298"/>
        <v>0</v>
      </c>
      <c r="Q756" s="19">
        <f t="shared" si="1298"/>
        <v>0</v>
      </c>
      <c r="R756" s="19">
        <f t="shared" si="1235"/>
        <v>266.8</v>
      </c>
      <c r="S756" s="19">
        <f t="shared" ref="S756:S757" si="1299">S757</f>
        <v>0</v>
      </c>
      <c r="T756" s="19">
        <f t="shared" si="1241"/>
        <v>266.8</v>
      </c>
      <c r="U756" s="19">
        <f t="shared" si="1236"/>
        <v>266.8</v>
      </c>
      <c r="V756" s="19">
        <f t="shared" si="1237"/>
        <v>266.8</v>
      </c>
      <c r="W756" s="19">
        <f t="shared" ref="W756:W757" si="1300">W757</f>
        <v>0</v>
      </c>
      <c r="X756" s="32"/>
      <c r="Y756" s="23"/>
      <c r="Z756" s="2"/>
    </row>
    <row r="757" spans="1:26" ht="31.2" x14ac:dyDescent="0.3">
      <c r="A757" s="47" t="s">
        <v>193</v>
      </c>
      <c r="B757" s="44">
        <v>110</v>
      </c>
      <c r="C757" s="47"/>
      <c r="D757" s="47"/>
      <c r="E757" s="15" t="s">
        <v>584</v>
      </c>
      <c r="F757" s="19">
        <f t="shared" si="1297"/>
        <v>266.8</v>
      </c>
      <c r="G757" s="19">
        <f t="shared" si="1297"/>
        <v>266.8</v>
      </c>
      <c r="H757" s="19">
        <f t="shared" si="1297"/>
        <v>266.8</v>
      </c>
      <c r="I757" s="19">
        <f t="shared" si="1297"/>
        <v>0</v>
      </c>
      <c r="J757" s="19">
        <f t="shared" si="1297"/>
        <v>0</v>
      </c>
      <c r="K757" s="19">
        <f t="shared" si="1297"/>
        <v>0</v>
      </c>
      <c r="L757" s="19">
        <f t="shared" si="1274"/>
        <v>266.8</v>
      </c>
      <c r="M757" s="19">
        <f t="shared" si="1275"/>
        <v>266.8</v>
      </c>
      <c r="N757" s="19">
        <f t="shared" si="1276"/>
        <v>266.8</v>
      </c>
      <c r="O757" s="19">
        <f t="shared" si="1298"/>
        <v>0</v>
      </c>
      <c r="P757" s="19">
        <f t="shared" si="1298"/>
        <v>0</v>
      </c>
      <c r="Q757" s="19">
        <f t="shared" si="1298"/>
        <v>0</v>
      </c>
      <c r="R757" s="19">
        <f t="shared" si="1235"/>
        <v>266.8</v>
      </c>
      <c r="S757" s="19">
        <f t="shared" si="1299"/>
        <v>0</v>
      </c>
      <c r="T757" s="19">
        <f t="shared" si="1241"/>
        <v>266.8</v>
      </c>
      <c r="U757" s="19">
        <f t="shared" si="1236"/>
        <v>266.8</v>
      </c>
      <c r="V757" s="19">
        <f t="shared" si="1237"/>
        <v>266.8</v>
      </c>
      <c r="W757" s="19">
        <f t="shared" si="1300"/>
        <v>0</v>
      </c>
      <c r="X757" s="32"/>
      <c r="Y757" s="23"/>
      <c r="Z757" s="2"/>
    </row>
    <row r="758" spans="1:26" x14ac:dyDescent="0.3">
      <c r="A758" s="47" t="s">
        <v>193</v>
      </c>
      <c r="B758" s="44">
        <v>110</v>
      </c>
      <c r="C758" s="47" t="s">
        <v>28</v>
      </c>
      <c r="D758" s="47" t="s">
        <v>20</v>
      </c>
      <c r="E758" s="15" t="s">
        <v>559</v>
      </c>
      <c r="F758" s="19">
        <v>266.8</v>
      </c>
      <c r="G758" s="19">
        <v>266.8</v>
      </c>
      <c r="H758" s="19">
        <v>266.8</v>
      </c>
      <c r="I758" s="19"/>
      <c r="J758" s="19"/>
      <c r="K758" s="19"/>
      <c r="L758" s="19">
        <f t="shared" si="1274"/>
        <v>266.8</v>
      </c>
      <c r="M758" s="19">
        <f t="shared" si="1275"/>
        <v>266.8</v>
      </c>
      <c r="N758" s="19">
        <f t="shared" si="1276"/>
        <v>266.8</v>
      </c>
      <c r="O758" s="19"/>
      <c r="P758" s="19"/>
      <c r="Q758" s="19"/>
      <c r="R758" s="19">
        <f t="shared" si="1235"/>
        <v>266.8</v>
      </c>
      <c r="S758" s="19"/>
      <c r="T758" s="19">
        <f t="shared" si="1241"/>
        <v>266.8</v>
      </c>
      <c r="U758" s="19">
        <f t="shared" si="1236"/>
        <v>266.8</v>
      </c>
      <c r="V758" s="19">
        <f t="shared" si="1237"/>
        <v>266.8</v>
      </c>
      <c r="W758" s="19"/>
      <c r="X758" s="32"/>
      <c r="Y758" s="23"/>
      <c r="Z758" s="2"/>
    </row>
    <row r="759" spans="1:26" ht="46.8" x14ac:dyDescent="0.3">
      <c r="A759" s="47" t="s">
        <v>193</v>
      </c>
      <c r="B759" s="44">
        <v>600</v>
      </c>
      <c r="C759" s="47"/>
      <c r="D759" s="47"/>
      <c r="E759" s="15" t="s">
        <v>581</v>
      </c>
      <c r="F759" s="19">
        <f t="shared" ref="F759:K759" si="1301">F760</f>
        <v>15845.4</v>
      </c>
      <c r="G759" s="19">
        <f t="shared" si="1301"/>
        <v>15845.4</v>
      </c>
      <c r="H759" s="19">
        <f t="shared" si="1301"/>
        <v>15845.4</v>
      </c>
      <c r="I759" s="19">
        <f t="shared" si="1301"/>
        <v>0</v>
      </c>
      <c r="J759" s="19">
        <f t="shared" si="1301"/>
        <v>0</v>
      </c>
      <c r="K759" s="19">
        <f t="shared" si="1301"/>
        <v>0</v>
      </c>
      <c r="L759" s="19">
        <f t="shared" si="1274"/>
        <v>15845.4</v>
      </c>
      <c r="M759" s="19">
        <f t="shared" si="1275"/>
        <v>15845.4</v>
      </c>
      <c r="N759" s="19">
        <f t="shared" si="1276"/>
        <v>15845.4</v>
      </c>
      <c r="O759" s="19">
        <f t="shared" ref="O759:Q759" si="1302">O760</f>
        <v>0</v>
      </c>
      <c r="P759" s="19">
        <f t="shared" si="1302"/>
        <v>0</v>
      </c>
      <c r="Q759" s="19">
        <f t="shared" si="1302"/>
        <v>0</v>
      </c>
      <c r="R759" s="19">
        <f t="shared" si="1235"/>
        <v>15845.4</v>
      </c>
      <c r="S759" s="19">
        <f t="shared" ref="S759" si="1303">S760</f>
        <v>0</v>
      </c>
      <c r="T759" s="19">
        <f t="shared" si="1241"/>
        <v>15845.4</v>
      </c>
      <c r="U759" s="19">
        <f t="shared" si="1236"/>
        <v>15845.4</v>
      </c>
      <c r="V759" s="19">
        <f t="shared" si="1237"/>
        <v>15845.4</v>
      </c>
      <c r="W759" s="19">
        <f t="shared" ref="W759" si="1304">W760</f>
        <v>0</v>
      </c>
      <c r="X759" s="32"/>
      <c r="Y759" s="23"/>
      <c r="Z759" s="2"/>
    </row>
    <row r="760" spans="1:26" x14ac:dyDescent="0.3">
      <c r="A760" s="47" t="s">
        <v>193</v>
      </c>
      <c r="B760" s="44">
        <v>620</v>
      </c>
      <c r="C760" s="47"/>
      <c r="D760" s="47"/>
      <c r="E760" s="15" t="s">
        <v>596</v>
      </c>
      <c r="F760" s="19">
        <f t="shared" ref="F760:K760" si="1305">F761+F762</f>
        <v>15845.4</v>
      </c>
      <c r="G760" s="19">
        <f t="shared" si="1305"/>
        <v>15845.4</v>
      </c>
      <c r="H760" s="19">
        <f t="shared" si="1305"/>
        <v>15845.4</v>
      </c>
      <c r="I760" s="19">
        <f t="shared" si="1305"/>
        <v>0</v>
      </c>
      <c r="J760" s="19">
        <f t="shared" si="1305"/>
        <v>0</v>
      </c>
      <c r="K760" s="19">
        <f t="shared" si="1305"/>
        <v>0</v>
      </c>
      <c r="L760" s="19">
        <f t="shared" si="1274"/>
        <v>15845.4</v>
      </c>
      <c r="M760" s="19">
        <f t="shared" si="1275"/>
        <v>15845.4</v>
      </c>
      <c r="N760" s="19">
        <f t="shared" si="1276"/>
        <v>15845.4</v>
      </c>
      <c r="O760" s="19">
        <f t="shared" ref="O760:Q760" si="1306">O761+O762</f>
        <v>0</v>
      </c>
      <c r="P760" s="19">
        <f t="shared" si="1306"/>
        <v>0</v>
      </c>
      <c r="Q760" s="19">
        <f t="shared" si="1306"/>
        <v>0</v>
      </c>
      <c r="R760" s="19">
        <f t="shared" si="1235"/>
        <v>15845.4</v>
      </c>
      <c r="S760" s="19">
        <f t="shared" ref="S760" si="1307">S761+S762</f>
        <v>0</v>
      </c>
      <c r="T760" s="19">
        <f t="shared" si="1241"/>
        <v>15845.4</v>
      </c>
      <c r="U760" s="19">
        <f t="shared" si="1236"/>
        <v>15845.4</v>
      </c>
      <c r="V760" s="19">
        <f t="shared" si="1237"/>
        <v>15845.4</v>
      </c>
      <c r="W760" s="19">
        <f t="shared" ref="W760" si="1308">W761+W762</f>
        <v>0</v>
      </c>
      <c r="X760" s="32"/>
      <c r="Y760" s="23"/>
      <c r="Z760" s="2"/>
    </row>
    <row r="761" spans="1:26" x14ac:dyDescent="0.3">
      <c r="A761" s="47" t="s">
        <v>193</v>
      </c>
      <c r="B761" s="44">
        <v>620</v>
      </c>
      <c r="C761" s="47" t="s">
        <v>28</v>
      </c>
      <c r="D761" s="47" t="s">
        <v>20</v>
      </c>
      <c r="E761" s="15" t="s">
        <v>559</v>
      </c>
      <c r="F761" s="19">
        <v>15295.4</v>
      </c>
      <c r="G761" s="19">
        <v>15295.4</v>
      </c>
      <c r="H761" s="19">
        <v>15295.4</v>
      </c>
      <c r="I761" s="19"/>
      <c r="J761" s="19"/>
      <c r="K761" s="19"/>
      <c r="L761" s="19">
        <f t="shared" si="1274"/>
        <v>15295.4</v>
      </c>
      <c r="M761" s="19">
        <f t="shared" si="1275"/>
        <v>15295.4</v>
      </c>
      <c r="N761" s="19">
        <f t="shared" si="1276"/>
        <v>15295.4</v>
      </c>
      <c r="O761" s="19"/>
      <c r="P761" s="19"/>
      <c r="Q761" s="19"/>
      <c r="R761" s="19">
        <f t="shared" si="1235"/>
        <v>15295.4</v>
      </c>
      <c r="S761" s="19"/>
      <c r="T761" s="19">
        <f t="shared" si="1241"/>
        <v>15295.4</v>
      </c>
      <c r="U761" s="19">
        <f t="shared" si="1236"/>
        <v>15295.4</v>
      </c>
      <c r="V761" s="19">
        <f t="shared" si="1237"/>
        <v>15295.4</v>
      </c>
      <c r="W761" s="19"/>
      <c r="X761" s="32"/>
      <c r="Y761" s="23"/>
      <c r="Z761" s="2"/>
    </row>
    <row r="762" spans="1:26" x14ac:dyDescent="0.3">
      <c r="A762" s="47" t="s">
        <v>193</v>
      </c>
      <c r="B762" s="44">
        <v>620</v>
      </c>
      <c r="C762" s="47" t="s">
        <v>61</v>
      </c>
      <c r="D762" s="47" t="s">
        <v>20</v>
      </c>
      <c r="E762" s="15" t="s">
        <v>567</v>
      </c>
      <c r="F762" s="19">
        <v>550</v>
      </c>
      <c r="G762" s="19">
        <v>550</v>
      </c>
      <c r="H762" s="19">
        <v>550</v>
      </c>
      <c r="I762" s="19"/>
      <c r="J762" s="19"/>
      <c r="K762" s="19"/>
      <c r="L762" s="19">
        <f t="shared" si="1274"/>
        <v>550</v>
      </c>
      <c r="M762" s="19">
        <f t="shared" si="1275"/>
        <v>550</v>
      </c>
      <c r="N762" s="19">
        <f t="shared" si="1276"/>
        <v>550</v>
      </c>
      <c r="O762" s="19"/>
      <c r="P762" s="19"/>
      <c r="Q762" s="19"/>
      <c r="R762" s="19">
        <f t="shared" si="1235"/>
        <v>550</v>
      </c>
      <c r="S762" s="19"/>
      <c r="T762" s="19">
        <f t="shared" si="1241"/>
        <v>550</v>
      </c>
      <c r="U762" s="19">
        <f t="shared" si="1236"/>
        <v>550</v>
      </c>
      <c r="V762" s="19">
        <f t="shared" si="1237"/>
        <v>550</v>
      </c>
      <c r="W762" s="19"/>
      <c r="X762" s="32"/>
      <c r="Y762" s="23"/>
      <c r="Z762" s="2"/>
    </row>
    <row r="763" spans="1:26" s="11" customFormat="1" ht="46.8" x14ac:dyDescent="0.3">
      <c r="A763" s="10" t="s">
        <v>198</v>
      </c>
      <c r="B763" s="17"/>
      <c r="C763" s="10"/>
      <c r="D763" s="10"/>
      <c r="E763" s="16" t="s">
        <v>1108</v>
      </c>
      <c r="F763" s="18">
        <f>F764+F787+F808+F817</f>
        <v>136708.80000000002</v>
      </c>
      <c r="G763" s="18">
        <f>G764+G787+G808+G817</f>
        <v>134104</v>
      </c>
      <c r="H763" s="18">
        <f>H764+H787+H808+H817</f>
        <v>134104</v>
      </c>
      <c r="I763" s="18">
        <f t="shared" ref="I763:K763" si="1309">I764+I787+I808+I817</f>
        <v>0</v>
      </c>
      <c r="J763" s="18">
        <f t="shared" si="1309"/>
        <v>0</v>
      </c>
      <c r="K763" s="18">
        <f t="shared" si="1309"/>
        <v>0</v>
      </c>
      <c r="L763" s="18">
        <f t="shared" si="1274"/>
        <v>136708.80000000002</v>
      </c>
      <c r="M763" s="18">
        <f t="shared" si="1275"/>
        <v>134104</v>
      </c>
      <c r="N763" s="18">
        <f t="shared" si="1276"/>
        <v>134104</v>
      </c>
      <c r="O763" s="18">
        <f t="shared" ref="O763:Q763" si="1310">O764+O787+O808+O817</f>
        <v>0</v>
      </c>
      <c r="P763" s="18">
        <f t="shared" si="1310"/>
        <v>0</v>
      </c>
      <c r="Q763" s="18">
        <f t="shared" si="1310"/>
        <v>0</v>
      </c>
      <c r="R763" s="18">
        <f t="shared" si="1235"/>
        <v>136708.80000000002</v>
      </c>
      <c r="S763" s="18">
        <f>S764+S787+S808+S817</f>
        <v>0</v>
      </c>
      <c r="T763" s="18">
        <f t="shared" si="1241"/>
        <v>136708.80000000002</v>
      </c>
      <c r="U763" s="18">
        <f t="shared" si="1236"/>
        <v>134104</v>
      </c>
      <c r="V763" s="18">
        <f t="shared" si="1237"/>
        <v>134104</v>
      </c>
      <c r="W763" s="18">
        <f>W764+W787+W808+W817</f>
        <v>0</v>
      </c>
      <c r="X763" s="31"/>
      <c r="Y763" s="26"/>
    </row>
    <row r="764" spans="1:26" ht="46.8" x14ac:dyDescent="0.3">
      <c r="A764" s="47" t="s">
        <v>199</v>
      </c>
      <c r="B764" s="44"/>
      <c r="C764" s="47"/>
      <c r="D764" s="47"/>
      <c r="E764" s="15" t="s">
        <v>1109</v>
      </c>
      <c r="F764" s="19">
        <f>F765+F781</f>
        <v>101665.5</v>
      </c>
      <c r="G764" s="19">
        <f t="shared" ref="G764:W764" si="1311">G765+G781</f>
        <v>99032.5</v>
      </c>
      <c r="H764" s="19">
        <f t="shared" si="1311"/>
        <v>99032.5</v>
      </c>
      <c r="I764" s="19">
        <f t="shared" ref="I764:K764" si="1312">I765+I781</f>
        <v>0</v>
      </c>
      <c r="J764" s="19">
        <f t="shared" si="1312"/>
        <v>0</v>
      </c>
      <c r="K764" s="19">
        <f t="shared" si="1312"/>
        <v>0</v>
      </c>
      <c r="L764" s="19">
        <f t="shared" si="1274"/>
        <v>101665.5</v>
      </c>
      <c r="M764" s="19">
        <f t="shared" si="1275"/>
        <v>99032.5</v>
      </c>
      <c r="N764" s="19">
        <f t="shared" si="1276"/>
        <v>99032.5</v>
      </c>
      <c r="O764" s="19">
        <f t="shared" ref="O764:Q764" si="1313">O765+O781</f>
        <v>0</v>
      </c>
      <c r="P764" s="19">
        <f t="shared" si="1313"/>
        <v>0</v>
      </c>
      <c r="Q764" s="19">
        <f t="shared" si="1313"/>
        <v>0</v>
      </c>
      <c r="R764" s="19">
        <f t="shared" si="1235"/>
        <v>101665.5</v>
      </c>
      <c r="S764" s="19">
        <f t="shared" ref="S764" si="1314">S765+S781</f>
        <v>0</v>
      </c>
      <c r="T764" s="19">
        <f t="shared" si="1241"/>
        <v>101665.5</v>
      </c>
      <c r="U764" s="19">
        <f t="shared" si="1236"/>
        <v>99032.5</v>
      </c>
      <c r="V764" s="19">
        <f t="shared" si="1237"/>
        <v>99032.5</v>
      </c>
      <c r="W764" s="19">
        <f t="shared" si="1311"/>
        <v>0</v>
      </c>
      <c r="X764" s="32"/>
      <c r="Y764" s="23"/>
      <c r="Z764" s="2"/>
    </row>
    <row r="765" spans="1:26" ht="46.8" x14ac:dyDescent="0.3">
      <c r="A765" s="47" t="s">
        <v>196</v>
      </c>
      <c r="B765" s="44"/>
      <c r="C765" s="47"/>
      <c r="D765" s="47"/>
      <c r="E765" s="15" t="s">
        <v>627</v>
      </c>
      <c r="F765" s="19">
        <f t="shared" ref="F765:K765" si="1315">F766+F769+F772+F778</f>
        <v>99383.1</v>
      </c>
      <c r="G765" s="19">
        <f t="shared" si="1315"/>
        <v>96750.1</v>
      </c>
      <c r="H765" s="19">
        <f t="shared" si="1315"/>
        <v>96750.1</v>
      </c>
      <c r="I765" s="19">
        <f t="shared" si="1315"/>
        <v>0</v>
      </c>
      <c r="J765" s="19">
        <f t="shared" si="1315"/>
        <v>0</v>
      </c>
      <c r="K765" s="19">
        <f t="shared" si="1315"/>
        <v>0</v>
      </c>
      <c r="L765" s="19">
        <f t="shared" si="1274"/>
        <v>99383.1</v>
      </c>
      <c r="M765" s="19">
        <f t="shared" si="1275"/>
        <v>96750.1</v>
      </c>
      <c r="N765" s="19">
        <f t="shared" si="1276"/>
        <v>96750.1</v>
      </c>
      <c r="O765" s="19">
        <f t="shared" ref="O765:Q765" si="1316">O766+O769+O772+O778</f>
        <v>0</v>
      </c>
      <c r="P765" s="19">
        <f t="shared" si="1316"/>
        <v>0</v>
      </c>
      <c r="Q765" s="19">
        <f t="shared" si="1316"/>
        <v>0</v>
      </c>
      <c r="R765" s="19">
        <f t="shared" si="1235"/>
        <v>99383.1</v>
      </c>
      <c r="S765" s="19">
        <f t="shared" ref="S765" si="1317">S766+S769+S772+S778</f>
        <v>0</v>
      </c>
      <c r="T765" s="19">
        <f t="shared" si="1241"/>
        <v>99383.1</v>
      </c>
      <c r="U765" s="19">
        <f t="shared" si="1236"/>
        <v>96750.1</v>
      </c>
      <c r="V765" s="19">
        <f t="shared" si="1237"/>
        <v>96750.1</v>
      </c>
      <c r="W765" s="19">
        <f t="shared" ref="W765" si="1318">W766+W769+W772+W778</f>
        <v>0</v>
      </c>
      <c r="X765" s="32"/>
      <c r="Y765" s="23"/>
      <c r="Z765" s="2"/>
    </row>
    <row r="766" spans="1:26" ht="93.6" x14ac:dyDescent="0.3">
      <c r="A766" s="47" t="s">
        <v>196</v>
      </c>
      <c r="B766" s="44">
        <v>100</v>
      </c>
      <c r="C766" s="47"/>
      <c r="D766" s="47"/>
      <c r="E766" s="15" t="s">
        <v>577</v>
      </c>
      <c r="F766" s="19">
        <f t="shared" ref="F766:K767" si="1319">F767</f>
        <v>34904</v>
      </c>
      <c r="G766" s="19">
        <f t="shared" si="1319"/>
        <v>32271</v>
      </c>
      <c r="H766" s="19">
        <f t="shared" si="1319"/>
        <v>32271</v>
      </c>
      <c r="I766" s="19">
        <f t="shared" si="1319"/>
        <v>0</v>
      </c>
      <c r="J766" s="19">
        <f t="shared" si="1319"/>
        <v>0</v>
      </c>
      <c r="K766" s="19">
        <f t="shared" si="1319"/>
        <v>0</v>
      </c>
      <c r="L766" s="19">
        <f t="shared" si="1274"/>
        <v>34904</v>
      </c>
      <c r="M766" s="19">
        <f t="shared" si="1275"/>
        <v>32271</v>
      </c>
      <c r="N766" s="19">
        <f t="shared" si="1276"/>
        <v>32271</v>
      </c>
      <c r="O766" s="19">
        <f t="shared" ref="O766:Q767" si="1320">O767</f>
        <v>0</v>
      </c>
      <c r="P766" s="19">
        <f t="shared" si="1320"/>
        <v>0</v>
      </c>
      <c r="Q766" s="19">
        <f t="shared" si="1320"/>
        <v>0</v>
      </c>
      <c r="R766" s="19">
        <f t="shared" si="1235"/>
        <v>34904</v>
      </c>
      <c r="S766" s="19">
        <f t="shared" ref="S766:S767" si="1321">S767</f>
        <v>0</v>
      </c>
      <c r="T766" s="19">
        <f t="shared" si="1241"/>
        <v>34904</v>
      </c>
      <c r="U766" s="19">
        <f t="shared" si="1236"/>
        <v>32271</v>
      </c>
      <c r="V766" s="19">
        <f t="shared" si="1237"/>
        <v>32271</v>
      </c>
      <c r="W766" s="19">
        <f t="shared" ref="W766:W767" si="1322">W767</f>
        <v>0</v>
      </c>
      <c r="X766" s="32"/>
      <c r="Y766" s="23"/>
      <c r="Z766" s="2"/>
    </row>
    <row r="767" spans="1:26" ht="31.2" x14ac:dyDescent="0.3">
      <c r="A767" s="47" t="s">
        <v>196</v>
      </c>
      <c r="B767" s="44">
        <v>110</v>
      </c>
      <c r="C767" s="47"/>
      <c r="D767" s="47"/>
      <c r="E767" s="15" t="s">
        <v>584</v>
      </c>
      <c r="F767" s="19">
        <f t="shared" si="1319"/>
        <v>34904</v>
      </c>
      <c r="G767" s="19">
        <f t="shared" si="1319"/>
        <v>32271</v>
      </c>
      <c r="H767" s="19">
        <f t="shared" si="1319"/>
        <v>32271</v>
      </c>
      <c r="I767" s="19">
        <f t="shared" si="1319"/>
        <v>0</v>
      </c>
      <c r="J767" s="19">
        <f t="shared" si="1319"/>
        <v>0</v>
      </c>
      <c r="K767" s="19">
        <f t="shared" si="1319"/>
        <v>0</v>
      </c>
      <c r="L767" s="19">
        <f t="shared" si="1274"/>
        <v>34904</v>
      </c>
      <c r="M767" s="19">
        <f t="shared" si="1275"/>
        <v>32271</v>
      </c>
      <c r="N767" s="19">
        <f t="shared" si="1276"/>
        <v>32271</v>
      </c>
      <c r="O767" s="19">
        <f t="shared" si="1320"/>
        <v>0</v>
      </c>
      <c r="P767" s="19">
        <f t="shared" si="1320"/>
        <v>0</v>
      </c>
      <c r="Q767" s="19">
        <f t="shared" si="1320"/>
        <v>0</v>
      </c>
      <c r="R767" s="19">
        <f t="shared" si="1235"/>
        <v>34904</v>
      </c>
      <c r="S767" s="19">
        <f t="shared" si="1321"/>
        <v>0</v>
      </c>
      <c r="T767" s="19">
        <f t="shared" si="1241"/>
        <v>34904</v>
      </c>
      <c r="U767" s="19">
        <f t="shared" si="1236"/>
        <v>32271</v>
      </c>
      <c r="V767" s="19">
        <f t="shared" si="1237"/>
        <v>32271</v>
      </c>
      <c r="W767" s="19">
        <f t="shared" si="1322"/>
        <v>0</v>
      </c>
      <c r="X767" s="32"/>
      <c r="Y767" s="23"/>
      <c r="Z767" s="2"/>
    </row>
    <row r="768" spans="1:26" x14ac:dyDescent="0.3">
      <c r="A768" s="47" t="s">
        <v>196</v>
      </c>
      <c r="B768" s="44">
        <v>110</v>
      </c>
      <c r="C768" s="47" t="s">
        <v>28</v>
      </c>
      <c r="D768" s="47" t="s">
        <v>30</v>
      </c>
      <c r="E768" s="15" t="s">
        <v>562</v>
      </c>
      <c r="F768" s="19">
        <v>34904</v>
      </c>
      <c r="G768" s="19">
        <v>32271</v>
      </c>
      <c r="H768" s="19">
        <v>32271</v>
      </c>
      <c r="I768" s="19"/>
      <c r="J768" s="19"/>
      <c r="K768" s="19"/>
      <c r="L768" s="19">
        <f t="shared" si="1274"/>
        <v>34904</v>
      </c>
      <c r="M768" s="19">
        <f t="shared" si="1275"/>
        <v>32271</v>
      </c>
      <c r="N768" s="19">
        <f t="shared" si="1276"/>
        <v>32271</v>
      </c>
      <c r="O768" s="19"/>
      <c r="P768" s="19"/>
      <c r="Q768" s="19"/>
      <c r="R768" s="19">
        <f t="shared" si="1235"/>
        <v>34904</v>
      </c>
      <c r="S768" s="19"/>
      <c r="T768" s="19">
        <f t="shared" si="1241"/>
        <v>34904</v>
      </c>
      <c r="U768" s="19">
        <f t="shared" si="1236"/>
        <v>32271</v>
      </c>
      <c r="V768" s="19">
        <f t="shared" si="1237"/>
        <v>32271</v>
      </c>
      <c r="W768" s="19"/>
      <c r="X768" s="32"/>
      <c r="Y768" s="23"/>
      <c r="Z768" s="2"/>
    </row>
    <row r="769" spans="1:26" ht="31.2" x14ac:dyDescent="0.3">
      <c r="A769" s="47" t="s">
        <v>196</v>
      </c>
      <c r="B769" s="44">
        <v>200</v>
      </c>
      <c r="C769" s="47"/>
      <c r="D769" s="47"/>
      <c r="E769" s="15" t="s">
        <v>578</v>
      </c>
      <c r="F769" s="19">
        <f t="shared" ref="F769:K770" si="1323">F770</f>
        <v>3890.8</v>
      </c>
      <c r="G769" s="19">
        <f t="shared" si="1323"/>
        <v>3890.8</v>
      </c>
      <c r="H769" s="19">
        <f t="shared" si="1323"/>
        <v>3890.8</v>
      </c>
      <c r="I769" s="19">
        <f t="shared" si="1323"/>
        <v>0</v>
      </c>
      <c r="J769" s="19">
        <f t="shared" si="1323"/>
        <v>0</v>
      </c>
      <c r="K769" s="19">
        <f t="shared" si="1323"/>
        <v>0</v>
      </c>
      <c r="L769" s="19">
        <f t="shared" si="1274"/>
        <v>3890.8</v>
      </c>
      <c r="M769" s="19">
        <f t="shared" si="1275"/>
        <v>3890.8</v>
      </c>
      <c r="N769" s="19">
        <f t="shared" si="1276"/>
        <v>3890.8</v>
      </c>
      <c r="O769" s="19">
        <f t="shared" ref="O769:Q770" si="1324">O770</f>
        <v>0</v>
      </c>
      <c r="P769" s="19">
        <f t="shared" si="1324"/>
        <v>0</v>
      </c>
      <c r="Q769" s="19">
        <f t="shared" si="1324"/>
        <v>0</v>
      </c>
      <c r="R769" s="19">
        <f t="shared" si="1235"/>
        <v>3890.8</v>
      </c>
      <c r="S769" s="19">
        <f t="shared" ref="S769:S770" si="1325">S770</f>
        <v>0</v>
      </c>
      <c r="T769" s="19">
        <f t="shared" si="1241"/>
        <v>3890.8</v>
      </c>
      <c r="U769" s="19">
        <f t="shared" si="1236"/>
        <v>3890.8</v>
      </c>
      <c r="V769" s="19">
        <f t="shared" si="1237"/>
        <v>3890.8</v>
      </c>
      <c r="W769" s="19">
        <f t="shared" ref="W769:W770" si="1326">W770</f>
        <v>0</v>
      </c>
      <c r="X769" s="32"/>
      <c r="Y769" s="23"/>
      <c r="Z769" s="2"/>
    </row>
    <row r="770" spans="1:26" ht="46.8" x14ac:dyDescent="0.3">
      <c r="A770" s="47" t="s">
        <v>196</v>
      </c>
      <c r="B770" s="44">
        <v>240</v>
      </c>
      <c r="C770" s="47"/>
      <c r="D770" s="47"/>
      <c r="E770" s="15" t="s">
        <v>586</v>
      </c>
      <c r="F770" s="19">
        <f t="shared" si="1323"/>
        <v>3890.8</v>
      </c>
      <c r="G770" s="19">
        <f t="shared" si="1323"/>
        <v>3890.8</v>
      </c>
      <c r="H770" s="19">
        <f t="shared" si="1323"/>
        <v>3890.8</v>
      </c>
      <c r="I770" s="19">
        <f t="shared" si="1323"/>
        <v>0</v>
      </c>
      <c r="J770" s="19">
        <f t="shared" si="1323"/>
        <v>0</v>
      </c>
      <c r="K770" s="19">
        <f t="shared" si="1323"/>
        <v>0</v>
      </c>
      <c r="L770" s="19">
        <f t="shared" si="1274"/>
        <v>3890.8</v>
      </c>
      <c r="M770" s="19">
        <f t="shared" si="1275"/>
        <v>3890.8</v>
      </c>
      <c r="N770" s="19">
        <f t="shared" si="1276"/>
        <v>3890.8</v>
      </c>
      <c r="O770" s="19">
        <f t="shared" si="1324"/>
        <v>0</v>
      </c>
      <c r="P770" s="19">
        <f t="shared" si="1324"/>
        <v>0</v>
      </c>
      <c r="Q770" s="19">
        <f t="shared" si="1324"/>
        <v>0</v>
      </c>
      <c r="R770" s="19">
        <f t="shared" si="1235"/>
        <v>3890.8</v>
      </c>
      <c r="S770" s="19">
        <f t="shared" si="1325"/>
        <v>0</v>
      </c>
      <c r="T770" s="19">
        <f t="shared" si="1241"/>
        <v>3890.8</v>
      </c>
      <c r="U770" s="19">
        <f t="shared" si="1236"/>
        <v>3890.8</v>
      </c>
      <c r="V770" s="19">
        <f t="shared" si="1237"/>
        <v>3890.8</v>
      </c>
      <c r="W770" s="19">
        <f t="shared" si="1326"/>
        <v>0</v>
      </c>
      <c r="X770" s="32"/>
      <c r="Y770" s="23"/>
      <c r="Z770" s="2"/>
    </row>
    <row r="771" spans="1:26" x14ac:dyDescent="0.3">
      <c r="A771" s="47" t="s">
        <v>196</v>
      </c>
      <c r="B771" s="44">
        <v>240</v>
      </c>
      <c r="C771" s="47" t="s">
        <v>28</v>
      </c>
      <c r="D771" s="47" t="s">
        <v>30</v>
      </c>
      <c r="E771" s="15" t="s">
        <v>562</v>
      </c>
      <c r="F771" s="19">
        <v>3890.8</v>
      </c>
      <c r="G771" s="19">
        <v>3890.8</v>
      </c>
      <c r="H771" s="19">
        <v>3890.8</v>
      </c>
      <c r="I771" s="19"/>
      <c r="J771" s="19"/>
      <c r="K771" s="19"/>
      <c r="L771" s="19">
        <f t="shared" si="1274"/>
        <v>3890.8</v>
      </c>
      <c r="M771" s="19">
        <f t="shared" si="1275"/>
        <v>3890.8</v>
      </c>
      <c r="N771" s="19">
        <f t="shared" si="1276"/>
        <v>3890.8</v>
      </c>
      <c r="O771" s="19"/>
      <c r="P771" s="19"/>
      <c r="Q771" s="19"/>
      <c r="R771" s="19">
        <f t="shared" si="1235"/>
        <v>3890.8</v>
      </c>
      <c r="S771" s="19"/>
      <c r="T771" s="19">
        <f t="shared" si="1241"/>
        <v>3890.8</v>
      </c>
      <c r="U771" s="19">
        <f t="shared" si="1236"/>
        <v>3890.8</v>
      </c>
      <c r="V771" s="19">
        <f t="shared" si="1237"/>
        <v>3890.8</v>
      </c>
      <c r="W771" s="19"/>
      <c r="X771" s="32"/>
      <c r="Y771" s="23"/>
      <c r="Z771" s="2"/>
    </row>
    <row r="772" spans="1:26" ht="46.8" x14ac:dyDescent="0.3">
      <c r="A772" s="47" t="s">
        <v>196</v>
      </c>
      <c r="B772" s="44">
        <v>600</v>
      </c>
      <c r="C772" s="47"/>
      <c r="D772" s="47"/>
      <c r="E772" s="15" t="s">
        <v>581</v>
      </c>
      <c r="F772" s="19">
        <f t="shared" ref="F772:K772" si="1327">F773+F775</f>
        <v>59885.3</v>
      </c>
      <c r="G772" s="19">
        <f t="shared" si="1327"/>
        <v>59885.3</v>
      </c>
      <c r="H772" s="19">
        <f t="shared" si="1327"/>
        <v>59885.3</v>
      </c>
      <c r="I772" s="19">
        <f t="shared" si="1327"/>
        <v>0</v>
      </c>
      <c r="J772" s="19">
        <f t="shared" si="1327"/>
        <v>0</v>
      </c>
      <c r="K772" s="19">
        <f t="shared" si="1327"/>
        <v>0</v>
      </c>
      <c r="L772" s="19">
        <f t="shared" si="1274"/>
        <v>59885.3</v>
      </c>
      <c r="M772" s="19">
        <f t="shared" si="1275"/>
        <v>59885.3</v>
      </c>
      <c r="N772" s="19">
        <f t="shared" si="1276"/>
        <v>59885.3</v>
      </c>
      <c r="O772" s="19">
        <f t="shared" ref="O772:Q772" si="1328">O773+O775</f>
        <v>0</v>
      </c>
      <c r="P772" s="19">
        <f t="shared" si="1328"/>
        <v>0</v>
      </c>
      <c r="Q772" s="19">
        <f t="shared" si="1328"/>
        <v>0</v>
      </c>
      <c r="R772" s="19">
        <f t="shared" si="1235"/>
        <v>59885.3</v>
      </c>
      <c r="S772" s="19">
        <f t="shared" ref="S772" si="1329">S773+S775</f>
        <v>0</v>
      </c>
      <c r="T772" s="19">
        <f t="shared" si="1241"/>
        <v>59885.3</v>
      </c>
      <c r="U772" s="19">
        <f t="shared" si="1236"/>
        <v>59885.3</v>
      </c>
      <c r="V772" s="19">
        <f t="shared" si="1237"/>
        <v>59885.3</v>
      </c>
      <c r="W772" s="19">
        <f t="shared" ref="W772" si="1330">W773+W775</f>
        <v>0</v>
      </c>
      <c r="X772" s="32"/>
      <c r="Y772" s="23"/>
      <c r="Z772" s="2"/>
    </row>
    <row r="773" spans="1:26" x14ac:dyDescent="0.3">
      <c r="A773" s="47" t="s">
        <v>196</v>
      </c>
      <c r="B773" s="44">
        <v>610</v>
      </c>
      <c r="C773" s="47"/>
      <c r="D773" s="47"/>
      <c r="E773" s="15" t="s">
        <v>595</v>
      </c>
      <c r="F773" s="19">
        <f t="shared" ref="F773:K773" si="1331">F774</f>
        <v>41215.5</v>
      </c>
      <c r="G773" s="19">
        <f t="shared" si="1331"/>
        <v>41215.5</v>
      </c>
      <c r="H773" s="19">
        <f t="shared" si="1331"/>
        <v>41215.5</v>
      </c>
      <c r="I773" s="19">
        <f t="shared" si="1331"/>
        <v>0</v>
      </c>
      <c r="J773" s="19">
        <f t="shared" si="1331"/>
        <v>0</v>
      </c>
      <c r="K773" s="19">
        <f t="shared" si="1331"/>
        <v>0</v>
      </c>
      <c r="L773" s="19">
        <f t="shared" si="1274"/>
        <v>41215.5</v>
      </c>
      <c r="M773" s="19">
        <f t="shared" si="1275"/>
        <v>41215.5</v>
      </c>
      <c r="N773" s="19">
        <f t="shared" si="1276"/>
        <v>41215.5</v>
      </c>
      <c r="O773" s="19">
        <f t="shared" ref="O773:Q773" si="1332">O774</f>
        <v>0</v>
      </c>
      <c r="P773" s="19">
        <f t="shared" si="1332"/>
        <v>0</v>
      </c>
      <c r="Q773" s="19">
        <f t="shared" si="1332"/>
        <v>0</v>
      </c>
      <c r="R773" s="19">
        <f t="shared" si="1235"/>
        <v>41215.5</v>
      </c>
      <c r="S773" s="19">
        <f t="shared" ref="S773" si="1333">S774</f>
        <v>0</v>
      </c>
      <c r="T773" s="19">
        <f t="shared" si="1241"/>
        <v>41215.5</v>
      </c>
      <c r="U773" s="19">
        <f t="shared" si="1236"/>
        <v>41215.5</v>
      </c>
      <c r="V773" s="19">
        <f t="shared" si="1237"/>
        <v>41215.5</v>
      </c>
      <c r="W773" s="19">
        <f t="shared" ref="W773" si="1334">W774</f>
        <v>0</v>
      </c>
      <c r="X773" s="32"/>
      <c r="Y773" s="23"/>
      <c r="Z773" s="2"/>
    </row>
    <row r="774" spans="1:26" x14ac:dyDescent="0.3">
      <c r="A774" s="47" t="s">
        <v>196</v>
      </c>
      <c r="B774" s="44">
        <v>610</v>
      </c>
      <c r="C774" s="47" t="s">
        <v>28</v>
      </c>
      <c r="D774" s="47" t="s">
        <v>30</v>
      </c>
      <c r="E774" s="15" t="s">
        <v>562</v>
      </c>
      <c r="F774" s="19">
        <v>41215.5</v>
      </c>
      <c r="G774" s="19">
        <v>41215.5</v>
      </c>
      <c r="H774" s="19">
        <v>41215.5</v>
      </c>
      <c r="I774" s="19"/>
      <c r="J774" s="19"/>
      <c r="K774" s="19"/>
      <c r="L774" s="19">
        <f t="shared" si="1274"/>
        <v>41215.5</v>
      </c>
      <c r="M774" s="19">
        <f t="shared" si="1275"/>
        <v>41215.5</v>
      </c>
      <c r="N774" s="19">
        <f t="shared" si="1276"/>
        <v>41215.5</v>
      </c>
      <c r="O774" s="19"/>
      <c r="P774" s="19"/>
      <c r="Q774" s="19"/>
      <c r="R774" s="19">
        <f t="shared" si="1235"/>
        <v>41215.5</v>
      </c>
      <c r="S774" s="19"/>
      <c r="T774" s="19">
        <f t="shared" si="1241"/>
        <v>41215.5</v>
      </c>
      <c r="U774" s="19">
        <f t="shared" si="1236"/>
        <v>41215.5</v>
      </c>
      <c r="V774" s="19">
        <f t="shared" si="1237"/>
        <v>41215.5</v>
      </c>
      <c r="W774" s="19"/>
      <c r="X774" s="32"/>
      <c r="Y774" s="23"/>
      <c r="Z774" s="2"/>
    </row>
    <row r="775" spans="1:26" x14ac:dyDescent="0.3">
      <c r="A775" s="47" t="s">
        <v>196</v>
      </c>
      <c r="B775" s="44">
        <v>620</v>
      </c>
      <c r="C775" s="47"/>
      <c r="D775" s="47"/>
      <c r="E775" s="15" t="s">
        <v>596</v>
      </c>
      <c r="F775" s="19">
        <f t="shared" ref="F775:K775" si="1335">F776+F777</f>
        <v>18669.8</v>
      </c>
      <c r="G775" s="19">
        <f t="shared" si="1335"/>
        <v>18669.8</v>
      </c>
      <c r="H775" s="19">
        <f t="shared" si="1335"/>
        <v>18669.8</v>
      </c>
      <c r="I775" s="19">
        <f t="shared" si="1335"/>
        <v>0</v>
      </c>
      <c r="J775" s="19">
        <f t="shared" si="1335"/>
        <v>0</v>
      </c>
      <c r="K775" s="19">
        <f t="shared" si="1335"/>
        <v>0</v>
      </c>
      <c r="L775" s="19">
        <f t="shared" si="1274"/>
        <v>18669.8</v>
      </c>
      <c r="M775" s="19">
        <f t="shared" si="1275"/>
        <v>18669.8</v>
      </c>
      <c r="N775" s="19">
        <f t="shared" si="1276"/>
        <v>18669.8</v>
      </c>
      <c r="O775" s="19">
        <f t="shared" ref="O775:Q775" si="1336">O776+O777</f>
        <v>0</v>
      </c>
      <c r="P775" s="19">
        <f t="shared" si="1336"/>
        <v>0</v>
      </c>
      <c r="Q775" s="19">
        <f t="shared" si="1336"/>
        <v>0</v>
      </c>
      <c r="R775" s="19">
        <f t="shared" si="1235"/>
        <v>18669.8</v>
      </c>
      <c r="S775" s="19">
        <f t="shared" ref="S775" si="1337">S776+S777</f>
        <v>0</v>
      </c>
      <c r="T775" s="19">
        <f t="shared" si="1241"/>
        <v>18669.8</v>
      </c>
      <c r="U775" s="19">
        <f t="shared" si="1236"/>
        <v>18669.8</v>
      </c>
      <c r="V775" s="19">
        <f t="shared" si="1237"/>
        <v>18669.8</v>
      </c>
      <c r="W775" s="19">
        <f t="shared" ref="W775" si="1338">W776+W777</f>
        <v>0</v>
      </c>
      <c r="X775" s="32"/>
      <c r="Y775" s="23"/>
      <c r="Z775" s="2"/>
    </row>
    <row r="776" spans="1:26" ht="31.2" x14ac:dyDescent="0.3">
      <c r="A776" s="47" t="s">
        <v>196</v>
      </c>
      <c r="B776" s="44">
        <v>620</v>
      </c>
      <c r="C776" s="47" t="s">
        <v>28</v>
      </c>
      <c r="D776" s="47" t="s">
        <v>200</v>
      </c>
      <c r="E776" s="15" t="s">
        <v>560</v>
      </c>
      <c r="F776" s="19">
        <v>13392</v>
      </c>
      <c r="G776" s="19">
        <v>13392</v>
      </c>
      <c r="H776" s="19">
        <v>13392</v>
      </c>
      <c r="I776" s="19"/>
      <c r="J776" s="19"/>
      <c r="K776" s="19"/>
      <c r="L776" s="19">
        <f t="shared" si="1274"/>
        <v>13392</v>
      </c>
      <c r="M776" s="19">
        <f t="shared" si="1275"/>
        <v>13392</v>
      </c>
      <c r="N776" s="19">
        <f t="shared" si="1276"/>
        <v>13392</v>
      </c>
      <c r="O776" s="19"/>
      <c r="P776" s="19"/>
      <c r="Q776" s="19"/>
      <c r="R776" s="19">
        <f t="shared" si="1235"/>
        <v>13392</v>
      </c>
      <c r="S776" s="19"/>
      <c r="T776" s="19">
        <f t="shared" si="1241"/>
        <v>13392</v>
      </c>
      <c r="U776" s="19">
        <f t="shared" si="1236"/>
        <v>13392</v>
      </c>
      <c r="V776" s="19">
        <f t="shared" si="1237"/>
        <v>13392</v>
      </c>
      <c r="W776" s="19"/>
      <c r="X776" s="32"/>
      <c r="Y776" s="23"/>
      <c r="Z776" s="2"/>
    </row>
    <row r="777" spans="1:26" x14ac:dyDescent="0.3">
      <c r="A777" s="47" t="s">
        <v>196</v>
      </c>
      <c r="B777" s="44">
        <v>620</v>
      </c>
      <c r="C777" s="47" t="s">
        <v>28</v>
      </c>
      <c r="D777" s="47" t="s">
        <v>30</v>
      </c>
      <c r="E777" s="15" t="s">
        <v>562</v>
      </c>
      <c r="F777" s="19">
        <v>5277.8</v>
      </c>
      <c r="G777" s="19">
        <v>5277.8</v>
      </c>
      <c r="H777" s="19">
        <v>5277.8</v>
      </c>
      <c r="I777" s="19"/>
      <c r="J777" s="19"/>
      <c r="K777" s="19"/>
      <c r="L777" s="19">
        <f t="shared" si="1274"/>
        <v>5277.8</v>
      </c>
      <c r="M777" s="19">
        <f t="shared" si="1275"/>
        <v>5277.8</v>
      </c>
      <c r="N777" s="19">
        <f t="shared" si="1276"/>
        <v>5277.8</v>
      </c>
      <c r="O777" s="19"/>
      <c r="P777" s="19"/>
      <c r="Q777" s="19"/>
      <c r="R777" s="19">
        <f t="shared" si="1235"/>
        <v>5277.8</v>
      </c>
      <c r="S777" s="19"/>
      <c r="T777" s="19">
        <f t="shared" si="1241"/>
        <v>5277.8</v>
      </c>
      <c r="U777" s="19">
        <f t="shared" si="1236"/>
        <v>5277.8</v>
      </c>
      <c r="V777" s="19">
        <f t="shared" si="1237"/>
        <v>5277.8</v>
      </c>
      <c r="W777" s="19"/>
      <c r="X777" s="32"/>
      <c r="Y777" s="23"/>
      <c r="Z777" s="2"/>
    </row>
    <row r="778" spans="1:26" x14ac:dyDescent="0.3">
      <c r="A778" s="47" t="s">
        <v>196</v>
      </c>
      <c r="B778" s="44">
        <v>800</v>
      </c>
      <c r="C778" s="47"/>
      <c r="D778" s="47"/>
      <c r="E778" s="15" t="s">
        <v>583</v>
      </c>
      <c r="F778" s="19">
        <f t="shared" ref="F778:K779" si="1339">F779</f>
        <v>703</v>
      </c>
      <c r="G778" s="19">
        <f t="shared" si="1339"/>
        <v>703</v>
      </c>
      <c r="H778" s="19">
        <f t="shared" si="1339"/>
        <v>703</v>
      </c>
      <c r="I778" s="19">
        <f t="shared" si="1339"/>
        <v>0</v>
      </c>
      <c r="J778" s="19">
        <f t="shared" si="1339"/>
        <v>0</v>
      </c>
      <c r="K778" s="19">
        <f t="shared" si="1339"/>
        <v>0</v>
      </c>
      <c r="L778" s="19">
        <f t="shared" si="1274"/>
        <v>703</v>
      </c>
      <c r="M778" s="19">
        <f t="shared" si="1275"/>
        <v>703</v>
      </c>
      <c r="N778" s="19">
        <f t="shared" si="1276"/>
        <v>703</v>
      </c>
      <c r="O778" s="19">
        <f t="shared" ref="O778:Q779" si="1340">O779</f>
        <v>0</v>
      </c>
      <c r="P778" s="19">
        <f t="shared" si="1340"/>
        <v>0</v>
      </c>
      <c r="Q778" s="19">
        <f t="shared" si="1340"/>
        <v>0</v>
      </c>
      <c r="R778" s="19">
        <f t="shared" si="1235"/>
        <v>703</v>
      </c>
      <c r="S778" s="19">
        <f t="shared" ref="S778:S779" si="1341">S779</f>
        <v>0</v>
      </c>
      <c r="T778" s="19">
        <f t="shared" si="1241"/>
        <v>703</v>
      </c>
      <c r="U778" s="19">
        <f t="shared" si="1236"/>
        <v>703</v>
      </c>
      <c r="V778" s="19">
        <f t="shared" si="1237"/>
        <v>703</v>
      </c>
      <c r="W778" s="19">
        <f t="shared" ref="W778:W779" si="1342">W779</f>
        <v>0</v>
      </c>
      <c r="X778" s="32"/>
      <c r="Y778" s="23"/>
      <c r="Z778" s="2"/>
    </row>
    <row r="779" spans="1:26" x14ac:dyDescent="0.3">
      <c r="A779" s="47" t="s">
        <v>196</v>
      </c>
      <c r="B779" s="44">
        <v>850</v>
      </c>
      <c r="C779" s="47"/>
      <c r="D779" s="47"/>
      <c r="E779" s="15" t="s">
        <v>601</v>
      </c>
      <c r="F779" s="19">
        <f t="shared" si="1339"/>
        <v>703</v>
      </c>
      <c r="G779" s="19">
        <f t="shared" si="1339"/>
        <v>703</v>
      </c>
      <c r="H779" s="19">
        <f t="shared" si="1339"/>
        <v>703</v>
      </c>
      <c r="I779" s="19">
        <f t="shared" si="1339"/>
        <v>0</v>
      </c>
      <c r="J779" s="19">
        <f t="shared" si="1339"/>
        <v>0</v>
      </c>
      <c r="K779" s="19">
        <f t="shared" si="1339"/>
        <v>0</v>
      </c>
      <c r="L779" s="19">
        <f t="shared" si="1274"/>
        <v>703</v>
      </c>
      <c r="M779" s="19">
        <f t="shared" si="1275"/>
        <v>703</v>
      </c>
      <c r="N779" s="19">
        <f t="shared" si="1276"/>
        <v>703</v>
      </c>
      <c r="O779" s="19">
        <f t="shared" si="1340"/>
        <v>0</v>
      </c>
      <c r="P779" s="19">
        <f t="shared" si="1340"/>
        <v>0</v>
      </c>
      <c r="Q779" s="19">
        <f t="shared" si="1340"/>
        <v>0</v>
      </c>
      <c r="R779" s="19">
        <f t="shared" si="1235"/>
        <v>703</v>
      </c>
      <c r="S779" s="19">
        <f t="shared" si="1341"/>
        <v>0</v>
      </c>
      <c r="T779" s="19">
        <f t="shared" si="1241"/>
        <v>703</v>
      </c>
      <c r="U779" s="19">
        <f t="shared" si="1236"/>
        <v>703</v>
      </c>
      <c r="V779" s="19">
        <f t="shared" si="1237"/>
        <v>703</v>
      </c>
      <c r="W779" s="19">
        <f t="shared" si="1342"/>
        <v>0</v>
      </c>
      <c r="X779" s="32"/>
      <c r="Y779" s="23"/>
      <c r="Z779" s="2"/>
    </row>
    <row r="780" spans="1:26" x14ac:dyDescent="0.3">
      <c r="A780" s="47" t="s">
        <v>196</v>
      </c>
      <c r="B780" s="44">
        <v>850</v>
      </c>
      <c r="C780" s="47" t="s">
        <v>28</v>
      </c>
      <c r="D780" s="47" t="s">
        <v>30</v>
      </c>
      <c r="E780" s="15" t="s">
        <v>562</v>
      </c>
      <c r="F780" s="19">
        <v>703</v>
      </c>
      <c r="G780" s="19">
        <v>703</v>
      </c>
      <c r="H780" s="19">
        <v>703</v>
      </c>
      <c r="I780" s="19"/>
      <c r="J780" s="19"/>
      <c r="K780" s="19"/>
      <c r="L780" s="19">
        <f t="shared" si="1274"/>
        <v>703</v>
      </c>
      <c r="M780" s="19">
        <f t="shared" si="1275"/>
        <v>703</v>
      </c>
      <c r="N780" s="19">
        <f t="shared" si="1276"/>
        <v>703</v>
      </c>
      <c r="O780" s="19"/>
      <c r="P780" s="19"/>
      <c r="Q780" s="19"/>
      <c r="R780" s="19">
        <f t="shared" si="1235"/>
        <v>703</v>
      </c>
      <c r="S780" s="19"/>
      <c r="T780" s="19">
        <f t="shared" si="1241"/>
        <v>703</v>
      </c>
      <c r="U780" s="19">
        <f t="shared" si="1236"/>
        <v>703</v>
      </c>
      <c r="V780" s="19">
        <f t="shared" si="1237"/>
        <v>703</v>
      </c>
      <c r="W780" s="19"/>
      <c r="X780" s="32"/>
      <c r="Y780" s="23"/>
      <c r="Z780" s="2"/>
    </row>
    <row r="781" spans="1:26" ht="46.8" x14ac:dyDescent="0.3">
      <c r="A781" s="47" t="s">
        <v>197</v>
      </c>
      <c r="B781" s="44"/>
      <c r="C781" s="47"/>
      <c r="D781" s="47"/>
      <c r="E781" s="15" t="s">
        <v>701</v>
      </c>
      <c r="F781" s="19">
        <f t="shared" ref="F781:K781" si="1343">F782</f>
        <v>2282.4</v>
      </c>
      <c r="G781" s="19">
        <f t="shared" si="1343"/>
        <v>2282.4</v>
      </c>
      <c r="H781" s="19">
        <f t="shared" si="1343"/>
        <v>2282.4</v>
      </c>
      <c r="I781" s="19">
        <f t="shared" si="1343"/>
        <v>0</v>
      </c>
      <c r="J781" s="19">
        <f t="shared" si="1343"/>
        <v>0</v>
      </c>
      <c r="K781" s="19">
        <f t="shared" si="1343"/>
        <v>0</v>
      </c>
      <c r="L781" s="19">
        <f t="shared" si="1274"/>
        <v>2282.4</v>
      </c>
      <c r="M781" s="19">
        <f t="shared" si="1275"/>
        <v>2282.4</v>
      </c>
      <c r="N781" s="19">
        <f t="shared" si="1276"/>
        <v>2282.4</v>
      </c>
      <c r="O781" s="19">
        <f t="shared" ref="O781:Q781" si="1344">O782</f>
        <v>0</v>
      </c>
      <c r="P781" s="19">
        <f t="shared" si="1344"/>
        <v>0</v>
      </c>
      <c r="Q781" s="19">
        <f t="shared" si="1344"/>
        <v>0</v>
      </c>
      <c r="R781" s="19">
        <f t="shared" si="1235"/>
        <v>2282.4</v>
      </c>
      <c r="S781" s="19">
        <f t="shared" ref="S781" si="1345">S782</f>
        <v>0</v>
      </c>
      <c r="T781" s="19">
        <f t="shared" si="1241"/>
        <v>2282.4</v>
      </c>
      <c r="U781" s="19">
        <f t="shared" si="1236"/>
        <v>2282.4</v>
      </c>
      <c r="V781" s="19">
        <f t="shared" si="1237"/>
        <v>2282.4</v>
      </c>
      <c r="W781" s="19">
        <f t="shared" ref="W781" si="1346">W782</f>
        <v>0</v>
      </c>
      <c r="X781" s="32"/>
      <c r="Y781" s="23"/>
      <c r="Z781" s="2"/>
    </row>
    <row r="782" spans="1:26" ht="46.8" x14ac:dyDescent="0.3">
      <c r="A782" s="47" t="s">
        <v>197</v>
      </c>
      <c r="B782" s="44">
        <v>600</v>
      </c>
      <c r="C782" s="47"/>
      <c r="D782" s="47"/>
      <c r="E782" s="15" t="s">
        <v>581</v>
      </c>
      <c r="F782" s="19">
        <f t="shared" ref="F782:K782" si="1347">F783+F785</f>
        <v>2282.4</v>
      </c>
      <c r="G782" s="19">
        <f t="shared" si="1347"/>
        <v>2282.4</v>
      </c>
      <c r="H782" s="19">
        <f t="shared" si="1347"/>
        <v>2282.4</v>
      </c>
      <c r="I782" s="19">
        <f t="shared" si="1347"/>
        <v>0</v>
      </c>
      <c r="J782" s="19">
        <f t="shared" si="1347"/>
        <v>0</v>
      </c>
      <c r="K782" s="19">
        <f t="shared" si="1347"/>
        <v>0</v>
      </c>
      <c r="L782" s="19">
        <f t="shared" si="1274"/>
        <v>2282.4</v>
      </c>
      <c r="M782" s="19">
        <f t="shared" si="1275"/>
        <v>2282.4</v>
      </c>
      <c r="N782" s="19">
        <f t="shared" si="1276"/>
        <v>2282.4</v>
      </c>
      <c r="O782" s="19">
        <f t="shared" ref="O782:Q782" si="1348">O783+O785</f>
        <v>0</v>
      </c>
      <c r="P782" s="19">
        <f t="shared" si="1348"/>
        <v>0</v>
      </c>
      <c r="Q782" s="19">
        <f t="shared" si="1348"/>
        <v>0</v>
      </c>
      <c r="R782" s="19">
        <f t="shared" si="1235"/>
        <v>2282.4</v>
      </c>
      <c r="S782" s="19">
        <f t="shared" ref="S782" si="1349">S783+S785</f>
        <v>0</v>
      </c>
      <c r="T782" s="19">
        <f t="shared" si="1241"/>
        <v>2282.4</v>
      </c>
      <c r="U782" s="19">
        <f t="shared" si="1236"/>
        <v>2282.4</v>
      </c>
      <c r="V782" s="19">
        <f t="shared" si="1237"/>
        <v>2282.4</v>
      </c>
      <c r="W782" s="19">
        <f t="shared" ref="W782" si="1350">W783+W785</f>
        <v>0</v>
      </c>
      <c r="X782" s="32"/>
      <c r="Y782" s="23"/>
      <c r="Z782" s="2"/>
    </row>
    <row r="783" spans="1:26" x14ac:dyDescent="0.3">
      <c r="A783" s="47" t="s">
        <v>197</v>
      </c>
      <c r="B783" s="44">
        <v>610</v>
      </c>
      <c r="C783" s="47"/>
      <c r="D783" s="47"/>
      <c r="E783" s="15" t="s">
        <v>595</v>
      </c>
      <c r="F783" s="19">
        <f t="shared" ref="F783:K783" si="1351">F784</f>
        <v>2091.8000000000002</v>
      </c>
      <c r="G783" s="19">
        <f t="shared" si="1351"/>
        <v>2091.8000000000002</v>
      </c>
      <c r="H783" s="19">
        <f t="shared" si="1351"/>
        <v>2091.8000000000002</v>
      </c>
      <c r="I783" s="19">
        <f t="shared" si="1351"/>
        <v>0</v>
      </c>
      <c r="J783" s="19">
        <f t="shared" si="1351"/>
        <v>0</v>
      </c>
      <c r="K783" s="19">
        <f t="shared" si="1351"/>
        <v>0</v>
      </c>
      <c r="L783" s="19">
        <f t="shared" si="1274"/>
        <v>2091.8000000000002</v>
      </c>
      <c r="M783" s="19">
        <f t="shared" si="1275"/>
        <v>2091.8000000000002</v>
      </c>
      <c r="N783" s="19">
        <f t="shared" si="1276"/>
        <v>2091.8000000000002</v>
      </c>
      <c r="O783" s="19">
        <f t="shared" ref="O783:Q783" si="1352">O784</f>
        <v>0</v>
      </c>
      <c r="P783" s="19">
        <f t="shared" si="1352"/>
        <v>0</v>
      </c>
      <c r="Q783" s="19">
        <f t="shared" si="1352"/>
        <v>0</v>
      </c>
      <c r="R783" s="19">
        <f t="shared" si="1235"/>
        <v>2091.8000000000002</v>
      </c>
      <c r="S783" s="19">
        <f t="shared" ref="S783" si="1353">S784</f>
        <v>0</v>
      </c>
      <c r="T783" s="19">
        <f t="shared" si="1241"/>
        <v>2091.8000000000002</v>
      </c>
      <c r="U783" s="19">
        <f t="shared" si="1236"/>
        <v>2091.8000000000002</v>
      </c>
      <c r="V783" s="19">
        <f t="shared" si="1237"/>
        <v>2091.8000000000002</v>
      </c>
      <c r="W783" s="19">
        <f t="shared" ref="W783" si="1354">W784</f>
        <v>0</v>
      </c>
      <c r="X783" s="32"/>
      <c r="Y783" s="23"/>
      <c r="Z783" s="2"/>
    </row>
    <row r="784" spans="1:26" x14ac:dyDescent="0.3">
      <c r="A784" s="47" t="s">
        <v>197</v>
      </c>
      <c r="B784" s="44">
        <v>610</v>
      </c>
      <c r="C784" s="47" t="s">
        <v>28</v>
      </c>
      <c r="D784" s="47" t="s">
        <v>30</v>
      </c>
      <c r="E784" s="15" t="s">
        <v>562</v>
      </c>
      <c r="F784" s="19">
        <v>2091.8000000000002</v>
      </c>
      <c r="G784" s="19">
        <v>2091.8000000000002</v>
      </c>
      <c r="H784" s="19">
        <v>2091.8000000000002</v>
      </c>
      <c r="I784" s="19"/>
      <c r="J784" s="19"/>
      <c r="K784" s="19"/>
      <c r="L784" s="19">
        <f t="shared" si="1274"/>
        <v>2091.8000000000002</v>
      </c>
      <c r="M784" s="19">
        <f t="shared" si="1275"/>
        <v>2091.8000000000002</v>
      </c>
      <c r="N784" s="19">
        <f t="shared" si="1276"/>
        <v>2091.8000000000002</v>
      </c>
      <c r="O784" s="19"/>
      <c r="P784" s="19"/>
      <c r="Q784" s="19"/>
      <c r="R784" s="19">
        <f t="shared" si="1235"/>
        <v>2091.8000000000002</v>
      </c>
      <c r="S784" s="19"/>
      <c r="T784" s="19">
        <f t="shared" si="1241"/>
        <v>2091.8000000000002</v>
      </c>
      <c r="U784" s="19">
        <f t="shared" si="1236"/>
        <v>2091.8000000000002</v>
      </c>
      <c r="V784" s="19">
        <f t="shared" si="1237"/>
        <v>2091.8000000000002</v>
      </c>
      <c r="W784" s="19"/>
      <c r="X784" s="32"/>
      <c r="Y784" s="23"/>
      <c r="Z784" s="2"/>
    </row>
    <row r="785" spans="1:26" x14ac:dyDescent="0.3">
      <c r="A785" s="47" t="s">
        <v>197</v>
      </c>
      <c r="B785" s="44">
        <v>620</v>
      </c>
      <c r="C785" s="47"/>
      <c r="D785" s="47"/>
      <c r="E785" s="15" t="s">
        <v>596</v>
      </c>
      <c r="F785" s="19">
        <f t="shared" ref="F785:K785" si="1355">F786</f>
        <v>190.6</v>
      </c>
      <c r="G785" s="19">
        <f t="shared" si="1355"/>
        <v>190.6</v>
      </c>
      <c r="H785" s="19">
        <f t="shared" si="1355"/>
        <v>190.6</v>
      </c>
      <c r="I785" s="19">
        <f t="shared" si="1355"/>
        <v>0</v>
      </c>
      <c r="J785" s="19">
        <f t="shared" si="1355"/>
        <v>0</v>
      </c>
      <c r="K785" s="19">
        <f t="shared" si="1355"/>
        <v>0</v>
      </c>
      <c r="L785" s="19">
        <f t="shared" si="1274"/>
        <v>190.6</v>
      </c>
      <c r="M785" s="19">
        <f t="shared" si="1275"/>
        <v>190.6</v>
      </c>
      <c r="N785" s="19">
        <f t="shared" si="1276"/>
        <v>190.6</v>
      </c>
      <c r="O785" s="19">
        <f t="shared" ref="O785:Q785" si="1356">O786</f>
        <v>0</v>
      </c>
      <c r="P785" s="19">
        <f t="shared" si="1356"/>
        <v>0</v>
      </c>
      <c r="Q785" s="19">
        <f t="shared" si="1356"/>
        <v>0</v>
      </c>
      <c r="R785" s="19">
        <f t="shared" si="1235"/>
        <v>190.6</v>
      </c>
      <c r="S785" s="19">
        <f t="shared" ref="S785" si="1357">S786</f>
        <v>0</v>
      </c>
      <c r="T785" s="19">
        <f t="shared" si="1241"/>
        <v>190.6</v>
      </c>
      <c r="U785" s="19">
        <f t="shared" si="1236"/>
        <v>190.6</v>
      </c>
      <c r="V785" s="19">
        <f t="shared" si="1237"/>
        <v>190.6</v>
      </c>
      <c r="W785" s="19">
        <f t="shared" ref="W785" si="1358">W786</f>
        <v>0</v>
      </c>
      <c r="X785" s="32"/>
      <c r="Y785" s="23"/>
      <c r="Z785" s="2"/>
    </row>
    <row r="786" spans="1:26" ht="31.2" x14ac:dyDescent="0.3">
      <c r="A786" s="47" t="s">
        <v>197</v>
      </c>
      <c r="B786" s="44">
        <v>620</v>
      </c>
      <c r="C786" s="47" t="s">
        <v>28</v>
      </c>
      <c r="D786" s="47" t="s">
        <v>200</v>
      </c>
      <c r="E786" s="15" t="s">
        <v>560</v>
      </c>
      <c r="F786" s="19">
        <v>190.6</v>
      </c>
      <c r="G786" s="19">
        <v>190.6</v>
      </c>
      <c r="H786" s="19">
        <v>190.6</v>
      </c>
      <c r="I786" s="19"/>
      <c r="J786" s="19"/>
      <c r="K786" s="19"/>
      <c r="L786" s="19">
        <f t="shared" si="1274"/>
        <v>190.6</v>
      </c>
      <c r="M786" s="19">
        <f t="shared" si="1275"/>
        <v>190.6</v>
      </c>
      <c r="N786" s="19">
        <f t="shared" si="1276"/>
        <v>190.6</v>
      </c>
      <c r="O786" s="19"/>
      <c r="P786" s="19"/>
      <c r="Q786" s="19"/>
      <c r="R786" s="19">
        <f t="shared" ref="R786:R849" si="1359">L786+O786</f>
        <v>190.6</v>
      </c>
      <c r="S786" s="19"/>
      <c r="T786" s="19">
        <f t="shared" si="1241"/>
        <v>190.6</v>
      </c>
      <c r="U786" s="19">
        <f t="shared" ref="U786:U849" si="1360">M786+P786</f>
        <v>190.6</v>
      </c>
      <c r="V786" s="19">
        <f t="shared" ref="V786:V849" si="1361">N786+Q786</f>
        <v>190.6</v>
      </c>
      <c r="W786" s="19"/>
      <c r="X786" s="32"/>
      <c r="Y786" s="23"/>
      <c r="Z786" s="2"/>
    </row>
    <row r="787" spans="1:26" ht="31.2" x14ac:dyDescent="0.3">
      <c r="A787" s="47" t="s">
        <v>204</v>
      </c>
      <c r="B787" s="44"/>
      <c r="C787" s="47"/>
      <c r="D787" s="47"/>
      <c r="E787" s="15" t="s">
        <v>940</v>
      </c>
      <c r="F787" s="19">
        <f>F788+F792+F798</f>
        <v>22124.6</v>
      </c>
      <c r="G787" s="19">
        <f t="shared" ref="G787:W787" si="1362">G788+G792+G798</f>
        <v>22152.799999999999</v>
      </c>
      <c r="H787" s="19">
        <f t="shared" si="1362"/>
        <v>22152.799999999999</v>
      </c>
      <c r="I787" s="19">
        <f t="shared" ref="I787:K787" si="1363">I788+I792+I798</f>
        <v>0</v>
      </c>
      <c r="J787" s="19">
        <f t="shared" si="1363"/>
        <v>0</v>
      </c>
      <c r="K787" s="19">
        <f t="shared" si="1363"/>
        <v>0</v>
      </c>
      <c r="L787" s="19">
        <f t="shared" si="1274"/>
        <v>22124.6</v>
      </c>
      <c r="M787" s="19">
        <f t="shared" si="1275"/>
        <v>22152.799999999999</v>
      </c>
      <c r="N787" s="19">
        <f t="shared" si="1276"/>
        <v>22152.799999999999</v>
      </c>
      <c r="O787" s="19">
        <f t="shared" ref="O787:Q787" si="1364">O788+O792+O798</f>
        <v>0</v>
      </c>
      <c r="P787" s="19">
        <f t="shared" si="1364"/>
        <v>0</v>
      </c>
      <c r="Q787" s="19">
        <f t="shared" si="1364"/>
        <v>0</v>
      </c>
      <c r="R787" s="19">
        <f t="shared" si="1359"/>
        <v>22124.6</v>
      </c>
      <c r="S787" s="19">
        <f t="shared" ref="S787" si="1365">S788+S792+S798</f>
        <v>0</v>
      </c>
      <c r="T787" s="19">
        <f t="shared" ref="T787:T850" si="1366">R787+S787</f>
        <v>22124.6</v>
      </c>
      <c r="U787" s="19">
        <f t="shared" si="1360"/>
        <v>22152.799999999999</v>
      </c>
      <c r="V787" s="19">
        <f t="shared" si="1361"/>
        <v>22152.799999999999</v>
      </c>
      <c r="W787" s="19">
        <f t="shared" si="1362"/>
        <v>0</v>
      </c>
      <c r="X787" s="32"/>
      <c r="Y787" s="23"/>
      <c r="Z787" s="2"/>
    </row>
    <row r="788" spans="1:26" ht="46.8" x14ac:dyDescent="0.3">
      <c r="A788" s="47" t="s">
        <v>201</v>
      </c>
      <c r="B788" s="44"/>
      <c r="C788" s="47"/>
      <c r="D788" s="47"/>
      <c r="E788" s="15" t="s">
        <v>702</v>
      </c>
      <c r="F788" s="19">
        <f t="shared" ref="F788:K790" si="1367">F789</f>
        <v>8400.7999999999993</v>
      </c>
      <c r="G788" s="19">
        <f t="shared" si="1367"/>
        <v>8400.7999999999993</v>
      </c>
      <c r="H788" s="19">
        <f t="shared" si="1367"/>
        <v>8400.7999999999993</v>
      </c>
      <c r="I788" s="19">
        <f t="shared" si="1367"/>
        <v>0</v>
      </c>
      <c r="J788" s="19">
        <f t="shared" si="1367"/>
        <v>0</v>
      </c>
      <c r="K788" s="19">
        <f t="shared" si="1367"/>
        <v>0</v>
      </c>
      <c r="L788" s="19">
        <f t="shared" si="1274"/>
        <v>8400.7999999999993</v>
      </c>
      <c r="M788" s="19">
        <f t="shared" si="1275"/>
        <v>8400.7999999999993</v>
      </c>
      <c r="N788" s="19">
        <f t="shared" si="1276"/>
        <v>8400.7999999999993</v>
      </c>
      <c r="O788" s="19">
        <f t="shared" ref="O788:Q790" si="1368">O789</f>
        <v>0</v>
      </c>
      <c r="P788" s="19">
        <f t="shared" si="1368"/>
        <v>0</v>
      </c>
      <c r="Q788" s="19">
        <f t="shared" si="1368"/>
        <v>0</v>
      </c>
      <c r="R788" s="19">
        <f t="shared" si="1359"/>
        <v>8400.7999999999993</v>
      </c>
      <c r="S788" s="19">
        <f t="shared" ref="S788:S790" si="1369">S789</f>
        <v>0</v>
      </c>
      <c r="T788" s="19">
        <f t="shared" si="1366"/>
        <v>8400.7999999999993</v>
      </c>
      <c r="U788" s="19">
        <f t="shared" si="1360"/>
        <v>8400.7999999999993</v>
      </c>
      <c r="V788" s="19">
        <f t="shared" si="1361"/>
        <v>8400.7999999999993</v>
      </c>
      <c r="W788" s="19">
        <f t="shared" ref="W788:W790" si="1370">W789</f>
        <v>0</v>
      </c>
      <c r="X788" s="32"/>
      <c r="Y788" s="23"/>
      <c r="Z788" s="2"/>
    </row>
    <row r="789" spans="1:26" ht="46.8" x14ac:dyDescent="0.3">
      <c r="A789" s="47" t="s">
        <v>201</v>
      </c>
      <c r="B789" s="44">
        <v>600</v>
      </c>
      <c r="C789" s="47"/>
      <c r="D789" s="47"/>
      <c r="E789" s="15" t="s">
        <v>581</v>
      </c>
      <c r="F789" s="19">
        <f t="shared" si="1367"/>
        <v>8400.7999999999993</v>
      </c>
      <c r="G789" s="19">
        <f t="shared" si="1367"/>
        <v>8400.7999999999993</v>
      </c>
      <c r="H789" s="19">
        <f t="shared" si="1367"/>
        <v>8400.7999999999993</v>
      </c>
      <c r="I789" s="19">
        <f t="shared" si="1367"/>
        <v>0</v>
      </c>
      <c r="J789" s="19">
        <f t="shared" si="1367"/>
        <v>0</v>
      </c>
      <c r="K789" s="19">
        <f t="shared" si="1367"/>
        <v>0</v>
      </c>
      <c r="L789" s="19">
        <f t="shared" si="1274"/>
        <v>8400.7999999999993</v>
      </c>
      <c r="M789" s="19">
        <f t="shared" si="1275"/>
        <v>8400.7999999999993</v>
      </c>
      <c r="N789" s="19">
        <f t="shared" si="1276"/>
        <v>8400.7999999999993</v>
      </c>
      <c r="O789" s="19">
        <f t="shared" si="1368"/>
        <v>0</v>
      </c>
      <c r="P789" s="19">
        <f t="shared" si="1368"/>
        <v>0</v>
      </c>
      <c r="Q789" s="19">
        <f t="shared" si="1368"/>
        <v>0</v>
      </c>
      <c r="R789" s="19">
        <f t="shared" si="1359"/>
        <v>8400.7999999999993</v>
      </c>
      <c r="S789" s="19">
        <f t="shared" si="1369"/>
        <v>0</v>
      </c>
      <c r="T789" s="19">
        <f t="shared" si="1366"/>
        <v>8400.7999999999993</v>
      </c>
      <c r="U789" s="19">
        <f t="shared" si="1360"/>
        <v>8400.7999999999993</v>
      </c>
      <c r="V789" s="19">
        <f t="shared" si="1361"/>
        <v>8400.7999999999993</v>
      </c>
      <c r="W789" s="19">
        <f t="shared" si="1370"/>
        <v>0</v>
      </c>
      <c r="X789" s="32"/>
      <c r="Y789" s="23"/>
      <c r="Z789" s="2"/>
    </row>
    <row r="790" spans="1:26" x14ac:dyDescent="0.3">
      <c r="A790" s="47" t="s">
        <v>201</v>
      </c>
      <c r="B790" s="44">
        <v>620</v>
      </c>
      <c r="C790" s="47"/>
      <c r="D790" s="47"/>
      <c r="E790" s="15" t="s">
        <v>596</v>
      </c>
      <c r="F790" s="19">
        <f t="shared" si="1367"/>
        <v>8400.7999999999993</v>
      </c>
      <c r="G790" s="19">
        <f t="shared" si="1367"/>
        <v>8400.7999999999993</v>
      </c>
      <c r="H790" s="19">
        <f t="shared" si="1367"/>
        <v>8400.7999999999993</v>
      </c>
      <c r="I790" s="19">
        <f t="shared" si="1367"/>
        <v>0</v>
      </c>
      <c r="J790" s="19">
        <f t="shared" si="1367"/>
        <v>0</v>
      </c>
      <c r="K790" s="19">
        <f t="shared" si="1367"/>
        <v>0</v>
      </c>
      <c r="L790" s="19">
        <f t="shared" si="1274"/>
        <v>8400.7999999999993</v>
      </c>
      <c r="M790" s="19">
        <f t="shared" si="1275"/>
        <v>8400.7999999999993</v>
      </c>
      <c r="N790" s="19">
        <f t="shared" si="1276"/>
        <v>8400.7999999999993</v>
      </c>
      <c r="O790" s="19">
        <f t="shared" si="1368"/>
        <v>0</v>
      </c>
      <c r="P790" s="19">
        <f t="shared" si="1368"/>
        <v>0</v>
      </c>
      <c r="Q790" s="19">
        <f t="shared" si="1368"/>
        <v>0</v>
      </c>
      <c r="R790" s="19">
        <f t="shared" si="1359"/>
        <v>8400.7999999999993</v>
      </c>
      <c r="S790" s="19">
        <f t="shared" si="1369"/>
        <v>0</v>
      </c>
      <c r="T790" s="19">
        <f t="shared" si="1366"/>
        <v>8400.7999999999993</v>
      </c>
      <c r="U790" s="19">
        <f t="shared" si="1360"/>
        <v>8400.7999999999993</v>
      </c>
      <c r="V790" s="19">
        <f t="shared" si="1361"/>
        <v>8400.7999999999993</v>
      </c>
      <c r="W790" s="19">
        <f t="shared" si="1370"/>
        <v>0</v>
      </c>
      <c r="X790" s="32"/>
      <c r="Y790" s="23"/>
      <c r="Z790" s="2"/>
    </row>
    <row r="791" spans="1:26" x14ac:dyDescent="0.3">
      <c r="A791" s="47" t="s">
        <v>201</v>
      </c>
      <c r="B791" s="44">
        <v>620</v>
      </c>
      <c r="C791" s="47" t="s">
        <v>28</v>
      </c>
      <c r="D791" s="47" t="s">
        <v>30</v>
      </c>
      <c r="E791" s="15" t="s">
        <v>562</v>
      </c>
      <c r="F791" s="19">
        <v>8400.7999999999993</v>
      </c>
      <c r="G791" s="19">
        <v>8400.7999999999993</v>
      </c>
      <c r="H791" s="19">
        <v>8400.7999999999993</v>
      </c>
      <c r="I791" s="19"/>
      <c r="J791" s="19"/>
      <c r="K791" s="19"/>
      <c r="L791" s="19">
        <f t="shared" si="1274"/>
        <v>8400.7999999999993</v>
      </c>
      <c r="M791" s="19">
        <f t="shared" si="1275"/>
        <v>8400.7999999999993</v>
      </c>
      <c r="N791" s="19">
        <f t="shared" si="1276"/>
        <v>8400.7999999999993</v>
      </c>
      <c r="O791" s="19"/>
      <c r="P791" s="19"/>
      <c r="Q791" s="19"/>
      <c r="R791" s="19">
        <f t="shared" si="1359"/>
        <v>8400.7999999999993</v>
      </c>
      <c r="S791" s="19"/>
      <c r="T791" s="19">
        <f t="shared" si="1366"/>
        <v>8400.7999999999993</v>
      </c>
      <c r="U791" s="19">
        <f t="shared" si="1360"/>
        <v>8400.7999999999993</v>
      </c>
      <c r="V791" s="19">
        <f t="shared" si="1361"/>
        <v>8400.7999999999993</v>
      </c>
      <c r="W791" s="19"/>
      <c r="X791" s="32"/>
      <c r="Y791" s="23"/>
      <c r="Z791" s="2"/>
    </row>
    <row r="792" spans="1:26" ht="46.8" x14ac:dyDescent="0.3">
      <c r="A792" s="47" t="s">
        <v>202</v>
      </c>
      <c r="B792" s="44"/>
      <c r="C792" s="47"/>
      <c r="D792" s="47"/>
      <c r="E792" s="15" t="s">
        <v>1110</v>
      </c>
      <c r="F792" s="19">
        <f t="shared" ref="F792:K792" si="1371">F793</f>
        <v>1471.8</v>
      </c>
      <c r="G792" s="19">
        <f t="shared" si="1371"/>
        <v>1500</v>
      </c>
      <c r="H792" s="19">
        <f t="shared" si="1371"/>
        <v>1500</v>
      </c>
      <c r="I792" s="19">
        <f t="shared" si="1371"/>
        <v>0</v>
      </c>
      <c r="J792" s="19">
        <f t="shared" si="1371"/>
        <v>0</v>
      </c>
      <c r="K792" s="19">
        <f t="shared" si="1371"/>
        <v>0</v>
      </c>
      <c r="L792" s="19">
        <f t="shared" si="1274"/>
        <v>1471.8</v>
      </c>
      <c r="M792" s="19">
        <f t="shared" si="1275"/>
        <v>1500</v>
      </c>
      <c r="N792" s="19">
        <f t="shared" si="1276"/>
        <v>1500</v>
      </c>
      <c r="O792" s="19">
        <f t="shared" ref="O792:Q792" si="1372">O793</f>
        <v>0</v>
      </c>
      <c r="P792" s="19">
        <f t="shared" si="1372"/>
        <v>0</v>
      </c>
      <c r="Q792" s="19">
        <f t="shared" si="1372"/>
        <v>0</v>
      </c>
      <c r="R792" s="19">
        <f t="shared" si="1359"/>
        <v>1471.8</v>
      </c>
      <c r="S792" s="19">
        <f t="shared" ref="S792" si="1373">S793</f>
        <v>0</v>
      </c>
      <c r="T792" s="19">
        <f t="shared" si="1366"/>
        <v>1471.8</v>
      </c>
      <c r="U792" s="19">
        <f t="shared" si="1360"/>
        <v>1500</v>
      </c>
      <c r="V792" s="19">
        <f t="shared" si="1361"/>
        <v>1500</v>
      </c>
      <c r="W792" s="19">
        <f t="shared" ref="W792" si="1374">W793</f>
        <v>0</v>
      </c>
      <c r="X792" s="32"/>
      <c r="Y792" s="23"/>
      <c r="Z792" s="2"/>
    </row>
    <row r="793" spans="1:26" ht="46.8" x14ac:dyDescent="0.3">
      <c r="A793" s="47" t="s">
        <v>202</v>
      </c>
      <c r="B793" s="44">
        <v>600</v>
      </c>
      <c r="C793" s="47"/>
      <c r="D793" s="47"/>
      <c r="E793" s="15" t="s">
        <v>581</v>
      </c>
      <c r="F793" s="19">
        <f t="shared" ref="F793:K793" si="1375">F794+F796</f>
        <v>1471.8</v>
      </c>
      <c r="G793" s="19">
        <f t="shared" si="1375"/>
        <v>1500</v>
      </c>
      <c r="H793" s="19">
        <f t="shared" si="1375"/>
        <v>1500</v>
      </c>
      <c r="I793" s="19">
        <f t="shared" si="1375"/>
        <v>0</v>
      </c>
      <c r="J793" s="19">
        <f t="shared" si="1375"/>
        <v>0</v>
      </c>
      <c r="K793" s="19">
        <f t="shared" si="1375"/>
        <v>0</v>
      </c>
      <c r="L793" s="19">
        <f t="shared" si="1274"/>
        <v>1471.8</v>
      </c>
      <c r="M793" s="19">
        <f t="shared" si="1275"/>
        <v>1500</v>
      </c>
      <c r="N793" s="19">
        <f t="shared" si="1276"/>
        <v>1500</v>
      </c>
      <c r="O793" s="19">
        <f t="shared" ref="O793:Q793" si="1376">O794+O796</f>
        <v>0</v>
      </c>
      <c r="P793" s="19">
        <f t="shared" si="1376"/>
        <v>0</v>
      </c>
      <c r="Q793" s="19">
        <f t="shared" si="1376"/>
        <v>0</v>
      </c>
      <c r="R793" s="19">
        <f t="shared" si="1359"/>
        <v>1471.8</v>
      </c>
      <c r="S793" s="19">
        <f t="shared" ref="S793" si="1377">S794+S796</f>
        <v>0</v>
      </c>
      <c r="T793" s="19">
        <f t="shared" si="1366"/>
        <v>1471.8</v>
      </c>
      <c r="U793" s="19">
        <f t="shared" si="1360"/>
        <v>1500</v>
      </c>
      <c r="V793" s="19">
        <f t="shared" si="1361"/>
        <v>1500</v>
      </c>
      <c r="W793" s="19">
        <f t="shared" ref="W793" si="1378">W794+W796</f>
        <v>0</v>
      </c>
      <c r="X793" s="32"/>
      <c r="Y793" s="23"/>
      <c r="Z793" s="2"/>
    </row>
    <row r="794" spans="1:26" x14ac:dyDescent="0.3">
      <c r="A794" s="47" t="s">
        <v>202</v>
      </c>
      <c r="B794" s="44">
        <v>610</v>
      </c>
      <c r="C794" s="47"/>
      <c r="D794" s="47"/>
      <c r="E794" s="15" t="s">
        <v>595</v>
      </c>
      <c r="F794" s="19">
        <f t="shared" ref="F794:K794" si="1379">F795</f>
        <v>132.19999999999999</v>
      </c>
      <c r="G794" s="19">
        <f t="shared" si="1379"/>
        <v>113.5</v>
      </c>
      <c r="H794" s="19">
        <f t="shared" si="1379"/>
        <v>113.5</v>
      </c>
      <c r="I794" s="19">
        <f t="shared" si="1379"/>
        <v>0</v>
      </c>
      <c r="J794" s="19">
        <f t="shared" si="1379"/>
        <v>0</v>
      </c>
      <c r="K794" s="19">
        <f t="shared" si="1379"/>
        <v>0</v>
      </c>
      <c r="L794" s="19">
        <f t="shared" si="1274"/>
        <v>132.19999999999999</v>
      </c>
      <c r="M794" s="19">
        <f t="shared" si="1275"/>
        <v>113.5</v>
      </c>
      <c r="N794" s="19">
        <f t="shared" si="1276"/>
        <v>113.5</v>
      </c>
      <c r="O794" s="19">
        <f t="shared" ref="O794:Q794" si="1380">O795</f>
        <v>0</v>
      </c>
      <c r="P794" s="19">
        <f t="shared" si="1380"/>
        <v>0</v>
      </c>
      <c r="Q794" s="19">
        <f t="shared" si="1380"/>
        <v>0</v>
      </c>
      <c r="R794" s="19">
        <f t="shared" si="1359"/>
        <v>132.19999999999999</v>
      </c>
      <c r="S794" s="19">
        <f t="shared" ref="S794" si="1381">S795</f>
        <v>0</v>
      </c>
      <c r="T794" s="19">
        <f t="shared" si="1366"/>
        <v>132.19999999999999</v>
      </c>
      <c r="U794" s="19">
        <f t="shared" si="1360"/>
        <v>113.5</v>
      </c>
      <c r="V794" s="19">
        <f t="shared" si="1361"/>
        <v>113.5</v>
      </c>
      <c r="W794" s="19">
        <f t="shared" ref="W794" si="1382">W795</f>
        <v>0</v>
      </c>
      <c r="X794" s="32"/>
      <c r="Y794" s="23"/>
      <c r="Z794" s="2"/>
    </row>
    <row r="795" spans="1:26" x14ac:dyDescent="0.3">
      <c r="A795" s="47" t="s">
        <v>202</v>
      </c>
      <c r="B795" s="44">
        <v>610</v>
      </c>
      <c r="C795" s="47" t="s">
        <v>28</v>
      </c>
      <c r="D795" s="47" t="s">
        <v>30</v>
      </c>
      <c r="E795" s="15" t="s">
        <v>562</v>
      </c>
      <c r="F795" s="19">
        <v>132.19999999999999</v>
      </c>
      <c r="G795" s="19">
        <v>113.5</v>
      </c>
      <c r="H795" s="19">
        <v>113.5</v>
      </c>
      <c r="I795" s="19"/>
      <c r="J795" s="19"/>
      <c r="K795" s="19"/>
      <c r="L795" s="19">
        <f t="shared" si="1274"/>
        <v>132.19999999999999</v>
      </c>
      <c r="M795" s="19">
        <f t="shared" si="1275"/>
        <v>113.5</v>
      </c>
      <c r="N795" s="19">
        <f t="shared" si="1276"/>
        <v>113.5</v>
      </c>
      <c r="O795" s="19"/>
      <c r="P795" s="19"/>
      <c r="Q795" s="19"/>
      <c r="R795" s="19">
        <f t="shared" si="1359"/>
        <v>132.19999999999999</v>
      </c>
      <c r="S795" s="19"/>
      <c r="T795" s="19">
        <f t="shared" si="1366"/>
        <v>132.19999999999999</v>
      </c>
      <c r="U795" s="19">
        <f t="shared" si="1360"/>
        <v>113.5</v>
      </c>
      <c r="V795" s="19">
        <f t="shared" si="1361"/>
        <v>113.5</v>
      </c>
      <c r="W795" s="19"/>
      <c r="X795" s="32"/>
      <c r="Y795" s="23"/>
      <c r="Z795" s="2"/>
    </row>
    <row r="796" spans="1:26" x14ac:dyDescent="0.3">
      <c r="A796" s="47" t="s">
        <v>202</v>
      </c>
      <c r="B796" s="44">
        <v>620</v>
      </c>
      <c r="C796" s="47"/>
      <c r="D796" s="47"/>
      <c r="E796" s="15" t="s">
        <v>596</v>
      </c>
      <c r="F796" s="19">
        <f t="shared" ref="F796:K796" si="1383">F797</f>
        <v>1339.6</v>
      </c>
      <c r="G796" s="19">
        <f t="shared" si="1383"/>
        <v>1386.5</v>
      </c>
      <c r="H796" s="19">
        <f t="shared" si="1383"/>
        <v>1386.5</v>
      </c>
      <c r="I796" s="19">
        <f t="shared" si="1383"/>
        <v>0</v>
      </c>
      <c r="J796" s="19">
        <f t="shared" si="1383"/>
        <v>0</v>
      </c>
      <c r="K796" s="19">
        <f t="shared" si="1383"/>
        <v>0</v>
      </c>
      <c r="L796" s="19">
        <f t="shared" si="1274"/>
        <v>1339.6</v>
      </c>
      <c r="M796" s="19">
        <f t="shared" si="1275"/>
        <v>1386.5</v>
      </c>
      <c r="N796" s="19">
        <f t="shared" si="1276"/>
        <v>1386.5</v>
      </c>
      <c r="O796" s="19">
        <f t="shared" ref="O796:Q796" si="1384">O797</f>
        <v>0</v>
      </c>
      <c r="P796" s="19">
        <f t="shared" si="1384"/>
        <v>0</v>
      </c>
      <c r="Q796" s="19">
        <f t="shared" si="1384"/>
        <v>0</v>
      </c>
      <c r="R796" s="19">
        <f t="shared" si="1359"/>
        <v>1339.6</v>
      </c>
      <c r="S796" s="19">
        <f t="shared" ref="S796" si="1385">S797</f>
        <v>0</v>
      </c>
      <c r="T796" s="19">
        <f t="shared" si="1366"/>
        <v>1339.6</v>
      </c>
      <c r="U796" s="19">
        <f t="shared" si="1360"/>
        <v>1386.5</v>
      </c>
      <c r="V796" s="19">
        <f t="shared" si="1361"/>
        <v>1386.5</v>
      </c>
      <c r="W796" s="19">
        <f t="shared" ref="W796" si="1386">W797</f>
        <v>0</v>
      </c>
      <c r="X796" s="32"/>
      <c r="Y796" s="23"/>
      <c r="Z796" s="2"/>
    </row>
    <row r="797" spans="1:26" x14ac:dyDescent="0.3">
      <c r="A797" s="47" t="s">
        <v>202</v>
      </c>
      <c r="B797" s="44">
        <v>620</v>
      </c>
      <c r="C797" s="47" t="s">
        <v>28</v>
      </c>
      <c r="D797" s="47" t="s">
        <v>30</v>
      </c>
      <c r="E797" s="15" t="s">
        <v>562</v>
      </c>
      <c r="F797" s="19">
        <v>1339.6</v>
      </c>
      <c r="G797" s="19">
        <v>1386.5</v>
      </c>
      <c r="H797" s="19">
        <v>1386.5</v>
      </c>
      <c r="I797" s="19"/>
      <c r="J797" s="19"/>
      <c r="K797" s="19"/>
      <c r="L797" s="19">
        <f t="shared" si="1274"/>
        <v>1339.6</v>
      </c>
      <c r="M797" s="19">
        <f t="shared" si="1275"/>
        <v>1386.5</v>
      </c>
      <c r="N797" s="19">
        <f t="shared" si="1276"/>
        <v>1386.5</v>
      </c>
      <c r="O797" s="19"/>
      <c r="P797" s="19"/>
      <c r="Q797" s="19"/>
      <c r="R797" s="19">
        <f t="shared" si="1359"/>
        <v>1339.6</v>
      </c>
      <c r="S797" s="19"/>
      <c r="T797" s="19">
        <f t="shared" si="1366"/>
        <v>1339.6</v>
      </c>
      <c r="U797" s="19">
        <f t="shared" si="1360"/>
        <v>1386.5</v>
      </c>
      <c r="V797" s="19">
        <f t="shared" si="1361"/>
        <v>1386.5</v>
      </c>
      <c r="W797" s="19"/>
      <c r="X797" s="32"/>
      <c r="Y797" s="23"/>
      <c r="Z797" s="2"/>
    </row>
    <row r="798" spans="1:26" ht="46.8" x14ac:dyDescent="0.3">
      <c r="A798" s="47" t="s">
        <v>203</v>
      </c>
      <c r="B798" s="44"/>
      <c r="C798" s="47"/>
      <c r="D798" s="47"/>
      <c r="E798" s="15" t="s">
        <v>941</v>
      </c>
      <c r="F798" s="19">
        <f>F799+F802+F805</f>
        <v>12252</v>
      </c>
      <c r="G798" s="19">
        <f t="shared" ref="G798:W798" si="1387">G799+G802+G805</f>
        <v>12252</v>
      </c>
      <c r="H798" s="19">
        <f t="shared" si="1387"/>
        <v>12252</v>
      </c>
      <c r="I798" s="19">
        <f t="shared" ref="I798:K798" si="1388">I799+I802+I805</f>
        <v>0</v>
      </c>
      <c r="J798" s="19">
        <f t="shared" si="1388"/>
        <v>0</v>
      </c>
      <c r="K798" s="19">
        <f t="shared" si="1388"/>
        <v>0</v>
      </c>
      <c r="L798" s="19">
        <f t="shared" si="1274"/>
        <v>12252</v>
      </c>
      <c r="M798" s="19">
        <f t="shared" si="1275"/>
        <v>12252</v>
      </c>
      <c r="N798" s="19">
        <f t="shared" si="1276"/>
        <v>12252</v>
      </c>
      <c r="O798" s="19">
        <f t="shared" ref="O798:Q798" si="1389">O799+O802+O805</f>
        <v>0</v>
      </c>
      <c r="P798" s="19">
        <f t="shared" si="1389"/>
        <v>0</v>
      </c>
      <c r="Q798" s="19">
        <f t="shared" si="1389"/>
        <v>0</v>
      </c>
      <c r="R798" s="19">
        <f t="shared" si="1359"/>
        <v>12252</v>
      </c>
      <c r="S798" s="19">
        <f t="shared" ref="S798" si="1390">S799+S802+S805</f>
        <v>0</v>
      </c>
      <c r="T798" s="19">
        <f t="shared" si="1366"/>
        <v>12252</v>
      </c>
      <c r="U798" s="19">
        <f t="shared" si="1360"/>
        <v>12252</v>
      </c>
      <c r="V798" s="19">
        <f t="shared" si="1361"/>
        <v>12252</v>
      </c>
      <c r="W798" s="19">
        <f t="shared" si="1387"/>
        <v>0</v>
      </c>
      <c r="X798" s="32"/>
      <c r="Y798" s="23"/>
      <c r="Z798" s="2"/>
    </row>
    <row r="799" spans="1:26" ht="31.2" x14ac:dyDescent="0.3">
      <c r="A799" s="47" t="s">
        <v>203</v>
      </c>
      <c r="B799" s="44">
        <v>200</v>
      </c>
      <c r="C799" s="47"/>
      <c r="D799" s="47"/>
      <c r="E799" s="15" t="s">
        <v>578</v>
      </c>
      <c r="F799" s="19">
        <f t="shared" ref="F799:K800" si="1391">F800</f>
        <v>3300</v>
      </c>
      <c r="G799" s="19">
        <f t="shared" si="1391"/>
        <v>3300</v>
      </c>
      <c r="H799" s="19">
        <f t="shared" si="1391"/>
        <v>3300</v>
      </c>
      <c r="I799" s="19">
        <f t="shared" si="1391"/>
        <v>0</v>
      </c>
      <c r="J799" s="19">
        <f t="shared" si="1391"/>
        <v>0</v>
      </c>
      <c r="K799" s="19">
        <f t="shared" si="1391"/>
        <v>0</v>
      </c>
      <c r="L799" s="19">
        <f t="shared" si="1274"/>
        <v>3300</v>
      </c>
      <c r="M799" s="19">
        <f t="shared" si="1275"/>
        <v>3300</v>
      </c>
      <c r="N799" s="19">
        <f t="shared" si="1276"/>
        <v>3300</v>
      </c>
      <c r="O799" s="19">
        <f t="shared" ref="O799:Q800" si="1392">O800</f>
        <v>0</v>
      </c>
      <c r="P799" s="19">
        <f t="shared" si="1392"/>
        <v>0</v>
      </c>
      <c r="Q799" s="19">
        <f t="shared" si="1392"/>
        <v>0</v>
      </c>
      <c r="R799" s="19">
        <f t="shared" si="1359"/>
        <v>3300</v>
      </c>
      <c r="S799" s="19">
        <f t="shared" ref="S799:S800" si="1393">S800</f>
        <v>0</v>
      </c>
      <c r="T799" s="19">
        <f t="shared" si="1366"/>
        <v>3300</v>
      </c>
      <c r="U799" s="19">
        <f t="shared" si="1360"/>
        <v>3300</v>
      </c>
      <c r="V799" s="19">
        <f t="shared" si="1361"/>
        <v>3300</v>
      </c>
      <c r="W799" s="19">
        <f t="shared" ref="W799:W800" si="1394">W800</f>
        <v>0</v>
      </c>
      <c r="X799" s="32"/>
      <c r="Y799" s="23"/>
      <c r="Z799" s="2"/>
    </row>
    <row r="800" spans="1:26" ht="46.8" x14ac:dyDescent="0.3">
      <c r="A800" s="47" t="s">
        <v>203</v>
      </c>
      <c r="B800" s="44">
        <v>240</v>
      </c>
      <c r="C800" s="47"/>
      <c r="D800" s="47"/>
      <c r="E800" s="15" t="s">
        <v>586</v>
      </c>
      <c r="F800" s="19">
        <f t="shared" si="1391"/>
        <v>3300</v>
      </c>
      <c r="G800" s="19">
        <f t="shared" si="1391"/>
        <v>3300</v>
      </c>
      <c r="H800" s="19">
        <f t="shared" si="1391"/>
        <v>3300</v>
      </c>
      <c r="I800" s="19">
        <f t="shared" si="1391"/>
        <v>0</v>
      </c>
      <c r="J800" s="19">
        <f t="shared" si="1391"/>
        <v>0</v>
      </c>
      <c r="K800" s="19">
        <f t="shared" si="1391"/>
        <v>0</v>
      </c>
      <c r="L800" s="19">
        <f t="shared" si="1274"/>
        <v>3300</v>
      </c>
      <c r="M800" s="19">
        <f t="shared" si="1275"/>
        <v>3300</v>
      </c>
      <c r="N800" s="19">
        <f t="shared" si="1276"/>
        <v>3300</v>
      </c>
      <c r="O800" s="19">
        <f t="shared" si="1392"/>
        <v>0</v>
      </c>
      <c r="P800" s="19">
        <f t="shared" si="1392"/>
        <v>0</v>
      </c>
      <c r="Q800" s="19">
        <f t="shared" si="1392"/>
        <v>0</v>
      </c>
      <c r="R800" s="19">
        <f t="shared" si="1359"/>
        <v>3300</v>
      </c>
      <c r="S800" s="19">
        <f t="shared" si="1393"/>
        <v>0</v>
      </c>
      <c r="T800" s="19">
        <f t="shared" si="1366"/>
        <v>3300</v>
      </c>
      <c r="U800" s="19">
        <f t="shared" si="1360"/>
        <v>3300</v>
      </c>
      <c r="V800" s="19">
        <f t="shared" si="1361"/>
        <v>3300</v>
      </c>
      <c r="W800" s="19">
        <f t="shared" si="1394"/>
        <v>0</v>
      </c>
      <c r="X800" s="32"/>
      <c r="Y800" s="23"/>
      <c r="Z800" s="2"/>
    </row>
    <row r="801" spans="1:26" x14ac:dyDescent="0.3">
      <c r="A801" s="47" t="s">
        <v>203</v>
      </c>
      <c r="B801" s="44">
        <v>240</v>
      </c>
      <c r="C801" s="47" t="s">
        <v>28</v>
      </c>
      <c r="D801" s="47" t="s">
        <v>30</v>
      </c>
      <c r="E801" s="15" t="s">
        <v>562</v>
      </c>
      <c r="F801" s="19">
        <v>3300</v>
      </c>
      <c r="G801" s="19">
        <v>3300</v>
      </c>
      <c r="H801" s="19">
        <v>3300</v>
      </c>
      <c r="I801" s="19"/>
      <c r="J801" s="19"/>
      <c r="K801" s="19"/>
      <c r="L801" s="19">
        <f t="shared" si="1274"/>
        <v>3300</v>
      </c>
      <c r="M801" s="19">
        <f t="shared" si="1275"/>
        <v>3300</v>
      </c>
      <c r="N801" s="19">
        <f t="shared" si="1276"/>
        <v>3300</v>
      </c>
      <c r="O801" s="19"/>
      <c r="P801" s="19"/>
      <c r="Q801" s="19"/>
      <c r="R801" s="19">
        <f t="shared" si="1359"/>
        <v>3300</v>
      </c>
      <c r="S801" s="19"/>
      <c r="T801" s="19">
        <f t="shared" si="1366"/>
        <v>3300</v>
      </c>
      <c r="U801" s="19">
        <f t="shared" si="1360"/>
        <v>3300</v>
      </c>
      <c r="V801" s="19">
        <f t="shared" si="1361"/>
        <v>3300</v>
      </c>
      <c r="W801" s="19"/>
      <c r="X801" s="32"/>
      <c r="Y801" s="23"/>
      <c r="Z801" s="2"/>
    </row>
    <row r="802" spans="1:26" ht="31.2" x14ac:dyDescent="0.3">
      <c r="A802" s="47" t="s">
        <v>203</v>
      </c>
      <c r="B802" s="44">
        <v>300</v>
      </c>
      <c r="C802" s="47"/>
      <c r="D802" s="47"/>
      <c r="E802" s="15" t="s">
        <v>579</v>
      </c>
      <c r="F802" s="19">
        <f>F803</f>
        <v>1760</v>
      </c>
      <c r="G802" s="19">
        <f t="shared" ref="G802:W803" si="1395">G803</f>
        <v>1760</v>
      </c>
      <c r="H802" s="19">
        <f t="shared" si="1395"/>
        <v>1760</v>
      </c>
      <c r="I802" s="19">
        <f t="shared" si="1395"/>
        <v>0</v>
      </c>
      <c r="J802" s="19">
        <f t="shared" si="1395"/>
        <v>0</v>
      </c>
      <c r="K802" s="19">
        <f t="shared" si="1395"/>
        <v>0</v>
      </c>
      <c r="L802" s="19">
        <f t="shared" si="1274"/>
        <v>1760</v>
      </c>
      <c r="M802" s="19">
        <f t="shared" si="1275"/>
        <v>1760</v>
      </c>
      <c r="N802" s="19">
        <f t="shared" si="1276"/>
        <v>1760</v>
      </c>
      <c r="O802" s="19">
        <f t="shared" si="1395"/>
        <v>0</v>
      </c>
      <c r="P802" s="19">
        <f t="shared" si="1395"/>
        <v>0</v>
      </c>
      <c r="Q802" s="19">
        <f t="shared" si="1395"/>
        <v>0</v>
      </c>
      <c r="R802" s="19">
        <f t="shared" si="1359"/>
        <v>1760</v>
      </c>
      <c r="S802" s="19">
        <f t="shared" si="1395"/>
        <v>0</v>
      </c>
      <c r="T802" s="19">
        <f t="shared" si="1366"/>
        <v>1760</v>
      </c>
      <c r="U802" s="19">
        <f t="shared" si="1360"/>
        <v>1760</v>
      </c>
      <c r="V802" s="19">
        <f t="shared" si="1361"/>
        <v>1760</v>
      </c>
      <c r="W802" s="19">
        <f t="shared" si="1395"/>
        <v>0</v>
      </c>
      <c r="X802" s="32"/>
      <c r="Y802" s="23"/>
      <c r="Z802" s="2"/>
    </row>
    <row r="803" spans="1:26" x14ac:dyDescent="0.3">
      <c r="A803" s="47" t="s">
        <v>203</v>
      </c>
      <c r="B803" s="44">
        <v>350</v>
      </c>
      <c r="C803" s="47"/>
      <c r="D803" s="47"/>
      <c r="E803" s="15" t="s">
        <v>567</v>
      </c>
      <c r="F803" s="19">
        <f>F804</f>
        <v>1760</v>
      </c>
      <c r="G803" s="19">
        <f t="shared" si="1395"/>
        <v>1760</v>
      </c>
      <c r="H803" s="19">
        <f t="shared" si="1395"/>
        <v>1760</v>
      </c>
      <c r="I803" s="19">
        <f t="shared" si="1395"/>
        <v>0</v>
      </c>
      <c r="J803" s="19">
        <f t="shared" si="1395"/>
        <v>0</v>
      </c>
      <c r="K803" s="19">
        <f t="shared" si="1395"/>
        <v>0</v>
      </c>
      <c r="L803" s="19">
        <f t="shared" ref="L803:L866" si="1396">F803+I803</f>
        <v>1760</v>
      </c>
      <c r="M803" s="19">
        <f t="shared" ref="M803:M866" si="1397">G803+J803</f>
        <v>1760</v>
      </c>
      <c r="N803" s="19">
        <f t="shared" ref="N803:N866" si="1398">H803+K803</f>
        <v>1760</v>
      </c>
      <c r="O803" s="19">
        <f t="shared" si="1395"/>
        <v>0</v>
      </c>
      <c r="P803" s="19">
        <f t="shared" si="1395"/>
        <v>0</v>
      </c>
      <c r="Q803" s="19">
        <f t="shared" si="1395"/>
        <v>0</v>
      </c>
      <c r="R803" s="19">
        <f t="shared" si="1359"/>
        <v>1760</v>
      </c>
      <c r="S803" s="19">
        <f t="shared" si="1395"/>
        <v>0</v>
      </c>
      <c r="T803" s="19">
        <f t="shared" si="1366"/>
        <v>1760</v>
      </c>
      <c r="U803" s="19">
        <f t="shared" si="1360"/>
        <v>1760</v>
      </c>
      <c r="V803" s="19">
        <f t="shared" si="1361"/>
        <v>1760</v>
      </c>
      <c r="W803" s="19">
        <f t="shared" si="1395"/>
        <v>0</v>
      </c>
      <c r="X803" s="32"/>
      <c r="Y803" s="23"/>
      <c r="Z803" s="2"/>
    </row>
    <row r="804" spans="1:26" x14ac:dyDescent="0.3">
      <c r="A804" s="47" t="s">
        <v>203</v>
      </c>
      <c r="B804" s="44">
        <v>350</v>
      </c>
      <c r="C804" s="47" t="s">
        <v>28</v>
      </c>
      <c r="D804" s="47" t="s">
        <v>30</v>
      </c>
      <c r="E804" s="15" t="s">
        <v>562</v>
      </c>
      <c r="F804" s="19">
        <v>1760</v>
      </c>
      <c r="G804" s="19">
        <v>1760</v>
      </c>
      <c r="H804" s="19">
        <v>1760</v>
      </c>
      <c r="I804" s="19"/>
      <c r="J804" s="19"/>
      <c r="K804" s="19"/>
      <c r="L804" s="19">
        <f t="shared" si="1396"/>
        <v>1760</v>
      </c>
      <c r="M804" s="19">
        <f t="shared" si="1397"/>
        <v>1760</v>
      </c>
      <c r="N804" s="19">
        <f t="shared" si="1398"/>
        <v>1760</v>
      </c>
      <c r="O804" s="19"/>
      <c r="P804" s="19"/>
      <c r="Q804" s="19"/>
      <c r="R804" s="19">
        <f t="shared" si="1359"/>
        <v>1760</v>
      </c>
      <c r="S804" s="19"/>
      <c r="T804" s="19">
        <f t="shared" si="1366"/>
        <v>1760</v>
      </c>
      <c r="U804" s="19">
        <f t="shared" si="1360"/>
        <v>1760</v>
      </c>
      <c r="V804" s="19">
        <f t="shared" si="1361"/>
        <v>1760</v>
      </c>
      <c r="W804" s="19"/>
      <c r="X804" s="32"/>
      <c r="Y804" s="23"/>
      <c r="Z804" s="2"/>
    </row>
    <row r="805" spans="1:26" ht="46.8" x14ac:dyDescent="0.3">
      <c r="A805" s="47" t="s">
        <v>203</v>
      </c>
      <c r="B805" s="44">
        <v>600</v>
      </c>
      <c r="C805" s="47"/>
      <c r="D805" s="47"/>
      <c r="E805" s="15" t="s">
        <v>581</v>
      </c>
      <c r="F805" s="19">
        <f>F806</f>
        <v>7192</v>
      </c>
      <c r="G805" s="19">
        <f t="shared" ref="G805:W806" si="1399">G806</f>
        <v>7192</v>
      </c>
      <c r="H805" s="19">
        <f t="shared" si="1399"/>
        <v>7192</v>
      </c>
      <c r="I805" s="19">
        <f t="shared" si="1399"/>
        <v>0</v>
      </c>
      <c r="J805" s="19">
        <f t="shared" si="1399"/>
        <v>0</v>
      </c>
      <c r="K805" s="19">
        <f t="shared" si="1399"/>
        <v>0</v>
      </c>
      <c r="L805" s="19">
        <f t="shared" si="1396"/>
        <v>7192</v>
      </c>
      <c r="M805" s="19">
        <f t="shared" si="1397"/>
        <v>7192</v>
      </c>
      <c r="N805" s="19">
        <f t="shared" si="1398"/>
        <v>7192</v>
      </c>
      <c r="O805" s="19">
        <f t="shared" si="1399"/>
        <v>0</v>
      </c>
      <c r="P805" s="19">
        <f t="shared" si="1399"/>
        <v>0</v>
      </c>
      <c r="Q805" s="19">
        <f t="shared" si="1399"/>
        <v>0</v>
      </c>
      <c r="R805" s="19">
        <f t="shared" si="1359"/>
        <v>7192</v>
      </c>
      <c r="S805" s="19">
        <f t="shared" si="1399"/>
        <v>0</v>
      </c>
      <c r="T805" s="19">
        <f t="shared" si="1366"/>
        <v>7192</v>
      </c>
      <c r="U805" s="19">
        <f t="shared" si="1360"/>
        <v>7192</v>
      </c>
      <c r="V805" s="19">
        <f t="shared" si="1361"/>
        <v>7192</v>
      </c>
      <c r="W805" s="19">
        <f t="shared" si="1399"/>
        <v>0</v>
      </c>
      <c r="X805" s="32"/>
      <c r="Y805" s="23"/>
      <c r="Z805" s="2"/>
    </row>
    <row r="806" spans="1:26" x14ac:dyDescent="0.3">
      <c r="A806" s="47" t="s">
        <v>203</v>
      </c>
      <c r="B806" s="44">
        <v>620</v>
      </c>
      <c r="C806" s="47"/>
      <c r="D806" s="47"/>
      <c r="E806" s="15" t="s">
        <v>596</v>
      </c>
      <c r="F806" s="19">
        <f>F807</f>
        <v>7192</v>
      </c>
      <c r="G806" s="19">
        <f t="shared" si="1399"/>
        <v>7192</v>
      </c>
      <c r="H806" s="19">
        <f t="shared" si="1399"/>
        <v>7192</v>
      </c>
      <c r="I806" s="19">
        <f t="shared" si="1399"/>
        <v>0</v>
      </c>
      <c r="J806" s="19">
        <f t="shared" si="1399"/>
        <v>0</v>
      </c>
      <c r="K806" s="19">
        <f t="shared" si="1399"/>
        <v>0</v>
      </c>
      <c r="L806" s="19">
        <f t="shared" si="1396"/>
        <v>7192</v>
      </c>
      <c r="M806" s="19">
        <f t="shared" si="1397"/>
        <v>7192</v>
      </c>
      <c r="N806" s="19">
        <f t="shared" si="1398"/>
        <v>7192</v>
      </c>
      <c r="O806" s="19">
        <f t="shared" si="1399"/>
        <v>0</v>
      </c>
      <c r="P806" s="19">
        <f t="shared" si="1399"/>
        <v>0</v>
      </c>
      <c r="Q806" s="19">
        <f t="shared" si="1399"/>
        <v>0</v>
      </c>
      <c r="R806" s="19">
        <f t="shared" si="1359"/>
        <v>7192</v>
      </c>
      <c r="S806" s="19">
        <f t="shared" si="1399"/>
        <v>0</v>
      </c>
      <c r="T806" s="19">
        <f t="shared" si="1366"/>
        <v>7192</v>
      </c>
      <c r="U806" s="19">
        <f t="shared" si="1360"/>
        <v>7192</v>
      </c>
      <c r="V806" s="19">
        <f t="shared" si="1361"/>
        <v>7192</v>
      </c>
      <c r="W806" s="19">
        <f t="shared" si="1399"/>
        <v>0</v>
      </c>
      <c r="X806" s="32"/>
      <c r="Y806" s="23"/>
      <c r="Z806" s="2"/>
    </row>
    <row r="807" spans="1:26" x14ac:dyDescent="0.3">
      <c r="A807" s="47" t="s">
        <v>203</v>
      </c>
      <c r="B807" s="44">
        <v>620</v>
      </c>
      <c r="C807" s="47" t="s">
        <v>28</v>
      </c>
      <c r="D807" s="47" t="s">
        <v>30</v>
      </c>
      <c r="E807" s="15" t="s">
        <v>562</v>
      </c>
      <c r="F807" s="19">
        <v>7192</v>
      </c>
      <c r="G807" s="19">
        <v>7192</v>
      </c>
      <c r="H807" s="19">
        <v>7192</v>
      </c>
      <c r="I807" s="19"/>
      <c r="J807" s="19"/>
      <c r="K807" s="19"/>
      <c r="L807" s="19">
        <f t="shared" si="1396"/>
        <v>7192</v>
      </c>
      <c r="M807" s="19">
        <f t="shared" si="1397"/>
        <v>7192</v>
      </c>
      <c r="N807" s="19">
        <f t="shared" si="1398"/>
        <v>7192</v>
      </c>
      <c r="O807" s="19"/>
      <c r="P807" s="19"/>
      <c r="Q807" s="19"/>
      <c r="R807" s="19">
        <f t="shared" si="1359"/>
        <v>7192</v>
      </c>
      <c r="S807" s="19"/>
      <c r="T807" s="19">
        <f t="shared" si="1366"/>
        <v>7192</v>
      </c>
      <c r="U807" s="19">
        <f t="shared" si="1360"/>
        <v>7192</v>
      </c>
      <c r="V807" s="19">
        <f t="shared" si="1361"/>
        <v>7192</v>
      </c>
      <c r="W807" s="19"/>
      <c r="X807" s="32"/>
      <c r="Y807" s="23"/>
      <c r="Z807" s="2"/>
    </row>
    <row r="808" spans="1:26" ht="46.8" x14ac:dyDescent="0.3">
      <c r="A808" s="47" t="s">
        <v>206</v>
      </c>
      <c r="B808" s="44"/>
      <c r="C808" s="47"/>
      <c r="D808" s="47"/>
      <c r="E808" s="15" t="s">
        <v>1111</v>
      </c>
      <c r="F808" s="19">
        <f t="shared" ref="F808:K809" si="1400">F809</f>
        <v>9930.1</v>
      </c>
      <c r="G808" s="19">
        <f t="shared" si="1400"/>
        <v>9930.1</v>
      </c>
      <c r="H808" s="19">
        <f t="shared" si="1400"/>
        <v>9930.1</v>
      </c>
      <c r="I808" s="19">
        <f t="shared" si="1400"/>
        <v>0</v>
      </c>
      <c r="J808" s="19">
        <f t="shared" si="1400"/>
        <v>0</v>
      </c>
      <c r="K808" s="19">
        <f t="shared" si="1400"/>
        <v>0</v>
      </c>
      <c r="L808" s="19">
        <f t="shared" si="1396"/>
        <v>9930.1</v>
      </c>
      <c r="M808" s="19">
        <f t="shared" si="1397"/>
        <v>9930.1</v>
      </c>
      <c r="N808" s="19">
        <f t="shared" si="1398"/>
        <v>9930.1</v>
      </c>
      <c r="O808" s="19">
        <f t="shared" ref="O808:Q809" si="1401">O809</f>
        <v>0</v>
      </c>
      <c r="P808" s="19">
        <f t="shared" si="1401"/>
        <v>0</v>
      </c>
      <c r="Q808" s="19">
        <f t="shared" si="1401"/>
        <v>0</v>
      </c>
      <c r="R808" s="19">
        <f t="shared" si="1359"/>
        <v>9930.1</v>
      </c>
      <c r="S808" s="19">
        <f t="shared" ref="S808:S809" si="1402">S809</f>
        <v>0</v>
      </c>
      <c r="T808" s="19">
        <f t="shared" si="1366"/>
        <v>9930.1</v>
      </c>
      <c r="U808" s="19">
        <f t="shared" si="1360"/>
        <v>9930.1</v>
      </c>
      <c r="V808" s="19">
        <f t="shared" si="1361"/>
        <v>9930.1</v>
      </c>
      <c r="W808" s="19">
        <f t="shared" ref="W808:W809" si="1403">W809</f>
        <v>0</v>
      </c>
      <c r="X808" s="32"/>
      <c r="Y808" s="23"/>
      <c r="Z808" s="2"/>
    </row>
    <row r="809" spans="1:26" ht="46.8" x14ac:dyDescent="0.3">
      <c r="A809" s="47" t="s">
        <v>205</v>
      </c>
      <c r="B809" s="44"/>
      <c r="C809" s="47"/>
      <c r="D809" s="47"/>
      <c r="E809" s="15" t="s">
        <v>694</v>
      </c>
      <c r="F809" s="19">
        <f>F810</f>
        <v>9930.1</v>
      </c>
      <c r="G809" s="19">
        <f t="shared" si="1400"/>
        <v>9930.1</v>
      </c>
      <c r="H809" s="19">
        <f t="shared" si="1400"/>
        <v>9930.1</v>
      </c>
      <c r="I809" s="19">
        <f t="shared" si="1400"/>
        <v>0</v>
      </c>
      <c r="J809" s="19">
        <f t="shared" si="1400"/>
        <v>0</v>
      </c>
      <c r="K809" s="19">
        <f t="shared" si="1400"/>
        <v>0</v>
      </c>
      <c r="L809" s="19">
        <f t="shared" si="1396"/>
        <v>9930.1</v>
      </c>
      <c r="M809" s="19">
        <f t="shared" si="1397"/>
        <v>9930.1</v>
      </c>
      <c r="N809" s="19">
        <f t="shared" si="1398"/>
        <v>9930.1</v>
      </c>
      <c r="O809" s="19">
        <f t="shared" si="1401"/>
        <v>0</v>
      </c>
      <c r="P809" s="19">
        <f t="shared" si="1401"/>
        <v>0</v>
      </c>
      <c r="Q809" s="19">
        <f t="shared" si="1401"/>
        <v>0</v>
      </c>
      <c r="R809" s="19">
        <f t="shared" si="1359"/>
        <v>9930.1</v>
      </c>
      <c r="S809" s="19">
        <f t="shared" si="1402"/>
        <v>0</v>
      </c>
      <c r="T809" s="19">
        <f t="shared" si="1366"/>
        <v>9930.1</v>
      </c>
      <c r="U809" s="19">
        <f t="shared" si="1360"/>
        <v>9930.1</v>
      </c>
      <c r="V809" s="19">
        <f t="shared" si="1361"/>
        <v>9930.1</v>
      </c>
      <c r="W809" s="19">
        <f t="shared" si="1403"/>
        <v>0</v>
      </c>
      <c r="X809" s="32"/>
      <c r="Y809" s="23"/>
      <c r="Z809" s="2"/>
    </row>
    <row r="810" spans="1:26" ht="46.8" x14ac:dyDescent="0.3">
      <c r="A810" s="47" t="s">
        <v>205</v>
      </c>
      <c r="B810" s="44">
        <v>600</v>
      </c>
      <c r="C810" s="47"/>
      <c r="D810" s="47"/>
      <c r="E810" s="15" t="s">
        <v>581</v>
      </c>
      <c r="F810" s="19">
        <f>F811+F813+F815</f>
        <v>9930.1</v>
      </c>
      <c r="G810" s="19">
        <f t="shared" ref="G810:W810" si="1404">G811+G813+G815</f>
        <v>9930.1</v>
      </c>
      <c r="H810" s="19">
        <f t="shared" si="1404"/>
        <v>9930.1</v>
      </c>
      <c r="I810" s="19">
        <f t="shared" ref="I810:K810" si="1405">I811+I813+I815</f>
        <v>0</v>
      </c>
      <c r="J810" s="19">
        <f t="shared" si="1405"/>
        <v>0</v>
      </c>
      <c r="K810" s="19">
        <f t="shared" si="1405"/>
        <v>0</v>
      </c>
      <c r="L810" s="19">
        <f t="shared" si="1396"/>
        <v>9930.1</v>
      </c>
      <c r="M810" s="19">
        <f t="shared" si="1397"/>
        <v>9930.1</v>
      </c>
      <c r="N810" s="19">
        <f t="shared" si="1398"/>
        <v>9930.1</v>
      </c>
      <c r="O810" s="19">
        <f t="shared" ref="O810:Q810" si="1406">O811+O813+O815</f>
        <v>0</v>
      </c>
      <c r="P810" s="19">
        <f t="shared" si="1406"/>
        <v>0</v>
      </c>
      <c r="Q810" s="19">
        <f t="shared" si="1406"/>
        <v>0</v>
      </c>
      <c r="R810" s="19">
        <f t="shared" si="1359"/>
        <v>9930.1</v>
      </c>
      <c r="S810" s="19">
        <f t="shared" ref="S810" si="1407">S811+S813+S815</f>
        <v>0</v>
      </c>
      <c r="T810" s="19">
        <f t="shared" si="1366"/>
        <v>9930.1</v>
      </c>
      <c r="U810" s="19">
        <f t="shared" si="1360"/>
        <v>9930.1</v>
      </c>
      <c r="V810" s="19">
        <f t="shared" si="1361"/>
        <v>9930.1</v>
      </c>
      <c r="W810" s="19">
        <f t="shared" si="1404"/>
        <v>0</v>
      </c>
      <c r="X810" s="32"/>
      <c r="Y810" s="23"/>
      <c r="Z810" s="2"/>
    </row>
    <row r="811" spans="1:26" x14ac:dyDescent="0.3">
      <c r="A811" s="47" t="s">
        <v>205</v>
      </c>
      <c r="B811" s="44">
        <v>610</v>
      </c>
      <c r="C811" s="47"/>
      <c r="D811" s="47"/>
      <c r="E811" s="15" t="s">
        <v>595</v>
      </c>
      <c r="F811" s="19">
        <f t="shared" ref="F811:K811" si="1408">F812</f>
        <v>1651.7</v>
      </c>
      <c r="G811" s="19">
        <f t="shared" si="1408"/>
        <v>1651.7</v>
      </c>
      <c r="H811" s="19">
        <f t="shared" si="1408"/>
        <v>1651.7</v>
      </c>
      <c r="I811" s="19">
        <f t="shared" si="1408"/>
        <v>0</v>
      </c>
      <c r="J811" s="19">
        <f t="shared" si="1408"/>
        <v>0</v>
      </c>
      <c r="K811" s="19">
        <f t="shared" si="1408"/>
        <v>0</v>
      </c>
      <c r="L811" s="19">
        <f t="shared" si="1396"/>
        <v>1651.7</v>
      </c>
      <c r="M811" s="19">
        <f t="shared" si="1397"/>
        <v>1651.7</v>
      </c>
      <c r="N811" s="19">
        <f t="shared" si="1398"/>
        <v>1651.7</v>
      </c>
      <c r="O811" s="19">
        <f t="shared" ref="O811:Q811" si="1409">O812</f>
        <v>0</v>
      </c>
      <c r="P811" s="19">
        <f t="shared" si="1409"/>
        <v>0</v>
      </c>
      <c r="Q811" s="19">
        <f t="shared" si="1409"/>
        <v>0</v>
      </c>
      <c r="R811" s="19">
        <f t="shared" si="1359"/>
        <v>1651.7</v>
      </c>
      <c r="S811" s="19">
        <f t="shared" ref="S811" si="1410">S812</f>
        <v>0</v>
      </c>
      <c r="T811" s="19">
        <f t="shared" si="1366"/>
        <v>1651.7</v>
      </c>
      <c r="U811" s="19">
        <f t="shared" si="1360"/>
        <v>1651.7</v>
      </c>
      <c r="V811" s="19">
        <f t="shared" si="1361"/>
        <v>1651.7</v>
      </c>
      <c r="W811" s="19">
        <f t="shared" ref="W811" si="1411">W812</f>
        <v>0</v>
      </c>
      <c r="X811" s="32"/>
      <c r="Y811" s="23"/>
      <c r="Z811" s="2"/>
    </row>
    <row r="812" spans="1:26" x14ac:dyDescent="0.3">
      <c r="A812" s="47" t="s">
        <v>205</v>
      </c>
      <c r="B812" s="44">
        <v>610</v>
      </c>
      <c r="C812" s="47" t="s">
        <v>61</v>
      </c>
      <c r="D812" s="47" t="s">
        <v>20</v>
      </c>
      <c r="E812" s="15" t="s">
        <v>567</v>
      </c>
      <c r="F812" s="19">
        <v>1651.7</v>
      </c>
      <c r="G812" s="19">
        <v>1651.7</v>
      </c>
      <c r="H812" s="19">
        <v>1651.7</v>
      </c>
      <c r="I812" s="19"/>
      <c r="J812" s="19"/>
      <c r="K812" s="19"/>
      <c r="L812" s="19">
        <f t="shared" si="1396"/>
        <v>1651.7</v>
      </c>
      <c r="M812" s="19">
        <f t="shared" si="1397"/>
        <v>1651.7</v>
      </c>
      <c r="N812" s="19">
        <f t="shared" si="1398"/>
        <v>1651.7</v>
      </c>
      <c r="O812" s="19"/>
      <c r="P812" s="19"/>
      <c r="Q812" s="19"/>
      <c r="R812" s="19">
        <f t="shared" si="1359"/>
        <v>1651.7</v>
      </c>
      <c r="S812" s="19"/>
      <c r="T812" s="19">
        <f t="shared" si="1366"/>
        <v>1651.7</v>
      </c>
      <c r="U812" s="19">
        <f t="shared" si="1360"/>
        <v>1651.7</v>
      </c>
      <c r="V812" s="19">
        <f t="shared" si="1361"/>
        <v>1651.7</v>
      </c>
      <c r="W812" s="19"/>
      <c r="X812" s="32"/>
      <c r="Y812" s="23"/>
      <c r="Z812" s="2"/>
    </row>
    <row r="813" spans="1:26" x14ac:dyDescent="0.3">
      <c r="A813" s="47" t="s">
        <v>205</v>
      </c>
      <c r="B813" s="44">
        <v>620</v>
      </c>
      <c r="C813" s="47"/>
      <c r="D813" s="47"/>
      <c r="E813" s="15" t="s">
        <v>596</v>
      </c>
      <c r="F813" s="19">
        <f t="shared" ref="F813:K813" si="1412">F814</f>
        <v>8038.4</v>
      </c>
      <c r="G813" s="19">
        <f t="shared" si="1412"/>
        <v>8038.4</v>
      </c>
      <c r="H813" s="19">
        <f t="shared" si="1412"/>
        <v>8038.4</v>
      </c>
      <c r="I813" s="19">
        <f t="shared" si="1412"/>
        <v>0</v>
      </c>
      <c r="J813" s="19">
        <f t="shared" si="1412"/>
        <v>0</v>
      </c>
      <c r="K813" s="19">
        <f t="shared" si="1412"/>
        <v>0</v>
      </c>
      <c r="L813" s="19">
        <f t="shared" si="1396"/>
        <v>8038.4</v>
      </c>
      <c r="M813" s="19">
        <f t="shared" si="1397"/>
        <v>8038.4</v>
      </c>
      <c r="N813" s="19">
        <f t="shared" si="1398"/>
        <v>8038.4</v>
      </c>
      <c r="O813" s="19">
        <f t="shared" ref="O813:Q813" si="1413">O814</f>
        <v>0</v>
      </c>
      <c r="P813" s="19">
        <f t="shared" si="1413"/>
        <v>0</v>
      </c>
      <c r="Q813" s="19">
        <f t="shared" si="1413"/>
        <v>0</v>
      </c>
      <c r="R813" s="19">
        <f t="shared" si="1359"/>
        <v>8038.4</v>
      </c>
      <c r="S813" s="19">
        <f t="shared" ref="S813" si="1414">S814</f>
        <v>0</v>
      </c>
      <c r="T813" s="19">
        <f t="shared" si="1366"/>
        <v>8038.4</v>
      </c>
      <c r="U813" s="19">
        <f t="shared" si="1360"/>
        <v>8038.4</v>
      </c>
      <c r="V813" s="19">
        <f t="shared" si="1361"/>
        <v>8038.4</v>
      </c>
      <c r="W813" s="19">
        <f t="shared" ref="W813" si="1415">W814</f>
        <v>0</v>
      </c>
      <c r="X813" s="32"/>
      <c r="Y813" s="23"/>
      <c r="Z813" s="2"/>
    </row>
    <row r="814" spans="1:26" x14ac:dyDescent="0.3">
      <c r="A814" s="47" t="s">
        <v>205</v>
      </c>
      <c r="B814" s="44">
        <v>620</v>
      </c>
      <c r="C814" s="47" t="s">
        <v>61</v>
      </c>
      <c r="D814" s="47" t="s">
        <v>20</v>
      </c>
      <c r="E814" s="15" t="s">
        <v>567</v>
      </c>
      <c r="F814" s="19">
        <v>8038.4</v>
      </c>
      <c r="G814" s="19">
        <v>8038.4</v>
      </c>
      <c r="H814" s="19">
        <v>8038.4</v>
      </c>
      <c r="I814" s="19"/>
      <c r="J814" s="19"/>
      <c r="K814" s="19"/>
      <c r="L814" s="19">
        <f t="shared" si="1396"/>
        <v>8038.4</v>
      </c>
      <c r="M814" s="19">
        <f t="shared" si="1397"/>
        <v>8038.4</v>
      </c>
      <c r="N814" s="19">
        <f t="shared" si="1398"/>
        <v>8038.4</v>
      </c>
      <c r="O814" s="19"/>
      <c r="P814" s="19"/>
      <c r="Q814" s="19"/>
      <c r="R814" s="19">
        <f t="shared" si="1359"/>
        <v>8038.4</v>
      </c>
      <c r="S814" s="19"/>
      <c r="T814" s="19">
        <f t="shared" si="1366"/>
        <v>8038.4</v>
      </c>
      <c r="U814" s="19">
        <f t="shared" si="1360"/>
        <v>8038.4</v>
      </c>
      <c r="V814" s="19">
        <f t="shared" si="1361"/>
        <v>8038.4</v>
      </c>
      <c r="W814" s="19"/>
      <c r="X814" s="32"/>
      <c r="Y814" s="23"/>
      <c r="Z814" s="2"/>
    </row>
    <row r="815" spans="1:26" ht="46.8" x14ac:dyDescent="0.3">
      <c r="A815" s="47" t="s">
        <v>205</v>
      </c>
      <c r="B815" s="44">
        <v>630</v>
      </c>
      <c r="C815" s="47"/>
      <c r="D815" s="47"/>
      <c r="E815" s="15" t="s">
        <v>597</v>
      </c>
      <c r="F815" s="19">
        <f>F816</f>
        <v>240</v>
      </c>
      <c r="G815" s="19">
        <f t="shared" ref="G815:W815" si="1416">G816</f>
        <v>240</v>
      </c>
      <c r="H815" s="19">
        <f t="shared" si="1416"/>
        <v>240</v>
      </c>
      <c r="I815" s="19">
        <f t="shared" si="1416"/>
        <v>0</v>
      </c>
      <c r="J815" s="19">
        <f t="shared" si="1416"/>
        <v>0</v>
      </c>
      <c r="K815" s="19">
        <f t="shared" si="1416"/>
        <v>0</v>
      </c>
      <c r="L815" s="19">
        <f t="shared" si="1396"/>
        <v>240</v>
      </c>
      <c r="M815" s="19">
        <f t="shared" si="1397"/>
        <v>240</v>
      </c>
      <c r="N815" s="19">
        <f t="shared" si="1398"/>
        <v>240</v>
      </c>
      <c r="O815" s="19">
        <f t="shared" si="1416"/>
        <v>0</v>
      </c>
      <c r="P815" s="19">
        <f t="shared" si="1416"/>
        <v>0</v>
      </c>
      <c r="Q815" s="19">
        <f t="shared" si="1416"/>
        <v>0</v>
      </c>
      <c r="R815" s="19">
        <f t="shared" si="1359"/>
        <v>240</v>
      </c>
      <c r="S815" s="19">
        <f t="shared" si="1416"/>
        <v>0</v>
      </c>
      <c r="T815" s="19">
        <f t="shared" si="1366"/>
        <v>240</v>
      </c>
      <c r="U815" s="19">
        <f t="shared" si="1360"/>
        <v>240</v>
      </c>
      <c r="V815" s="19">
        <f t="shared" si="1361"/>
        <v>240</v>
      </c>
      <c r="W815" s="19">
        <f t="shared" si="1416"/>
        <v>0</v>
      </c>
      <c r="X815" s="32"/>
      <c r="Y815" s="23"/>
      <c r="Z815" s="2"/>
    </row>
    <row r="816" spans="1:26" x14ac:dyDescent="0.3">
      <c r="A816" s="47" t="s">
        <v>205</v>
      </c>
      <c r="B816" s="44">
        <v>630</v>
      </c>
      <c r="C816" s="47" t="s">
        <v>61</v>
      </c>
      <c r="D816" s="47" t="s">
        <v>20</v>
      </c>
      <c r="E816" s="15" t="s">
        <v>567</v>
      </c>
      <c r="F816" s="19">
        <v>240</v>
      </c>
      <c r="G816" s="19">
        <v>240</v>
      </c>
      <c r="H816" s="19">
        <v>240</v>
      </c>
      <c r="I816" s="19"/>
      <c r="J816" s="19"/>
      <c r="K816" s="19"/>
      <c r="L816" s="19">
        <f t="shared" si="1396"/>
        <v>240</v>
      </c>
      <c r="M816" s="19">
        <f t="shared" si="1397"/>
        <v>240</v>
      </c>
      <c r="N816" s="19">
        <f t="shared" si="1398"/>
        <v>240</v>
      </c>
      <c r="O816" s="19"/>
      <c r="P816" s="19"/>
      <c r="Q816" s="19"/>
      <c r="R816" s="19">
        <f t="shared" si="1359"/>
        <v>240</v>
      </c>
      <c r="S816" s="19"/>
      <c r="T816" s="19">
        <f t="shared" si="1366"/>
        <v>240</v>
      </c>
      <c r="U816" s="19">
        <f t="shared" si="1360"/>
        <v>240</v>
      </c>
      <c r="V816" s="19">
        <f t="shared" si="1361"/>
        <v>240</v>
      </c>
      <c r="W816" s="19"/>
      <c r="X816" s="32"/>
      <c r="Y816" s="23"/>
      <c r="Z816" s="2"/>
    </row>
    <row r="817" spans="1:26" ht="46.8" x14ac:dyDescent="0.3">
      <c r="A817" s="47" t="s">
        <v>208</v>
      </c>
      <c r="B817" s="44"/>
      <c r="C817" s="47"/>
      <c r="D817" s="47"/>
      <c r="E817" s="15" t="s">
        <v>1112</v>
      </c>
      <c r="F817" s="19">
        <f t="shared" ref="F817:K817" si="1417">F818</f>
        <v>2988.6</v>
      </c>
      <c r="G817" s="19">
        <f t="shared" si="1417"/>
        <v>2988.6</v>
      </c>
      <c r="H817" s="19">
        <f t="shared" si="1417"/>
        <v>2988.6</v>
      </c>
      <c r="I817" s="19">
        <f t="shared" si="1417"/>
        <v>0</v>
      </c>
      <c r="J817" s="19">
        <f t="shared" si="1417"/>
        <v>0</v>
      </c>
      <c r="K817" s="19">
        <f t="shared" si="1417"/>
        <v>0</v>
      </c>
      <c r="L817" s="19">
        <f t="shared" si="1396"/>
        <v>2988.6</v>
      </c>
      <c r="M817" s="19">
        <f t="shared" si="1397"/>
        <v>2988.6</v>
      </c>
      <c r="N817" s="19">
        <f t="shared" si="1398"/>
        <v>2988.6</v>
      </c>
      <c r="O817" s="19">
        <f t="shared" ref="O817:Q817" si="1418">O818</f>
        <v>0</v>
      </c>
      <c r="P817" s="19">
        <f t="shared" si="1418"/>
        <v>0</v>
      </c>
      <c r="Q817" s="19">
        <f t="shared" si="1418"/>
        <v>0</v>
      </c>
      <c r="R817" s="19">
        <f t="shared" si="1359"/>
        <v>2988.6</v>
      </c>
      <c r="S817" s="19">
        <f t="shared" ref="S817" si="1419">S818</f>
        <v>0</v>
      </c>
      <c r="T817" s="19">
        <f t="shared" si="1366"/>
        <v>2988.6</v>
      </c>
      <c r="U817" s="19">
        <f t="shared" si="1360"/>
        <v>2988.6</v>
      </c>
      <c r="V817" s="19">
        <f t="shared" si="1361"/>
        <v>2988.6</v>
      </c>
      <c r="W817" s="19">
        <f t="shared" ref="W817" si="1420">W818</f>
        <v>0</v>
      </c>
      <c r="X817" s="32"/>
      <c r="Y817" s="23"/>
      <c r="Z817" s="2"/>
    </row>
    <row r="818" spans="1:26" x14ac:dyDescent="0.3">
      <c r="A818" s="47" t="s">
        <v>207</v>
      </c>
      <c r="B818" s="44"/>
      <c r="C818" s="47"/>
      <c r="D818" s="47"/>
      <c r="E818" s="15" t="s">
        <v>1113</v>
      </c>
      <c r="F818" s="19">
        <f t="shared" ref="F818:K818" si="1421">F819+F822</f>
        <v>2988.6</v>
      </c>
      <c r="G818" s="19">
        <f t="shared" si="1421"/>
        <v>2988.6</v>
      </c>
      <c r="H818" s="19">
        <f t="shared" si="1421"/>
        <v>2988.6</v>
      </c>
      <c r="I818" s="19">
        <f t="shared" si="1421"/>
        <v>0</v>
      </c>
      <c r="J818" s="19">
        <f t="shared" si="1421"/>
        <v>0</v>
      </c>
      <c r="K818" s="19">
        <f t="shared" si="1421"/>
        <v>0</v>
      </c>
      <c r="L818" s="19">
        <f t="shared" si="1396"/>
        <v>2988.6</v>
      </c>
      <c r="M818" s="19">
        <f t="shared" si="1397"/>
        <v>2988.6</v>
      </c>
      <c r="N818" s="19">
        <f t="shared" si="1398"/>
        <v>2988.6</v>
      </c>
      <c r="O818" s="19">
        <f t="shared" ref="O818:Q818" si="1422">O819+O822</f>
        <v>0</v>
      </c>
      <c r="P818" s="19">
        <f t="shared" si="1422"/>
        <v>0</v>
      </c>
      <c r="Q818" s="19">
        <f t="shared" si="1422"/>
        <v>0</v>
      </c>
      <c r="R818" s="19">
        <f t="shared" si="1359"/>
        <v>2988.6</v>
      </c>
      <c r="S818" s="19">
        <f t="shared" ref="S818" si="1423">S819+S822</f>
        <v>0</v>
      </c>
      <c r="T818" s="19">
        <f t="shared" si="1366"/>
        <v>2988.6</v>
      </c>
      <c r="U818" s="19">
        <f t="shared" si="1360"/>
        <v>2988.6</v>
      </c>
      <c r="V818" s="19">
        <f t="shared" si="1361"/>
        <v>2988.6</v>
      </c>
      <c r="W818" s="19">
        <f t="shared" ref="W818" si="1424">W819+W822</f>
        <v>0</v>
      </c>
      <c r="X818" s="32"/>
      <c r="Y818" s="23"/>
      <c r="Z818" s="2"/>
    </row>
    <row r="819" spans="1:26" ht="31.2" x14ac:dyDescent="0.3">
      <c r="A819" s="47" t="s">
        <v>207</v>
      </c>
      <c r="B819" s="44">
        <v>200</v>
      </c>
      <c r="C819" s="47"/>
      <c r="D819" s="47"/>
      <c r="E819" s="15" t="s">
        <v>578</v>
      </c>
      <c r="F819" s="19">
        <f t="shared" ref="F819:K820" si="1425">F820</f>
        <v>115</v>
      </c>
      <c r="G819" s="19">
        <f t="shared" si="1425"/>
        <v>115</v>
      </c>
      <c r="H819" s="19">
        <f t="shared" si="1425"/>
        <v>115</v>
      </c>
      <c r="I819" s="19">
        <f t="shared" si="1425"/>
        <v>0</v>
      </c>
      <c r="J819" s="19">
        <f t="shared" si="1425"/>
        <v>0</v>
      </c>
      <c r="K819" s="19">
        <f t="shared" si="1425"/>
        <v>0</v>
      </c>
      <c r="L819" s="19">
        <f t="shared" si="1396"/>
        <v>115</v>
      </c>
      <c r="M819" s="19">
        <f t="shared" si="1397"/>
        <v>115</v>
      </c>
      <c r="N819" s="19">
        <f t="shared" si="1398"/>
        <v>115</v>
      </c>
      <c r="O819" s="19">
        <f t="shared" ref="O819:Q820" si="1426">O820</f>
        <v>0</v>
      </c>
      <c r="P819" s="19">
        <f t="shared" si="1426"/>
        <v>0</v>
      </c>
      <c r="Q819" s="19">
        <f t="shared" si="1426"/>
        <v>0</v>
      </c>
      <c r="R819" s="19">
        <f t="shared" si="1359"/>
        <v>115</v>
      </c>
      <c r="S819" s="19">
        <f t="shared" ref="S819:S820" si="1427">S820</f>
        <v>0</v>
      </c>
      <c r="T819" s="19">
        <f t="shared" si="1366"/>
        <v>115</v>
      </c>
      <c r="U819" s="19">
        <f t="shared" si="1360"/>
        <v>115</v>
      </c>
      <c r="V819" s="19">
        <f t="shared" si="1361"/>
        <v>115</v>
      </c>
      <c r="W819" s="19">
        <f t="shared" ref="W819:W820" si="1428">W820</f>
        <v>0</v>
      </c>
      <c r="X819" s="32"/>
      <c r="Y819" s="23"/>
      <c r="Z819" s="2"/>
    </row>
    <row r="820" spans="1:26" ht="46.8" x14ac:dyDescent="0.3">
      <c r="A820" s="47" t="s">
        <v>207</v>
      </c>
      <c r="B820" s="44">
        <v>240</v>
      </c>
      <c r="C820" s="47"/>
      <c r="D820" s="47"/>
      <c r="E820" s="15" t="s">
        <v>586</v>
      </c>
      <c r="F820" s="19">
        <f t="shared" si="1425"/>
        <v>115</v>
      </c>
      <c r="G820" s="19">
        <f t="shared" si="1425"/>
        <v>115</v>
      </c>
      <c r="H820" s="19">
        <f t="shared" si="1425"/>
        <v>115</v>
      </c>
      <c r="I820" s="19">
        <f t="shared" si="1425"/>
        <v>0</v>
      </c>
      <c r="J820" s="19">
        <f t="shared" si="1425"/>
        <v>0</v>
      </c>
      <c r="K820" s="19">
        <f t="shared" si="1425"/>
        <v>0</v>
      </c>
      <c r="L820" s="19">
        <f t="shared" si="1396"/>
        <v>115</v>
      </c>
      <c r="M820" s="19">
        <f t="shared" si="1397"/>
        <v>115</v>
      </c>
      <c r="N820" s="19">
        <f t="shared" si="1398"/>
        <v>115</v>
      </c>
      <c r="O820" s="19">
        <f t="shared" si="1426"/>
        <v>0</v>
      </c>
      <c r="P820" s="19">
        <f t="shared" si="1426"/>
        <v>0</v>
      </c>
      <c r="Q820" s="19">
        <f t="shared" si="1426"/>
        <v>0</v>
      </c>
      <c r="R820" s="19">
        <f t="shared" si="1359"/>
        <v>115</v>
      </c>
      <c r="S820" s="19">
        <f t="shared" si="1427"/>
        <v>0</v>
      </c>
      <c r="T820" s="19">
        <f t="shared" si="1366"/>
        <v>115</v>
      </c>
      <c r="U820" s="19">
        <f t="shared" si="1360"/>
        <v>115</v>
      </c>
      <c r="V820" s="19">
        <f t="shared" si="1361"/>
        <v>115</v>
      </c>
      <c r="W820" s="19">
        <f t="shared" si="1428"/>
        <v>0</v>
      </c>
      <c r="X820" s="32"/>
      <c r="Y820" s="23"/>
      <c r="Z820" s="2"/>
    </row>
    <row r="821" spans="1:26" x14ac:dyDescent="0.3">
      <c r="A821" s="47" t="s">
        <v>207</v>
      </c>
      <c r="B821" s="44">
        <v>240</v>
      </c>
      <c r="C821" s="47" t="s">
        <v>28</v>
      </c>
      <c r="D821" s="47" t="s">
        <v>30</v>
      </c>
      <c r="E821" s="15" t="s">
        <v>562</v>
      </c>
      <c r="F821" s="19">
        <v>115</v>
      </c>
      <c r="G821" s="19">
        <v>115</v>
      </c>
      <c r="H821" s="19">
        <v>115</v>
      </c>
      <c r="I821" s="19"/>
      <c r="J821" s="19"/>
      <c r="K821" s="19"/>
      <c r="L821" s="19">
        <f t="shared" si="1396"/>
        <v>115</v>
      </c>
      <c r="M821" s="19">
        <f t="shared" si="1397"/>
        <v>115</v>
      </c>
      <c r="N821" s="19">
        <f t="shared" si="1398"/>
        <v>115</v>
      </c>
      <c r="O821" s="19"/>
      <c r="P821" s="19"/>
      <c r="Q821" s="19"/>
      <c r="R821" s="19">
        <f t="shared" si="1359"/>
        <v>115</v>
      </c>
      <c r="S821" s="19"/>
      <c r="T821" s="19">
        <f t="shared" si="1366"/>
        <v>115</v>
      </c>
      <c r="U821" s="19">
        <f t="shared" si="1360"/>
        <v>115</v>
      </c>
      <c r="V821" s="19">
        <f t="shared" si="1361"/>
        <v>115</v>
      </c>
      <c r="W821" s="19"/>
      <c r="X821" s="32"/>
      <c r="Y821" s="23"/>
      <c r="Z821" s="2"/>
    </row>
    <row r="822" spans="1:26" ht="31.2" x14ac:dyDescent="0.3">
      <c r="A822" s="47" t="s">
        <v>207</v>
      </c>
      <c r="B822" s="44">
        <v>300</v>
      </c>
      <c r="C822" s="47"/>
      <c r="D822" s="47"/>
      <c r="E822" s="15" t="s">
        <v>579</v>
      </c>
      <c r="F822" s="19">
        <f t="shared" ref="F822:K823" si="1429">F823</f>
        <v>2873.6</v>
      </c>
      <c r="G822" s="19">
        <f t="shared" si="1429"/>
        <v>2873.6</v>
      </c>
      <c r="H822" s="19">
        <f t="shared" si="1429"/>
        <v>2873.6</v>
      </c>
      <c r="I822" s="19">
        <f t="shared" si="1429"/>
        <v>0</v>
      </c>
      <c r="J822" s="19">
        <f t="shared" si="1429"/>
        <v>0</v>
      </c>
      <c r="K822" s="19">
        <f t="shared" si="1429"/>
        <v>0</v>
      </c>
      <c r="L822" s="19">
        <f t="shared" si="1396"/>
        <v>2873.6</v>
      </c>
      <c r="M822" s="19">
        <f t="shared" si="1397"/>
        <v>2873.6</v>
      </c>
      <c r="N822" s="19">
        <f t="shared" si="1398"/>
        <v>2873.6</v>
      </c>
      <c r="O822" s="19">
        <f t="shared" ref="O822:Q823" si="1430">O823</f>
        <v>0</v>
      </c>
      <c r="P822" s="19">
        <f t="shared" si="1430"/>
        <v>0</v>
      </c>
      <c r="Q822" s="19">
        <f t="shared" si="1430"/>
        <v>0</v>
      </c>
      <c r="R822" s="19">
        <f t="shared" si="1359"/>
        <v>2873.6</v>
      </c>
      <c r="S822" s="19">
        <f t="shared" ref="S822:S823" si="1431">S823</f>
        <v>0</v>
      </c>
      <c r="T822" s="19">
        <f t="shared" si="1366"/>
        <v>2873.6</v>
      </c>
      <c r="U822" s="19">
        <f t="shared" si="1360"/>
        <v>2873.6</v>
      </c>
      <c r="V822" s="19">
        <f t="shared" si="1361"/>
        <v>2873.6</v>
      </c>
      <c r="W822" s="19">
        <f t="shared" ref="W822:W823" si="1432">W823</f>
        <v>0</v>
      </c>
      <c r="X822" s="32"/>
      <c r="Y822" s="23"/>
      <c r="Z822" s="2"/>
    </row>
    <row r="823" spans="1:26" ht="31.2" x14ac:dyDescent="0.3">
      <c r="A823" s="47" t="s">
        <v>207</v>
      </c>
      <c r="B823" s="44">
        <v>330</v>
      </c>
      <c r="C823" s="47"/>
      <c r="D823" s="47"/>
      <c r="E823" s="15" t="s">
        <v>589</v>
      </c>
      <c r="F823" s="19">
        <f t="shared" si="1429"/>
        <v>2873.6</v>
      </c>
      <c r="G823" s="19">
        <f t="shared" si="1429"/>
        <v>2873.6</v>
      </c>
      <c r="H823" s="19">
        <f t="shared" si="1429"/>
        <v>2873.6</v>
      </c>
      <c r="I823" s="19">
        <f t="shared" si="1429"/>
        <v>0</v>
      </c>
      <c r="J823" s="19">
        <f t="shared" si="1429"/>
        <v>0</v>
      </c>
      <c r="K823" s="19">
        <f t="shared" si="1429"/>
        <v>0</v>
      </c>
      <c r="L823" s="19">
        <f t="shared" si="1396"/>
        <v>2873.6</v>
      </c>
      <c r="M823" s="19">
        <f t="shared" si="1397"/>
        <v>2873.6</v>
      </c>
      <c r="N823" s="19">
        <f t="shared" si="1398"/>
        <v>2873.6</v>
      </c>
      <c r="O823" s="19">
        <f t="shared" si="1430"/>
        <v>0</v>
      </c>
      <c r="P823" s="19">
        <f t="shared" si="1430"/>
        <v>0</v>
      </c>
      <c r="Q823" s="19">
        <f t="shared" si="1430"/>
        <v>0</v>
      </c>
      <c r="R823" s="19">
        <f t="shared" si="1359"/>
        <v>2873.6</v>
      </c>
      <c r="S823" s="19">
        <f t="shared" si="1431"/>
        <v>0</v>
      </c>
      <c r="T823" s="19">
        <f t="shared" si="1366"/>
        <v>2873.6</v>
      </c>
      <c r="U823" s="19">
        <f t="shared" si="1360"/>
        <v>2873.6</v>
      </c>
      <c r="V823" s="19">
        <f t="shared" si="1361"/>
        <v>2873.6</v>
      </c>
      <c r="W823" s="19">
        <f t="shared" si="1432"/>
        <v>0</v>
      </c>
      <c r="X823" s="32"/>
      <c r="Y823" s="23"/>
      <c r="Z823" s="2"/>
    </row>
    <row r="824" spans="1:26" x14ac:dyDescent="0.3">
      <c r="A824" s="47" t="s">
        <v>207</v>
      </c>
      <c r="B824" s="44">
        <v>330</v>
      </c>
      <c r="C824" s="47" t="s">
        <v>28</v>
      </c>
      <c r="D824" s="47" t="s">
        <v>30</v>
      </c>
      <c r="E824" s="15" t="s">
        <v>562</v>
      </c>
      <c r="F824" s="19">
        <v>2873.6</v>
      </c>
      <c r="G824" s="19">
        <v>2873.6</v>
      </c>
      <c r="H824" s="19">
        <v>2873.6</v>
      </c>
      <c r="I824" s="19"/>
      <c r="J824" s="19"/>
      <c r="K824" s="19"/>
      <c r="L824" s="19">
        <f t="shared" si="1396"/>
        <v>2873.6</v>
      </c>
      <c r="M824" s="19">
        <f t="shared" si="1397"/>
        <v>2873.6</v>
      </c>
      <c r="N824" s="19">
        <f t="shared" si="1398"/>
        <v>2873.6</v>
      </c>
      <c r="O824" s="19"/>
      <c r="P824" s="19"/>
      <c r="Q824" s="19"/>
      <c r="R824" s="19">
        <f t="shared" si="1359"/>
        <v>2873.6</v>
      </c>
      <c r="S824" s="19"/>
      <c r="T824" s="19">
        <f t="shared" si="1366"/>
        <v>2873.6</v>
      </c>
      <c r="U824" s="19">
        <f t="shared" si="1360"/>
        <v>2873.6</v>
      </c>
      <c r="V824" s="19">
        <f t="shared" si="1361"/>
        <v>2873.6</v>
      </c>
      <c r="W824" s="19"/>
      <c r="X824" s="32"/>
      <c r="Y824" s="23"/>
      <c r="Z824" s="2"/>
    </row>
    <row r="825" spans="1:26" s="11" customFormat="1" ht="31.2" x14ac:dyDescent="0.3">
      <c r="A825" s="10" t="s">
        <v>213</v>
      </c>
      <c r="B825" s="17"/>
      <c r="C825" s="10"/>
      <c r="D825" s="10"/>
      <c r="E825" s="16" t="s">
        <v>1114</v>
      </c>
      <c r="F825" s="18">
        <f>F826+F846</f>
        <v>375448.30000000005</v>
      </c>
      <c r="G825" s="18">
        <f t="shared" ref="G825:W825" si="1433">G826+G846</f>
        <v>375448.30000000005</v>
      </c>
      <c r="H825" s="18">
        <f t="shared" si="1433"/>
        <v>375448.30000000005</v>
      </c>
      <c r="I825" s="18">
        <f t="shared" ref="I825:K825" si="1434">I826+I846</f>
        <v>0</v>
      </c>
      <c r="J825" s="18">
        <f t="shared" si="1434"/>
        <v>0</v>
      </c>
      <c r="K825" s="18">
        <f t="shared" si="1434"/>
        <v>0</v>
      </c>
      <c r="L825" s="18">
        <f t="shared" si="1396"/>
        <v>375448.30000000005</v>
      </c>
      <c r="M825" s="18">
        <f t="shared" si="1397"/>
        <v>375448.30000000005</v>
      </c>
      <c r="N825" s="18">
        <f t="shared" si="1398"/>
        <v>375448.30000000005</v>
      </c>
      <c r="O825" s="18">
        <f t="shared" ref="O825:Q825" si="1435">O826+O846</f>
        <v>0</v>
      </c>
      <c r="P825" s="18">
        <f t="shared" si="1435"/>
        <v>0</v>
      </c>
      <c r="Q825" s="18">
        <f t="shared" si="1435"/>
        <v>0</v>
      </c>
      <c r="R825" s="18">
        <f t="shared" si="1359"/>
        <v>375448.30000000005</v>
      </c>
      <c r="S825" s="18">
        <f t="shared" ref="S825" si="1436">S826+S846</f>
        <v>0</v>
      </c>
      <c r="T825" s="18">
        <f t="shared" si="1366"/>
        <v>375448.30000000005</v>
      </c>
      <c r="U825" s="18">
        <f t="shared" si="1360"/>
        <v>375448.30000000005</v>
      </c>
      <c r="V825" s="18">
        <f t="shared" si="1361"/>
        <v>375448.30000000005</v>
      </c>
      <c r="W825" s="18">
        <f t="shared" si="1433"/>
        <v>0</v>
      </c>
      <c r="X825" s="31"/>
      <c r="Y825" s="26"/>
    </row>
    <row r="826" spans="1:26" ht="46.8" x14ac:dyDescent="0.3">
      <c r="A826" s="47" t="s">
        <v>214</v>
      </c>
      <c r="B826" s="44"/>
      <c r="C826" s="47"/>
      <c r="D826" s="47"/>
      <c r="E826" s="15" t="s">
        <v>1115</v>
      </c>
      <c r="F826" s="19">
        <f t="shared" ref="F826:K826" si="1437">F827+F834+F838+F842</f>
        <v>47373.5</v>
      </c>
      <c r="G826" s="19">
        <f t="shared" si="1437"/>
        <v>47373.5</v>
      </c>
      <c r="H826" s="19">
        <f t="shared" si="1437"/>
        <v>47373.5</v>
      </c>
      <c r="I826" s="19">
        <f t="shared" si="1437"/>
        <v>0</v>
      </c>
      <c r="J826" s="19">
        <f t="shared" si="1437"/>
        <v>0</v>
      </c>
      <c r="K826" s="19">
        <f t="shared" si="1437"/>
        <v>0</v>
      </c>
      <c r="L826" s="19">
        <f t="shared" si="1396"/>
        <v>47373.5</v>
      </c>
      <c r="M826" s="19">
        <f t="shared" si="1397"/>
        <v>47373.5</v>
      </c>
      <c r="N826" s="19">
        <f t="shared" si="1398"/>
        <v>47373.5</v>
      </c>
      <c r="O826" s="19">
        <f t="shared" ref="O826:Q826" si="1438">O827+O834+O838+O842</f>
        <v>0</v>
      </c>
      <c r="P826" s="19">
        <f t="shared" si="1438"/>
        <v>0</v>
      </c>
      <c r="Q826" s="19">
        <f t="shared" si="1438"/>
        <v>0</v>
      </c>
      <c r="R826" s="19">
        <f t="shared" si="1359"/>
        <v>47373.5</v>
      </c>
      <c r="S826" s="19">
        <f t="shared" ref="S826" si="1439">S827+S834+S838+S842</f>
        <v>0</v>
      </c>
      <c r="T826" s="19">
        <f t="shared" si="1366"/>
        <v>47373.5</v>
      </c>
      <c r="U826" s="19">
        <f t="shared" si="1360"/>
        <v>47373.5</v>
      </c>
      <c r="V826" s="19">
        <f t="shared" si="1361"/>
        <v>47373.5</v>
      </c>
      <c r="W826" s="19">
        <f t="shared" ref="W826" si="1440">W827+W834+W838+W842</f>
        <v>0</v>
      </c>
      <c r="X826" s="32"/>
      <c r="Y826" s="23"/>
      <c r="Z826" s="2"/>
    </row>
    <row r="827" spans="1:26" ht="62.4" x14ac:dyDescent="0.3">
      <c r="A827" s="47" t="s">
        <v>209</v>
      </c>
      <c r="B827" s="44"/>
      <c r="C827" s="47"/>
      <c r="D827" s="47"/>
      <c r="E827" s="15" t="s">
        <v>703</v>
      </c>
      <c r="F827" s="19">
        <f t="shared" ref="F827:K827" si="1441">F828+F831</f>
        <v>43022.6</v>
      </c>
      <c r="G827" s="19">
        <f t="shared" si="1441"/>
        <v>43022.6</v>
      </c>
      <c r="H827" s="19">
        <f t="shared" si="1441"/>
        <v>43022.6</v>
      </c>
      <c r="I827" s="19">
        <f t="shared" si="1441"/>
        <v>0</v>
      </c>
      <c r="J827" s="19">
        <f t="shared" si="1441"/>
        <v>0</v>
      </c>
      <c r="K827" s="19">
        <f t="shared" si="1441"/>
        <v>0</v>
      </c>
      <c r="L827" s="19">
        <f t="shared" si="1396"/>
        <v>43022.6</v>
      </c>
      <c r="M827" s="19">
        <f t="shared" si="1397"/>
        <v>43022.6</v>
      </c>
      <c r="N827" s="19">
        <f t="shared" si="1398"/>
        <v>43022.6</v>
      </c>
      <c r="O827" s="19">
        <f t="shared" ref="O827:Q827" si="1442">O828+O831</f>
        <v>0</v>
      </c>
      <c r="P827" s="19">
        <f t="shared" si="1442"/>
        <v>0</v>
      </c>
      <c r="Q827" s="19">
        <f t="shared" si="1442"/>
        <v>0</v>
      </c>
      <c r="R827" s="19">
        <f t="shared" si="1359"/>
        <v>43022.6</v>
      </c>
      <c r="S827" s="19">
        <f t="shared" ref="S827" si="1443">S828+S831</f>
        <v>0</v>
      </c>
      <c r="T827" s="19">
        <f t="shared" si="1366"/>
        <v>43022.6</v>
      </c>
      <c r="U827" s="19">
        <f t="shared" si="1360"/>
        <v>43022.6</v>
      </c>
      <c r="V827" s="19">
        <f t="shared" si="1361"/>
        <v>43022.6</v>
      </c>
      <c r="W827" s="19">
        <f t="shared" ref="W827" si="1444">W828+W831</f>
        <v>0</v>
      </c>
      <c r="X827" s="32"/>
      <c r="Y827" s="23"/>
      <c r="Z827" s="2"/>
    </row>
    <row r="828" spans="1:26" ht="46.8" x14ac:dyDescent="0.3">
      <c r="A828" s="47" t="s">
        <v>209</v>
      </c>
      <c r="B828" s="44">
        <v>600</v>
      </c>
      <c r="C828" s="47"/>
      <c r="D828" s="47"/>
      <c r="E828" s="15" t="s">
        <v>581</v>
      </c>
      <c r="F828" s="19">
        <f t="shared" ref="F828:K829" si="1445">F829</f>
        <v>29917</v>
      </c>
      <c r="G828" s="19">
        <f t="shared" si="1445"/>
        <v>29917</v>
      </c>
      <c r="H828" s="19">
        <f t="shared" si="1445"/>
        <v>29917</v>
      </c>
      <c r="I828" s="19">
        <f t="shared" si="1445"/>
        <v>0</v>
      </c>
      <c r="J828" s="19">
        <f t="shared" si="1445"/>
        <v>0</v>
      </c>
      <c r="K828" s="19">
        <f t="shared" si="1445"/>
        <v>0</v>
      </c>
      <c r="L828" s="19">
        <f t="shared" si="1396"/>
        <v>29917</v>
      </c>
      <c r="M828" s="19">
        <f t="shared" si="1397"/>
        <v>29917</v>
      </c>
      <c r="N828" s="19">
        <f t="shared" si="1398"/>
        <v>29917</v>
      </c>
      <c r="O828" s="19">
        <f t="shared" ref="O828:Q829" si="1446">O829</f>
        <v>0</v>
      </c>
      <c r="P828" s="19">
        <f t="shared" si="1446"/>
        <v>0</v>
      </c>
      <c r="Q828" s="19">
        <f t="shared" si="1446"/>
        <v>0</v>
      </c>
      <c r="R828" s="19">
        <f t="shared" si="1359"/>
        <v>29917</v>
      </c>
      <c r="S828" s="19">
        <f t="shared" ref="S828:S829" si="1447">S829</f>
        <v>0</v>
      </c>
      <c r="T828" s="19">
        <f t="shared" si="1366"/>
        <v>29917</v>
      </c>
      <c r="U828" s="19">
        <f t="shared" si="1360"/>
        <v>29917</v>
      </c>
      <c r="V828" s="19">
        <f t="shared" si="1361"/>
        <v>29917</v>
      </c>
      <c r="W828" s="19">
        <f t="shared" ref="W828:W829" si="1448">W829</f>
        <v>0</v>
      </c>
      <c r="X828" s="32"/>
      <c r="Y828" s="23"/>
      <c r="Z828" s="2"/>
    </row>
    <row r="829" spans="1:26" ht="46.8" x14ac:dyDescent="0.3">
      <c r="A829" s="47" t="s">
        <v>209</v>
      </c>
      <c r="B829" s="44">
        <v>630</v>
      </c>
      <c r="C829" s="47"/>
      <c r="D829" s="47"/>
      <c r="E829" s="15" t="s">
        <v>597</v>
      </c>
      <c r="F829" s="19">
        <f t="shared" si="1445"/>
        <v>29917</v>
      </c>
      <c r="G829" s="19">
        <f t="shared" si="1445"/>
        <v>29917</v>
      </c>
      <c r="H829" s="19">
        <f t="shared" si="1445"/>
        <v>29917</v>
      </c>
      <c r="I829" s="19">
        <f t="shared" si="1445"/>
        <v>0</v>
      </c>
      <c r="J829" s="19">
        <f t="shared" si="1445"/>
        <v>0</v>
      </c>
      <c r="K829" s="19">
        <f t="shared" si="1445"/>
        <v>0</v>
      </c>
      <c r="L829" s="19">
        <f t="shared" si="1396"/>
        <v>29917</v>
      </c>
      <c r="M829" s="19">
        <f t="shared" si="1397"/>
        <v>29917</v>
      </c>
      <c r="N829" s="19">
        <f t="shared" si="1398"/>
        <v>29917</v>
      </c>
      <c r="O829" s="19">
        <f t="shared" si="1446"/>
        <v>0</v>
      </c>
      <c r="P829" s="19">
        <f t="shared" si="1446"/>
        <v>0</v>
      </c>
      <c r="Q829" s="19">
        <f t="shared" si="1446"/>
        <v>0</v>
      </c>
      <c r="R829" s="19">
        <f t="shared" si="1359"/>
        <v>29917</v>
      </c>
      <c r="S829" s="19">
        <f t="shared" si="1447"/>
        <v>0</v>
      </c>
      <c r="T829" s="19">
        <f t="shared" si="1366"/>
        <v>29917</v>
      </c>
      <c r="U829" s="19">
        <f t="shared" si="1360"/>
        <v>29917</v>
      </c>
      <c r="V829" s="19">
        <f t="shared" si="1361"/>
        <v>29917</v>
      </c>
      <c r="W829" s="19">
        <f t="shared" si="1448"/>
        <v>0</v>
      </c>
      <c r="X829" s="32"/>
      <c r="Y829" s="23"/>
      <c r="Z829" s="2"/>
    </row>
    <row r="830" spans="1:26" x14ac:dyDescent="0.3">
      <c r="A830" s="47" t="s">
        <v>209</v>
      </c>
      <c r="B830" s="44">
        <v>630</v>
      </c>
      <c r="C830" s="47" t="s">
        <v>28</v>
      </c>
      <c r="D830" s="47" t="s">
        <v>5</v>
      </c>
      <c r="E830" s="15" t="s">
        <v>557</v>
      </c>
      <c r="F830" s="19">
        <v>29917</v>
      </c>
      <c r="G830" s="19">
        <v>29917</v>
      </c>
      <c r="H830" s="19">
        <v>29917</v>
      </c>
      <c r="I830" s="19"/>
      <c r="J830" s="19"/>
      <c r="K830" s="19"/>
      <c r="L830" s="19">
        <f t="shared" si="1396"/>
        <v>29917</v>
      </c>
      <c r="M830" s="19">
        <f t="shared" si="1397"/>
        <v>29917</v>
      </c>
      <c r="N830" s="19">
        <f t="shared" si="1398"/>
        <v>29917</v>
      </c>
      <c r="O830" s="19"/>
      <c r="P830" s="19"/>
      <c r="Q830" s="19"/>
      <c r="R830" s="19">
        <f t="shared" si="1359"/>
        <v>29917</v>
      </c>
      <c r="S830" s="19"/>
      <c r="T830" s="19">
        <f t="shared" si="1366"/>
        <v>29917</v>
      </c>
      <c r="U830" s="19">
        <f t="shared" si="1360"/>
        <v>29917</v>
      </c>
      <c r="V830" s="19">
        <f t="shared" si="1361"/>
        <v>29917</v>
      </c>
      <c r="W830" s="19"/>
      <c r="X830" s="32"/>
      <c r="Y830" s="23"/>
      <c r="Z830" s="2"/>
    </row>
    <row r="831" spans="1:26" x14ac:dyDescent="0.3">
      <c r="A831" s="47" t="s">
        <v>209</v>
      </c>
      <c r="B831" s="44">
        <v>800</v>
      </c>
      <c r="C831" s="47"/>
      <c r="D831" s="47"/>
      <c r="E831" s="15" t="s">
        <v>583</v>
      </c>
      <c r="F831" s="19">
        <f t="shared" ref="F831:K832" si="1449">F832</f>
        <v>13105.6</v>
      </c>
      <c r="G831" s="19">
        <f t="shared" si="1449"/>
        <v>13105.6</v>
      </c>
      <c r="H831" s="19">
        <f t="shared" si="1449"/>
        <v>13105.6</v>
      </c>
      <c r="I831" s="19">
        <f t="shared" si="1449"/>
        <v>0</v>
      </c>
      <c r="J831" s="19">
        <f t="shared" si="1449"/>
        <v>0</v>
      </c>
      <c r="K831" s="19">
        <f t="shared" si="1449"/>
        <v>0</v>
      </c>
      <c r="L831" s="19">
        <f t="shared" si="1396"/>
        <v>13105.6</v>
      </c>
      <c r="M831" s="19">
        <f t="shared" si="1397"/>
        <v>13105.6</v>
      </c>
      <c r="N831" s="19">
        <f t="shared" si="1398"/>
        <v>13105.6</v>
      </c>
      <c r="O831" s="19">
        <f t="shared" ref="O831:Q832" si="1450">O832</f>
        <v>0</v>
      </c>
      <c r="P831" s="19">
        <f t="shared" si="1450"/>
        <v>0</v>
      </c>
      <c r="Q831" s="19">
        <f t="shared" si="1450"/>
        <v>0</v>
      </c>
      <c r="R831" s="19">
        <f t="shared" si="1359"/>
        <v>13105.6</v>
      </c>
      <c r="S831" s="19">
        <f t="shared" ref="S831:S832" si="1451">S832</f>
        <v>0</v>
      </c>
      <c r="T831" s="19">
        <f t="shared" si="1366"/>
        <v>13105.6</v>
      </c>
      <c r="U831" s="19">
        <f t="shared" si="1360"/>
        <v>13105.6</v>
      </c>
      <c r="V831" s="19">
        <f t="shared" si="1361"/>
        <v>13105.6</v>
      </c>
      <c r="W831" s="19">
        <f t="shared" ref="W831:W832" si="1452">W832</f>
        <v>0</v>
      </c>
      <c r="X831" s="32"/>
      <c r="Y831" s="23"/>
      <c r="Z831" s="2"/>
    </row>
    <row r="832" spans="1:26" ht="78" x14ac:dyDescent="0.3">
      <c r="A832" s="47" t="s">
        <v>209</v>
      </c>
      <c r="B832" s="44">
        <v>810</v>
      </c>
      <c r="C832" s="47"/>
      <c r="D832" s="47"/>
      <c r="E832" s="15" t="s">
        <v>599</v>
      </c>
      <c r="F832" s="19">
        <f t="shared" si="1449"/>
        <v>13105.6</v>
      </c>
      <c r="G832" s="19">
        <f t="shared" si="1449"/>
        <v>13105.6</v>
      </c>
      <c r="H832" s="19">
        <f t="shared" si="1449"/>
        <v>13105.6</v>
      </c>
      <c r="I832" s="19">
        <f t="shared" si="1449"/>
        <v>0</v>
      </c>
      <c r="J832" s="19">
        <f t="shared" si="1449"/>
        <v>0</v>
      </c>
      <c r="K832" s="19">
        <f t="shared" si="1449"/>
        <v>0</v>
      </c>
      <c r="L832" s="19">
        <f t="shared" si="1396"/>
        <v>13105.6</v>
      </c>
      <c r="M832" s="19">
        <f t="shared" si="1397"/>
        <v>13105.6</v>
      </c>
      <c r="N832" s="19">
        <f t="shared" si="1398"/>
        <v>13105.6</v>
      </c>
      <c r="O832" s="19">
        <f t="shared" si="1450"/>
        <v>0</v>
      </c>
      <c r="P832" s="19">
        <f t="shared" si="1450"/>
        <v>0</v>
      </c>
      <c r="Q832" s="19">
        <f t="shared" si="1450"/>
        <v>0</v>
      </c>
      <c r="R832" s="19">
        <f t="shared" si="1359"/>
        <v>13105.6</v>
      </c>
      <c r="S832" s="19">
        <f t="shared" si="1451"/>
        <v>0</v>
      </c>
      <c r="T832" s="19">
        <f t="shared" si="1366"/>
        <v>13105.6</v>
      </c>
      <c r="U832" s="19">
        <f t="shared" si="1360"/>
        <v>13105.6</v>
      </c>
      <c r="V832" s="19">
        <f t="shared" si="1361"/>
        <v>13105.6</v>
      </c>
      <c r="W832" s="19">
        <f t="shared" si="1452"/>
        <v>0</v>
      </c>
      <c r="X832" s="32"/>
      <c r="Y832" s="23"/>
      <c r="Z832" s="2"/>
    </row>
    <row r="833" spans="1:26" x14ac:dyDescent="0.3">
      <c r="A833" s="47" t="s">
        <v>209</v>
      </c>
      <c r="B833" s="44">
        <v>810</v>
      </c>
      <c r="C833" s="47" t="s">
        <v>28</v>
      </c>
      <c r="D833" s="47" t="s">
        <v>5</v>
      </c>
      <c r="E833" s="15" t="s">
        <v>557</v>
      </c>
      <c r="F833" s="19">
        <v>13105.6</v>
      </c>
      <c r="G833" s="19">
        <v>13105.6</v>
      </c>
      <c r="H833" s="19">
        <v>13105.6</v>
      </c>
      <c r="I833" s="19"/>
      <c r="J833" s="19"/>
      <c r="K833" s="19"/>
      <c r="L833" s="19">
        <f t="shared" si="1396"/>
        <v>13105.6</v>
      </c>
      <c r="M833" s="19">
        <f t="shared" si="1397"/>
        <v>13105.6</v>
      </c>
      <c r="N833" s="19">
        <f t="shared" si="1398"/>
        <v>13105.6</v>
      </c>
      <c r="O833" s="19"/>
      <c r="P833" s="19"/>
      <c r="Q833" s="19"/>
      <c r="R833" s="19">
        <f t="shared" si="1359"/>
        <v>13105.6</v>
      </c>
      <c r="S833" s="19"/>
      <c r="T833" s="19">
        <f t="shared" si="1366"/>
        <v>13105.6</v>
      </c>
      <c r="U833" s="19">
        <f t="shared" si="1360"/>
        <v>13105.6</v>
      </c>
      <c r="V833" s="19">
        <f t="shared" si="1361"/>
        <v>13105.6</v>
      </c>
      <c r="W833" s="19"/>
      <c r="X833" s="32"/>
      <c r="Y833" s="23"/>
      <c r="Z833" s="2"/>
    </row>
    <row r="834" spans="1:26" ht="46.8" x14ac:dyDescent="0.3">
      <c r="A834" s="47" t="s">
        <v>210</v>
      </c>
      <c r="B834" s="44"/>
      <c r="C834" s="47"/>
      <c r="D834" s="47"/>
      <c r="E834" s="15" t="s">
        <v>704</v>
      </c>
      <c r="F834" s="19">
        <f t="shared" ref="F834:K836" si="1453">F835</f>
        <v>3432.5</v>
      </c>
      <c r="G834" s="19">
        <f t="shared" si="1453"/>
        <v>3432.5</v>
      </c>
      <c r="H834" s="19">
        <f t="shared" si="1453"/>
        <v>3432.5</v>
      </c>
      <c r="I834" s="19">
        <f t="shared" si="1453"/>
        <v>0</v>
      </c>
      <c r="J834" s="19">
        <f t="shared" si="1453"/>
        <v>0</v>
      </c>
      <c r="K834" s="19">
        <f t="shared" si="1453"/>
        <v>0</v>
      </c>
      <c r="L834" s="19">
        <f t="shared" si="1396"/>
        <v>3432.5</v>
      </c>
      <c r="M834" s="19">
        <f t="shared" si="1397"/>
        <v>3432.5</v>
      </c>
      <c r="N834" s="19">
        <f t="shared" si="1398"/>
        <v>3432.5</v>
      </c>
      <c r="O834" s="19">
        <f t="shared" ref="O834:Q836" si="1454">O835</f>
        <v>0</v>
      </c>
      <c r="P834" s="19">
        <f t="shared" si="1454"/>
        <v>0</v>
      </c>
      <c r="Q834" s="19">
        <f t="shared" si="1454"/>
        <v>0</v>
      </c>
      <c r="R834" s="19">
        <f t="shared" si="1359"/>
        <v>3432.5</v>
      </c>
      <c r="S834" s="19">
        <f t="shared" ref="S834:S836" si="1455">S835</f>
        <v>0</v>
      </c>
      <c r="T834" s="19">
        <f t="shared" si="1366"/>
        <v>3432.5</v>
      </c>
      <c r="U834" s="19">
        <f t="shared" si="1360"/>
        <v>3432.5</v>
      </c>
      <c r="V834" s="19">
        <f t="shared" si="1361"/>
        <v>3432.5</v>
      </c>
      <c r="W834" s="19">
        <f t="shared" ref="W834:W836" si="1456">W835</f>
        <v>0</v>
      </c>
      <c r="X834" s="32"/>
      <c r="Y834" s="23"/>
      <c r="Z834" s="2"/>
    </row>
    <row r="835" spans="1:26" ht="46.8" x14ac:dyDescent="0.3">
      <c r="A835" s="47" t="s">
        <v>210</v>
      </c>
      <c r="B835" s="44">
        <v>600</v>
      </c>
      <c r="C835" s="47"/>
      <c r="D835" s="47"/>
      <c r="E835" s="15" t="s">
        <v>581</v>
      </c>
      <c r="F835" s="19">
        <f t="shared" si="1453"/>
        <v>3432.5</v>
      </c>
      <c r="G835" s="19">
        <f t="shared" si="1453"/>
        <v>3432.5</v>
      </c>
      <c r="H835" s="19">
        <f t="shared" si="1453"/>
        <v>3432.5</v>
      </c>
      <c r="I835" s="19">
        <f t="shared" si="1453"/>
        <v>0</v>
      </c>
      <c r="J835" s="19">
        <f t="shared" si="1453"/>
        <v>0</v>
      </c>
      <c r="K835" s="19">
        <f t="shared" si="1453"/>
        <v>0</v>
      </c>
      <c r="L835" s="19">
        <f t="shared" si="1396"/>
        <v>3432.5</v>
      </c>
      <c r="M835" s="19">
        <f t="shared" si="1397"/>
        <v>3432.5</v>
      </c>
      <c r="N835" s="19">
        <f t="shared" si="1398"/>
        <v>3432.5</v>
      </c>
      <c r="O835" s="19">
        <f t="shared" si="1454"/>
        <v>0</v>
      </c>
      <c r="P835" s="19">
        <f t="shared" si="1454"/>
        <v>0</v>
      </c>
      <c r="Q835" s="19">
        <f t="shared" si="1454"/>
        <v>0</v>
      </c>
      <c r="R835" s="19">
        <f t="shared" si="1359"/>
        <v>3432.5</v>
      </c>
      <c r="S835" s="19">
        <f t="shared" si="1455"/>
        <v>0</v>
      </c>
      <c r="T835" s="19">
        <f t="shared" si="1366"/>
        <v>3432.5</v>
      </c>
      <c r="U835" s="19">
        <f t="shared" si="1360"/>
        <v>3432.5</v>
      </c>
      <c r="V835" s="19">
        <f t="shared" si="1361"/>
        <v>3432.5</v>
      </c>
      <c r="W835" s="19">
        <f t="shared" si="1456"/>
        <v>0</v>
      </c>
      <c r="X835" s="32"/>
      <c r="Y835" s="23"/>
      <c r="Z835" s="2"/>
    </row>
    <row r="836" spans="1:26" ht="46.8" x14ac:dyDescent="0.3">
      <c r="A836" s="47" t="s">
        <v>210</v>
      </c>
      <c r="B836" s="44">
        <v>630</v>
      </c>
      <c r="C836" s="47"/>
      <c r="D836" s="47"/>
      <c r="E836" s="15" t="s">
        <v>597</v>
      </c>
      <c r="F836" s="19">
        <f t="shared" si="1453"/>
        <v>3432.5</v>
      </c>
      <c r="G836" s="19">
        <f t="shared" si="1453"/>
        <v>3432.5</v>
      </c>
      <c r="H836" s="19">
        <f t="shared" si="1453"/>
        <v>3432.5</v>
      </c>
      <c r="I836" s="19">
        <f t="shared" si="1453"/>
        <v>0</v>
      </c>
      <c r="J836" s="19">
        <f t="shared" si="1453"/>
        <v>0</v>
      </c>
      <c r="K836" s="19">
        <f t="shared" si="1453"/>
        <v>0</v>
      </c>
      <c r="L836" s="19">
        <f t="shared" si="1396"/>
        <v>3432.5</v>
      </c>
      <c r="M836" s="19">
        <f t="shared" si="1397"/>
        <v>3432.5</v>
      </c>
      <c r="N836" s="19">
        <f t="shared" si="1398"/>
        <v>3432.5</v>
      </c>
      <c r="O836" s="19">
        <f t="shared" si="1454"/>
        <v>0</v>
      </c>
      <c r="P836" s="19">
        <f t="shared" si="1454"/>
        <v>0</v>
      </c>
      <c r="Q836" s="19">
        <f t="shared" si="1454"/>
        <v>0</v>
      </c>
      <c r="R836" s="19">
        <f t="shared" si="1359"/>
        <v>3432.5</v>
      </c>
      <c r="S836" s="19">
        <f t="shared" si="1455"/>
        <v>0</v>
      </c>
      <c r="T836" s="19">
        <f t="shared" si="1366"/>
        <v>3432.5</v>
      </c>
      <c r="U836" s="19">
        <f t="shared" si="1360"/>
        <v>3432.5</v>
      </c>
      <c r="V836" s="19">
        <f t="shared" si="1361"/>
        <v>3432.5</v>
      </c>
      <c r="W836" s="19">
        <f t="shared" si="1456"/>
        <v>0</v>
      </c>
      <c r="X836" s="32"/>
      <c r="Y836" s="23"/>
      <c r="Z836" s="2"/>
    </row>
    <row r="837" spans="1:26" x14ac:dyDescent="0.3">
      <c r="A837" s="47" t="s">
        <v>210</v>
      </c>
      <c r="B837" s="44">
        <v>630</v>
      </c>
      <c r="C837" s="47" t="s">
        <v>28</v>
      </c>
      <c r="D837" s="47" t="s">
        <v>112</v>
      </c>
      <c r="E837" s="15" t="s">
        <v>558</v>
      </c>
      <c r="F837" s="19">
        <v>3432.5</v>
      </c>
      <c r="G837" s="19">
        <v>3432.5</v>
      </c>
      <c r="H837" s="19">
        <v>3432.5</v>
      </c>
      <c r="I837" s="19"/>
      <c r="J837" s="19"/>
      <c r="K837" s="19"/>
      <c r="L837" s="19">
        <f t="shared" si="1396"/>
        <v>3432.5</v>
      </c>
      <c r="M837" s="19">
        <f t="shared" si="1397"/>
        <v>3432.5</v>
      </c>
      <c r="N837" s="19">
        <f t="shared" si="1398"/>
        <v>3432.5</v>
      </c>
      <c r="O837" s="19"/>
      <c r="P837" s="19"/>
      <c r="Q837" s="19"/>
      <c r="R837" s="19">
        <f t="shared" si="1359"/>
        <v>3432.5</v>
      </c>
      <c r="S837" s="19"/>
      <c r="T837" s="19">
        <f t="shared" si="1366"/>
        <v>3432.5</v>
      </c>
      <c r="U837" s="19">
        <f t="shared" si="1360"/>
        <v>3432.5</v>
      </c>
      <c r="V837" s="19">
        <f t="shared" si="1361"/>
        <v>3432.5</v>
      </c>
      <c r="W837" s="19"/>
      <c r="X837" s="32"/>
      <c r="Y837" s="23"/>
      <c r="Z837" s="2"/>
    </row>
    <row r="838" spans="1:26" ht="46.8" x14ac:dyDescent="0.3">
      <c r="A838" s="47" t="s">
        <v>211</v>
      </c>
      <c r="B838" s="44"/>
      <c r="C838" s="47"/>
      <c r="D838" s="47"/>
      <c r="E838" s="15" t="s">
        <v>840</v>
      </c>
      <c r="F838" s="19">
        <f t="shared" ref="F838:K840" si="1457">F839</f>
        <v>866</v>
      </c>
      <c r="G838" s="19">
        <f t="shared" si="1457"/>
        <v>866</v>
      </c>
      <c r="H838" s="19">
        <f t="shared" si="1457"/>
        <v>866</v>
      </c>
      <c r="I838" s="19">
        <f t="shared" si="1457"/>
        <v>0</v>
      </c>
      <c r="J838" s="19">
        <f t="shared" si="1457"/>
        <v>0</v>
      </c>
      <c r="K838" s="19">
        <f t="shared" si="1457"/>
        <v>0</v>
      </c>
      <c r="L838" s="19">
        <f t="shared" si="1396"/>
        <v>866</v>
      </c>
      <c r="M838" s="19">
        <f t="shared" si="1397"/>
        <v>866</v>
      </c>
      <c r="N838" s="19">
        <f t="shared" si="1398"/>
        <v>866</v>
      </c>
      <c r="O838" s="19">
        <f t="shared" ref="O838:Q840" si="1458">O839</f>
        <v>0</v>
      </c>
      <c r="P838" s="19">
        <f t="shared" si="1458"/>
        <v>0</v>
      </c>
      <c r="Q838" s="19">
        <f t="shared" si="1458"/>
        <v>0</v>
      </c>
      <c r="R838" s="19">
        <f t="shared" si="1359"/>
        <v>866</v>
      </c>
      <c r="S838" s="19">
        <f t="shared" ref="S838:S840" si="1459">S839</f>
        <v>0</v>
      </c>
      <c r="T838" s="19">
        <f t="shared" si="1366"/>
        <v>866</v>
      </c>
      <c r="U838" s="19">
        <f t="shared" si="1360"/>
        <v>866</v>
      </c>
      <c r="V838" s="19">
        <f t="shared" si="1361"/>
        <v>866</v>
      </c>
      <c r="W838" s="19">
        <f t="shared" ref="W838:W840" si="1460">W839</f>
        <v>0</v>
      </c>
      <c r="X838" s="32"/>
      <c r="Y838" s="23"/>
      <c r="Z838" s="2"/>
    </row>
    <row r="839" spans="1:26" ht="46.8" x14ac:dyDescent="0.3">
      <c r="A839" s="47" t="s">
        <v>211</v>
      </c>
      <c r="B839" s="44">
        <v>600</v>
      </c>
      <c r="C839" s="47"/>
      <c r="D839" s="47"/>
      <c r="E839" s="15" t="s">
        <v>581</v>
      </c>
      <c r="F839" s="19">
        <f t="shared" si="1457"/>
        <v>866</v>
      </c>
      <c r="G839" s="19">
        <f t="shared" si="1457"/>
        <v>866</v>
      </c>
      <c r="H839" s="19">
        <f t="shared" si="1457"/>
        <v>866</v>
      </c>
      <c r="I839" s="19">
        <f t="shared" si="1457"/>
        <v>0</v>
      </c>
      <c r="J839" s="19">
        <f t="shared" si="1457"/>
        <v>0</v>
      </c>
      <c r="K839" s="19">
        <f t="shared" si="1457"/>
        <v>0</v>
      </c>
      <c r="L839" s="19">
        <f t="shared" si="1396"/>
        <v>866</v>
      </c>
      <c r="M839" s="19">
        <f t="shared" si="1397"/>
        <v>866</v>
      </c>
      <c r="N839" s="19">
        <f t="shared" si="1398"/>
        <v>866</v>
      </c>
      <c r="O839" s="19">
        <f t="shared" si="1458"/>
        <v>0</v>
      </c>
      <c r="P839" s="19">
        <f t="shared" si="1458"/>
        <v>0</v>
      </c>
      <c r="Q839" s="19">
        <f t="shared" si="1458"/>
        <v>0</v>
      </c>
      <c r="R839" s="19">
        <f t="shared" si="1359"/>
        <v>866</v>
      </c>
      <c r="S839" s="19">
        <f t="shared" si="1459"/>
        <v>0</v>
      </c>
      <c r="T839" s="19">
        <f t="shared" si="1366"/>
        <v>866</v>
      </c>
      <c r="U839" s="19">
        <f t="shared" si="1360"/>
        <v>866</v>
      </c>
      <c r="V839" s="19">
        <f t="shared" si="1361"/>
        <v>866</v>
      </c>
      <c r="W839" s="19">
        <f t="shared" si="1460"/>
        <v>0</v>
      </c>
      <c r="X839" s="32"/>
      <c r="Y839" s="23"/>
      <c r="Z839" s="2"/>
    </row>
    <row r="840" spans="1:26" ht="46.8" x14ac:dyDescent="0.3">
      <c r="A840" s="47" t="s">
        <v>211</v>
      </c>
      <c r="B840" s="44">
        <v>630</v>
      </c>
      <c r="C840" s="47"/>
      <c r="D840" s="47"/>
      <c r="E840" s="15" t="s">
        <v>597</v>
      </c>
      <c r="F840" s="19">
        <f t="shared" si="1457"/>
        <v>866</v>
      </c>
      <c r="G840" s="19">
        <f t="shared" si="1457"/>
        <v>866</v>
      </c>
      <c r="H840" s="19">
        <f t="shared" si="1457"/>
        <v>866</v>
      </c>
      <c r="I840" s="19">
        <f t="shared" si="1457"/>
        <v>0</v>
      </c>
      <c r="J840" s="19">
        <f t="shared" si="1457"/>
        <v>0</v>
      </c>
      <c r="K840" s="19">
        <f t="shared" si="1457"/>
        <v>0</v>
      </c>
      <c r="L840" s="19">
        <f t="shared" si="1396"/>
        <v>866</v>
      </c>
      <c r="M840" s="19">
        <f t="shared" si="1397"/>
        <v>866</v>
      </c>
      <c r="N840" s="19">
        <f t="shared" si="1398"/>
        <v>866</v>
      </c>
      <c r="O840" s="19">
        <f t="shared" si="1458"/>
        <v>0</v>
      </c>
      <c r="P840" s="19">
        <f t="shared" si="1458"/>
        <v>0</v>
      </c>
      <c r="Q840" s="19">
        <f t="shared" si="1458"/>
        <v>0</v>
      </c>
      <c r="R840" s="19">
        <f t="shared" si="1359"/>
        <v>866</v>
      </c>
      <c r="S840" s="19">
        <f t="shared" si="1459"/>
        <v>0</v>
      </c>
      <c r="T840" s="19">
        <f t="shared" si="1366"/>
        <v>866</v>
      </c>
      <c r="U840" s="19">
        <f t="shared" si="1360"/>
        <v>866</v>
      </c>
      <c r="V840" s="19">
        <f t="shared" si="1361"/>
        <v>866</v>
      </c>
      <c r="W840" s="19">
        <f t="shared" si="1460"/>
        <v>0</v>
      </c>
      <c r="X840" s="32"/>
      <c r="Y840" s="23"/>
      <c r="Z840" s="2"/>
    </row>
    <row r="841" spans="1:26" x14ac:dyDescent="0.3">
      <c r="A841" s="47" t="s">
        <v>211</v>
      </c>
      <c r="B841" s="44">
        <v>630</v>
      </c>
      <c r="C841" s="47" t="s">
        <v>61</v>
      </c>
      <c r="D841" s="47" t="s">
        <v>142</v>
      </c>
      <c r="E841" s="15" t="s">
        <v>569</v>
      </c>
      <c r="F841" s="19">
        <v>866</v>
      </c>
      <c r="G841" s="19">
        <v>866</v>
      </c>
      <c r="H841" s="19">
        <v>866</v>
      </c>
      <c r="I841" s="19"/>
      <c r="J841" s="19"/>
      <c r="K841" s="19"/>
      <c r="L841" s="19">
        <f t="shared" si="1396"/>
        <v>866</v>
      </c>
      <c r="M841" s="19">
        <f t="shared" si="1397"/>
        <v>866</v>
      </c>
      <c r="N841" s="19">
        <f t="shared" si="1398"/>
        <v>866</v>
      </c>
      <c r="O841" s="19"/>
      <c r="P841" s="19"/>
      <c r="Q841" s="19"/>
      <c r="R841" s="19">
        <f t="shared" si="1359"/>
        <v>866</v>
      </c>
      <c r="S841" s="19"/>
      <c r="T841" s="19">
        <f t="shared" si="1366"/>
        <v>866</v>
      </c>
      <c r="U841" s="19">
        <f t="shared" si="1360"/>
        <v>866</v>
      </c>
      <c r="V841" s="19">
        <f t="shared" si="1361"/>
        <v>866</v>
      </c>
      <c r="W841" s="19"/>
      <c r="X841" s="32"/>
      <c r="Y841" s="23"/>
      <c r="Z841" s="2"/>
    </row>
    <row r="842" spans="1:26" ht="62.4" x14ac:dyDescent="0.3">
      <c r="A842" s="47" t="s">
        <v>212</v>
      </c>
      <c r="B842" s="44"/>
      <c r="C842" s="47"/>
      <c r="D842" s="47"/>
      <c r="E842" s="15" t="s">
        <v>705</v>
      </c>
      <c r="F842" s="19">
        <f t="shared" ref="F842:K844" si="1461">F843</f>
        <v>52.4</v>
      </c>
      <c r="G842" s="19">
        <f t="shared" si="1461"/>
        <v>52.4</v>
      </c>
      <c r="H842" s="19">
        <f t="shared" si="1461"/>
        <v>52.4</v>
      </c>
      <c r="I842" s="19">
        <f t="shared" si="1461"/>
        <v>0</v>
      </c>
      <c r="J842" s="19">
        <f t="shared" si="1461"/>
        <v>0</v>
      </c>
      <c r="K842" s="19">
        <f t="shared" si="1461"/>
        <v>0</v>
      </c>
      <c r="L842" s="19">
        <f t="shared" si="1396"/>
        <v>52.4</v>
      </c>
      <c r="M842" s="19">
        <f t="shared" si="1397"/>
        <v>52.4</v>
      </c>
      <c r="N842" s="19">
        <f t="shared" si="1398"/>
        <v>52.4</v>
      </c>
      <c r="O842" s="19">
        <f t="shared" ref="O842:Q844" si="1462">O843</f>
        <v>0</v>
      </c>
      <c r="P842" s="19">
        <f t="shared" si="1462"/>
        <v>0</v>
      </c>
      <c r="Q842" s="19">
        <f t="shared" si="1462"/>
        <v>0</v>
      </c>
      <c r="R842" s="19">
        <f t="shared" si="1359"/>
        <v>52.4</v>
      </c>
      <c r="S842" s="19">
        <f t="shared" ref="S842:S844" si="1463">S843</f>
        <v>0</v>
      </c>
      <c r="T842" s="19">
        <f t="shared" si="1366"/>
        <v>52.4</v>
      </c>
      <c r="U842" s="19">
        <f t="shared" si="1360"/>
        <v>52.4</v>
      </c>
      <c r="V842" s="19">
        <f t="shared" si="1361"/>
        <v>52.4</v>
      </c>
      <c r="W842" s="19">
        <f t="shared" ref="W842:W844" si="1464">W843</f>
        <v>0</v>
      </c>
      <c r="X842" s="32"/>
      <c r="Y842" s="23"/>
      <c r="Z842" s="2"/>
    </row>
    <row r="843" spans="1:26" ht="46.8" x14ac:dyDescent="0.3">
      <c r="A843" s="47" t="s">
        <v>212</v>
      </c>
      <c r="B843" s="44">
        <v>600</v>
      </c>
      <c r="C843" s="47"/>
      <c r="D843" s="47"/>
      <c r="E843" s="15" t="s">
        <v>581</v>
      </c>
      <c r="F843" s="19">
        <f t="shared" si="1461"/>
        <v>52.4</v>
      </c>
      <c r="G843" s="19">
        <f t="shared" si="1461"/>
        <v>52.4</v>
      </c>
      <c r="H843" s="19">
        <f t="shared" si="1461"/>
        <v>52.4</v>
      </c>
      <c r="I843" s="19">
        <f t="shared" si="1461"/>
        <v>0</v>
      </c>
      <c r="J843" s="19">
        <f t="shared" si="1461"/>
        <v>0</v>
      </c>
      <c r="K843" s="19">
        <f t="shared" si="1461"/>
        <v>0</v>
      </c>
      <c r="L843" s="19">
        <f t="shared" si="1396"/>
        <v>52.4</v>
      </c>
      <c r="M843" s="19">
        <f t="shared" si="1397"/>
        <v>52.4</v>
      </c>
      <c r="N843" s="19">
        <f t="shared" si="1398"/>
        <v>52.4</v>
      </c>
      <c r="O843" s="19">
        <f t="shared" si="1462"/>
        <v>0</v>
      </c>
      <c r="P843" s="19">
        <f t="shared" si="1462"/>
        <v>0</v>
      </c>
      <c r="Q843" s="19">
        <f t="shared" si="1462"/>
        <v>0</v>
      </c>
      <c r="R843" s="19">
        <f t="shared" si="1359"/>
        <v>52.4</v>
      </c>
      <c r="S843" s="19">
        <f t="shared" si="1463"/>
        <v>0</v>
      </c>
      <c r="T843" s="19">
        <f t="shared" si="1366"/>
        <v>52.4</v>
      </c>
      <c r="U843" s="19">
        <f t="shared" si="1360"/>
        <v>52.4</v>
      </c>
      <c r="V843" s="19">
        <f t="shared" si="1361"/>
        <v>52.4</v>
      </c>
      <c r="W843" s="19">
        <f t="shared" si="1464"/>
        <v>0</v>
      </c>
      <c r="X843" s="32"/>
      <c r="Y843" s="23"/>
      <c r="Z843" s="2"/>
    </row>
    <row r="844" spans="1:26" ht="46.8" x14ac:dyDescent="0.3">
      <c r="A844" s="47" t="s">
        <v>212</v>
      </c>
      <c r="B844" s="44">
        <v>630</v>
      </c>
      <c r="C844" s="47"/>
      <c r="D844" s="47"/>
      <c r="E844" s="15" t="s">
        <v>597</v>
      </c>
      <c r="F844" s="19">
        <f t="shared" si="1461"/>
        <v>52.4</v>
      </c>
      <c r="G844" s="19">
        <f t="shared" si="1461"/>
        <v>52.4</v>
      </c>
      <c r="H844" s="19">
        <f t="shared" si="1461"/>
        <v>52.4</v>
      </c>
      <c r="I844" s="19">
        <f t="shared" si="1461"/>
        <v>0</v>
      </c>
      <c r="J844" s="19">
        <f t="shared" si="1461"/>
        <v>0</v>
      </c>
      <c r="K844" s="19">
        <f t="shared" si="1461"/>
        <v>0</v>
      </c>
      <c r="L844" s="19">
        <f t="shared" si="1396"/>
        <v>52.4</v>
      </c>
      <c r="M844" s="19">
        <f t="shared" si="1397"/>
        <v>52.4</v>
      </c>
      <c r="N844" s="19">
        <f t="shared" si="1398"/>
        <v>52.4</v>
      </c>
      <c r="O844" s="19">
        <f t="shared" si="1462"/>
        <v>0</v>
      </c>
      <c r="P844" s="19">
        <f t="shared" si="1462"/>
        <v>0</v>
      </c>
      <c r="Q844" s="19">
        <f t="shared" si="1462"/>
        <v>0</v>
      </c>
      <c r="R844" s="19">
        <f t="shared" si="1359"/>
        <v>52.4</v>
      </c>
      <c r="S844" s="19">
        <f t="shared" si="1463"/>
        <v>0</v>
      </c>
      <c r="T844" s="19">
        <f t="shared" si="1366"/>
        <v>52.4</v>
      </c>
      <c r="U844" s="19">
        <f t="shared" si="1360"/>
        <v>52.4</v>
      </c>
      <c r="V844" s="19">
        <f t="shared" si="1361"/>
        <v>52.4</v>
      </c>
      <c r="W844" s="19">
        <f t="shared" si="1464"/>
        <v>0</v>
      </c>
      <c r="X844" s="32"/>
      <c r="Y844" s="23"/>
      <c r="Z844" s="2"/>
    </row>
    <row r="845" spans="1:26" x14ac:dyDescent="0.3">
      <c r="A845" s="47" t="s">
        <v>212</v>
      </c>
      <c r="B845" s="44">
        <v>630</v>
      </c>
      <c r="C845" s="47" t="s">
        <v>61</v>
      </c>
      <c r="D845" s="47" t="s">
        <v>142</v>
      </c>
      <c r="E845" s="15" t="s">
        <v>569</v>
      </c>
      <c r="F845" s="19">
        <v>52.4</v>
      </c>
      <c r="G845" s="19">
        <v>52.4</v>
      </c>
      <c r="H845" s="19">
        <v>52.4</v>
      </c>
      <c r="I845" s="19"/>
      <c r="J845" s="19"/>
      <c r="K845" s="19"/>
      <c r="L845" s="19">
        <f t="shared" si="1396"/>
        <v>52.4</v>
      </c>
      <c r="M845" s="19">
        <f t="shared" si="1397"/>
        <v>52.4</v>
      </c>
      <c r="N845" s="19">
        <f t="shared" si="1398"/>
        <v>52.4</v>
      </c>
      <c r="O845" s="19"/>
      <c r="P845" s="19"/>
      <c r="Q845" s="19"/>
      <c r="R845" s="19">
        <f t="shared" si="1359"/>
        <v>52.4</v>
      </c>
      <c r="S845" s="19"/>
      <c r="T845" s="19">
        <f t="shared" si="1366"/>
        <v>52.4</v>
      </c>
      <c r="U845" s="19">
        <f t="shared" si="1360"/>
        <v>52.4</v>
      </c>
      <c r="V845" s="19">
        <f t="shared" si="1361"/>
        <v>52.4</v>
      </c>
      <c r="W845" s="19"/>
      <c r="X845" s="32"/>
      <c r="Y845" s="23"/>
      <c r="Z845" s="2"/>
    </row>
    <row r="846" spans="1:26" ht="109.2" x14ac:dyDescent="0.3">
      <c r="A846" s="47" t="s">
        <v>961</v>
      </c>
      <c r="B846" s="44"/>
      <c r="C846" s="47"/>
      <c r="D846" s="47"/>
      <c r="E846" s="15" t="s">
        <v>960</v>
      </c>
      <c r="F846" s="19">
        <f>F847</f>
        <v>328074.80000000005</v>
      </c>
      <c r="G846" s="19">
        <f t="shared" ref="G846:W846" si="1465">G847</f>
        <v>328074.80000000005</v>
      </c>
      <c r="H846" s="19">
        <f t="shared" si="1465"/>
        <v>328074.80000000005</v>
      </c>
      <c r="I846" s="19">
        <f t="shared" si="1465"/>
        <v>0</v>
      </c>
      <c r="J846" s="19">
        <f t="shared" si="1465"/>
        <v>0</v>
      </c>
      <c r="K846" s="19">
        <f t="shared" si="1465"/>
        <v>0</v>
      </c>
      <c r="L846" s="19">
        <f t="shared" si="1396"/>
        <v>328074.80000000005</v>
      </c>
      <c r="M846" s="19">
        <f t="shared" si="1397"/>
        <v>328074.80000000005</v>
      </c>
      <c r="N846" s="19">
        <f t="shared" si="1398"/>
        <v>328074.80000000005</v>
      </c>
      <c r="O846" s="19">
        <f t="shared" si="1465"/>
        <v>0</v>
      </c>
      <c r="P846" s="19">
        <f t="shared" si="1465"/>
        <v>0</v>
      </c>
      <c r="Q846" s="19">
        <f t="shared" si="1465"/>
        <v>0</v>
      </c>
      <c r="R846" s="19">
        <f t="shared" si="1359"/>
        <v>328074.80000000005</v>
      </c>
      <c r="S846" s="19">
        <f t="shared" si="1465"/>
        <v>0</v>
      </c>
      <c r="T846" s="19">
        <f t="shared" si="1366"/>
        <v>328074.80000000005</v>
      </c>
      <c r="U846" s="19">
        <f t="shared" si="1360"/>
        <v>328074.80000000005</v>
      </c>
      <c r="V846" s="19">
        <f t="shared" si="1361"/>
        <v>328074.80000000005</v>
      </c>
      <c r="W846" s="19">
        <f t="shared" si="1465"/>
        <v>0</v>
      </c>
      <c r="X846" s="32"/>
      <c r="Y846" s="23"/>
      <c r="Z846" s="2"/>
    </row>
    <row r="847" spans="1:26" ht="46.8" x14ac:dyDescent="0.3">
      <c r="A847" s="47" t="s">
        <v>959</v>
      </c>
      <c r="B847" s="44"/>
      <c r="C847" s="47"/>
      <c r="D847" s="47"/>
      <c r="E847" s="15" t="s">
        <v>694</v>
      </c>
      <c r="F847" s="19">
        <f>F848+F851+F854+F858</f>
        <v>328074.80000000005</v>
      </c>
      <c r="G847" s="19">
        <f t="shared" ref="G847:W847" si="1466">G848+G851+G854+G858</f>
        <v>328074.80000000005</v>
      </c>
      <c r="H847" s="19">
        <f t="shared" si="1466"/>
        <v>328074.80000000005</v>
      </c>
      <c r="I847" s="19">
        <f t="shared" ref="I847:K847" si="1467">I848+I851+I854+I858</f>
        <v>0</v>
      </c>
      <c r="J847" s="19">
        <f t="shared" si="1467"/>
        <v>0</v>
      </c>
      <c r="K847" s="19">
        <f t="shared" si="1467"/>
        <v>0</v>
      </c>
      <c r="L847" s="19">
        <f t="shared" si="1396"/>
        <v>328074.80000000005</v>
      </c>
      <c r="M847" s="19">
        <f t="shared" si="1397"/>
        <v>328074.80000000005</v>
      </c>
      <c r="N847" s="19">
        <f t="shared" si="1398"/>
        <v>328074.80000000005</v>
      </c>
      <c r="O847" s="19">
        <f t="shared" ref="O847:Q847" si="1468">O848+O851+O854+O858</f>
        <v>0</v>
      </c>
      <c r="P847" s="19">
        <f t="shared" si="1468"/>
        <v>0</v>
      </c>
      <c r="Q847" s="19">
        <f t="shared" si="1468"/>
        <v>0</v>
      </c>
      <c r="R847" s="19">
        <f t="shared" si="1359"/>
        <v>328074.80000000005</v>
      </c>
      <c r="S847" s="19">
        <f t="shared" ref="S847" si="1469">S848+S851+S854+S858</f>
        <v>0</v>
      </c>
      <c r="T847" s="19">
        <f t="shared" si="1366"/>
        <v>328074.80000000005</v>
      </c>
      <c r="U847" s="19">
        <f t="shared" si="1360"/>
        <v>328074.80000000005</v>
      </c>
      <c r="V847" s="19">
        <f t="shared" si="1361"/>
        <v>328074.80000000005</v>
      </c>
      <c r="W847" s="19">
        <f t="shared" si="1466"/>
        <v>0</v>
      </c>
      <c r="X847" s="32"/>
      <c r="Y847" s="23"/>
      <c r="Z847" s="2"/>
    </row>
    <row r="848" spans="1:26" ht="93.6" x14ac:dyDescent="0.3">
      <c r="A848" s="47" t="s">
        <v>959</v>
      </c>
      <c r="B848" s="44">
        <v>100</v>
      </c>
      <c r="C848" s="47"/>
      <c r="D848" s="47"/>
      <c r="E848" s="15" t="s">
        <v>577</v>
      </c>
      <c r="F848" s="19">
        <f>F849</f>
        <v>455.7</v>
      </c>
      <c r="G848" s="19">
        <f t="shared" ref="G848:W849" si="1470">G849</f>
        <v>455.7</v>
      </c>
      <c r="H848" s="19">
        <f t="shared" si="1470"/>
        <v>455.7</v>
      </c>
      <c r="I848" s="19">
        <f t="shared" si="1470"/>
        <v>0</v>
      </c>
      <c r="J848" s="19">
        <f t="shared" si="1470"/>
        <v>0</v>
      </c>
      <c r="K848" s="19">
        <f t="shared" si="1470"/>
        <v>0</v>
      </c>
      <c r="L848" s="19">
        <f t="shared" si="1396"/>
        <v>455.7</v>
      </c>
      <c r="M848" s="19">
        <f t="shared" si="1397"/>
        <v>455.7</v>
      </c>
      <c r="N848" s="19">
        <f t="shared" si="1398"/>
        <v>455.7</v>
      </c>
      <c r="O848" s="19">
        <f t="shared" si="1470"/>
        <v>0</v>
      </c>
      <c r="P848" s="19">
        <f t="shared" si="1470"/>
        <v>0</v>
      </c>
      <c r="Q848" s="19">
        <f t="shared" si="1470"/>
        <v>0</v>
      </c>
      <c r="R848" s="19">
        <f t="shared" si="1359"/>
        <v>455.7</v>
      </c>
      <c r="S848" s="19">
        <f t="shared" si="1470"/>
        <v>0</v>
      </c>
      <c r="T848" s="19">
        <f t="shared" si="1366"/>
        <v>455.7</v>
      </c>
      <c r="U848" s="19">
        <f t="shared" si="1360"/>
        <v>455.7</v>
      </c>
      <c r="V848" s="19">
        <f t="shared" si="1361"/>
        <v>455.7</v>
      </c>
      <c r="W848" s="19">
        <f t="shared" si="1470"/>
        <v>0</v>
      </c>
      <c r="X848" s="32"/>
      <c r="Y848" s="23"/>
      <c r="Z848" s="2"/>
    </row>
    <row r="849" spans="1:26" ht="31.2" x14ac:dyDescent="0.3">
      <c r="A849" s="47" t="s">
        <v>959</v>
      </c>
      <c r="B849" s="44">
        <v>120</v>
      </c>
      <c r="C849" s="47"/>
      <c r="D849" s="47"/>
      <c r="E849" s="15" t="s">
        <v>585</v>
      </c>
      <c r="F849" s="19">
        <f>F850</f>
        <v>455.7</v>
      </c>
      <c r="G849" s="19">
        <f t="shared" si="1470"/>
        <v>455.7</v>
      </c>
      <c r="H849" s="19">
        <f t="shared" si="1470"/>
        <v>455.7</v>
      </c>
      <c r="I849" s="19">
        <f t="shared" si="1470"/>
        <v>0</v>
      </c>
      <c r="J849" s="19">
        <f t="shared" si="1470"/>
        <v>0</v>
      </c>
      <c r="K849" s="19">
        <f t="shared" si="1470"/>
        <v>0</v>
      </c>
      <c r="L849" s="19">
        <f t="shared" si="1396"/>
        <v>455.7</v>
      </c>
      <c r="M849" s="19">
        <f t="shared" si="1397"/>
        <v>455.7</v>
      </c>
      <c r="N849" s="19">
        <f t="shared" si="1398"/>
        <v>455.7</v>
      </c>
      <c r="O849" s="19">
        <f t="shared" si="1470"/>
        <v>0</v>
      </c>
      <c r="P849" s="19">
        <f t="shared" si="1470"/>
        <v>0</v>
      </c>
      <c r="Q849" s="19">
        <f t="shared" si="1470"/>
        <v>0</v>
      </c>
      <c r="R849" s="19">
        <f t="shared" si="1359"/>
        <v>455.7</v>
      </c>
      <c r="S849" s="19">
        <f t="shared" si="1470"/>
        <v>0</v>
      </c>
      <c r="T849" s="19">
        <f t="shared" si="1366"/>
        <v>455.7</v>
      </c>
      <c r="U849" s="19">
        <f t="shared" si="1360"/>
        <v>455.7</v>
      </c>
      <c r="V849" s="19">
        <f t="shared" si="1361"/>
        <v>455.7</v>
      </c>
      <c r="W849" s="19">
        <f t="shared" si="1470"/>
        <v>0</v>
      </c>
      <c r="X849" s="32"/>
      <c r="Y849" s="23"/>
      <c r="Z849" s="2"/>
    </row>
    <row r="850" spans="1:26" x14ac:dyDescent="0.3">
      <c r="A850" s="47" t="s">
        <v>959</v>
      </c>
      <c r="B850" s="44">
        <v>120</v>
      </c>
      <c r="C850" s="47" t="s">
        <v>28</v>
      </c>
      <c r="D850" s="47" t="s">
        <v>30</v>
      </c>
      <c r="E850" s="15" t="s">
        <v>562</v>
      </c>
      <c r="F850" s="19">
        <v>455.7</v>
      </c>
      <c r="G850" s="19">
        <v>455.7</v>
      </c>
      <c r="H850" s="19">
        <v>455.7</v>
      </c>
      <c r="I850" s="19"/>
      <c r="J850" s="19"/>
      <c r="K850" s="19"/>
      <c r="L850" s="19">
        <f t="shared" si="1396"/>
        <v>455.7</v>
      </c>
      <c r="M850" s="19">
        <f t="shared" si="1397"/>
        <v>455.7</v>
      </c>
      <c r="N850" s="19">
        <f t="shared" si="1398"/>
        <v>455.7</v>
      </c>
      <c r="O850" s="19"/>
      <c r="P850" s="19"/>
      <c r="Q850" s="19"/>
      <c r="R850" s="19">
        <f t="shared" ref="R850:R913" si="1471">L850+O850</f>
        <v>455.7</v>
      </c>
      <c r="S850" s="19"/>
      <c r="T850" s="19">
        <f t="shared" si="1366"/>
        <v>455.7</v>
      </c>
      <c r="U850" s="19">
        <f t="shared" ref="U850:U913" si="1472">M850+P850</f>
        <v>455.7</v>
      </c>
      <c r="V850" s="19">
        <f t="shared" ref="V850:V913" si="1473">N850+Q850</f>
        <v>455.7</v>
      </c>
      <c r="W850" s="19"/>
      <c r="X850" s="32"/>
      <c r="Y850" s="23"/>
      <c r="Z850" s="2"/>
    </row>
    <row r="851" spans="1:26" ht="31.2" x14ac:dyDescent="0.3">
      <c r="A851" s="47" t="s">
        <v>959</v>
      </c>
      <c r="B851" s="44">
        <v>200</v>
      </c>
      <c r="C851" s="47"/>
      <c r="D851" s="47"/>
      <c r="E851" s="15" t="s">
        <v>578</v>
      </c>
      <c r="F851" s="19">
        <f>F852</f>
        <v>300</v>
      </c>
      <c r="G851" s="19">
        <f t="shared" ref="G851:W852" si="1474">G852</f>
        <v>300</v>
      </c>
      <c r="H851" s="19">
        <f t="shared" si="1474"/>
        <v>300</v>
      </c>
      <c r="I851" s="19">
        <f t="shared" si="1474"/>
        <v>0</v>
      </c>
      <c r="J851" s="19">
        <f t="shared" si="1474"/>
        <v>0</v>
      </c>
      <c r="K851" s="19">
        <f t="shared" si="1474"/>
        <v>0</v>
      </c>
      <c r="L851" s="19">
        <f t="shared" si="1396"/>
        <v>300</v>
      </c>
      <c r="M851" s="19">
        <f t="shared" si="1397"/>
        <v>300</v>
      </c>
      <c r="N851" s="19">
        <f t="shared" si="1398"/>
        <v>300</v>
      </c>
      <c r="O851" s="19">
        <f t="shared" si="1474"/>
        <v>0</v>
      </c>
      <c r="P851" s="19">
        <f t="shared" si="1474"/>
        <v>0</v>
      </c>
      <c r="Q851" s="19">
        <f t="shared" si="1474"/>
        <v>0</v>
      </c>
      <c r="R851" s="19">
        <f t="shared" si="1471"/>
        <v>300</v>
      </c>
      <c r="S851" s="19">
        <f t="shared" si="1474"/>
        <v>0</v>
      </c>
      <c r="T851" s="19">
        <f t="shared" ref="T851:T914" si="1475">R851+S851</f>
        <v>300</v>
      </c>
      <c r="U851" s="19">
        <f t="shared" si="1472"/>
        <v>300</v>
      </c>
      <c r="V851" s="19">
        <f t="shared" si="1473"/>
        <v>300</v>
      </c>
      <c r="W851" s="19">
        <f t="shared" si="1474"/>
        <v>0</v>
      </c>
      <c r="X851" s="32"/>
      <c r="Y851" s="23"/>
      <c r="Z851" s="2"/>
    </row>
    <row r="852" spans="1:26" ht="46.8" x14ac:dyDescent="0.3">
      <c r="A852" s="47" t="s">
        <v>959</v>
      </c>
      <c r="B852" s="44">
        <v>240</v>
      </c>
      <c r="C852" s="47"/>
      <c r="D852" s="47"/>
      <c r="E852" s="15" t="s">
        <v>586</v>
      </c>
      <c r="F852" s="19">
        <f>F853</f>
        <v>300</v>
      </c>
      <c r="G852" s="19">
        <f t="shared" si="1474"/>
        <v>300</v>
      </c>
      <c r="H852" s="19">
        <f t="shared" si="1474"/>
        <v>300</v>
      </c>
      <c r="I852" s="19">
        <f t="shared" si="1474"/>
        <v>0</v>
      </c>
      <c r="J852" s="19">
        <f t="shared" si="1474"/>
        <v>0</v>
      </c>
      <c r="K852" s="19">
        <f t="shared" si="1474"/>
        <v>0</v>
      </c>
      <c r="L852" s="19">
        <f t="shared" si="1396"/>
        <v>300</v>
      </c>
      <c r="M852" s="19">
        <f t="shared" si="1397"/>
        <v>300</v>
      </c>
      <c r="N852" s="19">
        <f t="shared" si="1398"/>
        <v>300</v>
      </c>
      <c r="O852" s="19">
        <f t="shared" si="1474"/>
        <v>0</v>
      </c>
      <c r="P852" s="19">
        <f t="shared" si="1474"/>
        <v>0</v>
      </c>
      <c r="Q852" s="19">
        <f t="shared" si="1474"/>
        <v>0</v>
      </c>
      <c r="R852" s="19">
        <f t="shared" si="1471"/>
        <v>300</v>
      </c>
      <c r="S852" s="19">
        <f t="shared" si="1474"/>
        <v>0</v>
      </c>
      <c r="T852" s="19">
        <f t="shared" si="1475"/>
        <v>300</v>
      </c>
      <c r="U852" s="19">
        <f t="shared" si="1472"/>
        <v>300</v>
      </c>
      <c r="V852" s="19">
        <f t="shared" si="1473"/>
        <v>300</v>
      </c>
      <c r="W852" s="19">
        <f t="shared" si="1474"/>
        <v>0</v>
      </c>
      <c r="X852" s="32"/>
      <c r="Y852" s="23"/>
      <c r="Z852" s="2"/>
    </row>
    <row r="853" spans="1:26" x14ac:dyDescent="0.3">
      <c r="A853" s="47" t="s">
        <v>959</v>
      </c>
      <c r="B853" s="44">
        <v>240</v>
      </c>
      <c r="C853" s="47" t="s">
        <v>28</v>
      </c>
      <c r="D853" s="47" t="s">
        <v>30</v>
      </c>
      <c r="E853" s="15" t="s">
        <v>562</v>
      </c>
      <c r="F853" s="19">
        <v>300</v>
      </c>
      <c r="G853" s="19">
        <v>300</v>
      </c>
      <c r="H853" s="19">
        <v>300</v>
      </c>
      <c r="I853" s="19"/>
      <c r="J853" s="19"/>
      <c r="K853" s="19"/>
      <c r="L853" s="19">
        <f t="shared" si="1396"/>
        <v>300</v>
      </c>
      <c r="M853" s="19">
        <f t="shared" si="1397"/>
        <v>300</v>
      </c>
      <c r="N853" s="19">
        <f t="shared" si="1398"/>
        <v>300</v>
      </c>
      <c r="O853" s="19"/>
      <c r="P853" s="19"/>
      <c r="Q853" s="19"/>
      <c r="R853" s="19">
        <f t="shared" si="1471"/>
        <v>300</v>
      </c>
      <c r="S853" s="19"/>
      <c r="T853" s="19">
        <f t="shared" si="1475"/>
        <v>300</v>
      </c>
      <c r="U853" s="19">
        <f t="shared" si="1472"/>
        <v>300</v>
      </c>
      <c r="V853" s="19">
        <f t="shared" si="1473"/>
        <v>300</v>
      </c>
      <c r="W853" s="19"/>
      <c r="X853" s="32"/>
      <c r="Y853" s="23"/>
      <c r="Z853" s="2"/>
    </row>
    <row r="854" spans="1:26" ht="46.8" x14ac:dyDescent="0.3">
      <c r="A854" s="47" t="s">
        <v>959</v>
      </c>
      <c r="B854" s="44">
        <v>600</v>
      </c>
      <c r="C854" s="47"/>
      <c r="D854" s="47"/>
      <c r="E854" s="15" t="s">
        <v>581</v>
      </c>
      <c r="F854" s="19">
        <f>F855</f>
        <v>220640.90000000002</v>
      </c>
      <c r="G854" s="19">
        <f t="shared" ref="G854:W854" si="1476">G855</f>
        <v>220640.90000000002</v>
      </c>
      <c r="H854" s="19">
        <f t="shared" si="1476"/>
        <v>220640.90000000002</v>
      </c>
      <c r="I854" s="19">
        <f t="shared" si="1476"/>
        <v>0</v>
      </c>
      <c r="J854" s="19">
        <f t="shared" si="1476"/>
        <v>0</v>
      </c>
      <c r="K854" s="19">
        <f t="shared" si="1476"/>
        <v>0</v>
      </c>
      <c r="L854" s="19">
        <f t="shared" si="1396"/>
        <v>220640.90000000002</v>
      </c>
      <c r="M854" s="19">
        <f t="shared" si="1397"/>
        <v>220640.90000000002</v>
      </c>
      <c r="N854" s="19">
        <f t="shared" si="1398"/>
        <v>220640.90000000002</v>
      </c>
      <c r="O854" s="19">
        <f t="shared" si="1476"/>
        <v>0</v>
      </c>
      <c r="P854" s="19">
        <f t="shared" si="1476"/>
        <v>0</v>
      </c>
      <c r="Q854" s="19">
        <f t="shared" si="1476"/>
        <v>0</v>
      </c>
      <c r="R854" s="19">
        <f t="shared" si="1471"/>
        <v>220640.90000000002</v>
      </c>
      <c r="S854" s="19">
        <f t="shared" si="1476"/>
        <v>0</v>
      </c>
      <c r="T854" s="19">
        <f t="shared" si="1475"/>
        <v>220640.90000000002</v>
      </c>
      <c r="U854" s="19">
        <f t="shared" si="1472"/>
        <v>220640.90000000002</v>
      </c>
      <c r="V854" s="19">
        <f t="shared" si="1473"/>
        <v>220640.90000000002</v>
      </c>
      <c r="W854" s="19">
        <f t="shared" si="1476"/>
        <v>0</v>
      </c>
      <c r="X854" s="32"/>
      <c r="Y854" s="23"/>
      <c r="Z854" s="2"/>
    </row>
    <row r="855" spans="1:26" ht="46.8" x14ac:dyDescent="0.3">
      <c r="A855" s="47" t="s">
        <v>959</v>
      </c>
      <c r="B855" s="44">
        <v>630</v>
      </c>
      <c r="C855" s="47"/>
      <c r="D855" s="47"/>
      <c r="E855" s="15" t="s">
        <v>597</v>
      </c>
      <c r="F855" s="19">
        <f>F856+F857</f>
        <v>220640.90000000002</v>
      </c>
      <c r="G855" s="19">
        <f t="shared" ref="G855:W855" si="1477">G856+G857</f>
        <v>220640.90000000002</v>
      </c>
      <c r="H855" s="19">
        <f t="shared" si="1477"/>
        <v>220640.90000000002</v>
      </c>
      <c r="I855" s="19">
        <f t="shared" ref="I855:K855" si="1478">I856+I857</f>
        <v>0</v>
      </c>
      <c r="J855" s="19">
        <f t="shared" si="1478"/>
        <v>0</v>
      </c>
      <c r="K855" s="19">
        <f t="shared" si="1478"/>
        <v>0</v>
      </c>
      <c r="L855" s="19">
        <f t="shared" si="1396"/>
        <v>220640.90000000002</v>
      </c>
      <c r="M855" s="19">
        <f t="shared" si="1397"/>
        <v>220640.90000000002</v>
      </c>
      <c r="N855" s="19">
        <f t="shared" si="1398"/>
        <v>220640.90000000002</v>
      </c>
      <c r="O855" s="19">
        <f t="shared" ref="O855:Q855" si="1479">O856+O857</f>
        <v>0</v>
      </c>
      <c r="P855" s="19">
        <f t="shared" si="1479"/>
        <v>0</v>
      </c>
      <c r="Q855" s="19">
        <f t="shared" si="1479"/>
        <v>0</v>
      </c>
      <c r="R855" s="19">
        <f t="shared" si="1471"/>
        <v>220640.90000000002</v>
      </c>
      <c r="S855" s="19">
        <f t="shared" ref="S855" si="1480">S856+S857</f>
        <v>0</v>
      </c>
      <c r="T855" s="19">
        <f t="shared" si="1475"/>
        <v>220640.90000000002</v>
      </c>
      <c r="U855" s="19">
        <f t="shared" si="1472"/>
        <v>220640.90000000002</v>
      </c>
      <c r="V855" s="19">
        <f t="shared" si="1473"/>
        <v>220640.90000000002</v>
      </c>
      <c r="W855" s="19">
        <f t="shared" si="1477"/>
        <v>0</v>
      </c>
      <c r="X855" s="32"/>
      <c r="Y855" s="23"/>
      <c r="Z855" s="2"/>
    </row>
    <row r="856" spans="1:26" x14ac:dyDescent="0.3">
      <c r="A856" s="47" t="s">
        <v>959</v>
      </c>
      <c r="B856" s="44">
        <v>630</v>
      </c>
      <c r="C856" s="47" t="s">
        <v>28</v>
      </c>
      <c r="D856" s="47" t="s">
        <v>5</v>
      </c>
      <c r="E856" s="15" t="s">
        <v>557</v>
      </c>
      <c r="F856" s="19">
        <v>173516.2</v>
      </c>
      <c r="G856" s="19">
        <v>173516.2</v>
      </c>
      <c r="H856" s="19">
        <v>173516.2</v>
      </c>
      <c r="I856" s="19"/>
      <c r="J856" s="19"/>
      <c r="K856" s="19"/>
      <c r="L856" s="19">
        <f t="shared" si="1396"/>
        <v>173516.2</v>
      </c>
      <c r="M856" s="19">
        <f t="shared" si="1397"/>
        <v>173516.2</v>
      </c>
      <c r="N856" s="19">
        <f t="shared" si="1398"/>
        <v>173516.2</v>
      </c>
      <c r="O856" s="19"/>
      <c r="P856" s="19"/>
      <c r="Q856" s="19"/>
      <c r="R856" s="19">
        <f t="shared" si="1471"/>
        <v>173516.2</v>
      </c>
      <c r="S856" s="19"/>
      <c r="T856" s="19">
        <f t="shared" si="1475"/>
        <v>173516.2</v>
      </c>
      <c r="U856" s="19">
        <f t="shared" si="1472"/>
        <v>173516.2</v>
      </c>
      <c r="V856" s="19">
        <f t="shared" si="1473"/>
        <v>173516.2</v>
      </c>
      <c r="W856" s="19"/>
      <c r="X856" s="32"/>
      <c r="Y856" s="23"/>
      <c r="Z856" s="2"/>
    </row>
    <row r="857" spans="1:26" x14ac:dyDescent="0.3">
      <c r="A857" s="47" t="s">
        <v>959</v>
      </c>
      <c r="B857" s="44">
        <v>630</v>
      </c>
      <c r="C857" s="47" t="s">
        <v>28</v>
      </c>
      <c r="D857" s="47" t="s">
        <v>112</v>
      </c>
      <c r="E857" s="15" t="s">
        <v>558</v>
      </c>
      <c r="F857" s="19">
        <v>47124.7</v>
      </c>
      <c r="G857" s="19">
        <v>47124.7</v>
      </c>
      <c r="H857" s="19">
        <v>47124.7</v>
      </c>
      <c r="I857" s="19"/>
      <c r="J857" s="19"/>
      <c r="K857" s="19"/>
      <c r="L857" s="19">
        <f t="shared" si="1396"/>
        <v>47124.7</v>
      </c>
      <c r="M857" s="19">
        <f t="shared" si="1397"/>
        <v>47124.7</v>
      </c>
      <c r="N857" s="19">
        <f t="shared" si="1398"/>
        <v>47124.7</v>
      </c>
      <c r="O857" s="19"/>
      <c r="P857" s="19"/>
      <c r="Q857" s="19"/>
      <c r="R857" s="19">
        <f t="shared" si="1471"/>
        <v>47124.7</v>
      </c>
      <c r="S857" s="19"/>
      <c r="T857" s="19">
        <f t="shared" si="1475"/>
        <v>47124.7</v>
      </c>
      <c r="U857" s="19">
        <f t="shared" si="1472"/>
        <v>47124.7</v>
      </c>
      <c r="V857" s="19">
        <f t="shared" si="1473"/>
        <v>47124.7</v>
      </c>
      <c r="W857" s="19"/>
      <c r="X857" s="32"/>
      <c r="Y857" s="23"/>
      <c r="Z857" s="2"/>
    </row>
    <row r="858" spans="1:26" x14ac:dyDescent="0.3">
      <c r="A858" s="47" t="s">
        <v>959</v>
      </c>
      <c r="B858" s="44">
        <v>800</v>
      </c>
      <c r="C858" s="47"/>
      <c r="D858" s="47"/>
      <c r="E858" s="15" t="s">
        <v>583</v>
      </c>
      <c r="F858" s="19">
        <f>F859</f>
        <v>106678.2</v>
      </c>
      <c r="G858" s="19">
        <f t="shared" ref="G858:W859" si="1481">G859</f>
        <v>106678.2</v>
      </c>
      <c r="H858" s="19">
        <f t="shared" si="1481"/>
        <v>106678.2</v>
      </c>
      <c r="I858" s="19">
        <f t="shared" si="1481"/>
        <v>0</v>
      </c>
      <c r="J858" s="19">
        <f t="shared" si="1481"/>
        <v>0</v>
      </c>
      <c r="K858" s="19">
        <f t="shared" si="1481"/>
        <v>0</v>
      </c>
      <c r="L858" s="19">
        <f t="shared" si="1396"/>
        <v>106678.2</v>
      </c>
      <c r="M858" s="19">
        <f t="shared" si="1397"/>
        <v>106678.2</v>
      </c>
      <c r="N858" s="19">
        <f t="shared" si="1398"/>
        <v>106678.2</v>
      </c>
      <c r="O858" s="19">
        <f t="shared" si="1481"/>
        <v>0</v>
      </c>
      <c r="P858" s="19">
        <f t="shared" si="1481"/>
        <v>0</v>
      </c>
      <c r="Q858" s="19">
        <f t="shared" si="1481"/>
        <v>0</v>
      </c>
      <c r="R858" s="19">
        <f t="shared" si="1471"/>
        <v>106678.2</v>
      </c>
      <c r="S858" s="19">
        <f t="shared" si="1481"/>
        <v>0</v>
      </c>
      <c r="T858" s="19">
        <f t="shared" si="1475"/>
        <v>106678.2</v>
      </c>
      <c r="U858" s="19">
        <f t="shared" si="1472"/>
        <v>106678.2</v>
      </c>
      <c r="V858" s="19">
        <f t="shared" si="1473"/>
        <v>106678.2</v>
      </c>
      <c r="W858" s="19">
        <f t="shared" si="1481"/>
        <v>0</v>
      </c>
      <c r="X858" s="32"/>
      <c r="Y858" s="23"/>
      <c r="Z858" s="2"/>
    </row>
    <row r="859" spans="1:26" ht="78" x14ac:dyDescent="0.3">
      <c r="A859" s="47" t="s">
        <v>959</v>
      </c>
      <c r="B859" s="44">
        <v>810</v>
      </c>
      <c r="C859" s="47"/>
      <c r="D859" s="47"/>
      <c r="E859" s="15" t="s">
        <v>599</v>
      </c>
      <c r="F859" s="19">
        <f>F860</f>
        <v>106678.2</v>
      </c>
      <c r="G859" s="19">
        <f t="shared" si="1481"/>
        <v>106678.2</v>
      </c>
      <c r="H859" s="19">
        <f t="shared" si="1481"/>
        <v>106678.2</v>
      </c>
      <c r="I859" s="19">
        <f t="shared" si="1481"/>
        <v>0</v>
      </c>
      <c r="J859" s="19">
        <f t="shared" si="1481"/>
        <v>0</v>
      </c>
      <c r="K859" s="19">
        <f t="shared" si="1481"/>
        <v>0</v>
      </c>
      <c r="L859" s="19">
        <f t="shared" si="1396"/>
        <v>106678.2</v>
      </c>
      <c r="M859" s="19">
        <f t="shared" si="1397"/>
        <v>106678.2</v>
      </c>
      <c r="N859" s="19">
        <f t="shared" si="1398"/>
        <v>106678.2</v>
      </c>
      <c r="O859" s="19">
        <f t="shared" si="1481"/>
        <v>0</v>
      </c>
      <c r="P859" s="19">
        <f t="shared" si="1481"/>
        <v>0</v>
      </c>
      <c r="Q859" s="19">
        <f t="shared" si="1481"/>
        <v>0</v>
      </c>
      <c r="R859" s="19">
        <f t="shared" si="1471"/>
        <v>106678.2</v>
      </c>
      <c r="S859" s="19">
        <f t="shared" si="1481"/>
        <v>0</v>
      </c>
      <c r="T859" s="19">
        <f t="shared" si="1475"/>
        <v>106678.2</v>
      </c>
      <c r="U859" s="19">
        <f t="shared" si="1472"/>
        <v>106678.2</v>
      </c>
      <c r="V859" s="19">
        <f t="shared" si="1473"/>
        <v>106678.2</v>
      </c>
      <c r="W859" s="19">
        <f t="shared" si="1481"/>
        <v>0</v>
      </c>
      <c r="X859" s="32"/>
      <c r="Y859" s="23"/>
      <c r="Z859" s="2"/>
    </row>
    <row r="860" spans="1:26" x14ac:dyDescent="0.3">
      <c r="A860" s="47" t="s">
        <v>959</v>
      </c>
      <c r="B860" s="44">
        <v>810</v>
      </c>
      <c r="C860" s="47" t="s">
        <v>28</v>
      </c>
      <c r="D860" s="47" t="s">
        <v>5</v>
      </c>
      <c r="E860" s="15" t="s">
        <v>557</v>
      </c>
      <c r="F860" s="19">
        <v>106678.2</v>
      </c>
      <c r="G860" s="19">
        <v>106678.2</v>
      </c>
      <c r="H860" s="19">
        <v>106678.2</v>
      </c>
      <c r="I860" s="19"/>
      <c r="J860" s="19"/>
      <c r="K860" s="19"/>
      <c r="L860" s="19">
        <f t="shared" si="1396"/>
        <v>106678.2</v>
      </c>
      <c r="M860" s="19">
        <f t="shared" si="1397"/>
        <v>106678.2</v>
      </c>
      <c r="N860" s="19">
        <f t="shared" si="1398"/>
        <v>106678.2</v>
      </c>
      <c r="O860" s="19"/>
      <c r="P860" s="19"/>
      <c r="Q860" s="19"/>
      <c r="R860" s="19">
        <f t="shared" si="1471"/>
        <v>106678.2</v>
      </c>
      <c r="S860" s="19"/>
      <c r="T860" s="19">
        <f t="shared" si="1475"/>
        <v>106678.2</v>
      </c>
      <c r="U860" s="19">
        <f t="shared" si="1472"/>
        <v>106678.2</v>
      </c>
      <c r="V860" s="19">
        <f t="shared" si="1473"/>
        <v>106678.2</v>
      </c>
      <c r="W860" s="19"/>
      <c r="X860" s="32"/>
      <c r="Y860" s="23"/>
      <c r="Z860" s="2"/>
    </row>
    <row r="861" spans="1:26" s="9" customFormat="1" ht="46.8" x14ac:dyDescent="0.3">
      <c r="A861" s="8" t="s">
        <v>220</v>
      </c>
      <c r="B861" s="14"/>
      <c r="C861" s="8"/>
      <c r="D861" s="8"/>
      <c r="E861" s="45" t="s">
        <v>1116</v>
      </c>
      <c r="F861" s="12">
        <f t="shared" ref="F861:K861" si="1482">F862+F916+F1043</f>
        <v>1744967.3000000003</v>
      </c>
      <c r="G861" s="12">
        <f t="shared" si="1482"/>
        <v>1429872.4999999998</v>
      </c>
      <c r="H861" s="12">
        <f t="shared" si="1482"/>
        <v>1695979.9</v>
      </c>
      <c r="I861" s="12">
        <f t="shared" si="1482"/>
        <v>-18106.989999999998</v>
      </c>
      <c r="J861" s="12">
        <f t="shared" si="1482"/>
        <v>0</v>
      </c>
      <c r="K861" s="12">
        <f t="shared" si="1482"/>
        <v>-321.10000000000002</v>
      </c>
      <c r="L861" s="12">
        <f t="shared" si="1396"/>
        <v>1726860.3100000003</v>
      </c>
      <c r="M861" s="12">
        <f t="shared" si="1397"/>
        <v>1429872.4999999998</v>
      </c>
      <c r="N861" s="12">
        <f t="shared" si="1398"/>
        <v>1695658.7999999998</v>
      </c>
      <c r="O861" s="12">
        <f>O862+O916+O1043</f>
        <v>169273.826</v>
      </c>
      <c r="P861" s="12">
        <f>P862+P916+P1043</f>
        <v>147432.30000000002</v>
      </c>
      <c r="Q861" s="12">
        <f>Q862+Q916+Q1043</f>
        <v>-34269.4</v>
      </c>
      <c r="R861" s="12">
        <f t="shared" si="1471"/>
        <v>1896134.1360000004</v>
      </c>
      <c r="S861" s="12">
        <f>S862+S916+S1043</f>
        <v>0</v>
      </c>
      <c r="T861" s="12">
        <f t="shared" si="1475"/>
        <v>1896134.1360000004</v>
      </c>
      <c r="U861" s="12">
        <f t="shared" si="1472"/>
        <v>1577304.7999999998</v>
      </c>
      <c r="V861" s="12">
        <f t="shared" si="1473"/>
        <v>1661389.4</v>
      </c>
      <c r="W861" s="12">
        <f>W862+W916+W1043</f>
        <v>0</v>
      </c>
      <c r="X861" s="22"/>
      <c r="Y861" s="25"/>
    </row>
    <row r="862" spans="1:26" s="11" customFormat="1" ht="31.2" x14ac:dyDescent="0.3">
      <c r="A862" s="10" t="s">
        <v>221</v>
      </c>
      <c r="B862" s="17"/>
      <c r="C862" s="10"/>
      <c r="D862" s="10"/>
      <c r="E862" s="16" t="s">
        <v>1117</v>
      </c>
      <c r="F862" s="18">
        <f>F863+F907</f>
        <v>617598.10000000009</v>
      </c>
      <c r="G862" s="18">
        <f>G863+G907</f>
        <v>6420</v>
      </c>
      <c r="H862" s="18">
        <f>H863+H907</f>
        <v>156420</v>
      </c>
      <c r="I862" s="18">
        <f t="shared" ref="I862:K862" si="1483">I863+I907</f>
        <v>-18106.989999999998</v>
      </c>
      <c r="J862" s="18">
        <f t="shared" si="1483"/>
        <v>0</v>
      </c>
      <c r="K862" s="18">
        <f t="shared" si="1483"/>
        <v>0</v>
      </c>
      <c r="L862" s="18">
        <f t="shared" si="1396"/>
        <v>599491.1100000001</v>
      </c>
      <c r="M862" s="18">
        <f t="shared" si="1397"/>
        <v>6420</v>
      </c>
      <c r="N862" s="18">
        <f t="shared" si="1398"/>
        <v>156420</v>
      </c>
      <c r="O862" s="18">
        <f t="shared" ref="O862:Q862" si="1484">O863+O907</f>
        <v>29773.355000000003</v>
      </c>
      <c r="P862" s="18">
        <f t="shared" si="1484"/>
        <v>0</v>
      </c>
      <c r="Q862" s="18">
        <f t="shared" si="1484"/>
        <v>0</v>
      </c>
      <c r="R862" s="18">
        <f t="shared" si="1471"/>
        <v>629264.46500000008</v>
      </c>
      <c r="S862" s="18">
        <f>S863+S907</f>
        <v>0</v>
      </c>
      <c r="T862" s="18">
        <f t="shared" si="1475"/>
        <v>629264.46500000008</v>
      </c>
      <c r="U862" s="18">
        <f t="shared" si="1472"/>
        <v>6420</v>
      </c>
      <c r="V862" s="18">
        <f t="shared" si="1473"/>
        <v>156420</v>
      </c>
      <c r="W862" s="18">
        <f>W863+W907</f>
        <v>0</v>
      </c>
      <c r="X862" s="31"/>
      <c r="Y862" s="26"/>
    </row>
    <row r="863" spans="1:26" ht="62.4" x14ac:dyDescent="0.3">
      <c r="A863" s="47" t="s">
        <v>222</v>
      </c>
      <c r="B863" s="44"/>
      <c r="C863" s="47"/>
      <c r="D863" s="47"/>
      <c r="E863" s="15" t="s">
        <v>1118</v>
      </c>
      <c r="F863" s="19">
        <f>F864+F868+F872+F876+F884+F880+F895+F899+F903</f>
        <v>293796.7</v>
      </c>
      <c r="G863" s="19">
        <f t="shared" ref="G863:H863" si="1485">G864+G868+G872+G876+G884+G880+G895+G899+G903</f>
        <v>6420</v>
      </c>
      <c r="H863" s="19">
        <f t="shared" si="1485"/>
        <v>156420</v>
      </c>
      <c r="I863" s="19">
        <f t="shared" ref="I863:K863" si="1486">I864+I868+I872+I876+I884+I880+I895+I899+I903</f>
        <v>-18106.989999999998</v>
      </c>
      <c r="J863" s="19">
        <f t="shared" si="1486"/>
        <v>0</v>
      </c>
      <c r="K863" s="19">
        <f t="shared" si="1486"/>
        <v>0</v>
      </c>
      <c r="L863" s="19">
        <f t="shared" si="1396"/>
        <v>275689.71000000002</v>
      </c>
      <c r="M863" s="19">
        <f t="shared" si="1397"/>
        <v>6420</v>
      </c>
      <c r="N863" s="19">
        <f t="shared" si="1398"/>
        <v>156420</v>
      </c>
      <c r="O863" s="19">
        <f>O864+O868+O872+O876+O884+O880+O895+O899+O903+O891</f>
        <v>18102.628000000001</v>
      </c>
      <c r="P863" s="19">
        <f t="shared" ref="P863:W863" si="1487">P864+P868+P872+P876+P884+P880+P895+P899+P903+P891</f>
        <v>0</v>
      </c>
      <c r="Q863" s="19">
        <f t="shared" si="1487"/>
        <v>0</v>
      </c>
      <c r="R863" s="19">
        <f t="shared" si="1471"/>
        <v>293792.33800000005</v>
      </c>
      <c r="S863" s="19">
        <f t="shared" ref="S863" si="1488">S864+S868+S872+S876+S884+S880+S895+S899+S903+S891</f>
        <v>0</v>
      </c>
      <c r="T863" s="19">
        <f t="shared" si="1475"/>
        <v>293792.33800000005</v>
      </c>
      <c r="U863" s="19">
        <f t="shared" si="1472"/>
        <v>6420</v>
      </c>
      <c r="V863" s="19">
        <f t="shared" si="1473"/>
        <v>156420</v>
      </c>
      <c r="W863" s="19">
        <f t="shared" si="1487"/>
        <v>0</v>
      </c>
      <c r="X863" s="32"/>
      <c r="Y863" s="23"/>
      <c r="Z863" s="2"/>
    </row>
    <row r="864" spans="1:26" ht="46.8" x14ac:dyDescent="0.3">
      <c r="A864" s="47" t="s">
        <v>215</v>
      </c>
      <c r="B864" s="44"/>
      <c r="C864" s="47"/>
      <c r="D864" s="47"/>
      <c r="E864" s="15" t="s">
        <v>857</v>
      </c>
      <c r="F864" s="19">
        <f t="shared" ref="F864:K866" si="1489">F865</f>
        <v>27959.1</v>
      </c>
      <c r="G864" s="19">
        <f t="shared" si="1489"/>
        <v>0</v>
      </c>
      <c r="H864" s="19">
        <f t="shared" si="1489"/>
        <v>0</v>
      </c>
      <c r="I864" s="19">
        <f t="shared" si="1489"/>
        <v>-3959.74</v>
      </c>
      <c r="J864" s="19">
        <f t="shared" si="1489"/>
        <v>0</v>
      </c>
      <c r="K864" s="19">
        <f t="shared" si="1489"/>
        <v>0</v>
      </c>
      <c r="L864" s="19">
        <f t="shared" si="1396"/>
        <v>23999.360000000001</v>
      </c>
      <c r="M864" s="19">
        <f t="shared" si="1397"/>
        <v>0</v>
      </c>
      <c r="N864" s="19">
        <f t="shared" si="1398"/>
        <v>0</v>
      </c>
      <c r="O864" s="19">
        <f t="shared" ref="O864:Q866" si="1490">O865</f>
        <v>0</v>
      </c>
      <c r="P864" s="19">
        <f t="shared" si="1490"/>
        <v>0</v>
      </c>
      <c r="Q864" s="19">
        <f t="shared" si="1490"/>
        <v>0</v>
      </c>
      <c r="R864" s="19">
        <f t="shared" si="1471"/>
        <v>23999.360000000001</v>
      </c>
      <c r="S864" s="19">
        <f t="shared" ref="S864:S866" si="1491">S865</f>
        <v>0</v>
      </c>
      <c r="T864" s="19">
        <f t="shared" si="1475"/>
        <v>23999.360000000001</v>
      </c>
      <c r="U864" s="19">
        <f t="shared" si="1472"/>
        <v>0</v>
      </c>
      <c r="V864" s="19">
        <f t="shared" si="1473"/>
        <v>0</v>
      </c>
      <c r="W864" s="19">
        <f t="shared" ref="W864:W866" si="1492">W865</f>
        <v>0</v>
      </c>
      <c r="X864" s="32"/>
      <c r="Y864" s="23"/>
      <c r="Z864" s="2"/>
    </row>
    <row r="865" spans="1:26" ht="46.8" x14ac:dyDescent="0.3">
      <c r="A865" s="47" t="s">
        <v>215</v>
      </c>
      <c r="B865" s="44">
        <v>400</v>
      </c>
      <c r="C865" s="47"/>
      <c r="D865" s="47"/>
      <c r="E865" s="15" t="s">
        <v>580</v>
      </c>
      <c r="F865" s="19">
        <f t="shared" si="1489"/>
        <v>27959.1</v>
      </c>
      <c r="G865" s="19">
        <f t="shared" si="1489"/>
        <v>0</v>
      </c>
      <c r="H865" s="19">
        <f t="shared" si="1489"/>
        <v>0</v>
      </c>
      <c r="I865" s="19">
        <f t="shared" si="1489"/>
        <v>-3959.74</v>
      </c>
      <c r="J865" s="19">
        <f t="shared" si="1489"/>
        <v>0</v>
      </c>
      <c r="K865" s="19">
        <f t="shared" si="1489"/>
        <v>0</v>
      </c>
      <c r="L865" s="19">
        <f t="shared" si="1396"/>
        <v>23999.360000000001</v>
      </c>
      <c r="M865" s="19">
        <f t="shared" si="1397"/>
        <v>0</v>
      </c>
      <c r="N865" s="19">
        <f t="shared" si="1398"/>
        <v>0</v>
      </c>
      <c r="O865" s="19">
        <f t="shared" si="1490"/>
        <v>0</v>
      </c>
      <c r="P865" s="19">
        <f t="shared" si="1490"/>
        <v>0</v>
      </c>
      <c r="Q865" s="19">
        <f t="shared" si="1490"/>
        <v>0</v>
      </c>
      <c r="R865" s="19">
        <f t="shared" si="1471"/>
        <v>23999.360000000001</v>
      </c>
      <c r="S865" s="19">
        <f t="shared" si="1491"/>
        <v>0</v>
      </c>
      <c r="T865" s="19">
        <f t="shared" si="1475"/>
        <v>23999.360000000001</v>
      </c>
      <c r="U865" s="19">
        <f t="shared" si="1472"/>
        <v>0</v>
      </c>
      <c r="V865" s="19">
        <f t="shared" si="1473"/>
        <v>0</v>
      </c>
      <c r="W865" s="19">
        <f t="shared" si="1492"/>
        <v>0</v>
      </c>
      <c r="X865" s="32"/>
      <c r="Y865" s="23"/>
      <c r="Z865" s="2"/>
    </row>
    <row r="866" spans="1:26" x14ac:dyDescent="0.3">
      <c r="A866" s="47" t="s">
        <v>215</v>
      </c>
      <c r="B866" s="44">
        <v>410</v>
      </c>
      <c r="C866" s="47"/>
      <c r="D866" s="47"/>
      <c r="E866" s="15" t="s">
        <v>593</v>
      </c>
      <c r="F866" s="19">
        <f t="shared" si="1489"/>
        <v>27959.1</v>
      </c>
      <c r="G866" s="19">
        <f t="shared" si="1489"/>
        <v>0</v>
      </c>
      <c r="H866" s="19">
        <f t="shared" si="1489"/>
        <v>0</v>
      </c>
      <c r="I866" s="19">
        <f t="shared" si="1489"/>
        <v>-3959.74</v>
      </c>
      <c r="J866" s="19">
        <f t="shared" si="1489"/>
        <v>0</v>
      </c>
      <c r="K866" s="19">
        <f t="shared" si="1489"/>
        <v>0</v>
      </c>
      <c r="L866" s="19">
        <f t="shared" si="1396"/>
        <v>23999.360000000001</v>
      </c>
      <c r="M866" s="19">
        <f t="shared" si="1397"/>
        <v>0</v>
      </c>
      <c r="N866" s="19">
        <f t="shared" si="1398"/>
        <v>0</v>
      </c>
      <c r="O866" s="19">
        <f t="shared" si="1490"/>
        <v>0</v>
      </c>
      <c r="P866" s="19">
        <f t="shared" si="1490"/>
        <v>0</v>
      </c>
      <c r="Q866" s="19">
        <f t="shared" si="1490"/>
        <v>0</v>
      </c>
      <c r="R866" s="19">
        <f t="shared" si="1471"/>
        <v>23999.360000000001</v>
      </c>
      <c r="S866" s="19">
        <f t="shared" si="1491"/>
        <v>0</v>
      </c>
      <c r="T866" s="19">
        <f t="shared" si="1475"/>
        <v>23999.360000000001</v>
      </c>
      <c r="U866" s="19">
        <f t="shared" si="1472"/>
        <v>0</v>
      </c>
      <c r="V866" s="19">
        <f t="shared" si="1473"/>
        <v>0</v>
      </c>
      <c r="W866" s="19">
        <f t="shared" si="1492"/>
        <v>0</v>
      </c>
      <c r="X866" s="32"/>
      <c r="Y866" s="23"/>
      <c r="Z866" s="2"/>
    </row>
    <row r="867" spans="1:26" x14ac:dyDescent="0.3">
      <c r="A867" s="47" t="s">
        <v>215</v>
      </c>
      <c r="B867" s="44">
        <v>410</v>
      </c>
      <c r="C867" s="47" t="s">
        <v>28</v>
      </c>
      <c r="D867" s="47" t="s">
        <v>5</v>
      </c>
      <c r="E867" s="15" t="s">
        <v>557</v>
      </c>
      <c r="F867" s="19">
        <v>27959.1</v>
      </c>
      <c r="G867" s="19">
        <v>0</v>
      </c>
      <c r="H867" s="19">
        <v>0</v>
      </c>
      <c r="I867" s="24">
        <v>-3959.74</v>
      </c>
      <c r="J867" s="19"/>
      <c r="K867" s="19"/>
      <c r="L867" s="19">
        <f t="shared" ref="L867:L950" si="1493">F867+I867</f>
        <v>23999.360000000001</v>
      </c>
      <c r="M867" s="19">
        <f t="shared" ref="M867:M950" si="1494">G867+J867</f>
        <v>0</v>
      </c>
      <c r="N867" s="19">
        <f t="shared" ref="N867:N950" si="1495">H867+K867</f>
        <v>0</v>
      </c>
      <c r="O867" s="19"/>
      <c r="P867" s="19"/>
      <c r="Q867" s="19"/>
      <c r="R867" s="19">
        <f t="shared" si="1471"/>
        <v>23999.360000000001</v>
      </c>
      <c r="S867" s="19"/>
      <c r="T867" s="19">
        <f t="shared" si="1475"/>
        <v>23999.360000000001</v>
      </c>
      <c r="U867" s="19">
        <f t="shared" si="1472"/>
        <v>0</v>
      </c>
      <c r="V867" s="19">
        <f t="shared" si="1473"/>
        <v>0</v>
      </c>
      <c r="W867" s="19"/>
      <c r="X867" s="32"/>
      <c r="Y867" s="23" t="s">
        <v>1299</v>
      </c>
      <c r="Z867" s="2"/>
    </row>
    <row r="868" spans="1:26" ht="46.8" x14ac:dyDescent="0.3">
      <c r="A868" s="47" t="s">
        <v>216</v>
      </c>
      <c r="B868" s="44"/>
      <c r="C868" s="47"/>
      <c r="D868" s="47"/>
      <c r="E868" s="15" t="s">
        <v>706</v>
      </c>
      <c r="F868" s="19">
        <f t="shared" ref="F868:K870" si="1496">F869</f>
        <v>27197.1</v>
      </c>
      <c r="G868" s="19">
        <f t="shared" si="1496"/>
        <v>0</v>
      </c>
      <c r="H868" s="19">
        <f t="shared" si="1496"/>
        <v>0</v>
      </c>
      <c r="I868" s="19">
        <f t="shared" si="1496"/>
        <v>-68.677000000000007</v>
      </c>
      <c r="J868" s="19">
        <f t="shared" si="1496"/>
        <v>0</v>
      </c>
      <c r="K868" s="19">
        <f t="shared" si="1496"/>
        <v>0</v>
      </c>
      <c r="L868" s="19">
        <f t="shared" si="1493"/>
        <v>27128.422999999999</v>
      </c>
      <c r="M868" s="19">
        <f t="shared" si="1494"/>
        <v>0</v>
      </c>
      <c r="N868" s="19">
        <f t="shared" si="1495"/>
        <v>0</v>
      </c>
      <c r="O868" s="19">
        <f t="shared" ref="O868:Q870" si="1497">O869</f>
        <v>7325.0649999999996</v>
      </c>
      <c r="P868" s="19">
        <f t="shared" si="1497"/>
        <v>0</v>
      </c>
      <c r="Q868" s="19">
        <f t="shared" si="1497"/>
        <v>0</v>
      </c>
      <c r="R868" s="19">
        <f t="shared" si="1471"/>
        <v>34453.487999999998</v>
      </c>
      <c r="S868" s="19">
        <f t="shared" ref="S868:S870" si="1498">S869</f>
        <v>0</v>
      </c>
      <c r="T868" s="19">
        <f t="shared" si="1475"/>
        <v>34453.487999999998</v>
      </c>
      <c r="U868" s="19">
        <f t="shared" si="1472"/>
        <v>0</v>
      </c>
      <c r="V868" s="19">
        <f t="shared" si="1473"/>
        <v>0</v>
      </c>
      <c r="W868" s="19">
        <f t="shared" ref="W868:W870" si="1499">W869</f>
        <v>0</v>
      </c>
      <c r="X868" s="32"/>
      <c r="Y868" s="23"/>
      <c r="Z868" s="2"/>
    </row>
    <row r="869" spans="1:26" ht="46.8" x14ac:dyDescent="0.3">
      <c r="A869" s="47" t="s">
        <v>216</v>
      </c>
      <c r="B869" s="44">
        <v>400</v>
      </c>
      <c r="C869" s="47"/>
      <c r="D869" s="47"/>
      <c r="E869" s="15" t="s">
        <v>580</v>
      </c>
      <c r="F869" s="19">
        <f t="shared" si="1496"/>
        <v>27197.1</v>
      </c>
      <c r="G869" s="19">
        <f t="shared" si="1496"/>
        <v>0</v>
      </c>
      <c r="H869" s="19">
        <f t="shared" si="1496"/>
        <v>0</v>
      </c>
      <c r="I869" s="19">
        <f t="shared" si="1496"/>
        <v>-68.677000000000007</v>
      </c>
      <c r="J869" s="19">
        <f t="shared" si="1496"/>
        <v>0</v>
      </c>
      <c r="K869" s="19">
        <f t="shared" si="1496"/>
        <v>0</v>
      </c>
      <c r="L869" s="19">
        <f t="shared" si="1493"/>
        <v>27128.422999999999</v>
      </c>
      <c r="M869" s="19">
        <f t="shared" si="1494"/>
        <v>0</v>
      </c>
      <c r="N869" s="19">
        <f t="shared" si="1495"/>
        <v>0</v>
      </c>
      <c r="O869" s="19">
        <f t="shared" si="1497"/>
        <v>7325.0649999999996</v>
      </c>
      <c r="P869" s="19">
        <f t="shared" si="1497"/>
        <v>0</v>
      </c>
      <c r="Q869" s="19">
        <f t="shared" si="1497"/>
        <v>0</v>
      </c>
      <c r="R869" s="19">
        <f t="shared" si="1471"/>
        <v>34453.487999999998</v>
      </c>
      <c r="S869" s="19">
        <f t="shared" si="1498"/>
        <v>0</v>
      </c>
      <c r="T869" s="19">
        <f t="shared" si="1475"/>
        <v>34453.487999999998</v>
      </c>
      <c r="U869" s="19">
        <f t="shared" si="1472"/>
        <v>0</v>
      </c>
      <c r="V869" s="19">
        <f t="shared" si="1473"/>
        <v>0</v>
      </c>
      <c r="W869" s="19">
        <f t="shared" si="1499"/>
        <v>0</v>
      </c>
      <c r="X869" s="32"/>
      <c r="Y869" s="23"/>
      <c r="Z869" s="2"/>
    </row>
    <row r="870" spans="1:26" x14ac:dyDescent="0.3">
      <c r="A870" s="47" t="s">
        <v>216</v>
      </c>
      <c r="B870" s="44">
        <v>410</v>
      </c>
      <c r="C870" s="47"/>
      <c r="D870" s="47"/>
      <c r="E870" s="15" t="s">
        <v>593</v>
      </c>
      <c r="F870" s="19">
        <f t="shared" si="1496"/>
        <v>27197.1</v>
      </c>
      <c r="G870" s="19">
        <f t="shared" si="1496"/>
        <v>0</v>
      </c>
      <c r="H870" s="19">
        <f t="shared" si="1496"/>
        <v>0</v>
      </c>
      <c r="I870" s="19">
        <f t="shared" si="1496"/>
        <v>-68.677000000000007</v>
      </c>
      <c r="J870" s="19">
        <f t="shared" si="1496"/>
        <v>0</v>
      </c>
      <c r="K870" s="19">
        <f t="shared" si="1496"/>
        <v>0</v>
      </c>
      <c r="L870" s="19">
        <f t="shared" si="1493"/>
        <v>27128.422999999999</v>
      </c>
      <c r="M870" s="19">
        <f t="shared" si="1494"/>
        <v>0</v>
      </c>
      <c r="N870" s="19">
        <f t="shared" si="1495"/>
        <v>0</v>
      </c>
      <c r="O870" s="19">
        <f t="shared" si="1497"/>
        <v>7325.0649999999996</v>
      </c>
      <c r="P870" s="19">
        <f t="shared" si="1497"/>
        <v>0</v>
      </c>
      <c r="Q870" s="19">
        <f t="shared" si="1497"/>
        <v>0</v>
      </c>
      <c r="R870" s="19">
        <f t="shared" si="1471"/>
        <v>34453.487999999998</v>
      </c>
      <c r="S870" s="19">
        <f t="shared" si="1498"/>
        <v>0</v>
      </c>
      <c r="T870" s="19">
        <f t="shared" si="1475"/>
        <v>34453.487999999998</v>
      </c>
      <c r="U870" s="19">
        <f t="shared" si="1472"/>
        <v>0</v>
      </c>
      <c r="V870" s="19">
        <f t="shared" si="1473"/>
        <v>0</v>
      </c>
      <c r="W870" s="19">
        <f t="shared" si="1499"/>
        <v>0</v>
      </c>
      <c r="X870" s="32"/>
      <c r="Y870" s="23"/>
      <c r="Z870" s="2"/>
    </row>
    <row r="871" spans="1:26" x14ac:dyDescent="0.3">
      <c r="A871" s="47" t="s">
        <v>216</v>
      </c>
      <c r="B871" s="44">
        <v>410</v>
      </c>
      <c r="C871" s="47" t="s">
        <v>28</v>
      </c>
      <c r="D871" s="47" t="s">
        <v>5</v>
      </c>
      <c r="E871" s="15" t="s">
        <v>557</v>
      </c>
      <c r="F871" s="19">
        <v>27197.1</v>
      </c>
      <c r="G871" s="19">
        <v>0</v>
      </c>
      <c r="H871" s="19">
        <v>0</v>
      </c>
      <c r="I871" s="19">
        <v>-68.677000000000007</v>
      </c>
      <c r="J871" s="19"/>
      <c r="K871" s="19"/>
      <c r="L871" s="19">
        <f t="shared" si="1493"/>
        <v>27128.422999999999</v>
      </c>
      <c r="M871" s="19">
        <f t="shared" si="1494"/>
        <v>0</v>
      </c>
      <c r="N871" s="19">
        <f t="shared" si="1495"/>
        <v>0</v>
      </c>
      <c r="O871" s="19">
        <v>7325.0649999999996</v>
      </c>
      <c r="P871" s="19"/>
      <c r="Q871" s="19"/>
      <c r="R871" s="19">
        <f t="shared" si="1471"/>
        <v>34453.487999999998</v>
      </c>
      <c r="S871" s="19"/>
      <c r="T871" s="19">
        <f t="shared" si="1475"/>
        <v>34453.487999999998</v>
      </c>
      <c r="U871" s="19">
        <f t="shared" si="1472"/>
        <v>0</v>
      </c>
      <c r="V871" s="19">
        <f t="shared" si="1473"/>
        <v>0</v>
      </c>
      <c r="W871" s="19"/>
      <c r="X871" s="32"/>
      <c r="Y871" s="23" t="s">
        <v>1301</v>
      </c>
      <c r="Z871" s="2"/>
    </row>
    <row r="872" spans="1:26" ht="46.8" x14ac:dyDescent="0.3">
      <c r="A872" s="47" t="s">
        <v>217</v>
      </c>
      <c r="B872" s="44"/>
      <c r="C872" s="47"/>
      <c r="D872" s="47"/>
      <c r="E872" s="15" t="s">
        <v>707</v>
      </c>
      <c r="F872" s="19">
        <f t="shared" ref="F872:K874" si="1500">F873</f>
        <v>2588.1999999999998</v>
      </c>
      <c r="G872" s="19">
        <f t="shared" si="1500"/>
        <v>0</v>
      </c>
      <c r="H872" s="19">
        <f t="shared" si="1500"/>
        <v>0</v>
      </c>
      <c r="I872" s="19">
        <f t="shared" si="1500"/>
        <v>-2588.1999999999998</v>
      </c>
      <c r="J872" s="19">
        <f t="shared" si="1500"/>
        <v>0</v>
      </c>
      <c r="K872" s="19">
        <f t="shared" si="1500"/>
        <v>0</v>
      </c>
      <c r="L872" s="19">
        <f t="shared" si="1493"/>
        <v>0</v>
      </c>
      <c r="M872" s="19">
        <f t="shared" si="1494"/>
        <v>0</v>
      </c>
      <c r="N872" s="19">
        <f t="shared" si="1495"/>
        <v>0</v>
      </c>
      <c r="O872" s="19">
        <f t="shared" ref="O872:Q874" si="1501">O873</f>
        <v>8334.1880000000001</v>
      </c>
      <c r="P872" s="19">
        <f t="shared" si="1501"/>
        <v>0</v>
      </c>
      <c r="Q872" s="19">
        <f t="shared" si="1501"/>
        <v>0</v>
      </c>
      <c r="R872" s="19">
        <f t="shared" si="1471"/>
        <v>8334.1880000000001</v>
      </c>
      <c r="S872" s="19">
        <f t="shared" ref="S872:S874" si="1502">S873</f>
        <v>0</v>
      </c>
      <c r="T872" s="19">
        <f t="shared" si="1475"/>
        <v>8334.1880000000001</v>
      </c>
      <c r="U872" s="19">
        <f t="shared" si="1472"/>
        <v>0</v>
      </c>
      <c r="V872" s="19">
        <f t="shared" si="1473"/>
        <v>0</v>
      </c>
      <c r="W872" s="19">
        <f t="shared" ref="W872:W874" si="1503">W873</f>
        <v>0</v>
      </c>
      <c r="X872" s="32"/>
      <c r="Y872" s="23"/>
      <c r="Z872" s="2"/>
    </row>
    <row r="873" spans="1:26" ht="46.8" x14ac:dyDescent="0.3">
      <c r="A873" s="47" t="s">
        <v>217</v>
      </c>
      <c r="B873" s="44">
        <v>400</v>
      </c>
      <c r="C873" s="47"/>
      <c r="D873" s="47"/>
      <c r="E873" s="15" t="s">
        <v>580</v>
      </c>
      <c r="F873" s="19">
        <f t="shared" si="1500"/>
        <v>2588.1999999999998</v>
      </c>
      <c r="G873" s="19">
        <f t="shared" si="1500"/>
        <v>0</v>
      </c>
      <c r="H873" s="19">
        <f t="shared" si="1500"/>
        <v>0</v>
      </c>
      <c r="I873" s="19">
        <f t="shared" si="1500"/>
        <v>-2588.1999999999998</v>
      </c>
      <c r="J873" s="19">
        <f t="shared" si="1500"/>
        <v>0</v>
      </c>
      <c r="K873" s="19">
        <f t="shared" si="1500"/>
        <v>0</v>
      </c>
      <c r="L873" s="19">
        <f t="shared" si="1493"/>
        <v>0</v>
      </c>
      <c r="M873" s="19">
        <f t="shared" si="1494"/>
        <v>0</v>
      </c>
      <c r="N873" s="19">
        <f t="shared" si="1495"/>
        <v>0</v>
      </c>
      <c r="O873" s="19">
        <f t="shared" si="1501"/>
        <v>8334.1880000000001</v>
      </c>
      <c r="P873" s="19">
        <f t="shared" si="1501"/>
        <v>0</v>
      </c>
      <c r="Q873" s="19">
        <f t="shared" si="1501"/>
        <v>0</v>
      </c>
      <c r="R873" s="19">
        <f t="shared" si="1471"/>
        <v>8334.1880000000001</v>
      </c>
      <c r="S873" s="19">
        <f t="shared" si="1502"/>
        <v>0</v>
      </c>
      <c r="T873" s="19">
        <f t="shared" si="1475"/>
        <v>8334.1880000000001</v>
      </c>
      <c r="U873" s="19">
        <f t="shared" si="1472"/>
        <v>0</v>
      </c>
      <c r="V873" s="19">
        <f t="shared" si="1473"/>
        <v>0</v>
      </c>
      <c r="W873" s="19">
        <f t="shared" si="1503"/>
        <v>0</v>
      </c>
      <c r="X873" s="32"/>
      <c r="Y873" s="23"/>
      <c r="Z873" s="2"/>
    </row>
    <row r="874" spans="1:26" x14ac:dyDescent="0.3">
      <c r="A874" s="47" t="s">
        <v>217</v>
      </c>
      <c r="B874" s="44">
        <v>410</v>
      </c>
      <c r="C874" s="47"/>
      <c r="D874" s="47"/>
      <c r="E874" s="15" t="s">
        <v>593</v>
      </c>
      <c r="F874" s="19">
        <f t="shared" si="1500"/>
        <v>2588.1999999999998</v>
      </c>
      <c r="G874" s="19">
        <f t="shared" si="1500"/>
        <v>0</v>
      </c>
      <c r="H874" s="19">
        <f t="shared" si="1500"/>
        <v>0</v>
      </c>
      <c r="I874" s="19">
        <f t="shared" si="1500"/>
        <v>-2588.1999999999998</v>
      </c>
      <c r="J874" s="19">
        <f t="shared" si="1500"/>
        <v>0</v>
      </c>
      <c r="K874" s="19">
        <f t="shared" si="1500"/>
        <v>0</v>
      </c>
      <c r="L874" s="19">
        <f t="shared" si="1493"/>
        <v>0</v>
      </c>
      <c r="M874" s="19">
        <f t="shared" si="1494"/>
        <v>0</v>
      </c>
      <c r="N874" s="19">
        <f t="shared" si="1495"/>
        <v>0</v>
      </c>
      <c r="O874" s="19">
        <f t="shared" si="1501"/>
        <v>8334.1880000000001</v>
      </c>
      <c r="P874" s="19">
        <f t="shared" si="1501"/>
        <v>0</v>
      </c>
      <c r="Q874" s="19">
        <f t="shared" si="1501"/>
        <v>0</v>
      </c>
      <c r="R874" s="19">
        <f t="shared" si="1471"/>
        <v>8334.1880000000001</v>
      </c>
      <c r="S874" s="19">
        <f t="shared" si="1502"/>
        <v>0</v>
      </c>
      <c r="T874" s="19">
        <f t="shared" si="1475"/>
        <v>8334.1880000000001</v>
      </c>
      <c r="U874" s="19">
        <f t="shared" si="1472"/>
        <v>0</v>
      </c>
      <c r="V874" s="19">
        <f t="shared" si="1473"/>
        <v>0</v>
      </c>
      <c r="W874" s="19">
        <f t="shared" si="1503"/>
        <v>0</v>
      </c>
      <c r="X874" s="32"/>
      <c r="Y874" s="23"/>
      <c r="Z874" s="2"/>
    </row>
    <row r="875" spans="1:26" x14ac:dyDescent="0.3">
      <c r="A875" s="47" t="s">
        <v>217</v>
      </c>
      <c r="B875" s="44">
        <v>410</v>
      </c>
      <c r="C875" s="47" t="s">
        <v>28</v>
      </c>
      <c r="D875" s="47" t="s">
        <v>5</v>
      </c>
      <c r="E875" s="15" t="s">
        <v>557</v>
      </c>
      <c r="F875" s="19">
        <v>2588.1999999999998</v>
      </c>
      <c r="G875" s="19">
        <v>0</v>
      </c>
      <c r="H875" s="19">
        <v>0</v>
      </c>
      <c r="I875" s="19">
        <f>-961.887-1626.313</f>
        <v>-2588.1999999999998</v>
      </c>
      <c r="J875" s="19"/>
      <c r="K875" s="19"/>
      <c r="L875" s="19">
        <f t="shared" si="1493"/>
        <v>0</v>
      </c>
      <c r="M875" s="19">
        <f t="shared" si="1494"/>
        <v>0</v>
      </c>
      <c r="N875" s="19">
        <f t="shared" si="1495"/>
        <v>0</v>
      </c>
      <c r="O875" s="19">
        <v>8334.1880000000001</v>
      </c>
      <c r="P875" s="19"/>
      <c r="Q875" s="19"/>
      <c r="R875" s="19">
        <f t="shared" si="1471"/>
        <v>8334.1880000000001</v>
      </c>
      <c r="S875" s="19"/>
      <c r="T875" s="19">
        <f t="shared" si="1475"/>
        <v>8334.1880000000001</v>
      </c>
      <c r="U875" s="19">
        <f t="shared" si="1472"/>
        <v>0</v>
      </c>
      <c r="V875" s="19">
        <f t="shared" si="1473"/>
        <v>0</v>
      </c>
      <c r="W875" s="19"/>
      <c r="X875" s="32"/>
      <c r="Y875" s="23" t="s">
        <v>1300</v>
      </c>
      <c r="Z875" s="2"/>
    </row>
    <row r="876" spans="1:26" ht="46.8" x14ac:dyDescent="0.3">
      <c r="A876" s="47" t="s">
        <v>218</v>
      </c>
      <c r="B876" s="44"/>
      <c r="C876" s="47"/>
      <c r="D876" s="47"/>
      <c r="E876" s="15" t="s">
        <v>875</v>
      </c>
      <c r="F876" s="19">
        <f t="shared" ref="F876:K878" si="1504">F877</f>
        <v>42811.3</v>
      </c>
      <c r="G876" s="19">
        <f t="shared" si="1504"/>
        <v>0</v>
      </c>
      <c r="H876" s="19">
        <f t="shared" si="1504"/>
        <v>0</v>
      </c>
      <c r="I876" s="19">
        <f t="shared" si="1504"/>
        <v>-11490.373</v>
      </c>
      <c r="J876" s="19">
        <f t="shared" si="1504"/>
        <v>0</v>
      </c>
      <c r="K876" s="19">
        <f t="shared" si="1504"/>
        <v>0</v>
      </c>
      <c r="L876" s="19">
        <f t="shared" si="1493"/>
        <v>31320.927000000003</v>
      </c>
      <c r="M876" s="19">
        <f t="shared" si="1494"/>
        <v>0</v>
      </c>
      <c r="N876" s="19">
        <f t="shared" si="1495"/>
        <v>0</v>
      </c>
      <c r="O876" s="19">
        <f t="shared" ref="O876:Q878" si="1505">O877</f>
        <v>0</v>
      </c>
      <c r="P876" s="19">
        <f t="shared" si="1505"/>
        <v>0</v>
      </c>
      <c r="Q876" s="19">
        <f t="shared" si="1505"/>
        <v>0</v>
      </c>
      <c r="R876" s="19">
        <f t="shared" si="1471"/>
        <v>31320.927000000003</v>
      </c>
      <c r="S876" s="19">
        <f t="shared" ref="S876:S878" si="1506">S877</f>
        <v>0</v>
      </c>
      <c r="T876" s="19">
        <f t="shared" si="1475"/>
        <v>31320.927000000003</v>
      </c>
      <c r="U876" s="19">
        <f t="shared" si="1472"/>
        <v>0</v>
      </c>
      <c r="V876" s="19">
        <f t="shared" si="1473"/>
        <v>0</v>
      </c>
      <c r="W876" s="19">
        <f t="shared" ref="W876:W878" si="1507">W877</f>
        <v>0</v>
      </c>
      <c r="X876" s="32"/>
      <c r="Y876" s="23"/>
      <c r="Z876" s="2"/>
    </row>
    <row r="877" spans="1:26" ht="46.8" x14ac:dyDescent="0.3">
      <c r="A877" s="47" t="s">
        <v>218</v>
      </c>
      <c r="B877" s="44">
        <v>400</v>
      </c>
      <c r="C877" s="47"/>
      <c r="D877" s="47"/>
      <c r="E877" s="15" t="s">
        <v>580</v>
      </c>
      <c r="F877" s="19">
        <f t="shared" si="1504"/>
        <v>42811.3</v>
      </c>
      <c r="G877" s="19">
        <f t="shared" si="1504"/>
        <v>0</v>
      </c>
      <c r="H877" s="19">
        <f t="shared" si="1504"/>
        <v>0</v>
      </c>
      <c r="I877" s="19">
        <f t="shared" si="1504"/>
        <v>-11490.373</v>
      </c>
      <c r="J877" s="19">
        <f t="shared" si="1504"/>
        <v>0</v>
      </c>
      <c r="K877" s="19">
        <f t="shared" si="1504"/>
        <v>0</v>
      </c>
      <c r="L877" s="19">
        <f t="shared" si="1493"/>
        <v>31320.927000000003</v>
      </c>
      <c r="M877" s="19">
        <f t="shared" si="1494"/>
        <v>0</v>
      </c>
      <c r="N877" s="19">
        <f t="shared" si="1495"/>
        <v>0</v>
      </c>
      <c r="O877" s="19">
        <f t="shared" si="1505"/>
        <v>0</v>
      </c>
      <c r="P877" s="19">
        <f t="shared" si="1505"/>
        <v>0</v>
      </c>
      <c r="Q877" s="19">
        <f t="shared" si="1505"/>
        <v>0</v>
      </c>
      <c r="R877" s="19">
        <f t="shared" si="1471"/>
        <v>31320.927000000003</v>
      </c>
      <c r="S877" s="19">
        <f t="shared" si="1506"/>
        <v>0</v>
      </c>
      <c r="T877" s="19">
        <f t="shared" si="1475"/>
        <v>31320.927000000003</v>
      </c>
      <c r="U877" s="19">
        <f t="shared" si="1472"/>
        <v>0</v>
      </c>
      <c r="V877" s="19">
        <f t="shared" si="1473"/>
        <v>0</v>
      </c>
      <c r="W877" s="19">
        <f t="shared" si="1507"/>
        <v>0</v>
      </c>
      <c r="X877" s="32"/>
      <c r="Y877" s="23"/>
      <c r="Z877" s="2"/>
    </row>
    <row r="878" spans="1:26" x14ac:dyDescent="0.3">
      <c r="A878" s="47" t="s">
        <v>218</v>
      </c>
      <c r="B878" s="44">
        <v>410</v>
      </c>
      <c r="C878" s="47"/>
      <c r="D878" s="47"/>
      <c r="E878" s="15" t="s">
        <v>593</v>
      </c>
      <c r="F878" s="19">
        <f t="shared" si="1504"/>
        <v>42811.3</v>
      </c>
      <c r="G878" s="19">
        <f t="shared" si="1504"/>
        <v>0</v>
      </c>
      <c r="H878" s="19">
        <f t="shared" si="1504"/>
        <v>0</v>
      </c>
      <c r="I878" s="19">
        <f t="shared" si="1504"/>
        <v>-11490.373</v>
      </c>
      <c r="J878" s="19">
        <f t="shared" si="1504"/>
        <v>0</v>
      </c>
      <c r="K878" s="19">
        <f t="shared" si="1504"/>
        <v>0</v>
      </c>
      <c r="L878" s="19">
        <f t="shared" si="1493"/>
        <v>31320.927000000003</v>
      </c>
      <c r="M878" s="19">
        <f t="shared" si="1494"/>
        <v>0</v>
      </c>
      <c r="N878" s="19">
        <f t="shared" si="1495"/>
        <v>0</v>
      </c>
      <c r="O878" s="19">
        <f t="shared" si="1505"/>
        <v>0</v>
      </c>
      <c r="P878" s="19">
        <f t="shared" si="1505"/>
        <v>0</v>
      </c>
      <c r="Q878" s="19">
        <f t="shared" si="1505"/>
        <v>0</v>
      </c>
      <c r="R878" s="19">
        <f t="shared" si="1471"/>
        <v>31320.927000000003</v>
      </c>
      <c r="S878" s="19">
        <f t="shared" si="1506"/>
        <v>0</v>
      </c>
      <c r="T878" s="19">
        <f t="shared" si="1475"/>
        <v>31320.927000000003</v>
      </c>
      <c r="U878" s="19">
        <f t="shared" si="1472"/>
        <v>0</v>
      </c>
      <c r="V878" s="19">
        <f t="shared" si="1473"/>
        <v>0</v>
      </c>
      <c r="W878" s="19">
        <f t="shared" si="1507"/>
        <v>0</v>
      </c>
      <c r="X878" s="32"/>
      <c r="Y878" s="23"/>
      <c r="Z878" s="2"/>
    </row>
    <row r="879" spans="1:26" x14ac:dyDescent="0.3">
      <c r="A879" s="47" t="s">
        <v>218</v>
      </c>
      <c r="B879" s="44">
        <v>410</v>
      </c>
      <c r="C879" s="47" t="s">
        <v>28</v>
      </c>
      <c r="D879" s="47" t="s">
        <v>5</v>
      </c>
      <c r="E879" s="15" t="s">
        <v>557</v>
      </c>
      <c r="F879" s="19">
        <v>42811.3</v>
      </c>
      <c r="G879" s="19">
        <v>0</v>
      </c>
      <c r="H879" s="19">
        <v>0</v>
      </c>
      <c r="I879" s="24">
        <f>-8199.313-3291.06</f>
        <v>-11490.373</v>
      </c>
      <c r="J879" s="19"/>
      <c r="K879" s="19"/>
      <c r="L879" s="19">
        <f t="shared" si="1493"/>
        <v>31320.927000000003</v>
      </c>
      <c r="M879" s="19">
        <f t="shared" si="1494"/>
        <v>0</v>
      </c>
      <c r="N879" s="19">
        <f t="shared" si="1495"/>
        <v>0</v>
      </c>
      <c r="O879" s="19"/>
      <c r="P879" s="19"/>
      <c r="Q879" s="19"/>
      <c r="R879" s="19">
        <f t="shared" si="1471"/>
        <v>31320.927000000003</v>
      </c>
      <c r="S879" s="19"/>
      <c r="T879" s="19">
        <f t="shared" si="1475"/>
        <v>31320.927000000003</v>
      </c>
      <c r="U879" s="19">
        <f t="shared" si="1472"/>
        <v>0</v>
      </c>
      <c r="V879" s="19">
        <f t="shared" si="1473"/>
        <v>0</v>
      </c>
      <c r="W879" s="19"/>
      <c r="X879" s="32"/>
      <c r="Y879" s="23" t="s">
        <v>1303</v>
      </c>
      <c r="Z879" s="2"/>
    </row>
    <row r="880" spans="1:26" ht="46.8" x14ac:dyDescent="0.3">
      <c r="A880" s="47" t="s">
        <v>962</v>
      </c>
      <c r="B880" s="44"/>
      <c r="C880" s="47"/>
      <c r="D880" s="47"/>
      <c r="E880" s="15" t="s">
        <v>1024</v>
      </c>
      <c r="F880" s="19">
        <f>F881</f>
        <v>0</v>
      </c>
      <c r="G880" s="19">
        <f t="shared" ref="G880:W882" si="1508">G881</f>
        <v>0</v>
      </c>
      <c r="H880" s="19">
        <f t="shared" si="1508"/>
        <v>150000</v>
      </c>
      <c r="I880" s="19">
        <f t="shared" si="1508"/>
        <v>0</v>
      </c>
      <c r="J880" s="19">
        <f t="shared" si="1508"/>
        <v>0</v>
      </c>
      <c r="K880" s="19">
        <f t="shared" si="1508"/>
        <v>0</v>
      </c>
      <c r="L880" s="19">
        <f t="shared" si="1493"/>
        <v>0</v>
      </c>
      <c r="M880" s="19">
        <f t="shared" si="1494"/>
        <v>0</v>
      </c>
      <c r="N880" s="19">
        <f t="shared" si="1495"/>
        <v>150000</v>
      </c>
      <c r="O880" s="19">
        <f t="shared" si="1508"/>
        <v>0</v>
      </c>
      <c r="P880" s="19">
        <f t="shared" si="1508"/>
        <v>0</v>
      </c>
      <c r="Q880" s="19">
        <f t="shared" si="1508"/>
        <v>0</v>
      </c>
      <c r="R880" s="19">
        <f t="shared" si="1471"/>
        <v>0</v>
      </c>
      <c r="S880" s="19">
        <f t="shared" si="1508"/>
        <v>0</v>
      </c>
      <c r="T880" s="19">
        <f t="shared" si="1475"/>
        <v>0</v>
      </c>
      <c r="U880" s="19">
        <f t="shared" si="1472"/>
        <v>0</v>
      </c>
      <c r="V880" s="19">
        <f t="shared" si="1473"/>
        <v>150000</v>
      </c>
      <c r="W880" s="19">
        <f t="shared" si="1508"/>
        <v>0</v>
      </c>
      <c r="X880" s="32"/>
      <c r="Y880" s="23"/>
      <c r="Z880" s="2"/>
    </row>
    <row r="881" spans="1:26" ht="46.8" x14ac:dyDescent="0.3">
      <c r="A881" s="47" t="s">
        <v>962</v>
      </c>
      <c r="B881" s="44">
        <v>400</v>
      </c>
      <c r="C881" s="47"/>
      <c r="D881" s="47"/>
      <c r="E881" s="15" t="s">
        <v>580</v>
      </c>
      <c r="F881" s="19">
        <f>F882</f>
        <v>0</v>
      </c>
      <c r="G881" s="19">
        <f t="shared" si="1508"/>
        <v>0</v>
      </c>
      <c r="H881" s="19">
        <f t="shared" si="1508"/>
        <v>150000</v>
      </c>
      <c r="I881" s="19">
        <f t="shared" si="1508"/>
        <v>0</v>
      </c>
      <c r="J881" s="19">
        <f t="shared" si="1508"/>
        <v>0</v>
      </c>
      <c r="K881" s="19">
        <f t="shared" si="1508"/>
        <v>0</v>
      </c>
      <c r="L881" s="19">
        <f t="shared" si="1493"/>
        <v>0</v>
      </c>
      <c r="M881" s="19">
        <f t="shared" si="1494"/>
        <v>0</v>
      </c>
      <c r="N881" s="19">
        <f t="shared" si="1495"/>
        <v>150000</v>
      </c>
      <c r="O881" s="19">
        <f t="shared" si="1508"/>
        <v>0</v>
      </c>
      <c r="P881" s="19">
        <f t="shared" si="1508"/>
        <v>0</v>
      </c>
      <c r="Q881" s="19">
        <f t="shared" si="1508"/>
        <v>0</v>
      </c>
      <c r="R881" s="19">
        <f t="shared" si="1471"/>
        <v>0</v>
      </c>
      <c r="S881" s="19">
        <f t="shared" si="1508"/>
        <v>0</v>
      </c>
      <c r="T881" s="19">
        <f t="shared" si="1475"/>
        <v>0</v>
      </c>
      <c r="U881" s="19">
        <f t="shared" si="1472"/>
        <v>0</v>
      </c>
      <c r="V881" s="19">
        <f t="shared" si="1473"/>
        <v>150000</v>
      </c>
      <c r="W881" s="19">
        <f t="shared" si="1508"/>
        <v>0</v>
      </c>
      <c r="X881" s="32"/>
      <c r="Y881" s="23"/>
      <c r="Z881" s="2"/>
    </row>
    <row r="882" spans="1:26" x14ac:dyDescent="0.3">
      <c r="A882" s="47" t="s">
        <v>962</v>
      </c>
      <c r="B882" s="44">
        <v>410</v>
      </c>
      <c r="C882" s="47"/>
      <c r="D882" s="47"/>
      <c r="E882" s="15" t="s">
        <v>593</v>
      </c>
      <c r="F882" s="19">
        <f>F883</f>
        <v>0</v>
      </c>
      <c r="G882" s="19">
        <f t="shared" si="1508"/>
        <v>0</v>
      </c>
      <c r="H882" s="19">
        <f t="shared" si="1508"/>
        <v>150000</v>
      </c>
      <c r="I882" s="19">
        <f t="shared" si="1508"/>
        <v>0</v>
      </c>
      <c r="J882" s="19">
        <f t="shared" si="1508"/>
        <v>0</v>
      </c>
      <c r="K882" s="19">
        <f t="shared" si="1508"/>
        <v>0</v>
      </c>
      <c r="L882" s="19">
        <f t="shared" si="1493"/>
        <v>0</v>
      </c>
      <c r="M882" s="19">
        <f t="shared" si="1494"/>
        <v>0</v>
      </c>
      <c r="N882" s="19">
        <f t="shared" si="1495"/>
        <v>150000</v>
      </c>
      <c r="O882" s="19">
        <f t="shared" si="1508"/>
        <v>0</v>
      </c>
      <c r="P882" s="19">
        <f t="shared" si="1508"/>
        <v>0</v>
      </c>
      <c r="Q882" s="19">
        <f t="shared" si="1508"/>
        <v>0</v>
      </c>
      <c r="R882" s="19">
        <f t="shared" si="1471"/>
        <v>0</v>
      </c>
      <c r="S882" s="19">
        <f t="shared" si="1508"/>
        <v>0</v>
      </c>
      <c r="T882" s="19">
        <f t="shared" si="1475"/>
        <v>0</v>
      </c>
      <c r="U882" s="19">
        <f t="shared" si="1472"/>
        <v>0</v>
      </c>
      <c r="V882" s="19">
        <f t="shared" si="1473"/>
        <v>150000</v>
      </c>
      <c r="W882" s="19">
        <f t="shared" si="1508"/>
        <v>0</v>
      </c>
      <c r="X882" s="32"/>
      <c r="Y882" s="23"/>
      <c r="Z882" s="2"/>
    </row>
    <row r="883" spans="1:26" x14ac:dyDescent="0.3">
      <c r="A883" s="47" t="s">
        <v>962</v>
      </c>
      <c r="B883" s="44">
        <v>410</v>
      </c>
      <c r="C883" s="47" t="s">
        <v>28</v>
      </c>
      <c r="D883" s="47" t="s">
        <v>5</v>
      </c>
      <c r="E883" s="15" t="s">
        <v>557</v>
      </c>
      <c r="F883" s="19">
        <v>0</v>
      </c>
      <c r="G883" s="19">
        <v>0</v>
      </c>
      <c r="H883" s="19">
        <v>150000</v>
      </c>
      <c r="I883" s="19"/>
      <c r="J883" s="19"/>
      <c r="K883" s="19"/>
      <c r="L883" s="19">
        <f t="shared" si="1493"/>
        <v>0</v>
      </c>
      <c r="M883" s="19">
        <f t="shared" si="1494"/>
        <v>0</v>
      </c>
      <c r="N883" s="19">
        <f t="shared" si="1495"/>
        <v>150000</v>
      </c>
      <c r="O883" s="19"/>
      <c r="P883" s="19"/>
      <c r="Q883" s="19"/>
      <c r="R883" s="19">
        <f t="shared" si="1471"/>
        <v>0</v>
      </c>
      <c r="S883" s="19"/>
      <c r="T883" s="19">
        <f t="shared" si="1475"/>
        <v>0</v>
      </c>
      <c r="U883" s="19">
        <f t="shared" si="1472"/>
        <v>0</v>
      </c>
      <c r="V883" s="19">
        <f t="shared" si="1473"/>
        <v>150000</v>
      </c>
      <c r="W883" s="19"/>
      <c r="X883" s="32"/>
      <c r="Y883" s="23"/>
      <c r="Z883" s="2"/>
    </row>
    <row r="884" spans="1:26" ht="78" x14ac:dyDescent="0.3">
      <c r="A884" s="47" t="s">
        <v>219</v>
      </c>
      <c r="B884" s="44"/>
      <c r="C884" s="47"/>
      <c r="D884" s="47"/>
      <c r="E884" s="15" t="s">
        <v>708</v>
      </c>
      <c r="F884" s="19">
        <f t="shared" ref="F884:K884" si="1509">F885+F888</f>
        <v>6420</v>
      </c>
      <c r="G884" s="19">
        <f t="shared" si="1509"/>
        <v>6420</v>
      </c>
      <c r="H884" s="19">
        <f t="shared" si="1509"/>
        <v>6420</v>
      </c>
      <c r="I884" s="19">
        <f t="shared" si="1509"/>
        <v>0</v>
      </c>
      <c r="J884" s="19">
        <f t="shared" si="1509"/>
        <v>0</v>
      </c>
      <c r="K884" s="19">
        <f t="shared" si="1509"/>
        <v>0</v>
      </c>
      <c r="L884" s="19">
        <f t="shared" si="1493"/>
        <v>6420</v>
      </c>
      <c r="M884" s="19">
        <f t="shared" si="1494"/>
        <v>6420</v>
      </c>
      <c r="N884" s="19">
        <f t="shared" si="1495"/>
        <v>6420</v>
      </c>
      <c r="O884" s="19">
        <f t="shared" ref="O884:Q884" si="1510">O885+O888</f>
        <v>-11.5</v>
      </c>
      <c r="P884" s="19">
        <f t="shared" si="1510"/>
        <v>0</v>
      </c>
      <c r="Q884" s="19">
        <f t="shared" si="1510"/>
        <v>0</v>
      </c>
      <c r="R884" s="19">
        <f t="shared" si="1471"/>
        <v>6408.5</v>
      </c>
      <c r="S884" s="19">
        <f t="shared" ref="S884" si="1511">S885+S888</f>
        <v>0</v>
      </c>
      <c r="T884" s="19">
        <f t="shared" si="1475"/>
        <v>6408.5</v>
      </c>
      <c r="U884" s="19">
        <f t="shared" si="1472"/>
        <v>6420</v>
      </c>
      <c r="V884" s="19">
        <f t="shared" si="1473"/>
        <v>6420</v>
      </c>
      <c r="W884" s="19">
        <f t="shared" ref="W884" si="1512">W885+W888</f>
        <v>0</v>
      </c>
      <c r="X884" s="32"/>
      <c r="Y884" s="23"/>
      <c r="Z884" s="2"/>
    </row>
    <row r="885" spans="1:26" ht="46.8" x14ac:dyDescent="0.3">
      <c r="A885" s="47" t="s">
        <v>219</v>
      </c>
      <c r="B885" s="44">
        <v>600</v>
      </c>
      <c r="C885" s="47"/>
      <c r="D885" s="47"/>
      <c r="E885" s="15" t="s">
        <v>581</v>
      </c>
      <c r="F885" s="19">
        <f t="shared" ref="F885:K886" si="1513">F886</f>
        <v>1828.2</v>
      </c>
      <c r="G885" s="19">
        <f t="shared" si="1513"/>
        <v>1828.2</v>
      </c>
      <c r="H885" s="19">
        <f t="shared" si="1513"/>
        <v>1828.2</v>
      </c>
      <c r="I885" s="19">
        <f t="shared" si="1513"/>
        <v>0</v>
      </c>
      <c r="J885" s="19">
        <f t="shared" si="1513"/>
        <v>0</v>
      </c>
      <c r="K885" s="19">
        <f t="shared" si="1513"/>
        <v>0</v>
      </c>
      <c r="L885" s="19">
        <f t="shared" si="1493"/>
        <v>1828.2</v>
      </c>
      <c r="M885" s="19">
        <f t="shared" si="1494"/>
        <v>1828.2</v>
      </c>
      <c r="N885" s="19">
        <f t="shared" si="1495"/>
        <v>1828.2</v>
      </c>
      <c r="O885" s="19">
        <f t="shared" ref="O885:Q886" si="1514">O886</f>
        <v>-11.5</v>
      </c>
      <c r="P885" s="19">
        <f t="shared" si="1514"/>
        <v>0</v>
      </c>
      <c r="Q885" s="19">
        <f t="shared" si="1514"/>
        <v>0</v>
      </c>
      <c r="R885" s="19">
        <f t="shared" si="1471"/>
        <v>1816.7</v>
      </c>
      <c r="S885" s="19">
        <f t="shared" ref="S885:S886" si="1515">S886</f>
        <v>0</v>
      </c>
      <c r="T885" s="19">
        <f t="shared" si="1475"/>
        <v>1816.7</v>
      </c>
      <c r="U885" s="19">
        <f t="shared" si="1472"/>
        <v>1828.2</v>
      </c>
      <c r="V885" s="19">
        <f t="shared" si="1473"/>
        <v>1828.2</v>
      </c>
      <c r="W885" s="19">
        <f t="shared" ref="W885:W886" si="1516">W886</f>
        <v>0</v>
      </c>
      <c r="X885" s="32"/>
      <c r="Y885" s="23"/>
      <c r="Z885" s="2"/>
    </row>
    <row r="886" spans="1:26" ht="46.8" x14ac:dyDescent="0.3">
      <c r="A886" s="47" t="s">
        <v>219</v>
      </c>
      <c r="B886" s="44">
        <v>630</v>
      </c>
      <c r="C886" s="47"/>
      <c r="D886" s="47"/>
      <c r="E886" s="15" t="s">
        <v>597</v>
      </c>
      <c r="F886" s="19">
        <f t="shared" si="1513"/>
        <v>1828.2</v>
      </c>
      <c r="G886" s="19">
        <f t="shared" si="1513"/>
        <v>1828.2</v>
      </c>
      <c r="H886" s="19">
        <f t="shared" si="1513"/>
        <v>1828.2</v>
      </c>
      <c r="I886" s="19">
        <f t="shared" si="1513"/>
        <v>0</v>
      </c>
      <c r="J886" s="19">
        <f t="shared" si="1513"/>
        <v>0</v>
      </c>
      <c r="K886" s="19">
        <f t="shared" si="1513"/>
        <v>0</v>
      </c>
      <c r="L886" s="19">
        <f t="shared" si="1493"/>
        <v>1828.2</v>
      </c>
      <c r="M886" s="19">
        <f t="shared" si="1494"/>
        <v>1828.2</v>
      </c>
      <c r="N886" s="19">
        <f t="shared" si="1495"/>
        <v>1828.2</v>
      </c>
      <c r="O886" s="19">
        <f t="shared" si="1514"/>
        <v>-11.5</v>
      </c>
      <c r="P886" s="19">
        <f t="shared" si="1514"/>
        <v>0</v>
      </c>
      <c r="Q886" s="19">
        <f t="shared" si="1514"/>
        <v>0</v>
      </c>
      <c r="R886" s="19">
        <f t="shared" si="1471"/>
        <v>1816.7</v>
      </c>
      <c r="S886" s="19">
        <f t="shared" si="1515"/>
        <v>0</v>
      </c>
      <c r="T886" s="19">
        <f t="shared" si="1475"/>
        <v>1816.7</v>
      </c>
      <c r="U886" s="19">
        <f t="shared" si="1472"/>
        <v>1828.2</v>
      </c>
      <c r="V886" s="19">
        <f t="shared" si="1473"/>
        <v>1828.2</v>
      </c>
      <c r="W886" s="19">
        <f t="shared" si="1516"/>
        <v>0</v>
      </c>
      <c r="X886" s="32"/>
      <c r="Y886" s="23"/>
      <c r="Z886" s="2"/>
    </row>
    <row r="887" spans="1:26" x14ac:dyDescent="0.3">
      <c r="A887" s="47" t="s">
        <v>219</v>
      </c>
      <c r="B887" s="44">
        <v>630</v>
      </c>
      <c r="C887" s="47" t="s">
        <v>28</v>
      </c>
      <c r="D887" s="47" t="s">
        <v>5</v>
      </c>
      <c r="E887" s="15" t="s">
        <v>557</v>
      </c>
      <c r="F887" s="19">
        <v>1828.2</v>
      </c>
      <c r="G887" s="19">
        <v>1828.2</v>
      </c>
      <c r="H887" s="19">
        <v>1828.2</v>
      </c>
      <c r="I887" s="19"/>
      <c r="J887" s="19"/>
      <c r="K887" s="19"/>
      <c r="L887" s="19">
        <f t="shared" si="1493"/>
        <v>1828.2</v>
      </c>
      <c r="M887" s="19">
        <f t="shared" si="1494"/>
        <v>1828.2</v>
      </c>
      <c r="N887" s="19">
        <f t="shared" si="1495"/>
        <v>1828.2</v>
      </c>
      <c r="O887" s="19">
        <v>-11.5</v>
      </c>
      <c r="P887" s="19"/>
      <c r="Q887" s="19"/>
      <c r="R887" s="19">
        <f t="shared" si="1471"/>
        <v>1816.7</v>
      </c>
      <c r="S887" s="19"/>
      <c r="T887" s="19">
        <f t="shared" si="1475"/>
        <v>1816.7</v>
      </c>
      <c r="U887" s="19">
        <f t="shared" si="1472"/>
        <v>1828.2</v>
      </c>
      <c r="V887" s="19">
        <f t="shared" si="1473"/>
        <v>1828.2</v>
      </c>
      <c r="W887" s="19"/>
      <c r="X887" s="32"/>
      <c r="Y887" s="23"/>
      <c r="Z887" s="2"/>
    </row>
    <row r="888" spans="1:26" x14ac:dyDescent="0.3">
      <c r="A888" s="47" t="s">
        <v>219</v>
      </c>
      <c r="B888" s="44">
        <v>800</v>
      </c>
      <c r="C888" s="47"/>
      <c r="D888" s="47"/>
      <c r="E888" s="15" t="s">
        <v>583</v>
      </c>
      <c r="F888" s="19">
        <f t="shared" ref="F888:K889" si="1517">F889</f>
        <v>4591.8</v>
      </c>
      <c r="G888" s="19">
        <f t="shared" si="1517"/>
        <v>4591.8</v>
      </c>
      <c r="H888" s="19">
        <f t="shared" si="1517"/>
        <v>4591.8</v>
      </c>
      <c r="I888" s="19">
        <f t="shared" si="1517"/>
        <v>0</v>
      </c>
      <c r="J888" s="19">
        <f t="shared" si="1517"/>
        <v>0</v>
      </c>
      <c r="K888" s="19">
        <f t="shared" si="1517"/>
        <v>0</v>
      </c>
      <c r="L888" s="19">
        <f t="shared" si="1493"/>
        <v>4591.8</v>
      </c>
      <c r="M888" s="19">
        <f t="shared" si="1494"/>
        <v>4591.8</v>
      </c>
      <c r="N888" s="19">
        <f t="shared" si="1495"/>
        <v>4591.8</v>
      </c>
      <c r="O888" s="19">
        <f t="shared" ref="O888:Q889" si="1518">O889</f>
        <v>0</v>
      </c>
      <c r="P888" s="19">
        <f t="shared" si="1518"/>
        <v>0</v>
      </c>
      <c r="Q888" s="19">
        <f t="shared" si="1518"/>
        <v>0</v>
      </c>
      <c r="R888" s="19">
        <f t="shared" si="1471"/>
        <v>4591.8</v>
      </c>
      <c r="S888" s="19">
        <f t="shared" ref="S888:S889" si="1519">S889</f>
        <v>0</v>
      </c>
      <c r="T888" s="19">
        <f t="shared" si="1475"/>
        <v>4591.8</v>
      </c>
      <c r="U888" s="19">
        <f t="shared" si="1472"/>
        <v>4591.8</v>
      </c>
      <c r="V888" s="19">
        <f t="shared" si="1473"/>
        <v>4591.8</v>
      </c>
      <c r="W888" s="19">
        <f t="shared" ref="W888:W889" si="1520">W889</f>
        <v>0</v>
      </c>
      <c r="X888" s="32"/>
      <c r="Y888" s="23"/>
      <c r="Z888" s="2"/>
    </row>
    <row r="889" spans="1:26" ht="78" x14ac:dyDescent="0.3">
      <c r="A889" s="47" t="s">
        <v>219</v>
      </c>
      <c r="B889" s="44">
        <v>810</v>
      </c>
      <c r="C889" s="47"/>
      <c r="D889" s="47"/>
      <c r="E889" s="15" t="s">
        <v>599</v>
      </c>
      <c r="F889" s="19">
        <f t="shared" si="1517"/>
        <v>4591.8</v>
      </c>
      <c r="G889" s="19">
        <f t="shared" si="1517"/>
        <v>4591.8</v>
      </c>
      <c r="H889" s="19">
        <f t="shared" si="1517"/>
        <v>4591.8</v>
      </c>
      <c r="I889" s="19">
        <f t="shared" si="1517"/>
        <v>0</v>
      </c>
      <c r="J889" s="19">
        <f t="shared" si="1517"/>
        <v>0</v>
      </c>
      <c r="K889" s="19">
        <f t="shared" si="1517"/>
        <v>0</v>
      </c>
      <c r="L889" s="19">
        <f t="shared" si="1493"/>
        <v>4591.8</v>
      </c>
      <c r="M889" s="19">
        <f t="shared" si="1494"/>
        <v>4591.8</v>
      </c>
      <c r="N889" s="19">
        <f t="shared" si="1495"/>
        <v>4591.8</v>
      </c>
      <c r="O889" s="19">
        <f t="shared" si="1518"/>
        <v>0</v>
      </c>
      <c r="P889" s="19">
        <f t="shared" si="1518"/>
        <v>0</v>
      </c>
      <c r="Q889" s="19">
        <f t="shared" si="1518"/>
        <v>0</v>
      </c>
      <c r="R889" s="19">
        <f t="shared" si="1471"/>
        <v>4591.8</v>
      </c>
      <c r="S889" s="19">
        <f t="shared" si="1519"/>
        <v>0</v>
      </c>
      <c r="T889" s="19">
        <f t="shared" si="1475"/>
        <v>4591.8</v>
      </c>
      <c r="U889" s="19">
        <f t="shared" si="1472"/>
        <v>4591.8</v>
      </c>
      <c r="V889" s="19">
        <f t="shared" si="1473"/>
        <v>4591.8</v>
      </c>
      <c r="W889" s="19">
        <f t="shared" si="1520"/>
        <v>0</v>
      </c>
      <c r="X889" s="32"/>
      <c r="Y889" s="23"/>
      <c r="Z889" s="2"/>
    </row>
    <row r="890" spans="1:26" x14ac:dyDescent="0.3">
      <c r="A890" s="47" t="s">
        <v>219</v>
      </c>
      <c r="B890" s="44">
        <v>810</v>
      </c>
      <c r="C890" s="47" t="s">
        <v>28</v>
      </c>
      <c r="D890" s="47" t="s">
        <v>5</v>
      </c>
      <c r="E890" s="15" t="s">
        <v>557</v>
      </c>
      <c r="F890" s="19">
        <v>4591.8</v>
      </c>
      <c r="G890" s="19">
        <v>4591.8</v>
      </c>
      <c r="H890" s="19">
        <v>4591.8</v>
      </c>
      <c r="I890" s="19"/>
      <c r="J890" s="19"/>
      <c r="K890" s="19"/>
      <c r="L890" s="19">
        <f t="shared" si="1493"/>
        <v>4591.8</v>
      </c>
      <c r="M890" s="19">
        <f t="shared" si="1494"/>
        <v>4591.8</v>
      </c>
      <c r="N890" s="19">
        <f t="shared" si="1495"/>
        <v>4591.8</v>
      </c>
      <c r="O890" s="19"/>
      <c r="P890" s="19"/>
      <c r="Q890" s="19"/>
      <c r="R890" s="19">
        <f t="shared" si="1471"/>
        <v>4591.8</v>
      </c>
      <c r="S890" s="19"/>
      <c r="T890" s="19">
        <f t="shared" si="1475"/>
        <v>4591.8</v>
      </c>
      <c r="U890" s="19">
        <f t="shared" si="1472"/>
        <v>4591.8</v>
      </c>
      <c r="V890" s="19">
        <f t="shared" si="1473"/>
        <v>4591.8</v>
      </c>
      <c r="W890" s="19"/>
      <c r="X890" s="32"/>
      <c r="Y890" s="23"/>
      <c r="Z890" s="2"/>
    </row>
    <row r="891" spans="1:26" ht="140.4" x14ac:dyDescent="0.3">
      <c r="A891" s="20" t="s">
        <v>1396</v>
      </c>
      <c r="B891" s="44"/>
      <c r="C891" s="47"/>
      <c r="D891" s="47"/>
      <c r="E891" s="15" t="s">
        <v>1403</v>
      </c>
      <c r="F891" s="19"/>
      <c r="G891" s="19"/>
      <c r="H891" s="19"/>
      <c r="I891" s="19"/>
      <c r="J891" s="19"/>
      <c r="K891" s="19"/>
      <c r="L891" s="19"/>
      <c r="M891" s="19"/>
      <c r="N891" s="19"/>
      <c r="O891" s="19">
        <f>O892</f>
        <v>2454.875</v>
      </c>
      <c r="P891" s="19">
        <f t="shared" ref="P891:W893" si="1521">P892</f>
        <v>0</v>
      </c>
      <c r="Q891" s="19">
        <f t="shared" si="1521"/>
        <v>0</v>
      </c>
      <c r="R891" s="19">
        <f t="shared" si="1471"/>
        <v>2454.875</v>
      </c>
      <c r="S891" s="19">
        <f t="shared" si="1521"/>
        <v>0</v>
      </c>
      <c r="T891" s="19">
        <f t="shared" si="1475"/>
        <v>2454.875</v>
      </c>
      <c r="U891" s="19">
        <f t="shared" si="1472"/>
        <v>0</v>
      </c>
      <c r="V891" s="19">
        <f t="shared" si="1473"/>
        <v>0</v>
      </c>
      <c r="W891" s="19">
        <f t="shared" si="1521"/>
        <v>0</v>
      </c>
      <c r="X891" s="32"/>
      <c r="Y891" s="23"/>
      <c r="Z891" s="2"/>
    </row>
    <row r="892" spans="1:26" ht="46.8" x14ac:dyDescent="0.3">
      <c r="A892" s="20" t="s">
        <v>1396</v>
      </c>
      <c r="B892" s="44">
        <v>400</v>
      </c>
      <c r="C892" s="47"/>
      <c r="D892" s="47"/>
      <c r="E892" s="15" t="s">
        <v>580</v>
      </c>
      <c r="F892" s="19"/>
      <c r="G892" s="19"/>
      <c r="H892" s="19"/>
      <c r="I892" s="19"/>
      <c r="J892" s="19"/>
      <c r="K892" s="19"/>
      <c r="L892" s="19"/>
      <c r="M892" s="19"/>
      <c r="N892" s="19"/>
      <c r="O892" s="19">
        <f>O893</f>
        <v>2454.875</v>
      </c>
      <c r="P892" s="19">
        <f t="shared" si="1521"/>
        <v>0</v>
      </c>
      <c r="Q892" s="19">
        <f t="shared" si="1521"/>
        <v>0</v>
      </c>
      <c r="R892" s="19">
        <f t="shared" si="1471"/>
        <v>2454.875</v>
      </c>
      <c r="S892" s="19">
        <f t="shared" si="1521"/>
        <v>0</v>
      </c>
      <c r="T892" s="19">
        <f t="shared" si="1475"/>
        <v>2454.875</v>
      </c>
      <c r="U892" s="19">
        <f t="shared" si="1472"/>
        <v>0</v>
      </c>
      <c r="V892" s="19">
        <f t="shared" si="1473"/>
        <v>0</v>
      </c>
      <c r="W892" s="19">
        <f t="shared" si="1521"/>
        <v>0</v>
      </c>
      <c r="X892" s="32"/>
      <c r="Y892" s="23"/>
      <c r="Z892" s="2"/>
    </row>
    <row r="893" spans="1:26" x14ac:dyDescent="0.3">
      <c r="A893" s="20" t="s">
        <v>1396</v>
      </c>
      <c r="B893" s="44">
        <v>410</v>
      </c>
      <c r="C893" s="47"/>
      <c r="D893" s="47"/>
      <c r="E893" s="15" t="s">
        <v>593</v>
      </c>
      <c r="F893" s="19"/>
      <c r="G893" s="19"/>
      <c r="H893" s="19"/>
      <c r="I893" s="19"/>
      <c r="J893" s="19"/>
      <c r="K893" s="19"/>
      <c r="L893" s="19"/>
      <c r="M893" s="19"/>
      <c r="N893" s="19"/>
      <c r="O893" s="19">
        <f>O894</f>
        <v>2454.875</v>
      </c>
      <c r="P893" s="19">
        <f t="shared" si="1521"/>
        <v>0</v>
      </c>
      <c r="Q893" s="19">
        <f t="shared" si="1521"/>
        <v>0</v>
      </c>
      <c r="R893" s="19">
        <f t="shared" si="1471"/>
        <v>2454.875</v>
      </c>
      <c r="S893" s="19">
        <f t="shared" si="1521"/>
        <v>0</v>
      </c>
      <c r="T893" s="19">
        <f t="shared" si="1475"/>
        <v>2454.875</v>
      </c>
      <c r="U893" s="19">
        <f t="shared" si="1472"/>
        <v>0</v>
      </c>
      <c r="V893" s="19">
        <f t="shared" si="1473"/>
        <v>0</v>
      </c>
      <c r="W893" s="19">
        <f t="shared" si="1521"/>
        <v>0</v>
      </c>
      <c r="X893" s="32"/>
      <c r="Y893" s="23"/>
      <c r="Z893" s="2"/>
    </row>
    <row r="894" spans="1:26" x14ac:dyDescent="0.3">
      <c r="A894" s="20" t="s">
        <v>1396</v>
      </c>
      <c r="B894" s="44">
        <v>410</v>
      </c>
      <c r="C894" s="47" t="s">
        <v>28</v>
      </c>
      <c r="D894" s="47" t="s">
        <v>5</v>
      </c>
      <c r="E894" s="15" t="s">
        <v>557</v>
      </c>
      <c r="F894" s="19"/>
      <c r="G894" s="19"/>
      <c r="H894" s="19"/>
      <c r="I894" s="19"/>
      <c r="J894" s="19"/>
      <c r="K894" s="19"/>
      <c r="L894" s="19"/>
      <c r="M894" s="19"/>
      <c r="N894" s="19"/>
      <c r="O894" s="19">
        <v>2454.875</v>
      </c>
      <c r="P894" s="19"/>
      <c r="Q894" s="19"/>
      <c r="R894" s="19">
        <f t="shared" si="1471"/>
        <v>2454.875</v>
      </c>
      <c r="S894" s="19"/>
      <c r="T894" s="19">
        <f t="shared" si="1475"/>
        <v>2454.875</v>
      </c>
      <c r="U894" s="19">
        <f t="shared" si="1472"/>
        <v>0</v>
      </c>
      <c r="V894" s="19">
        <f t="shared" si="1473"/>
        <v>0</v>
      </c>
      <c r="W894" s="19"/>
      <c r="X894" s="32"/>
      <c r="Y894" s="23"/>
      <c r="Z894" s="2"/>
    </row>
    <row r="895" spans="1:26" ht="109.2" x14ac:dyDescent="0.3">
      <c r="A895" s="47" t="s">
        <v>963</v>
      </c>
      <c r="B895" s="44"/>
      <c r="C895" s="47"/>
      <c r="D895" s="47"/>
      <c r="E895" s="15" t="s">
        <v>814</v>
      </c>
      <c r="F895" s="19">
        <f>F896</f>
        <v>140115.70000000001</v>
      </c>
      <c r="G895" s="19">
        <f t="shared" ref="G895:W897" si="1522">G896</f>
        <v>0</v>
      </c>
      <c r="H895" s="19">
        <f t="shared" si="1522"/>
        <v>0</v>
      </c>
      <c r="I895" s="19">
        <f t="shared" si="1522"/>
        <v>0</v>
      </c>
      <c r="J895" s="19">
        <f t="shared" si="1522"/>
        <v>0</v>
      </c>
      <c r="K895" s="19">
        <f t="shared" si="1522"/>
        <v>0</v>
      </c>
      <c r="L895" s="19">
        <f t="shared" si="1493"/>
        <v>140115.70000000001</v>
      </c>
      <c r="M895" s="19">
        <f t="shared" si="1494"/>
        <v>0</v>
      </c>
      <c r="N895" s="19">
        <f t="shared" si="1495"/>
        <v>0</v>
      </c>
      <c r="O895" s="19">
        <f t="shared" si="1522"/>
        <v>0</v>
      </c>
      <c r="P895" s="19">
        <f t="shared" si="1522"/>
        <v>0</v>
      </c>
      <c r="Q895" s="19">
        <f t="shared" si="1522"/>
        <v>0</v>
      </c>
      <c r="R895" s="19">
        <f t="shared" si="1471"/>
        <v>140115.70000000001</v>
      </c>
      <c r="S895" s="19">
        <f t="shared" si="1522"/>
        <v>0</v>
      </c>
      <c r="T895" s="19">
        <f t="shared" si="1475"/>
        <v>140115.70000000001</v>
      </c>
      <c r="U895" s="19">
        <f t="shared" si="1472"/>
        <v>0</v>
      </c>
      <c r="V895" s="19">
        <f t="shared" si="1473"/>
        <v>0</v>
      </c>
      <c r="W895" s="19">
        <f t="shared" si="1522"/>
        <v>0</v>
      </c>
      <c r="X895" s="32"/>
      <c r="Y895" s="23"/>
      <c r="Z895" s="2"/>
    </row>
    <row r="896" spans="1:26" ht="46.8" x14ac:dyDescent="0.3">
      <c r="A896" s="47" t="s">
        <v>963</v>
      </c>
      <c r="B896" s="44">
        <v>400</v>
      </c>
      <c r="C896" s="47"/>
      <c r="D896" s="47"/>
      <c r="E896" s="15" t="s">
        <v>580</v>
      </c>
      <c r="F896" s="19">
        <f>F897</f>
        <v>140115.70000000001</v>
      </c>
      <c r="G896" s="19">
        <f t="shared" si="1522"/>
        <v>0</v>
      </c>
      <c r="H896" s="19">
        <f t="shared" si="1522"/>
        <v>0</v>
      </c>
      <c r="I896" s="19">
        <f t="shared" si="1522"/>
        <v>0</v>
      </c>
      <c r="J896" s="19">
        <f t="shared" si="1522"/>
        <v>0</v>
      </c>
      <c r="K896" s="19">
        <f t="shared" si="1522"/>
        <v>0</v>
      </c>
      <c r="L896" s="19">
        <f t="shared" si="1493"/>
        <v>140115.70000000001</v>
      </c>
      <c r="M896" s="19">
        <f t="shared" si="1494"/>
        <v>0</v>
      </c>
      <c r="N896" s="19">
        <f t="shared" si="1495"/>
        <v>0</v>
      </c>
      <c r="O896" s="19">
        <f t="shared" si="1522"/>
        <v>0</v>
      </c>
      <c r="P896" s="19">
        <f t="shared" si="1522"/>
        <v>0</v>
      </c>
      <c r="Q896" s="19">
        <f t="shared" si="1522"/>
        <v>0</v>
      </c>
      <c r="R896" s="19">
        <f t="shared" si="1471"/>
        <v>140115.70000000001</v>
      </c>
      <c r="S896" s="19">
        <f t="shared" si="1522"/>
        <v>0</v>
      </c>
      <c r="T896" s="19">
        <f t="shared" si="1475"/>
        <v>140115.70000000001</v>
      </c>
      <c r="U896" s="19">
        <f t="shared" si="1472"/>
        <v>0</v>
      </c>
      <c r="V896" s="19">
        <f t="shared" si="1473"/>
        <v>0</v>
      </c>
      <c r="W896" s="19">
        <f t="shared" si="1522"/>
        <v>0</v>
      </c>
      <c r="X896" s="32"/>
      <c r="Y896" s="23"/>
      <c r="Z896" s="2"/>
    </row>
    <row r="897" spans="1:26" x14ac:dyDescent="0.3">
      <c r="A897" s="47" t="s">
        <v>963</v>
      </c>
      <c r="B897" s="44">
        <v>410</v>
      </c>
      <c r="C897" s="47"/>
      <c r="D897" s="47"/>
      <c r="E897" s="15" t="s">
        <v>593</v>
      </c>
      <c r="F897" s="19">
        <f>F898</f>
        <v>140115.70000000001</v>
      </c>
      <c r="G897" s="19">
        <f t="shared" si="1522"/>
        <v>0</v>
      </c>
      <c r="H897" s="19">
        <f t="shared" si="1522"/>
        <v>0</v>
      </c>
      <c r="I897" s="19">
        <f t="shared" si="1522"/>
        <v>0</v>
      </c>
      <c r="J897" s="19">
        <f t="shared" si="1522"/>
        <v>0</v>
      </c>
      <c r="K897" s="19">
        <f t="shared" si="1522"/>
        <v>0</v>
      </c>
      <c r="L897" s="19">
        <f t="shared" si="1493"/>
        <v>140115.70000000001</v>
      </c>
      <c r="M897" s="19">
        <f t="shared" si="1494"/>
        <v>0</v>
      </c>
      <c r="N897" s="19">
        <f t="shared" si="1495"/>
        <v>0</v>
      </c>
      <c r="O897" s="19">
        <f t="shared" si="1522"/>
        <v>0</v>
      </c>
      <c r="P897" s="19">
        <f t="shared" si="1522"/>
        <v>0</v>
      </c>
      <c r="Q897" s="19">
        <f t="shared" si="1522"/>
        <v>0</v>
      </c>
      <c r="R897" s="19">
        <f t="shared" si="1471"/>
        <v>140115.70000000001</v>
      </c>
      <c r="S897" s="19">
        <f t="shared" si="1522"/>
        <v>0</v>
      </c>
      <c r="T897" s="19">
        <f t="shared" si="1475"/>
        <v>140115.70000000001</v>
      </c>
      <c r="U897" s="19">
        <f t="shared" si="1472"/>
        <v>0</v>
      </c>
      <c r="V897" s="19">
        <f t="shared" si="1473"/>
        <v>0</v>
      </c>
      <c r="W897" s="19">
        <f t="shared" si="1522"/>
        <v>0</v>
      </c>
      <c r="X897" s="32"/>
      <c r="Y897" s="23"/>
      <c r="Z897" s="2"/>
    </row>
    <row r="898" spans="1:26" x14ac:dyDescent="0.3">
      <c r="A898" s="47" t="s">
        <v>963</v>
      </c>
      <c r="B898" s="44">
        <v>410</v>
      </c>
      <c r="C898" s="47" t="s">
        <v>28</v>
      </c>
      <c r="D898" s="47" t="s">
        <v>5</v>
      </c>
      <c r="E898" s="15" t="s">
        <v>557</v>
      </c>
      <c r="F898" s="19">
        <v>140115.70000000001</v>
      </c>
      <c r="G898" s="19">
        <v>0</v>
      </c>
      <c r="H898" s="19">
        <v>0</v>
      </c>
      <c r="I898" s="19"/>
      <c r="J898" s="19"/>
      <c r="K898" s="19"/>
      <c r="L898" s="19">
        <f t="shared" si="1493"/>
        <v>140115.70000000001</v>
      </c>
      <c r="M898" s="19">
        <f t="shared" si="1494"/>
        <v>0</v>
      </c>
      <c r="N898" s="19">
        <f t="shared" si="1495"/>
        <v>0</v>
      </c>
      <c r="O898" s="19"/>
      <c r="P898" s="19"/>
      <c r="Q898" s="19"/>
      <c r="R898" s="19">
        <f t="shared" si="1471"/>
        <v>140115.70000000001</v>
      </c>
      <c r="S898" s="19"/>
      <c r="T898" s="19">
        <f t="shared" si="1475"/>
        <v>140115.70000000001</v>
      </c>
      <c r="U898" s="19">
        <f t="shared" si="1472"/>
        <v>0</v>
      </c>
      <c r="V898" s="19">
        <f t="shared" si="1473"/>
        <v>0</v>
      </c>
      <c r="W898" s="19"/>
      <c r="X898" s="32"/>
      <c r="Y898" s="23"/>
      <c r="Z898" s="2"/>
    </row>
    <row r="899" spans="1:26" ht="140.4" x14ac:dyDescent="0.3">
      <c r="A899" s="47" t="s">
        <v>964</v>
      </c>
      <c r="B899" s="44"/>
      <c r="C899" s="47"/>
      <c r="D899" s="47"/>
      <c r="E899" s="15" t="s">
        <v>1029</v>
      </c>
      <c r="F899" s="19">
        <f>F900</f>
        <v>30000</v>
      </c>
      <c r="G899" s="19">
        <f t="shared" ref="G899:W901" si="1523">G900</f>
        <v>0</v>
      </c>
      <c r="H899" s="19">
        <f t="shared" si="1523"/>
        <v>0</v>
      </c>
      <c r="I899" s="19">
        <f t="shared" si="1523"/>
        <v>0</v>
      </c>
      <c r="J899" s="19">
        <f t="shared" si="1523"/>
        <v>0</v>
      </c>
      <c r="K899" s="19">
        <f t="shared" si="1523"/>
        <v>0</v>
      </c>
      <c r="L899" s="19">
        <f t="shared" si="1493"/>
        <v>30000</v>
      </c>
      <c r="M899" s="19">
        <f t="shared" si="1494"/>
        <v>0</v>
      </c>
      <c r="N899" s="19">
        <f t="shared" si="1495"/>
        <v>0</v>
      </c>
      <c r="O899" s="19">
        <f t="shared" si="1523"/>
        <v>0</v>
      </c>
      <c r="P899" s="19">
        <f t="shared" si="1523"/>
        <v>0</v>
      </c>
      <c r="Q899" s="19">
        <f t="shared" si="1523"/>
        <v>0</v>
      </c>
      <c r="R899" s="19">
        <f t="shared" si="1471"/>
        <v>30000</v>
      </c>
      <c r="S899" s="19">
        <f t="shared" si="1523"/>
        <v>0</v>
      </c>
      <c r="T899" s="19">
        <f t="shared" si="1475"/>
        <v>30000</v>
      </c>
      <c r="U899" s="19">
        <f t="shared" si="1472"/>
        <v>0</v>
      </c>
      <c r="V899" s="19">
        <f t="shared" si="1473"/>
        <v>0</v>
      </c>
      <c r="W899" s="19">
        <f t="shared" si="1523"/>
        <v>0</v>
      </c>
      <c r="X899" s="32"/>
      <c r="Y899" s="23"/>
      <c r="Z899" s="2"/>
    </row>
    <row r="900" spans="1:26" ht="46.8" x14ac:dyDescent="0.3">
      <c r="A900" s="47" t="s">
        <v>964</v>
      </c>
      <c r="B900" s="44">
        <v>400</v>
      </c>
      <c r="C900" s="47"/>
      <c r="D900" s="47"/>
      <c r="E900" s="15" t="s">
        <v>580</v>
      </c>
      <c r="F900" s="19">
        <f>F901</f>
        <v>30000</v>
      </c>
      <c r="G900" s="19">
        <f t="shared" si="1523"/>
        <v>0</v>
      </c>
      <c r="H900" s="19">
        <f t="shared" si="1523"/>
        <v>0</v>
      </c>
      <c r="I900" s="19">
        <f t="shared" si="1523"/>
        <v>0</v>
      </c>
      <c r="J900" s="19">
        <f t="shared" si="1523"/>
        <v>0</v>
      </c>
      <c r="K900" s="19">
        <f t="shared" si="1523"/>
        <v>0</v>
      </c>
      <c r="L900" s="19">
        <f t="shared" si="1493"/>
        <v>30000</v>
      </c>
      <c r="M900" s="19">
        <f t="shared" si="1494"/>
        <v>0</v>
      </c>
      <c r="N900" s="19">
        <f t="shared" si="1495"/>
        <v>0</v>
      </c>
      <c r="O900" s="19">
        <f t="shared" si="1523"/>
        <v>0</v>
      </c>
      <c r="P900" s="19">
        <f t="shared" si="1523"/>
        <v>0</v>
      </c>
      <c r="Q900" s="19">
        <f t="shared" si="1523"/>
        <v>0</v>
      </c>
      <c r="R900" s="19">
        <f t="shared" si="1471"/>
        <v>30000</v>
      </c>
      <c r="S900" s="19">
        <f t="shared" si="1523"/>
        <v>0</v>
      </c>
      <c r="T900" s="19">
        <f t="shared" si="1475"/>
        <v>30000</v>
      </c>
      <c r="U900" s="19">
        <f t="shared" si="1472"/>
        <v>0</v>
      </c>
      <c r="V900" s="19">
        <f t="shared" si="1473"/>
        <v>0</v>
      </c>
      <c r="W900" s="19">
        <f t="shared" si="1523"/>
        <v>0</v>
      </c>
      <c r="X900" s="32"/>
      <c r="Y900" s="23"/>
      <c r="Z900" s="2"/>
    </row>
    <row r="901" spans="1:26" x14ac:dyDescent="0.3">
      <c r="A901" s="47" t="s">
        <v>964</v>
      </c>
      <c r="B901" s="44">
        <v>410</v>
      </c>
      <c r="C901" s="47"/>
      <c r="D901" s="47"/>
      <c r="E901" s="15" t="s">
        <v>593</v>
      </c>
      <c r="F901" s="19">
        <f>F902</f>
        <v>30000</v>
      </c>
      <c r="G901" s="19">
        <f t="shared" si="1523"/>
        <v>0</v>
      </c>
      <c r="H901" s="19">
        <f t="shared" si="1523"/>
        <v>0</v>
      </c>
      <c r="I901" s="19">
        <f t="shared" si="1523"/>
        <v>0</v>
      </c>
      <c r="J901" s="19">
        <f t="shared" si="1523"/>
        <v>0</v>
      </c>
      <c r="K901" s="19">
        <f t="shared" si="1523"/>
        <v>0</v>
      </c>
      <c r="L901" s="19">
        <f t="shared" si="1493"/>
        <v>30000</v>
      </c>
      <c r="M901" s="19">
        <f t="shared" si="1494"/>
        <v>0</v>
      </c>
      <c r="N901" s="19">
        <f t="shared" si="1495"/>
        <v>0</v>
      </c>
      <c r="O901" s="19">
        <f t="shared" si="1523"/>
        <v>0</v>
      </c>
      <c r="P901" s="19">
        <f t="shared" si="1523"/>
        <v>0</v>
      </c>
      <c r="Q901" s="19">
        <f t="shared" si="1523"/>
        <v>0</v>
      </c>
      <c r="R901" s="19">
        <f t="shared" si="1471"/>
        <v>30000</v>
      </c>
      <c r="S901" s="19">
        <f t="shared" si="1523"/>
        <v>0</v>
      </c>
      <c r="T901" s="19">
        <f t="shared" si="1475"/>
        <v>30000</v>
      </c>
      <c r="U901" s="19">
        <f t="shared" si="1472"/>
        <v>0</v>
      </c>
      <c r="V901" s="19">
        <f t="shared" si="1473"/>
        <v>0</v>
      </c>
      <c r="W901" s="19">
        <f t="shared" si="1523"/>
        <v>0</v>
      </c>
      <c r="X901" s="32"/>
      <c r="Y901" s="23"/>
      <c r="Z901" s="2"/>
    </row>
    <row r="902" spans="1:26" x14ac:dyDescent="0.3">
      <c r="A902" s="47" t="s">
        <v>964</v>
      </c>
      <c r="B902" s="44">
        <v>410</v>
      </c>
      <c r="C902" s="47" t="s">
        <v>28</v>
      </c>
      <c r="D902" s="47" t="s">
        <v>5</v>
      </c>
      <c r="E902" s="15" t="s">
        <v>557</v>
      </c>
      <c r="F902" s="19">
        <v>30000</v>
      </c>
      <c r="G902" s="19">
        <v>0</v>
      </c>
      <c r="H902" s="19">
        <v>0</v>
      </c>
      <c r="I902" s="19"/>
      <c r="J902" s="19"/>
      <c r="K902" s="19"/>
      <c r="L902" s="19">
        <f t="shared" si="1493"/>
        <v>30000</v>
      </c>
      <c r="M902" s="19">
        <f t="shared" si="1494"/>
        <v>0</v>
      </c>
      <c r="N902" s="19">
        <f t="shared" si="1495"/>
        <v>0</v>
      </c>
      <c r="O902" s="19"/>
      <c r="P902" s="19"/>
      <c r="Q902" s="19"/>
      <c r="R902" s="19">
        <f t="shared" si="1471"/>
        <v>30000</v>
      </c>
      <c r="S902" s="19"/>
      <c r="T902" s="19">
        <f t="shared" si="1475"/>
        <v>30000</v>
      </c>
      <c r="U902" s="19">
        <f t="shared" si="1472"/>
        <v>0</v>
      </c>
      <c r="V902" s="19">
        <f t="shared" si="1473"/>
        <v>0</v>
      </c>
      <c r="W902" s="19"/>
      <c r="X902" s="32"/>
      <c r="Y902" s="23"/>
      <c r="Z902" s="2"/>
    </row>
    <row r="903" spans="1:26" ht="156" x14ac:dyDescent="0.3">
      <c r="A903" s="47" t="s">
        <v>965</v>
      </c>
      <c r="B903" s="44"/>
      <c r="C903" s="47"/>
      <c r="D903" s="47"/>
      <c r="E903" s="15" t="s">
        <v>1028</v>
      </c>
      <c r="F903" s="19">
        <f>F904</f>
        <v>16705.3</v>
      </c>
      <c r="G903" s="19">
        <f t="shared" ref="G903:W905" si="1524">G904</f>
        <v>0</v>
      </c>
      <c r="H903" s="19">
        <f t="shared" si="1524"/>
        <v>0</v>
      </c>
      <c r="I903" s="19">
        <f t="shared" si="1524"/>
        <v>0</v>
      </c>
      <c r="J903" s="19">
        <f t="shared" si="1524"/>
        <v>0</v>
      </c>
      <c r="K903" s="19">
        <f t="shared" si="1524"/>
        <v>0</v>
      </c>
      <c r="L903" s="19">
        <f t="shared" si="1493"/>
        <v>16705.3</v>
      </c>
      <c r="M903" s="19">
        <f t="shared" si="1494"/>
        <v>0</v>
      </c>
      <c r="N903" s="19">
        <f t="shared" si="1495"/>
        <v>0</v>
      </c>
      <c r="O903" s="19">
        <f t="shared" si="1524"/>
        <v>0</v>
      </c>
      <c r="P903" s="19">
        <f t="shared" si="1524"/>
        <v>0</v>
      </c>
      <c r="Q903" s="19">
        <f t="shared" si="1524"/>
        <v>0</v>
      </c>
      <c r="R903" s="19">
        <f t="shared" si="1471"/>
        <v>16705.3</v>
      </c>
      <c r="S903" s="19">
        <f t="shared" si="1524"/>
        <v>0</v>
      </c>
      <c r="T903" s="19">
        <f t="shared" si="1475"/>
        <v>16705.3</v>
      </c>
      <c r="U903" s="19">
        <f t="shared" si="1472"/>
        <v>0</v>
      </c>
      <c r="V903" s="19">
        <f t="shared" si="1473"/>
        <v>0</v>
      </c>
      <c r="W903" s="19">
        <f t="shared" si="1524"/>
        <v>0</v>
      </c>
      <c r="X903" s="32"/>
      <c r="Y903" s="23"/>
      <c r="Z903" s="2"/>
    </row>
    <row r="904" spans="1:26" ht="46.8" x14ac:dyDescent="0.3">
      <c r="A904" s="47" t="s">
        <v>965</v>
      </c>
      <c r="B904" s="44">
        <v>400</v>
      </c>
      <c r="C904" s="47"/>
      <c r="D904" s="47"/>
      <c r="E904" s="15" t="s">
        <v>580</v>
      </c>
      <c r="F904" s="19">
        <f>F905</f>
        <v>16705.3</v>
      </c>
      <c r="G904" s="19">
        <f t="shared" si="1524"/>
        <v>0</v>
      </c>
      <c r="H904" s="19">
        <f t="shared" si="1524"/>
        <v>0</v>
      </c>
      <c r="I904" s="19">
        <f t="shared" si="1524"/>
        <v>0</v>
      </c>
      <c r="J904" s="19">
        <f t="shared" si="1524"/>
        <v>0</v>
      </c>
      <c r="K904" s="19">
        <f t="shared" si="1524"/>
        <v>0</v>
      </c>
      <c r="L904" s="19">
        <f t="shared" si="1493"/>
        <v>16705.3</v>
      </c>
      <c r="M904" s="19">
        <f t="shared" si="1494"/>
        <v>0</v>
      </c>
      <c r="N904" s="19">
        <f t="shared" si="1495"/>
        <v>0</v>
      </c>
      <c r="O904" s="19">
        <f t="shared" si="1524"/>
        <v>0</v>
      </c>
      <c r="P904" s="19">
        <f t="shared" si="1524"/>
        <v>0</v>
      </c>
      <c r="Q904" s="19">
        <f t="shared" si="1524"/>
        <v>0</v>
      </c>
      <c r="R904" s="19">
        <f t="shared" si="1471"/>
        <v>16705.3</v>
      </c>
      <c r="S904" s="19">
        <f t="shared" si="1524"/>
        <v>0</v>
      </c>
      <c r="T904" s="19">
        <f t="shared" si="1475"/>
        <v>16705.3</v>
      </c>
      <c r="U904" s="19">
        <f t="shared" si="1472"/>
        <v>0</v>
      </c>
      <c r="V904" s="19">
        <f t="shared" si="1473"/>
        <v>0</v>
      </c>
      <c r="W904" s="19">
        <f t="shared" si="1524"/>
        <v>0</v>
      </c>
      <c r="X904" s="32"/>
      <c r="Y904" s="23"/>
      <c r="Z904" s="2"/>
    </row>
    <row r="905" spans="1:26" x14ac:dyDescent="0.3">
      <c r="A905" s="47" t="s">
        <v>965</v>
      </c>
      <c r="B905" s="44">
        <v>410</v>
      </c>
      <c r="C905" s="47"/>
      <c r="D905" s="47"/>
      <c r="E905" s="15" t="s">
        <v>593</v>
      </c>
      <c r="F905" s="19">
        <f>F906</f>
        <v>16705.3</v>
      </c>
      <c r="G905" s="19">
        <f t="shared" si="1524"/>
        <v>0</v>
      </c>
      <c r="H905" s="19">
        <f t="shared" si="1524"/>
        <v>0</v>
      </c>
      <c r="I905" s="19">
        <f t="shared" si="1524"/>
        <v>0</v>
      </c>
      <c r="J905" s="19">
        <f t="shared" si="1524"/>
        <v>0</v>
      </c>
      <c r="K905" s="19">
        <f t="shared" si="1524"/>
        <v>0</v>
      </c>
      <c r="L905" s="19">
        <f t="shared" si="1493"/>
        <v>16705.3</v>
      </c>
      <c r="M905" s="19">
        <f t="shared" si="1494"/>
        <v>0</v>
      </c>
      <c r="N905" s="19">
        <f t="shared" si="1495"/>
        <v>0</v>
      </c>
      <c r="O905" s="19">
        <f t="shared" si="1524"/>
        <v>0</v>
      </c>
      <c r="P905" s="19">
        <f t="shared" si="1524"/>
        <v>0</v>
      </c>
      <c r="Q905" s="19">
        <f t="shared" si="1524"/>
        <v>0</v>
      </c>
      <c r="R905" s="19">
        <f t="shared" si="1471"/>
        <v>16705.3</v>
      </c>
      <c r="S905" s="19">
        <f t="shared" si="1524"/>
        <v>0</v>
      </c>
      <c r="T905" s="19">
        <f t="shared" si="1475"/>
        <v>16705.3</v>
      </c>
      <c r="U905" s="19">
        <f t="shared" si="1472"/>
        <v>0</v>
      </c>
      <c r="V905" s="19">
        <f t="shared" si="1473"/>
        <v>0</v>
      </c>
      <c r="W905" s="19">
        <f t="shared" si="1524"/>
        <v>0</v>
      </c>
      <c r="X905" s="32"/>
      <c r="Y905" s="23"/>
      <c r="Z905" s="2"/>
    </row>
    <row r="906" spans="1:26" x14ac:dyDescent="0.3">
      <c r="A906" s="47" t="s">
        <v>965</v>
      </c>
      <c r="B906" s="44">
        <v>410</v>
      </c>
      <c r="C906" s="47" t="s">
        <v>28</v>
      </c>
      <c r="D906" s="47" t="s">
        <v>5</v>
      </c>
      <c r="E906" s="15" t="s">
        <v>557</v>
      </c>
      <c r="F906" s="19">
        <v>16705.3</v>
      </c>
      <c r="G906" s="19">
        <v>0</v>
      </c>
      <c r="H906" s="19">
        <v>0</v>
      </c>
      <c r="I906" s="19"/>
      <c r="J906" s="19"/>
      <c r="K906" s="19"/>
      <c r="L906" s="19">
        <f t="shared" si="1493"/>
        <v>16705.3</v>
      </c>
      <c r="M906" s="19">
        <f t="shared" si="1494"/>
        <v>0</v>
      </c>
      <c r="N906" s="19">
        <f t="shared" si="1495"/>
        <v>0</v>
      </c>
      <c r="O906" s="19"/>
      <c r="P906" s="19"/>
      <c r="Q906" s="19"/>
      <c r="R906" s="19">
        <f t="shared" si="1471"/>
        <v>16705.3</v>
      </c>
      <c r="S906" s="19"/>
      <c r="T906" s="19">
        <f t="shared" si="1475"/>
        <v>16705.3</v>
      </c>
      <c r="U906" s="19">
        <f t="shared" si="1472"/>
        <v>0</v>
      </c>
      <c r="V906" s="19">
        <f t="shared" si="1473"/>
        <v>0</v>
      </c>
      <c r="W906" s="19"/>
      <c r="X906" s="32"/>
      <c r="Y906" s="23"/>
      <c r="Z906" s="2"/>
    </row>
    <row r="907" spans="1:26" ht="62.4" x14ac:dyDescent="0.3">
      <c r="A907" s="47" t="s">
        <v>884</v>
      </c>
      <c r="B907" s="44"/>
      <c r="C907" s="47"/>
      <c r="D907" s="47"/>
      <c r="E907" s="15" t="s">
        <v>1119</v>
      </c>
      <c r="F907" s="19">
        <f>F908</f>
        <v>323801.40000000002</v>
      </c>
      <c r="G907" s="19">
        <f t="shared" ref="G907:W910" si="1525">G908</f>
        <v>0</v>
      </c>
      <c r="H907" s="19">
        <f t="shared" si="1525"/>
        <v>0</v>
      </c>
      <c r="I907" s="19">
        <f t="shared" si="1525"/>
        <v>0</v>
      </c>
      <c r="J907" s="19">
        <f t="shared" si="1525"/>
        <v>0</v>
      </c>
      <c r="K907" s="19">
        <f t="shared" si="1525"/>
        <v>0</v>
      </c>
      <c r="L907" s="19">
        <f t="shared" si="1493"/>
        <v>323801.40000000002</v>
      </c>
      <c r="M907" s="19">
        <f t="shared" si="1494"/>
        <v>0</v>
      </c>
      <c r="N907" s="19">
        <f t="shared" si="1495"/>
        <v>0</v>
      </c>
      <c r="O907" s="19">
        <f>O908+O912</f>
        <v>11670.727000000001</v>
      </c>
      <c r="P907" s="19">
        <f t="shared" ref="P907:W907" si="1526">P908+P912</f>
        <v>0</v>
      </c>
      <c r="Q907" s="19">
        <f t="shared" si="1526"/>
        <v>0</v>
      </c>
      <c r="R907" s="19">
        <f t="shared" si="1471"/>
        <v>335472.12700000004</v>
      </c>
      <c r="S907" s="19">
        <f t="shared" ref="S907" si="1527">S908+S912</f>
        <v>0</v>
      </c>
      <c r="T907" s="19">
        <f t="shared" si="1475"/>
        <v>335472.12700000004</v>
      </c>
      <c r="U907" s="19">
        <f t="shared" si="1472"/>
        <v>0</v>
      </c>
      <c r="V907" s="19">
        <f t="shared" si="1473"/>
        <v>0</v>
      </c>
      <c r="W907" s="19">
        <f t="shared" si="1526"/>
        <v>0</v>
      </c>
      <c r="X907" s="32"/>
      <c r="Y907" s="23"/>
      <c r="Z907" s="2"/>
    </row>
    <row r="908" spans="1:26" ht="93.6" x14ac:dyDescent="0.3">
      <c r="A908" s="47" t="s">
        <v>954</v>
      </c>
      <c r="B908" s="44"/>
      <c r="C908" s="47"/>
      <c r="D908" s="47"/>
      <c r="E908" s="15" t="s">
        <v>886</v>
      </c>
      <c r="F908" s="19">
        <f t="shared" ref="F908:H910" si="1528">F909</f>
        <v>323801.40000000002</v>
      </c>
      <c r="G908" s="19">
        <f t="shared" si="1528"/>
        <v>0</v>
      </c>
      <c r="H908" s="19">
        <f t="shared" si="1528"/>
        <v>0</v>
      </c>
      <c r="I908" s="19">
        <f t="shared" si="1525"/>
        <v>0</v>
      </c>
      <c r="J908" s="19">
        <f t="shared" si="1525"/>
        <v>0</v>
      </c>
      <c r="K908" s="19">
        <f t="shared" si="1525"/>
        <v>0</v>
      </c>
      <c r="L908" s="19">
        <f t="shared" si="1493"/>
        <v>323801.40000000002</v>
      </c>
      <c r="M908" s="19">
        <f t="shared" si="1494"/>
        <v>0</v>
      </c>
      <c r="N908" s="19">
        <f t="shared" si="1495"/>
        <v>0</v>
      </c>
      <c r="O908" s="19">
        <f>O909</f>
        <v>185.02699999999999</v>
      </c>
      <c r="P908" s="19">
        <f t="shared" si="1525"/>
        <v>0</v>
      </c>
      <c r="Q908" s="19">
        <f t="shared" si="1525"/>
        <v>0</v>
      </c>
      <c r="R908" s="19">
        <f t="shared" si="1471"/>
        <v>323986.42700000003</v>
      </c>
      <c r="S908" s="19">
        <f t="shared" si="1525"/>
        <v>0</v>
      </c>
      <c r="T908" s="19">
        <f t="shared" si="1475"/>
        <v>323986.42700000003</v>
      </c>
      <c r="U908" s="19">
        <f t="shared" si="1472"/>
        <v>0</v>
      </c>
      <c r="V908" s="19">
        <f t="shared" si="1473"/>
        <v>0</v>
      </c>
      <c r="W908" s="19">
        <f t="shared" si="1525"/>
        <v>0</v>
      </c>
      <c r="X908" s="32"/>
      <c r="Y908" s="23"/>
      <c r="Z908" s="2"/>
    </row>
    <row r="909" spans="1:26" ht="46.8" x14ac:dyDescent="0.3">
      <c r="A909" s="47" t="s">
        <v>954</v>
      </c>
      <c r="B909" s="44">
        <v>400</v>
      </c>
      <c r="C909" s="47"/>
      <c r="D909" s="47"/>
      <c r="E909" s="15" t="s">
        <v>580</v>
      </c>
      <c r="F909" s="19">
        <f t="shared" si="1528"/>
        <v>323801.40000000002</v>
      </c>
      <c r="G909" s="19">
        <f t="shared" si="1528"/>
        <v>0</v>
      </c>
      <c r="H909" s="19">
        <f t="shared" si="1528"/>
        <v>0</v>
      </c>
      <c r="I909" s="19">
        <f t="shared" si="1525"/>
        <v>0</v>
      </c>
      <c r="J909" s="19">
        <f t="shared" si="1525"/>
        <v>0</v>
      </c>
      <c r="K909" s="19">
        <f t="shared" si="1525"/>
        <v>0</v>
      </c>
      <c r="L909" s="19">
        <f t="shared" si="1493"/>
        <v>323801.40000000002</v>
      </c>
      <c r="M909" s="19">
        <f t="shared" si="1494"/>
        <v>0</v>
      </c>
      <c r="N909" s="19">
        <f t="shared" si="1495"/>
        <v>0</v>
      </c>
      <c r="O909" s="19">
        <f t="shared" si="1525"/>
        <v>185.02699999999999</v>
      </c>
      <c r="P909" s="19">
        <f t="shared" si="1525"/>
        <v>0</v>
      </c>
      <c r="Q909" s="19">
        <f t="shared" si="1525"/>
        <v>0</v>
      </c>
      <c r="R909" s="19">
        <f t="shared" si="1471"/>
        <v>323986.42700000003</v>
      </c>
      <c r="S909" s="19">
        <f t="shared" si="1525"/>
        <v>0</v>
      </c>
      <c r="T909" s="19">
        <f t="shared" si="1475"/>
        <v>323986.42700000003</v>
      </c>
      <c r="U909" s="19">
        <f t="shared" si="1472"/>
        <v>0</v>
      </c>
      <c r="V909" s="19">
        <f t="shared" si="1473"/>
        <v>0</v>
      </c>
      <c r="W909" s="19">
        <f t="shared" ref="W909:W910" si="1529">W910</f>
        <v>0</v>
      </c>
      <c r="X909" s="32"/>
      <c r="Y909" s="23"/>
      <c r="Z909" s="2"/>
    </row>
    <row r="910" spans="1:26" x14ac:dyDescent="0.3">
      <c r="A910" s="47" t="s">
        <v>954</v>
      </c>
      <c r="B910" s="44">
        <v>410</v>
      </c>
      <c r="C910" s="47"/>
      <c r="D910" s="47"/>
      <c r="E910" s="15" t="s">
        <v>593</v>
      </c>
      <c r="F910" s="19">
        <f t="shared" si="1528"/>
        <v>323801.40000000002</v>
      </c>
      <c r="G910" s="19">
        <f t="shared" si="1528"/>
        <v>0</v>
      </c>
      <c r="H910" s="19">
        <f t="shared" si="1528"/>
        <v>0</v>
      </c>
      <c r="I910" s="19">
        <f t="shared" si="1525"/>
        <v>0</v>
      </c>
      <c r="J910" s="19">
        <f t="shared" si="1525"/>
        <v>0</v>
      </c>
      <c r="K910" s="19">
        <f t="shared" si="1525"/>
        <v>0</v>
      </c>
      <c r="L910" s="19">
        <f t="shared" si="1493"/>
        <v>323801.40000000002</v>
      </c>
      <c r="M910" s="19">
        <f t="shared" si="1494"/>
        <v>0</v>
      </c>
      <c r="N910" s="19">
        <f t="shared" si="1495"/>
        <v>0</v>
      </c>
      <c r="O910" s="19">
        <f t="shared" si="1525"/>
        <v>185.02699999999999</v>
      </c>
      <c r="P910" s="19">
        <f t="shared" si="1525"/>
        <v>0</v>
      </c>
      <c r="Q910" s="19">
        <f t="shared" si="1525"/>
        <v>0</v>
      </c>
      <c r="R910" s="19">
        <f t="shared" si="1471"/>
        <v>323986.42700000003</v>
      </c>
      <c r="S910" s="19">
        <f t="shared" si="1525"/>
        <v>0</v>
      </c>
      <c r="T910" s="19">
        <f t="shared" si="1475"/>
        <v>323986.42700000003</v>
      </c>
      <c r="U910" s="19">
        <f t="shared" si="1472"/>
        <v>0</v>
      </c>
      <c r="V910" s="19">
        <f t="shared" si="1473"/>
        <v>0</v>
      </c>
      <c r="W910" s="19">
        <f t="shared" si="1529"/>
        <v>0</v>
      </c>
      <c r="X910" s="32"/>
      <c r="Y910" s="23"/>
      <c r="Z910" s="2"/>
    </row>
    <row r="911" spans="1:26" x14ac:dyDescent="0.3">
      <c r="A911" s="47" t="s">
        <v>954</v>
      </c>
      <c r="B911" s="44">
        <v>410</v>
      </c>
      <c r="C911" s="47" t="s">
        <v>28</v>
      </c>
      <c r="D911" s="47" t="s">
        <v>5</v>
      </c>
      <c r="E911" s="15" t="s">
        <v>557</v>
      </c>
      <c r="F911" s="19">
        <v>323801.40000000002</v>
      </c>
      <c r="G911" s="19">
        <v>0</v>
      </c>
      <c r="H911" s="19">
        <v>0</v>
      </c>
      <c r="I911" s="19"/>
      <c r="J911" s="19"/>
      <c r="K911" s="19"/>
      <c r="L911" s="19">
        <f t="shared" si="1493"/>
        <v>323801.40000000002</v>
      </c>
      <c r="M911" s="19">
        <f t="shared" si="1494"/>
        <v>0</v>
      </c>
      <c r="N911" s="19">
        <f t="shared" si="1495"/>
        <v>0</v>
      </c>
      <c r="O911" s="19">
        <v>185.02699999999999</v>
      </c>
      <c r="P911" s="19"/>
      <c r="Q911" s="19"/>
      <c r="R911" s="19">
        <f t="shared" si="1471"/>
        <v>323986.42700000003</v>
      </c>
      <c r="S911" s="19"/>
      <c r="T911" s="19">
        <f t="shared" si="1475"/>
        <v>323986.42700000003</v>
      </c>
      <c r="U911" s="19">
        <f t="shared" si="1472"/>
        <v>0</v>
      </c>
      <c r="V911" s="19">
        <f t="shared" si="1473"/>
        <v>0</v>
      </c>
      <c r="W911" s="19"/>
      <c r="X911" s="32"/>
      <c r="Y911" s="23"/>
      <c r="Z911" s="2"/>
    </row>
    <row r="912" spans="1:26" ht="171.6" x14ac:dyDescent="0.3">
      <c r="A912" s="47" t="s">
        <v>1366</v>
      </c>
      <c r="B912" s="44"/>
      <c r="C912" s="47"/>
      <c r="D912" s="47"/>
      <c r="E912" s="15" t="s">
        <v>1367</v>
      </c>
      <c r="F912" s="19"/>
      <c r="G912" s="19"/>
      <c r="H912" s="19"/>
      <c r="I912" s="19"/>
      <c r="J912" s="19"/>
      <c r="K912" s="19"/>
      <c r="L912" s="19"/>
      <c r="M912" s="19"/>
      <c r="N912" s="19"/>
      <c r="O912" s="19">
        <f>O913</f>
        <v>11485.7</v>
      </c>
      <c r="P912" s="19">
        <f t="shared" ref="P912:W914" si="1530">P913</f>
        <v>0</v>
      </c>
      <c r="Q912" s="19">
        <f t="shared" si="1530"/>
        <v>0</v>
      </c>
      <c r="R912" s="19">
        <f t="shared" si="1471"/>
        <v>11485.7</v>
      </c>
      <c r="S912" s="19">
        <f t="shared" si="1530"/>
        <v>0</v>
      </c>
      <c r="T912" s="19">
        <f t="shared" si="1475"/>
        <v>11485.7</v>
      </c>
      <c r="U912" s="19">
        <f t="shared" si="1472"/>
        <v>0</v>
      </c>
      <c r="V912" s="19">
        <f t="shared" si="1473"/>
        <v>0</v>
      </c>
      <c r="W912" s="19">
        <f t="shared" si="1530"/>
        <v>0</v>
      </c>
      <c r="X912" s="32"/>
      <c r="Y912" s="23"/>
      <c r="Z912" s="2"/>
    </row>
    <row r="913" spans="1:26" ht="46.8" x14ac:dyDescent="0.3">
      <c r="A913" s="47" t="s">
        <v>1366</v>
      </c>
      <c r="B913" s="44">
        <v>600</v>
      </c>
      <c r="C913" s="47"/>
      <c r="D913" s="47"/>
      <c r="E913" s="15" t="s">
        <v>581</v>
      </c>
      <c r="F913" s="19"/>
      <c r="G913" s="19"/>
      <c r="H913" s="19"/>
      <c r="I913" s="19"/>
      <c r="J913" s="19"/>
      <c r="K913" s="19"/>
      <c r="L913" s="19"/>
      <c r="M913" s="19"/>
      <c r="N913" s="19"/>
      <c r="O913" s="19">
        <f>O914</f>
        <v>11485.7</v>
      </c>
      <c r="P913" s="19">
        <f t="shared" si="1530"/>
        <v>0</v>
      </c>
      <c r="Q913" s="19">
        <f t="shared" si="1530"/>
        <v>0</v>
      </c>
      <c r="R913" s="19">
        <f t="shared" si="1471"/>
        <v>11485.7</v>
      </c>
      <c r="S913" s="19">
        <f t="shared" si="1530"/>
        <v>0</v>
      </c>
      <c r="T913" s="19">
        <f t="shared" si="1475"/>
        <v>11485.7</v>
      </c>
      <c r="U913" s="19">
        <f t="shared" si="1472"/>
        <v>0</v>
      </c>
      <c r="V913" s="19">
        <f t="shared" si="1473"/>
        <v>0</v>
      </c>
      <c r="W913" s="19">
        <f t="shared" si="1530"/>
        <v>0</v>
      </c>
      <c r="X913" s="32"/>
      <c r="Y913" s="23"/>
      <c r="Z913" s="2"/>
    </row>
    <row r="914" spans="1:26" ht="46.8" x14ac:dyDescent="0.3">
      <c r="A914" s="47" t="s">
        <v>1366</v>
      </c>
      <c r="B914" s="44">
        <v>630</v>
      </c>
      <c r="C914" s="47"/>
      <c r="D914" s="47"/>
      <c r="E914" s="15" t="s">
        <v>597</v>
      </c>
      <c r="F914" s="19"/>
      <c r="G914" s="19"/>
      <c r="H914" s="19"/>
      <c r="I914" s="19"/>
      <c r="J914" s="19"/>
      <c r="K914" s="19"/>
      <c r="L914" s="19"/>
      <c r="M914" s="19"/>
      <c r="N914" s="19"/>
      <c r="O914" s="19">
        <f>O915</f>
        <v>11485.7</v>
      </c>
      <c r="P914" s="19">
        <f t="shared" si="1530"/>
        <v>0</v>
      </c>
      <c r="Q914" s="19">
        <f t="shared" si="1530"/>
        <v>0</v>
      </c>
      <c r="R914" s="19">
        <f t="shared" ref="R914:R977" si="1531">L914+O914</f>
        <v>11485.7</v>
      </c>
      <c r="S914" s="19">
        <f t="shared" si="1530"/>
        <v>0</v>
      </c>
      <c r="T914" s="19">
        <f t="shared" si="1475"/>
        <v>11485.7</v>
      </c>
      <c r="U914" s="19">
        <f t="shared" ref="U914:U977" si="1532">M914+P914</f>
        <v>0</v>
      </c>
      <c r="V914" s="19">
        <f t="shared" ref="V914:V977" si="1533">N914+Q914</f>
        <v>0</v>
      </c>
      <c r="W914" s="19">
        <f t="shared" si="1530"/>
        <v>0</v>
      </c>
      <c r="X914" s="32"/>
      <c r="Y914" s="23"/>
      <c r="Z914" s="2"/>
    </row>
    <row r="915" spans="1:26" x14ac:dyDescent="0.3">
      <c r="A915" s="47" t="s">
        <v>1366</v>
      </c>
      <c r="B915" s="44">
        <v>630</v>
      </c>
      <c r="C915" s="47" t="s">
        <v>28</v>
      </c>
      <c r="D915" s="47" t="s">
        <v>5</v>
      </c>
      <c r="E915" s="15" t="s">
        <v>557</v>
      </c>
      <c r="F915" s="19"/>
      <c r="G915" s="19"/>
      <c r="H915" s="19"/>
      <c r="I915" s="19"/>
      <c r="J915" s="19"/>
      <c r="K915" s="19"/>
      <c r="L915" s="19"/>
      <c r="M915" s="19"/>
      <c r="N915" s="19"/>
      <c r="O915" s="19">
        <v>11485.7</v>
      </c>
      <c r="P915" s="19"/>
      <c r="Q915" s="19"/>
      <c r="R915" s="19">
        <f t="shared" si="1531"/>
        <v>11485.7</v>
      </c>
      <c r="S915" s="19"/>
      <c r="T915" s="19">
        <f t="shared" ref="T915:T978" si="1534">R915+S915</f>
        <v>11485.7</v>
      </c>
      <c r="U915" s="19">
        <f t="shared" si="1532"/>
        <v>0</v>
      </c>
      <c r="V915" s="19">
        <f t="shared" si="1533"/>
        <v>0</v>
      </c>
      <c r="W915" s="19"/>
      <c r="X915" s="32"/>
      <c r="Y915" s="23"/>
      <c r="Z915" s="2"/>
    </row>
    <row r="916" spans="1:26" s="11" customFormat="1" ht="46.8" x14ac:dyDescent="0.3">
      <c r="A916" s="10" t="s">
        <v>227</v>
      </c>
      <c r="B916" s="17"/>
      <c r="C916" s="10"/>
      <c r="D916" s="10"/>
      <c r="E916" s="16" t="s">
        <v>1120</v>
      </c>
      <c r="F916" s="18">
        <f>F917+F988+F1033</f>
        <v>848808.60000000009</v>
      </c>
      <c r="G916" s="18">
        <f>G917+G988+G1033</f>
        <v>1286715.8999999997</v>
      </c>
      <c r="H916" s="18">
        <f>H917+H988+H1033</f>
        <v>1232971.3</v>
      </c>
      <c r="I916" s="18">
        <f t="shared" ref="I916:K916" si="1535">I917+I988+I1033</f>
        <v>0</v>
      </c>
      <c r="J916" s="18">
        <f t="shared" si="1535"/>
        <v>0</v>
      </c>
      <c r="K916" s="18">
        <f t="shared" si="1535"/>
        <v>0</v>
      </c>
      <c r="L916" s="18">
        <f t="shared" si="1493"/>
        <v>848808.60000000009</v>
      </c>
      <c r="M916" s="18">
        <f t="shared" si="1494"/>
        <v>1286715.8999999997</v>
      </c>
      <c r="N916" s="18">
        <f t="shared" si="1495"/>
        <v>1232971.3</v>
      </c>
      <c r="O916" s="18">
        <f>O917+O988+O1033+O1038</f>
        <v>139500.47099999999</v>
      </c>
      <c r="P916" s="18">
        <f t="shared" ref="P916:W916" si="1536">P917+P988+P1033+P1038</f>
        <v>152806.01</v>
      </c>
      <c r="Q916" s="18">
        <f t="shared" si="1536"/>
        <v>-34269.4</v>
      </c>
      <c r="R916" s="18">
        <f t="shared" si="1531"/>
        <v>988309.07100000011</v>
      </c>
      <c r="S916" s="18">
        <f t="shared" ref="S916" si="1537">S917+S988+S1033+S1038</f>
        <v>0</v>
      </c>
      <c r="T916" s="18">
        <f t="shared" si="1534"/>
        <v>988309.07100000011</v>
      </c>
      <c r="U916" s="18">
        <f t="shared" si="1532"/>
        <v>1439521.9099999997</v>
      </c>
      <c r="V916" s="18">
        <f t="shared" si="1533"/>
        <v>1198701.9000000001</v>
      </c>
      <c r="W916" s="18">
        <f t="shared" si="1536"/>
        <v>0</v>
      </c>
      <c r="X916" s="31"/>
      <c r="Y916" s="26"/>
    </row>
    <row r="917" spans="1:26" ht="62.4" x14ac:dyDescent="0.3">
      <c r="A917" s="47" t="s">
        <v>228</v>
      </c>
      <c r="B917" s="44"/>
      <c r="C917" s="47"/>
      <c r="D917" s="47"/>
      <c r="E917" s="15" t="s">
        <v>1121</v>
      </c>
      <c r="F917" s="19">
        <f>F918+F926+F934+F958+F962+F968+F972+F942+F946+F950+F954+F976+F980+F984</f>
        <v>823923.10000000009</v>
      </c>
      <c r="G917" s="19">
        <f t="shared" ref="G917:H917" si="1538">G918+G926+G934+G958+G962+G968+G972+G942+G946+G950+G954+G976+G980+G984</f>
        <v>963540.69999999972</v>
      </c>
      <c r="H917" s="19">
        <f t="shared" si="1538"/>
        <v>884927.6</v>
      </c>
      <c r="I917" s="19">
        <f t="shared" ref="I917:K917" si="1539">I918+I926+I934+I958+I962+I968+I972+I942+I946+I950+I954+I976+I980+I984</f>
        <v>0</v>
      </c>
      <c r="J917" s="19">
        <f t="shared" si="1539"/>
        <v>0</v>
      </c>
      <c r="K917" s="19">
        <f t="shared" si="1539"/>
        <v>0</v>
      </c>
      <c r="L917" s="19">
        <f t="shared" si="1493"/>
        <v>823923.10000000009</v>
      </c>
      <c r="M917" s="19">
        <f t="shared" si="1494"/>
        <v>963540.69999999972</v>
      </c>
      <c r="N917" s="19">
        <f t="shared" si="1495"/>
        <v>884927.6</v>
      </c>
      <c r="O917" s="19">
        <f>O918+O926+O934+O958+O962+O968+O972+O942+O946+O950+O954+O976+O980+O984+O938+O922+O930</f>
        <v>-61321.02900000001</v>
      </c>
      <c r="P917" s="19">
        <f t="shared" ref="P917:W917" si="1540">P918+P926+P934+P958+P962+P968+P972+P942+P946+P950+P954+P976+P980+P984+P938+P922+P930</f>
        <v>101803.7</v>
      </c>
      <c r="Q917" s="19">
        <f t="shared" si="1540"/>
        <v>-70490.2</v>
      </c>
      <c r="R917" s="19">
        <f t="shared" si="1531"/>
        <v>762602.07100000011</v>
      </c>
      <c r="S917" s="19">
        <f t="shared" ref="S917" si="1541">S918+S926+S934+S958+S962+S968+S972+S942+S946+S950+S954+S976+S980+S984+S938+S922+S930</f>
        <v>0</v>
      </c>
      <c r="T917" s="19">
        <f t="shared" si="1534"/>
        <v>762602.07100000011</v>
      </c>
      <c r="U917" s="19">
        <f t="shared" si="1532"/>
        <v>1065344.3999999997</v>
      </c>
      <c r="V917" s="19">
        <f t="shared" si="1533"/>
        <v>814437.4</v>
      </c>
      <c r="W917" s="19">
        <f t="shared" si="1540"/>
        <v>0</v>
      </c>
      <c r="X917" s="32"/>
      <c r="Y917" s="23"/>
      <c r="Z917" s="2"/>
    </row>
    <row r="918" spans="1:26" ht="46.8" x14ac:dyDescent="0.3">
      <c r="A918" s="47" t="s">
        <v>223</v>
      </c>
      <c r="B918" s="44"/>
      <c r="C918" s="47"/>
      <c r="D918" s="47"/>
      <c r="E918" s="15" t="s">
        <v>858</v>
      </c>
      <c r="F918" s="19">
        <f t="shared" ref="F918:K920" si="1542">F919</f>
        <v>160630.9</v>
      </c>
      <c r="G918" s="19">
        <f t="shared" si="1542"/>
        <v>50000</v>
      </c>
      <c r="H918" s="19">
        <f t="shared" si="1542"/>
        <v>0</v>
      </c>
      <c r="I918" s="19">
        <f t="shared" si="1542"/>
        <v>0</v>
      </c>
      <c r="J918" s="19">
        <f t="shared" si="1542"/>
        <v>0</v>
      </c>
      <c r="K918" s="19">
        <f t="shared" si="1542"/>
        <v>0</v>
      </c>
      <c r="L918" s="19">
        <f t="shared" si="1493"/>
        <v>160630.9</v>
      </c>
      <c r="M918" s="19">
        <f t="shared" si="1494"/>
        <v>50000</v>
      </c>
      <c r="N918" s="19">
        <f t="shared" si="1495"/>
        <v>0</v>
      </c>
      <c r="O918" s="19">
        <f t="shared" ref="O918:Q920" si="1543">O919</f>
        <v>-100000</v>
      </c>
      <c r="P918" s="19">
        <f t="shared" si="1543"/>
        <v>100000</v>
      </c>
      <c r="Q918" s="19">
        <f t="shared" si="1543"/>
        <v>0</v>
      </c>
      <c r="R918" s="19">
        <f t="shared" si="1531"/>
        <v>60630.899999999994</v>
      </c>
      <c r="S918" s="19">
        <f t="shared" ref="S918:S920" si="1544">S919</f>
        <v>0</v>
      </c>
      <c r="T918" s="19">
        <f t="shared" si="1534"/>
        <v>60630.899999999994</v>
      </c>
      <c r="U918" s="19">
        <f t="shared" si="1532"/>
        <v>150000</v>
      </c>
      <c r="V918" s="19">
        <f t="shared" si="1533"/>
        <v>0</v>
      </c>
      <c r="W918" s="19">
        <f t="shared" ref="W918:W920" si="1545">W919</f>
        <v>0</v>
      </c>
      <c r="X918" s="32"/>
      <c r="Y918" s="23"/>
      <c r="Z918" s="2"/>
    </row>
    <row r="919" spans="1:26" ht="46.8" x14ac:dyDescent="0.3">
      <c r="A919" s="47" t="s">
        <v>223</v>
      </c>
      <c r="B919" s="44">
        <v>400</v>
      </c>
      <c r="C919" s="47"/>
      <c r="D919" s="47"/>
      <c r="E919" s="15" t="s">
        <v>580</v>
      </c>
      <c r="F919" s="19">
        <f t="shared" si="1542"/>
        <v>160630.9</v>
      </c>
      <c r="G919" s="19">
        <f t="shared" si="1542"/>
        <v>50000</v>
      </c>
      <c r="H919" s="19">
        <f t="shared" si="1542"/>
        <v>0</v>
      </c>
      <c r="I919" s="19">
        <f t="shared" si="1542"/>
        <v>0</v>
      </c>
      <c r="J919" s="19">
        <f t="shared" si="1542"/>
        <v>0</v>
      </c>
      <c r="K919" s="19">
        <f t="shared" si="1542"/>
        <v>0</v>
      </c>
      <c r="L919" s="19">
        <f t="shared" si="1493"/>
        <v>160630.9</v>
      </c>
      <c r="M919" s="19">
        <f t="shared" si="1494"/>
        <v>50000</v>
      </c>
      <c r="N919" s="19">
        <f t="shared" si="1495"/>
        <v>0</v>
      </c>
      <c r="O919" s="19">
        <f t="shared" si="1543"/>
        <v>-100000</v>
      </c>
      <c r="P919" s="19">
        <f t="shared" si="1543"/>
        <v>100000</v>
      </c>
      <c r="Q919" s="19">
        <f t="shared" si="1543"/>
        <v>0</v>
      </c>
      <c r="R919" s="19">
        <f t="shared" si="1531"/>
        <v>60630.899999999994</v>
      </c>
      <c r="S919" s="19">
        <f t="shared" si="1544"/>
        <v>0</v>
      </c>
      <c r="T919" s="19">
        <f t="shared" si="1534"/>
        <v>60630.899999999994</v>
      </c>
      <c r="U919" s="19">
        <f t="shared" si="1532"/>
        <v>150000</v>
      </c>
      <c r="V919" s="19">
        <f t="shared" si="1533"/>
        <v>0</v>
      </c>
      <c r="W919" s="19">
        <f t="shared" si="1545"/>
        <v>0</v>
      </c>
      <c r="X919" s="32"/>
      <c r="Y919" s="23"/>
      <c r="Z919" s="2"/>
    </row>
    <row r="920" spans="1:26" x14ac:dyDescent="0.3">
      <c r="A920" s="47" t="s">
        <v>223</v>
      </c>
      <c r="B920" s="44">
        <v>410</v>
      </c>
      <c r="C920" s="47"/>
      <c r="D920" s="47"/>
      <c r="E920" s="15" t="s">
        <v>593</v>
      </c>
      <c r="F920" s="19">
        <f t="shared" si="1542"/>
        <v>160630.9</v>
      </c>
      <c r="G920" s="19">
        <f t="shared" si="1542"/>
        <v>50000</v>
      </c>
      <c r="H920" s="19">
        <f t="shared" si="1542"/>
        <v>0</v>
      </c>
      <c r="I920" s="19">
        <f t="shared" si="1542"/>
        <v>0</v>
      </c>
      <c r="J920" s="19">
        <f t="shared" si="1542"/>
        <v>0</v>
      </c>
      <c r="K920" s="19">
        <f t="shared" si="1542"/>
        <v>0</v>
      </c>
      <c r="L920" s="19">
        <f t="shared" si="1493"/>
        <v>160630.9</v>
      </c>
      <c r="M920" s="19">
        <f t="shared" si="1494"/>
        <v>50000</v>
      </c>
      <c r="N920" s="19">
        <f t="shared" si="1495"/>
        <v>0</v>
      </c>
      <c r="O920" s="19">
        <f t="shared" si="1543"/>
        <v>-100000</v>
      </c>
      <c r="P920" s="19">
        <f t="shared" si="1543"/>
        <v>100000</v>
      </c>
      <c r="Q920" s="19">
        <f t="shared" si="1543"/>
        <v>0</v>
      </c>
      <c r="R920" s="19">
        <f t="shared" si="1531"/>
        <v>60630.899999999994</v>
      </c>
      <c r="S920" s="19">
        <f t="shared" si="1544"/>
        <v>0</v>
      </c>
      <c r="T920" s="19">
        <f t="shared" si="1534"/>
        <v>60630.899999999994</v>
      </c>
      <c r="U920" s="19">
        <f t="shared" si="1532"/>
        <v>150000</v>
      </c>
      <c r="V920" s="19">
        <f t="shared" si="1533"/>
        <v>0</v>
      </c>
      <c r="W920" s="19">
        <f t="shared" si="1545"/>
        <v>0</v>
      </c>
      <c r="X920" s="32"/>
      <c r="Y920" s="23"/>
      <c r="Z920" s="2"/>
    </row>
    <row r="921" spans="1:26" x14ac:dyDescent="0.3">
      <c r="A921" s="47" t="s">
        <v>223</v>
      </c>
      <c r="B921" s="44">
        <v>410</v>
      </c>
      <c r="C921" s="47" t="s">
        <v>28</v>
      </c>
      <c r="D921" s="47" t="s">
        <v>112</v>
      </c>
      <c r="E921" s="15" t="s">
        <v>558</v>
      </c>
      <c r="F921" s="19">
        <v>160630.9</v>
      </c>
      <c r="G921" s="19">
        <v>50000</v>
      </c>
      <c r="H921" s="19">
        <v>0</v>
      </c>
      <c r="I921" s="19"/>
      <c r="J921" s="19"/>
      <c r="K921" s="19"/>
      <c r="L921" s="19">
        <f t="shared" si="1493"/>
        <v>160630.9</v>
      </c>
      <c r="M921" s="19">
        <f t="shared" si="1494"/>
        <v>50000</v>
      </c>
      <c r="N921" s="19">
        <f t="shared" si="1495"/>
        <v>0</v>
      </c>
      <c r="O921" s="19">
        <v>-100000</v>
      </c>
      <c r="P921" s="19">
        <v>100000</v>
      </c>
      <c r="Q921" s="19"/>
      <c r="R921" s="19">
        <f t="shared" si="1531"/>
        <v>60630.899999999994</v>
      </c>
      <c r="S921" s="19"/>
      <c r="T921" s="19">
        <f t="shared" si="1534"/>
        <v>60630.899999999994</v>
      </c>
      <c r="U921" s="19">
        <f t="shared" si="1532"/>
        <v>150000</v>
      </c>
      <c r="V921" s="19">
        <f t="shared" si="1533"/>
        <v>0</v>
      </c>
      <c r="W921" s="19"/>
      <c r="X921" s="32"/>
      <c r="Y921" s="23"/>
      <c r="Z921" s="2"/>
    </row>
    <row r="922" spans="1:26" ht="31.2" x14ac:dyDescent="0.3">
      <c r="A922" s="47" t="s">
        <v>1412</v>
      </c>
      <c r="B922" s="44"/>
      <c r="C922" s="47"/>
      <c r="D922" s="47"/>
      <c r="E922" s="15" t="s">
        <v>1413</v>
      </c>
      <c r="F922" s="19"/>
      <c r="G922" s="19"/>
      <c r="H922" s="19"/>
      <c r="I922" s="19"/>
      <c r="J922" s="19"/>
      <c r="K922" s="19"/>
      <c r="L922" s="19"/>
      <c r="M922" s="19"/>
      <c r="N922" s="19"/>
      <c r="O922" s="19">
        <f>O923</f>
        <v>9206.1419999999998</v>
      </c>
      <c r="P922" s="19">
        <f t="shared" ref="P922:W924" si="1546">P923</f>
        <v>0</v>
      </c>
      <c r="Q922" s="19">
        <f t="shared" si="1546"/>
        <v>0</v>
      </c>
      <c r="R922" s="19">
        <f t="shared" si="1531"/>
        <v>9206.1419999999998</v>
      </c>
      <c r="S922" s="19">
        <f t="shared" si="1546"/>
        <v>0</v>
      </c>
      <c r="T922" s="19">
        <f t="shared" si="1534"/>
        <v>9206.1419999999998</v>
      </c>
      <c r="U922" s="19">
        <f t="shared" si="1532"/>
        <v>0</v>
      </c>
      <c r="V922" s="19">
        <f t="shared" si="1533"/>
        <v>0</v>
      </c>
      <c r="W922" s="19">
        <f t="shared" si="1546"/>
        <v>0</v>
      </c>
      <c r="X922" s="32"/>
      <c r="Y922" s="23"/>
      <c r="Z922" s="2"/>
    </row>
    <row r="923" spans="1:26" ht="46.8" x14ac:dyDescent="0.3">
      <c r="A923" s="47" t="s">
        <v>1412</v>
      </c>
      <c r="B923" s="44">
        <v>400</v>
      </c>
      <c r="C923" s="47"/>
      <c r="D923" s="47"/>
      <c r="E923" s="15" t="s">
        <v>580</v>
      </c>
      <c r="F923" s="19"/>
      <c r="G923" s="19"/>
      <c r="H923" s="19"/>
      <c r="I923" s="19"/>
      <c r="J923" s="19"/>
      <c r="K923" s="19"/>
      <c r="L923" s="19"/>
      <c r="M923" s="19"/>
      <c r="N923" s="19"/>
      <c r="O923" s="19">
        <f>O924</f>
        <v>9206.1419999999998</v>
      </c>
      <c r="P923" s="19">
        <f t="shared" si="1546"/>
        <v>0</v>
      </c>
      <c r="Q923" s="19">
        <f t="shared" si="1546"/>
        <v>0</v>
      </c>
      <c r="R923" s="19">
        <f t="shared" si="1531"/>
        <v>9206.1419999999998</v>
      </c>
      <c r="S923" s="19">
        <f t="shared" si="1546"/>
        <v>0</v>
      </c>
      <c r="T923" s="19">
        <f t="shared" si="1534"/>
        <v>9206.1419999999998</v>
      </c>
      <c r="U923" s="19">
        <f t="shared" si="1532"/>
        <v>0</v>
      </c>
      <c r="V923" s="19">
        <f t="shared" si="1533"/>
        <v>0</v>
      </c>
      <c r="W923" s="19">
        <f t="shared" si="1546"/>
        <v>0</v>
      </c>
      <c r="X923" s="32"/>
      <c r="Y923" s="23"/>
      <c r="Z923" s="2"/>
    </row>
    <row r="924" spans="1:26" x14ac:dyDescent="0.3">
      <c r="A924" s="47" t="s">
        <v>1412</v>
      </c>
      <c r="B924" s="44">
        <v>410</v>
      </c>
      <c r="C924" s="47"/>
      <c r="D924" s="47"/>
      <c r="E924" s="15" t="s">
        <v>593</v>
      </c>
      <c r="F924" s="19"/>
      <c r="G924" s="19"/>
      <c r="H924" s="19"/>
      <c r="I924" s="19"/>
      <c r="J924" s="19"/>
      <c r="K924" s="19"/>
      <c r="L924" s="19"/>
      <c r="M924" s="19"/>
      <c r="N924" s="19"/>
      <c r="O924" s="19">
        <f>O925</f>
        <v>9206.1419999999998</v>
      </c>
      <c r="P924" s="19">
        <f t="shared" si="1546"/>
        <v>0</v>
      </c>
      <c r="Q924" s="19">
        <f t="shared" si="1546"/>
        <v>0</v>
      </c>
      <c r="R924" s="19">
        <f t="shared" si="1531"/>
        <v>9206.1419999999998</v>
      </c>
      <c r="S924" s="19">
        <f t="shared" si="1546"/>
        <v>0</v>
      </c>
      <c r="T924" s="19">
        <f t="shared" si="1534"/>
        <v>9206.1419999999998</v>
      </c>
      <c r="U924" s="19">
        <f t="shared" si="1532"/>
        <v>0</v>
      </c>
      <c r="V924" s="19">
        <f t="shared" si="1533"/>
        <v>0</v>
      </c>
      <c r="W924" s="19">
        <f t="shared" si="1546"/>
        <v>0</v>
      </c>
      <c r="X924" s="32"/>
      <c r="Y924" s="23"/>
      <c r="Z924" s="2"/>
    </row>
    <row r="925" spans="1:26" x14ac:dyDescent="0.3">
      <c r="A925" s="47" t="s">
        <v>1412</v>
      </c>
      <c r="B925" s="44">
        <v>410</v>
      </c>
      <c r="C925" s="47" t="s">
        <v>28</v>
      </c>
      <c r="D925" s="47" t="s">
        <v>112</v>
      </c>
      <c r="E925" s="15" t="s">
        <v>558</v>
      </c>
      <c r="F925" s="19"/>
      <c r="G925" s="19"/>
      <c r="H925" s="19"/>
      <c r="I925" s="19"/>
      <c r="J925" s="19"/>
      <c r="K925" s="19"/>
      <c r="L925" s="19"/>
      <c r="M925" s="19"/>
      <c r="N925" s="19"/>
      <c r="O925" s="19">
        <v>9206.1419999999998</v>
      </c>
      <c r="P925" s="19"/>
      <c r="Q925" s="19"/>
      <c r="R925" s="19">
        <f t="shared" si="1531"/>
        <v>9206.1419999999998</v>
      </c>
      <c r="S925" s="19"/>
      <c r="T925" s="19">
        <f t="shared" si="1534"/>
        <v>9206.1419999999998</v>
      </c>
      <c r="U925" s="19">
        <f t="shared" si="1532"/>
        <v>0</v>
      </c>
      <c r="V925" s="19">
        <f t="shared" si="1533"/>
        <v>0</v>
      </c>
      <c r="W925" s="19"/>
      <c r="X925" s="32"/>
      <c r="Y925" s="23"/>
      <c r="Z925" s="2"/>
    </row>
    <row r="926" spans="1:26" ht="31.2" x14ac:dyDescent="0.3">
      <c r="A926" s="47" t="s">
        <v>224</v>
      </c>
      <c r="B926" s="44"/>
      <c r="C926" s="47"/>
      <c r="D926" s="47"/>
      <c r="E926" s="15" t="s">
        <v>1122</v>
      </c>
      <c r="F926" s="19">
        <f t="shared" ref="F926:K928" si="1547">F927</f>
        <v>0</v>
      </c>
      <c r="G926" s="19">
        <f t="shared" si="1547"/>
        <v>39792.400000000001</v>
      </c>
      <c r="H926" s="19">
        <f t="shared" si="1547"/>
        <v>58995.4</v>
      </c>
      <c r="I926" s="19">
        <f t="shared" si="1547"/>
        <v>0</v>
      </c>
      <c r="J926" s="19">
        <f t="shared" si="1547"/>
        <v>0</v>
      </c>
      <c r="K926" s="19">
        <f t="shared" si="1547"/>
        <v>0</v>
      </c>
      <c r="L926" s="19">
        <f t="shared" si="1493"/>
        <v>0</v>
      </c>
      <c r="M926" s="19">
        <f t="shared" si="1494"/>
        <v>39792.400000000001</v>
      </c>
      <c r="N926" s="19">
        <f t="shared" si="1495"/>
        <v>58995.4</v>
      </c>
      <c r="O926" s="19">
        <f t="shared" ref="O926:Q928" si="1548">O927</f>
        <v>5800.2259999999997</v>
      </c>
      <c r="P926" s="19">
        <f t="shared" si="1548"/>
        <v>0</v>
      </c>
      <c r="Q926" s="19">
        <f t="shared" si="1548"/>
        <v>0</v>
      </c>
      <c r="R926" s="19">
        <f t="shared" si="1531"/>
        <v>5800.2259999999997</v>
      </c>
      <c r="S926" s="19">
        <f t="shared" ref="S926:S928" si="1549">S927</f>
        <v>0</v>
      </c>
      <c r="T926" s="19">
        <f t="shared" si="1534"/>
        <v>5800.2259999999997</v>
      </c>
      <c r="U926" s="19">
        <f t="shared" si="1532"/>
        <v>39792.400000000001</v>
      </c>
      <c r="V926" s="19">
        <f t="shared" si="1533"/>
        <v>58995.4</v>
      </c>
      <c r="W926" s="19">
        <f t="shared" ref="W926:W928" si="1550">W927</f>
        <v>0</v>
      </c>
      <c r="X926" s="32"/>
      <c r="Y926" s="23"/>
      <c r="Z926" s="2"/>
    </row>
    <row r="927" spans="1:26" ht="46.8" x14ac:dyDescent="0.3">
      <c r="A927" s="47" t="s">
        <v>224</v>
      </c>
      <c r="B927" s="44">
        <v>400</v>
      </c>
      <c r="C927" s="47"/>
      <c r="D927" s="47"/>
      <c r="E927" s="15" t="s">
        <v>580</v>
      </c>
      <c r="F927" s="19">
        <f t="shared" si="1547"/>
        <v>0</v>
      </c>
      <c r="G927" s="19">
        <f t="shared" si="1547"/>
        <v>39792.400000000001</v>
      </c>
      <c r="H927" s="19">
        <f t="shared" si="1547"/>
        <v>58995.4</v>
      </c>
      <c r="I927" s="19">
        <f t="shared" si="1547"/>
        <v>0</v>
      </c>
      <c r="J927" s="19">
        <f t="shared" si="1547"/>
        <v>0</v>
      </c>
      <c r="K927" s="19">
        <f t="shared" si="1547"/>
        <v>0</v>
      </c>
      <c r="L927" s="19">
        <f t="shared" si="1493"/>
        <v>0</v>
      </c>
      <c r="M927" s="19">
        <f t="shared" si="1494"/>
        <v>39792.400000000001</v>
      </c>
      <c r="N927" s="19">
        <f t="shared" si="1495"/>
        <v>58995.4</v>
      </c>
      <c r="O927" s="19">
        <f t="shared" si="1548"/>
        <v>5800.2259999999997</v>
      </c>
      <c r="P927" s="19">
        <f t="shared" si="1548"/>
        <v>0</v>
      </c>
      <c r="Q927" s="19">
        <f t="shared" si="1548"/>
        <v>0</v>
      </c>
      <c r="R927" s="19">
        <f t="shared" si="1531"/>
        <v>5800.2259999999997</v>
      </c>
      <c r="S927" s="19">
        <f t="shared" si="1549"/>
        <v>0</v>
      </c>
      <c r="T927" s="19">
        <f t="shared" si="1534"/>
        <v>5800.2259999999997</v>
      </c>
      <c r="U927" s="19">
        <f t="shared" si="1532"/>
        <v>39792.400000000001</v>
      </c>
      <c r="V927" s="19">
        <f t="shared" si="1533"/>
        <v>58995.4</v>
      </c>
      <c r="W927" s="19">
        <f t="shared" si="1550"/>
        <v>0</v>
      </c>
      <c r="X927" s="32"/>
      <c r="Y927" s="23"/>
      <c r="Z927" s="2"/>
    </row>
    <row r="928" spans="1:26" x14ac:dyDescent="0.3">
      <c r="A928" s="47" t="s">
        <v>224</v>
      </c>
      <c r="B928" s="44">
        <v>410</v>
      </c>
      <c r="C928" s="47"/>
      <c r="D928" s="47"/>
      <c r="E928" s="15" t="s">
        <v>593</v>
      </c>
      <c r="F928" s="19">
        <f t="shared" si="1547"/>
        <v>0</v>
      </c>
      <c r="G928" s="19">
        <f t="shared" si="1547"/>
        <v>39792.400000000001</v>
      </c>
      <c r="H928" s="19">
        <f t="shared" si="1547"/>
        <v>58995.4</v>
      </c>
      <c r="I928" s="19">
        <f t="shared" si="1547"/>
        <v>0</v>
      </c>
      <c r="J928" s="19">
        <f t="shared" si="1547"/>
        <v>0</v>
      </c>
      <c r="K928" s="19">
        <f t="shared" si="1547"/>
        <v>0</v>
      </c>
      <c r="L928" s="19">
        <f t="shared" si="1493"/>
        <v>0</v>
      </c>
      <c r="M928" s="19">
        <f t="shared" si="1494"/>
        <v>39792.400000000001</v>
      </c>
      <c r="N928" s="19">
        <f t="shared" si="1495"/>
        <v>58995.4</v>
      </c>
      <c r="O928" s="19">
        <f t="shared" si="1548"/>
        <v>5800.2259999999997</v>
      </c>
      <c r="P928" s="19">
        <f t="shared" si="1548"/>
        <v>0</v>
      </c>
      <c r="Q928" s="19">
        <f t="shared" si="1548"/>
        <v>0</v>
      </c>
      <c r="R928" s="19">
        <f t="shared" si="1531"/>
        <v>5800.2259999999997</v>
      </c>
      <c r="S928" s="19">
        <f t="shared" si="1549"/>
        <v>0</v>
      </c>
      <c r="T928" s="19">
        <f t="shared" si="1534"/>
        <v>5800.2259999999997</v>
      </c>
      <c r="U928" s="19">
        <f t="shared" si="1532"/>
        <v>39792.400000000001</v>
      </c>
      <c r="V928" s="19">
        <f t="shared" si="1533"/>
        <v>58995.4</v>
      </c>
      <c r="W928" s="19">
        <f t="shared" si="1550"/>
        <v>0</v>
      </c>
      <c r="X928" s="32"/>
      <c r="Y928" s="23"/>
      <c r="Z928" s="2"/>
    </row>
    <row r="929" spans="1:26" x14ac:dyDescent="0.3">
      <c r="A929" s="47" t="s">
        <v>224</v>
      </c>
      <c r="B929" s="44">
        <v>410</v>
      </c>
      <c r="C929" s="47" t="s">
        <v>28</v>
      </c>
      <c r="D929" s="47" t="s">
        <v>20</v>
      </c>
      <c r="E929" s="15" t="s">
        <v>559</v>
      </c>
      <c r="F929" s="19">
        <v>0</v>
      </c>
      <c r="G929" s="19">
        <v>39792.400000000001</v>
      </c>
      <c r="H929" s="19">
        <v>58995.4</v>
      </c>
      <c r="I929" s="19"/>
      <c r="J929" s="19"/>
      <c r="K929" s="19"/>
      <c r="L929" s="19">
        <f t="shared" si="1493"/>
        <v>0</v>
      </c>
      <c r="M929" s="19">
        <f t="shared" si="1494"/>
        <v>39792.400000000001</v>
      </c>
      <c r="N929" s="19">
        <f t="shared" si="1495"/>
        <v>58995.4</v>
      </c>
      <c r="O929" s="19">
        <v>5800.2259999999997</v>
      </c>
      <c r="P929" s="19"/>
      <c r="Q929" s="19"/>
      <c r="R929" s="19">
        <f t="shared" si="1531"/>
        <v>5800.2259999999997</v>
      </c>
      <c r="S929" s="19"/>
      <c r="T929" s="19">
        <f t="shared" si="1534"/>
        <v>5800.2259999999997</v>
      </c>
      <c r="U929" s="19">
        <f t="shared" si="1532"/>
        <v>39792.400000000001</v>
      </c>
      <c r="V929" s="19">
        <f t="shared" si="1533"/>
        <v>58995.4</v>
      </c>
      <c r="W929" s="19"/>
      <c r="X929" s="32"/>
      <c r="Y929" s="23"/>
      <c r="Z929" s="2"/>
    </row>
    <row r="930" spans="1:26" ht="31.2" x14ac:dyDescent="0.3">
      <c r="A930" s="20" t="s">
        <v>1414</v>
      </c>
      <c r="B930" s="44"/>
      <c r="C930" s="47"/>
      <c r="D930" s="47"/>
      <c r="E930" s="15" t="s">
        <v>1415</v>
      </c>
      <c r="F930" s="19"/>
      <c r="G930" s="19"/>
      <c r="H930" s="19"/>
      <c r="I930" s="19"/>
      <c r="J930" s="19"/>
      <c r="K930" s="19"/>
      <c r="L930" s="19"/>
      <c r="M930" s="19"/>
      <c r="N930" s="19"/>
      <c r="O930" s="19">
        <f>O931</f>
        <v>8574.4240000000009</v>
      </c>
      <c r="P930" s="19">
        <f t="shared" ref="P930:W932" si="1551">P931</f>
        <v>0</v>
      </c>
      <c r="Q930" s="19">
        <f t="shared" si="1551"/>
        <v>0</v>
      </c>
      <c r="R930" s="19">
        <f t="shared" si="1531"/>
        <v>8574.4240000000009</v>
      </c>
      <c r="S930" s="19">
        <f t="shared" si="1551"/>
        <v>0</v>
      </c>
      <c r="T930" s="19">
        <f t="shared" si="1534"/>
        <v>8574.4240000000009</v>
      </c>
      <c r="U930" s="19">
        <f t="shared" si="1532"/>
        <v>0</v>
      </c>
      <c r="V930" s="19">
        <f t="shared" si="1533"/>
        <v>0</v>
      </c>
      <c r="W930" s="19">
        <f t="shared" si="1551"/>
        <v>0</v>
      </c>
      <c r="X930" s="32"/>
      <c r="Y930" s="23"/>
      <c r="Z930" s="2"/>
    </row>
    <row r="931" spans="1:26" ht="31.2" x14ac:dyDescent="0.3">
      <c r="A931" s="20" t="s">
        <v>1414</v>
      </c>
      <c r="B931" s="44">
        <v>200</v>
      </c>
      <c r="C931" s="47"/>
      <c r="D931" s="47"/>
      <c r="E931" s="15" t="s">
        <v>578</v>
      </c>
      <c r="F931" s="19"/>
      <c r="G931" s="19"/>
      <c r="H931" s="19"/>
      <c r="I931" s="19"/>
      <c r="J931" s="19"/>
      <c r="K931" s="19"/>
      <c r="L931" s="19"/>
      <c r="M931" s="19"/>
      <c r="N931" s="19"/>
      <c r="O931" s="19">
        <f>O932</f>
        <v>8574.4240000000009</v>
      </c>
      <c r="P931" s="19">
        <f t="shared" si="1551"/>
        <v>0</v>
      </c>
      <c r="Q931" s="19">
        <f t="shared" si="1551"/>
        <v>0</v>
      </c>
      <c r="R931" s="19">
        <f t="shared" si="1531"/>
        <v>8574.4240000000009</v>
      </c>
      <c r="S931" s="19">
        <f t="shared" si="1551"/>
        <v>0</v>
      </c>
      <c r="T931" s="19">
        <f t="shared" si="1534"/>
        <v>8574.4240000000009</v>
      </c>
      <c r="U931" s="19">
        <f t="shared" si="1532"/>
        <v>0</v>
      </c>
      <c r="V931" s="19">
        <f t="shared" si="1533"/>
        <v>0</v>
      </c>
      <c r="W931" s="19">
        <f t="shared" si="1551"/>
        <v>0</v>
      </c>
      <c r="X931" s="32"/>
      <c r="Y931" s="23"/>
      <c r="Z931" s="2"/>
    </row>
    <row r="932" spans="1:26" ht="46.8" x14ac:dyDescent="0.3">
      <c r="A932" s="20" t="s">
        <v>1414</v>
      </c>
      <c r="B932" s="44">
        <v>240</v>
      </c>
      <c r="C932" s="47"/>
      <c r="D932" s="47"/>
      <c r="E932" s="15" t="s">
        <v>586</v>
      </c>
      <c r="F932" s="19"/>
      <c r="G932" s="19"/>
      <c r="H932" s="19"/>
      <c r="I932" s="19"/>
      <c r="J932" s="19"/>
      <c r="K932" s="19"/>
      <c r="L932" s="19"/>
      <c r="M932" s="19"/>
      <c r="N932" s="19"/>
      <c r="O932" s="19">
        <f>O933</f>
        <v>8574.4240000000009</v>
      </c>
      <c r="P932" s="19">
        <f t="shared" si="1551"/>
        <v>0</v>
      </c>
      <c r="Q932" s="19">
        <f t="shared" si="1551"/>
        <v>0</v>
      </c>
      <c r="R932" s="19">
        <f t="shared" si="1531"/>
        <v>8574.4240000000009</v>
      </c>
      <c r="S932" s="19">
        <f t="shared" si="1551"/>
        <v>0</v>
      </c>
      <c r="T932" s="19">
        <f t="shared" si="1534"/>
        <v>8574.4240000000009</v>
      </c>
      <c r="U932" s="19">
        <f t="shared" si="1532"/>
        <v>0</v>
      </c>
      <c r="V932" s="19">
        <f t="shared" si="1533"/>
        <v>0</v>
      </c>
      <c r="W932" s="19">
        <f t="shared" si="1551"/>
        <v>0</v>
      </c>
      <c r="X932" s="32"/>
      <c r="Y932" s="23"/>
      <c r="Z932" s="2"/>
    </row>
    <row r="933" spans="1:26" x14ac:dyDescent="0.3">
      <c r="A933" s="20" t="s">
        <v>1414</v>
      </c>
      <c r="B933" s="44">
        <v>240</v>
      </c>
      <c r="C933" s="47" t="s">
        <v>28</v>
      </c>
      <c r="D933" s="47" t="s">
        <v>112</v>
      </c>
      <c r="E933" s="15" t="s">
        <v>558</v>
      </c>
      <c r="F933" s="19"/>
      <c r="G933" s="19"/>
      <c r="H933" s="19"/>
      <c r="I933" s="19"/>
      <c r="J933" s="19"/>
      <c r="K933" s="19"/>
      <c r="L933" s="19"/>
      <c r="M933" s="19"/>
      <c r="N933" s="19"/>
      <c r="O933" s="19">
        <v>8574.4240000000009</v>
      </c>
      <c r="P933" s="19"/>
      <c r="Q933" s="19"/>
      <c r="R933" s="19">
        <f t="shared" si="1531"/>
        <v>8574.4240000000009</v>
      </c>
      <c r="S933" s="19"/>
      <c r="T933" s="19">
        <f t="shared" si="1534"/>
        <v>8574.4240000000009</v>
      </c>
      <c r="U933" s="19">
        <f t="shared" si="1532"/>
        <v>0</v>
      </c>
      <c r="V933" s="19">
        <f t="shared" si="1533"/>
        <v>0</v>
      </c>
      <c r="W933" s="19"/>
      <c r="X933" s="32"/>
      <c r="Y933" s="23"/>
      <c r="Z933" s="2"/>
    </row>
    <row r="934" spans="1:26" ht="31.2" x14ac:dyDescent="0.3">
      <c r="A934" s="47" t="s">
        <v>225</v>
      </c>
      <c r="B934" s="44"/>
      <c r="C934" s="47"/>
      <c r="D934" s="47"/>
      <c r="E934" s="15" t="s">
        <v>1123</v>
      </c>
      <c r="F934" s="19">
        <f t="shared" ref="F934:K936" si="1552">F935</f>
        <v>110949.4</v>
      </c>
      <c r="G934" s="19">
        <f t="shared" si="1552"/>
        <v>36123.5</v>
      </c>
      <c r="H934" s="19">
        <f t="shared" si="1552"/>
        <v>0</v>
      </c>
      <c r="I934" s="19">
        <f t="shared" si="1552"/>
        <v>0</v>
      </c>
      <c r="J934" s="19">
        <f t="shared" si="1552"/>
        <v>0</v>
      </c>
      <c r="K934" s="19">
        <f t="shared" si="1552"/>
        <v>0</v>
      </c>
      <c r="L934" s="19">
        <f t="shared" si="1493"/>
        <v>110949.4</v>
      </c>
      <c r="M934" s="19">
        <f t="shared" si="1494"/>
        <v>36123.5</v>
      </c>
      <c r="N934" s="19">
        <f t="shared" si="1495"/>
        <v>0</v>
      </c>
      <c r="O934" s="19">
        <f t="shared" ref="O934:Q936" si="1553">O935</f>
        <v>11477.304</v>
      </c>
      <c r="P934" s="19">
        <f t="shared" si="1553"/>
        <v>0</v>
      </c>
      <c r="Q934" s="19">
        <f t="shared" si="1553"/>
        <v>0</v>
      </c>
      <c r="R934" s="19">
        <f t="shared" si="1531"/>
        <v>122426.704</v>
      </c>
      <c r="S934" s="19">
        <f t="shared" ref="S934:S936" si="1554">S935</f>
        <v>0</v>
      </c>
      <c r="T934" s="19">
        <f t="shared" si="1534"/>
        <v>122426.704</v>
      </c>
      <c r="U934" s="19">
        <f t="shared" si="1532"/>
        <v>36123.5</v>
      </c>
      <c r="V934" s="19">
        <f t="shared" si="1533"/>
        <v>0</v>
      </c>
      <c r="W934" s="19">
        <f t="shared" ref="W934:W936" si="1555">W935</f>
        <v>0</v>
      </c>
      <c r="X934" s="32"/>
      <c r="Y934" s="23"/>
      <c r="Z934" s="2"/>
    </row>
    <row r="935" spans="1:26" ht="46.8" x14ac:dyDescent="0.3">
      <c r="A935" s="47" t="s">
        <v>225</v>
      </c>
      <c r="B935" s="44">
        <v>400</v>
      </c>
      <c r="C935" s="47"/>
      <c r="D935" s="47"/>
      <c r="E935" s="15" t="s">
        <v>580</v>
      </c>
      <c r="F935" s="19">
        <f t="shared" si="1552"/>
        <v>110949.4</v>
      </c>
      <c r="G935" s="19">
        <f t="shared" si="1552"/>
        <v>36123.5</v>
      </c>
      <c r="H935" s="19">
        <f t="shared" si="1552"/>
        <v>0</v>
      </c>
      <c r="I935" s="19">
        <f t="shared" si="1552"/>
        <v>0</v>
      </c>
      <c r="J935" s="19">
        <f t="shared" si="1552"/>
        <v>0</v>
      </c>
      <c r="K935" s="19">
        <f t="shared" si="1552"/>
        <v>0</v>
      </c>
      <c r="L935" s="19">
        <f t="shared" si="1493"/>
        <v>110949.4</v>
      </c>
      <c r="M935" s="19">
        <f t="shared" si="1494"/>
        <v>36123.5</v>
      </c>
      <c r="N935" s="19">
        <f t="shared" si="1495"/>
        <v>0</v>
      </c>
      <c r="O935" s="19">
        <f t="shared" si="1553"/>
        <v>11477.304</v>
      </c>
      <c r="P935" s="19">
        <f t="shared" si="1553"/>
        <v>0</v>
      </c>
      <c r="Q935" s="19">
        <f t="shared" si="1553"/>
        <v>0</v>
      </c>
      <c r="R935" s="19">
        <f t="shared" si="1531"/>
        <v>122426.704</v>
      </c>
      <c r="S935" s="19">
        <f t="shared" si="1554"/>
        <v>0</v>
      </c>
      <c r="T935" s="19">
        <f t="shared" si="1534"/>
        <v>122426.704</v>
      </c>
      <c r="U935" s="19">
        <f t="shared" si="1532"/>
        <v>36123.5</v>
      </c>
      <c r="V935" s="19">
        <f t="shared" si="1533"/>
        <v>0</v>
      </c>
      <c r="W935" s="19">
        <f t="shared" si="1555"/>
        <v>0</v>
      </c>
      <c r="X935" s="32"/>
      <c r="Y935" s="23"/>
      <c r="Z935" s="2"/>
    </row>
    <row r="936" spans="1:26" x14ac:dyDescent="0.3">
      <c r="A936" s="47" t="s">
        <v>225</v>
      </c>
      <c r="B936" s="44">
        <v>410</v>
      </c>
      <c r="C936" s="47"/>
      <c r="D936" s="47"/>
      <c r="E936" s="15" t="s">
        <v>593</v>
      </c>
      <c r="F936" s="19">
        <f t="shared" si="1552"/>
        <v>110949.4</v>
      </c>
      <c r="G936" s="19">
        <f t="shared" si="1552"/>
        <v>36123.5</v>
      </c>
      <c r="H936" s="19">
        <f t="shared" si="1552"/>
        <v>0</v>
      </c>
      <c r="I936" s="19">
        <f t="shared" si="1552"/>
        <v>0</v>
      </c>
      <c r="J936" s="19">
        <f t="shared" si="1552"/>
        <v>0</v>
      </c>
      <c r="K936" s="19">
        <f t="shared" si="1552"/>
        <v>0</v>
      </c>
      <c r="L936" s="19">
        <f t="shared" si="1493"/>
        <v>110949.4</v>
      </c>
      <c r="M936" s="19">
        <f t="shared" si="1494"/>
        <v>36123.5</v>
      </c>
      <c r="N936" s="19">
        <f t="shared" si="1495"/>
        <v>0</v>
      </c>
      <c r="O936" s="19">
        <f t="shared" si="1553"/>
        <v>11477.304</v>
      </c>
      <c r="P936" s="19">
        <f t="shared" si="1553"/>
        <v>0</v>
      </c>
      <c r="Q936" s="19">
        <f t="shared" si="1553"/>
        <v>0</v>
      </c>
      <c r="R936" s="19">
        <f t="shared" si="1531"/>
        <v>122426.704</v>
      </c>
      <c r="S936" s="19">
        <f t="shared" si="1554"/>
        <v>0</v>
      </c>
      <c r="T936" s="19">
        <f t="shared" si="1534"/>
        <v>122426.704</v>
      </c>
      <c r="U936" s="19">
        <f t="shared" si="1532"/>
        <v>36123.5</v>
      </c>
      <c r="V936" s="19">
        <f t="shared" si="1533"/>
        <v>0</v>
      </c>
      <c r="W936" s="19">
        <f t="shared" si="1555"/>
        <v>0</v>
      </c>
      <c r="X936" s="32"/>
      <c r="Y936" s="23"/>
      <c r="Z936" s="2"/>
    </row>
    <row r="937" spans="1:26" x14ac:dyDescent="0.3">
      <c r="A937" s="47" t="s">
        <v>225</v>
      </c>
      <c r="B937" s="44">
        <v>410</v>
      </c>
      <c r="C937" s="47" t="s">
        <v>28</v>
      </c>
      <c r="D937" s="47" t="s">
        <v>112</v>
      </c>
      <c r="E937" s="15" t="s">
        <v>558</v>
      </c>
      <c r="F937" s="19">
        <v>110949.4</v>
      </c>
      <c r="G937" s="19">
        <v>36123.5</v>
      </c>
      <c r="H937" s="19">
        <v>0</v>
      </c>
      <c r="I937" s="19"/>
      <c r="J937" s="19"/>
      <c r="K937" s="19"/>
      <c r="L937" s="19">
        <f t="shared" si="1493"/>
        <v>110949.4</v>
      </c>
      <c r="M937" s="19">
        <f t="shared" si="1494"/>
        <v>36123.5</v>
      </c>
      <c r="N937" s="19">
        <f t="shared" si="1495"/>
        <v>0</v>
      </c>
      <c r="O937" s="19">
        <v>11477.304</v>
      </c>
      <c r="P937" s="19"/>
      <c r="Q937" s="19"/>
      <c r="R937" s="19">
        <f t="shared" si="1531"/>
        <v>122426.704</v>
      </c>
      <c r="S937" s="19"/>
      <c r="T937" s="19">
        <f t="shared" si="1534"/>
        <v>122426.704</v>
      </c>
      <c r="U937" s="19">
        <f t="shared" si="1532"/>
        <v>36123.5</v>
      </c>
      <c r="V937" s="19">
        <f t="shared" si="1533"/>
        <v>0</v>
      </c>
      <c r="W937" s="19"/>
      <c r="X937" s="32"/>
      <c r="Y937" s="23"/>
      <c r="Z937" s="2"/>
    </row>
    <row r="938" spans="1:26" ht="31.2" x14ac:dyDescent="0.3">
      <c r="A938" s="47" t="s">
        <v>1397</v>
      </c>
      <c r="B938" s="44"/>
      <c r="C938" s="47"/>
      <c r="D938" s="47"/>
      <c r="E938" s="15" t="s">
        <v>1398</v>
      </c>
      <c r="F938" s="19"/>
      <c r="G938" s="19"/>
      <c r="H938" s="19"/>
      <c r="I938" s="19"/>
      <c r="J938" s="19"/>
      <c r="K938" s="19"/>
      <c r="L938" s="19"/>
      <c r="M938" s="19"/>
      <c r="N938" s="19"/>
      <c r="O938" s="19">
        <f>O939</f>
        <v>47</v>
      </c>
      <c r="P938" s="19">
        <f t="shared" ref="P938:W940" si="1556">P939</f>
        <v>0</v>
      </c>
      <c r="Q938" s="19">
        <f t="shared" si="1556"/>
        <v>0</v>
      </c>
      <c r="R938" s="19">
        <f t="shared" si="1531"/>
        <v>47</v>
      </c>
      <c r="S938" s="19">
        <f t="shared" si="1556"/>
        <v>0</v>
      </c>
      <c r="T938" s="19">
        <f t="shared" si="1534"/>
        <v>47</v>
      </c>
      <c r="U938" s="19">
        <f t="shared" si="1532"/>
        <v>0</v>
      </c>
      <c r="V938" s="19">
        <f t="shared" si="1533"/>
        <v>0</v>
      </c>
      <c r="W938" s="19">
        <f t="shared" si="1556"/>
        <v>0</v>
      </c>
      <c r="X938" s="32"/>
      <c r="Y938" s="23"/>
      <c r="Z938" s="2"/>
    </row>
    <row r="939" spans="1:26" ht="46.8" x14ac:dyDescent="0.3">
      <c r="A939" s="47" t="s">
        <v>1397</v>
      </c>
      <c r="B939" s="44">
        <v>400</v>
      </c>
      <c r="C939" s="47"/>
      <c r="D939" s="47"/>
      <c r="E939" s="15" t="s">
        <v>580</v>
      </c>
      <c r="F939" s="19"/>
      <c r="G939" s="19"/>
      <c r="H939" s="19"/>
      <c r="I939" s="19"/>
      <c r="J939" s="19"/>
      <c r="K939" s="19"/>
      <c r="L939" s="19"/>
      <c r="M939" s="19"/>
      <c r="N939" s="19"/>
      <c r="O939" s="19">
        <f>O940</f>
        <v>47</v>
      </c>
      <c r="P939" s="19">
        <f t="shared" si="1556"/>
        <v>0</v>
      </c>
      <c r="Q939" s="19">
        <f t="shared" si="1556"/>
        <v>0</v>
      </c>
      <c r="R939" s="19">
        <f t="shared" si="1531"/>
        <v>47</v>
      </c>
      <c r="S939" s="19">
        <f t="shared" si="1556"/>
        <v>0</v>
      </c>
      <c r="T939" s="19">
        <f t="shared" si="1534"/>
        <v>47</v>
      </c>
      <c r="U939" s="19">
        <f t="shared" si="1532"/>
        <v>0</v>
      </c>
      <c r="V939" s="19">
        <f t="shared" si="1533"/>
        <v>0</v>
      </c>
      <c r="W939" s="19">
        <f t="shared" si="1556"/>
        <v>0</v>
      </c>
      <c r="X939" s="32"/>
      <c r="Y939" s="23"/>
      <c r="Z939" s="2"/>
    </row>
    <row r="940" spans="1:26" x14ac:dyDescent="0.3">
      <c r="A940" s="47" t="s">
        <v>1397</v>
      </c>
      <c r="B940" s="44">
        <v>410</v>
      </c>
      <c r="C940" s="47"/>
      <c r="D940" s="47"/>
      <c r="E940" s="15" t="s">
        <v>593</v>
      </c>
      <c r="F940" s="19"/>
      <c r="G940" s="19"/>
      <c r="H940" s="19"/>
      <c r="I940" s="19"/>
      <c r="J940" s="19"/>
      <c r="K940" s="19"/>
      <c r="L940" s="19"/>
      <c r="M940" s="19"/>
      <c r="N940" s="19"/>
      <c r="O940" s="19">
        <f>O941</f>
        <v>47</v>
      </c>
      <c r="P940" s="19">
        <f t="shared" si="1556"/>
        <v>0</v>
      </c>
      <c r="Q940" s="19">
        <f t="shared" si="1556"/>
        <v>0</v>
      </c>
      <c r="R940" s="19">
        <f t="shared" si="1531"/>
        <v>47</v>
      </c>
      <c r="S940" s="19">
        <f t="shared" si="1556"/>
        <v>0</v>
      </c>
      <c r="T940" s="19">
        <f t="shared" si="1534"/>
        <v>47</v>
      </c>
      <c r="U940" s="19">
        <f t="shared" si="1532"/>
        <v>0</v>
      </c>
      <c r="V940" s="19">
        <f t="shared" si="1533"/>
        <v>0</v>
      </c>
      <c r="W940" s="19">
        <f t="shared" si="1556"/>
        <v>0</v>
      </c>
      <c r="X940" s="32"/>
      <c r="Y940" s="23"/>
      <c r="Z940" s="2"/>
    </row>
    <row r="941" spans="1:26" x14ac:dyDescent="0.3">
      <c r="A941" s="47" t="s">
        <v>1397</v>
      </c>
      <c r="B941" s="44">
        <v>410</v>
      </c>
      <c r="C941" s="47" t="s">
        <v>28</v>
      </c>
      <c r="D941" s="47" t="s">
        <v>112</v>
      </c>
      <c r="E941" s="15" t="s">
        <v>558</v>
      </c>
      <c r="F941" s="19"/>
      <c r="G941" s="19"/>
      <c r="H941" s="19"/>
      <c r="I941" s="19"/>
      <c r="J941" s="19"/>
      <c r="K941" s="19"/>
      <c r="L941" s="19"/>
      <c r="M941" s="19"/>
      <c r="N941" s="19"/>
      <c r="O941" s="19">
        <v>47</v>
      </c>
      <c r="P941" s="19"/>
      <c r="Q941" s="19"/>
      <c r="R941" s="19">
        <f t="shared" si="1531"/>
        <v>47</v>
      </c>
      <c r="S941" s="19"/>
      <c r="T941" s="19">
        <f t="shared" si="1534"/>
        <v>47</v>
      </c>
      <c r="U941" s="19">
        <f t="shared" si="1532"/>
        <v>0</v>
      </c>
      <c r="V941" s="19">
        <f t="shared" si="1533"/>
        <v>0</v>
      </c>
      <c r="W941" s="19"/>
      <c r="X941" s="32"/>
      <c r="Y941" s="23"/>
      <c r="Z941" s="2"/>
    </row>
    <row r="942" spans="1:26" ht="62.4" x14ac:dyDescent="0.3">
      <c r="A942" s="47" t="s">
        <v>885</v>
      </c>
      <c r="B942" s="44"/>
      <c r="C942" s="47"/>
      <c r="D942" s="47"/>
      <c r="E942" s="15" t="s">
        <v>929</v>
      </c>
      <c r="F942" s="19">
        <f t="shared" ref="F942:K944" si="1557">F943</f>
        <v>0</v>
      </c>
      <c r="G942" s="19">
        <f t="shared" si="1557"/>
        <v>29410.6</v>
      </c>
      <c r="H942" s="19">
        <f t="shared" si="1557"/>
        <v>124668</v>
      </c>
      <c r="I942" s="19">
        <f t="shared" si="1557"/>
        <v>0</v>
      </c>
      <c r="J942" s="19">
        <f t="shared" si="1557"/>
        <v>0</v>
      </c>
      <c r="K942" s="19">
        <f t="shared" si="1557"/>
        <v>0</v>
      </c>
      <c r="L942" s="19">
        <f t="shared" si="1493"/>
        <v>0</v>
      </c>
      <c r="M942" s="19">
        <f t="shared" si="1494"/>
        <v>29410.6</v>
      </c>
      <c r="N942" s="19">
        <f t="shared" si="1495"/>
        <v>124668</v>
      </c>
      <c r="O942" s="19">
        <f t="shared" ref="O942:Q944" si="1558">O943</f>
        <v>0</v>
      </c>
      <c r="P942" s="19">
        <f t="shared" si="1558"/>
        <v>0</v>
      </c>
      <c r="Q942" s="19">
        <f t="shared" si="1558"/>
        <v>0</v>
      </c>
      <c r="R942" s="19">
        <f t="shared" si="1531"/>
        <v>0</v>
      </c>
      <c r="S942" s="19">
        <f t="shared" ref="S942:S944" si="1559">S943</f>
        <v>0</v>
      </c>
      <c r="T942" s="19">
        <f t="shared" si="1534"/>
        <v>0</v>
      </c>
      <c r="U942" s="19">
        <f t="shared" si="1532"/>
        <v>29410.6</v>
      </c>
      <c r="V942" s="19">
        <f t="shared" si="1533"/>
        <v>124668</v>
      </c>
      <c r="W942" s="19">
        <f t="shared" ref="W942:W944" si="1560">W943</f>
        <v>0</v>
      </c>
      <c r="X942" s="32"/>
      <c r="Y942" s="23"/>
      <c r="Z942" s="2"/>
    </row>
    <row r="943" spans="1:26" ht="46.8" x14ac:dyDescent="0.3">
      <c r="A943" s="47" t="s">
        <v>885</v>
      </c>
      <c r="B943" s="44">
        <v>400</v>
      </c>
      <c r="C943" s="47"/>
      <c r="D943" s="47"/>
      <c r="E943" s="15" t="s">
        <v>580</v>
      </c>
      <c r="F943" s="19">
        <f t="shared" si="1557"/>
        <v>0</v>
      </c>
      <c r="G943" s="19">
        <f t="shared" si="1557"/>
        <v>29410.6</v>
      </c>
      <c r="H943" s="19">
        <f t="shared" si="1557"/>
        <v>124668</v>
      </c>
      <c r="I943" s="19">
        <f t="shared" si="1557"/>
        <v>0</v>
      </c>
      <c r="J943" s="19">
        <f t="shared" si="1557"/>
        <v>0</v>
      </c>
      <c r="K943" s="19">
        <f t="shared" si="1557"/>
        <v>0</v>
      </c>
      <c r="L943" s="19">
        <f t="shared" si="1493"/>
        <v>0</v>
      </c>
      <c r="M943" s="19">
        <f t="shared" si="1494"/>
        <v>29410.6</v>
      </c>
      <c r="N943" s="19">
        <f t="shared" si="1495"/>
        <v>124668</v>
      </c>
      <c r="O943" s="19">
        <f t="shared" si="1558"/>
        <v>0</v>
      </c>
      <c r="P943" s="19">
        <f t="shared" si="1558"/>
        <v>0</v>
      </c>
      <c r="Q943" s="19">
        <f t="shared" si="1558"/>
        <v>0</v>
      </c>
      <c r="R943" s="19">
        <f t="shared" si="1531"/>
        <v>0</v>
      </c>
      <c r="S943" s="19">
        <f t="shared" si="1559"/>
        <v>0</v>
      </c>
      <c r="T943" s="19">
        <f t="shared" si="1534"/>
        <v>0</v>
      </c>
      <c r="U943" s="19">
        <f t="shared" si="1532"/>
        <v>29410.6</v>
      </c>
      <c r="V943" s="19">
        <f t="shared" si="1533"/>
        <v>124668</v>
      </c>
      <c r="W943" s="19">
        <f t="shared" si="1560"/>
        <v>0</v>
      </c>
      <c r="X943" s="32"/>
      <c r="Y943" s="23"/>
      <c r="Z943" s="2"/>
    </row>
    <row r="944" spans="1:26" x14ac:dyDescent="0.3">
      <c r="A944" s="47" t="s">
        <v>885</v>
      </c>
      <c r="B944" s="44">
        <v>410</v>
      </c>
      <c r="C944" s="47"/>
      <c r="D944" s="47"/>
      <c r="E944" s="15" t="s">
        <v>593</v>
      </c>
      <c r="F944" s="19">
        <f t="shared" si="1557"/>
        <v>0</v>
      </c>
      <c r="G944" s="19">
        <f t="shared" si="1557"/>
        <v>29410.6</v>
      </c>
      <c r="H944" s="19">
        <f t="shared" si="1557"/>
        <v>124668</v>
      </c>
      <c r="I944" s="19">
        <f t="shared" si="1557"/>
        <v>0</v>
      </c>
      <c r="J944" s="19">
        <f t="shared" si="1557"/>
        <v>0</v>
      </c>
      <c r="K944" s="19">
        <f t="shared" si="1557"/>
        <v>0</v>
      </c>
      <c r="L944" s="19">
        <f t="shared" si="1493"/>
        <v>0</v>
      </c>
      <c r="M944" s="19">
        <f t="shared" si="1494"/>
        <v>29410.6</v>
      </c>
      <c r="N944" s="19">
        <f t="shared" si="1495"/>
        <v>124668</v>
      </c>
      <c r="O944" s="19">
        <f t="shared" si="1558"/>
        <v>0</v>
      </c>
      <c r="P944" s="19">
        <f t="shared" si="1558"/>
        <v>0</v>
      </c>
      <c r="Q944" s="19">
        <f t="shared" si="1558"/>
        <v>0</v>
      </c>
      <c r="R944" s="19">
        <f t="shared" si="1531"/>
        <v>0</v>
      </c>
      <c r="S944" s="19">
        <f t="shared" si="1559"/>
        <v>0</v>
      </c>
      <c r="T944" s="19">
        <f t="shared" si="1534"/>
        <v>0</v>
      </c>
      <c r="U944" s="19">
        <f t="shared" si="1532"/>
        <v>29410.6</v>
      </c>
      <c r="V944" s="19">
        <f t="shared" si="1533"/>
        <v>124668</v>
      </c>
      <c r="W944" s="19">
        <f t="shared" si="1560"/>
        <v>0</v>
      </c>
      <c r="X944" s="32"/>
      <c r="Y944" s="23"/>
      <c r="Z944" s="2"/>
    </row>
    <row r="945" spans="1:26" x14ac:dyDescent="0.3">
      <c r="A945" s="47" t="s">
        <v>885</v>
      </c>
      <c r="B945" s="44">
        <v>410</v>
      </c>
      <c r="C945" s="47" t="s">
        <v>28</v>
      </c>
      <c r="D945" s="47" t="s">
        <v>112</v>
      </c>
      <c r="E945" s="15" t="s">
        <v>558</v>
      </c>
      <c r="F945" s="19">
        <v>0</v>
      </c>
      <c r="G945" s="19">
        <v>29410.6</v>
      </c>
      <c r="H945" s="19">
        <v>124668</v>
      </c>
      <c r="I945" s="19"/>
      <c r="J945" s="19"/>
      <c r="K945" s="19"/>
      <c r="L945" s="19">
        <f t="shared" si="1493"/>
        <v>0</v>
      </c>
      <c r="M945" s="19">
        <f t="shared" si="1494"/>
        <v>29410.6</v>
      </c>
      <c r="N945" s="19">
        <f t="shared" si="1495"/>
        <v>124668</v>
      </c>
      <c r="O945" s="19"/>
      <c r="P945" s="19"/>
      <c r="Q945" s="19"/>
      <c r="R945" s="19">
        <f t="shared" si="1531"/>
        <v>0</v>
      </c>
      <c r="S945" s="19"/>
      <c r="T945" s="19">
        <f t="shared" si="1534"/>
        <v>0</v>
      </c>
      <c r="U945" s="19">
        <f t="shared" si="1532"/>
        <v>29410.6</v>
      </c>
      <c r="V945" s="19">
        <f t="shared" si="1533"/>
        <v>124668</v>
      </c>
      <c r="W945" s="19"/>
      <c r="X945" s="32"/>
      <c r="Y945" s="23"/>
      <c r="Z945" s="2"/>
    </row>
    <row r="946" spans="1:26" ht="31.2" x14ac:dyDescent="0.3">
      <c r="A946" s="47" t="s">
        <v>890</v>
      </c>
      <c r="B946" s="44"/>
      <c r="C946" s="47"/>
      <c r="D946" s="47"/>
      <c r="E946" s="15" t="s">
        <v>893</v>
      </c>
      <c r="F946" s="19">
        <f t="shared" ref="F946:K948" si="1561">F947</f>
        <v>0</v>
      </c>
      <c r="G946" s="19">
        <f t="shared" si="1561"/>
        <v>15359.2</v>
      </c>
      <c r="H946" s="19">
        <f t="shared" si="1561"/>
        <v>0</v>
      </c>
      <c r="I946" s="19">
        <f t="shared" si="1561"/>
        <v>0</v>
      </c>
      <c r="J946" s="19">
        <f t="shared" si="1561"/>
        <v>0</v>
      </c>
      <c r="K946" s="19">
        <f t="shared" si="1561"/>
        <v>0</v>
      </c>
      <c r="L946" s="19">
        <f t="shared" si="1493"/>
        <v>0</v>
      </c>
      <c r="M946" s="19">
        <f t="shared" si="1494"/>
        <v>15359.2</v>
      </c>
      <c r="N946" s="19">
        <f t="shared" si="1495"/>
        <v>0</v>
      </c>
      <c r="O946" s="19">
        <f t="shared" ref="O946:Q948" si="1562">O947</f>
        <v>0</v>
      </c>
      <c r="P946" s="19">
        <f t="shared" si="1562"/>
        <v>0</v>
      </c>
      <c r="Q946" s="19">
        <f t="shared" si="1562"/>
        <v>0</v>
      </c>
      <c r="R946" s="19">
        <f t="shared" si="1531"/>
        <v>0</v>
      </c>
      <c r="S946" s="19">
        <f t="shared" ref="S946:S948" si="1563">S947</f>
        <v>0</v>
      </c>
      <c r="T946" s="19">
        <f t="shared" si="1534"/>
        <v>0</v>
      </c>
      <c r="U946" s="19">
        <f t="shared" si="1532"/>
        <v>15359.2</v>
      </c>
      <c r="V946" s="19">
        <f t="shared" si="1533"/>
        <v>0</v>
      </c>
      <c r="W946" s="19">
        <f t="shared" ref="W946:W948" si="1564">W947</f>
        <v>0</v>
      </c>
      <c r="X946" s="32"/>
      <c r="Y946" s="23"/>
      <c r="Z946" s="2"/>
    </row>
    <row r="947" spans="1:26" ht="46.8" x14ac:dyDescent="0.3">
      <c r="A947" s="47" t="s">
        <v>890</v>
      </c>
      <c r="B947" s="44">
        <v>400</v>
      </c>
      <c r="C947" s="47"/>
      <c r="D947" s="47"/>
      <c r="E947" s="15" t="s">
        <v>580</v>
      </c>
      <c r="F947" s="19">
        <f t="shared" si="1561"/>
        <v>0</v>
      </c>
      <c r="G947" s="19">
        <f t="shared" si="1561"/>
        <v>15359.2</v>
      </c>
      <c r="H947" s="19">
        <f t="shared" si="1561"/>
        <v>0</v>
      </c>
      <c r="I947" s="19">
        <f t="shared" si="1561"/>
        <v>0</v>
      </c>
      <c r="J947" s="19">
        <f t="shared" si="1561"/>
        <v>0</v>
      </c>
      <c r="K947" s="19">
        <f t="shared" si="1561"/>
        <v>0</v>
      </c>
      <c r="L947" s="19">
        <f t="shared" si="1493"/>
        <v>0</v>
      </c>
      <c r="M947" s="19">
        <f t="shared" si="1494"/>
        <v>15359.2</v>
      </c>
      <c r="N947" s="19">
        <f t="shared" si="1495"/>
        <v>0</v>
      </c>
      <c r="O947" s="19">
        <f t="shared" si="1562"/>
        <v>0</v>
      </c>
      <c r="P947" s="19">
        <f t="shared" si="1562"/>
        <v>0</v>
      </c>
      <c r="Q947" s="19">
        <f t="shared" si="1562"/>
        <v>0</v>
      </c>
      <c r="R947" s="19">
        <f t="shared" si="1531"/>
        <v>0</v>
      </c>
      <c r="S947" s="19">
        <f t="shared" si="1563"/>
        <v>0</v>
      </c>
      <c r="T947" s="19">
        <f t="shared" si="1534"/>
        <v>0</v>
      </c>
      <c r="U947" s="19">
        <f t="shared" si="1532"/>
        <v>15359.2</v>
      </c>
      <c r="V947" s="19">
        <f t="shared" si="1533"/>
        <v>0</v>
      </c>
      <c r="W947" s="19">
        <f t="shared" si="1564"/>
        <v>0</v>
      </c>
      <c r="X947" s="32"/>
      <c r="Y947" s="23"/>
      <c r="Z947" s="2"/>
    </row>
    <row r="948" spans="1:26" x14ac:dyDescent="0.3">
      <c r="A948" s="47" t="s">
        <v>890</v>
      </c>
      <c r="B948" s="44">
        <v>410</v>
      </c>
      <c r="C948" s="47"/>
      <c r="D948" s="47"/>
      <c r="E948" s="15" t="s">
        <v>593</v>
      </c>
      <c r="F948" s="19">
        <f t="shared" si="1561"/>
        <v>0</v>
      </c>
      <c r="G948" s="19">
        <f t="shared" si="1561"/>
        <v>15359.2</v>
      </c>
      <c r="H948" s="19">
        <f t="shared" si="1561"/>
        <v>0</v>
      </c>
      <c r="I948" s="19">
        <f t="shared" si="1561"/>
        <v>0</v>
      </c>
      <c r="J948" s="19">
        <f t="shared" si="1561"/>
        <v>0</v>
      </c>
      <c r="K948" s="19">
        <f t="shared" si="1561"/>
        <v>0</v>
      </c>
      <c r="L948" s="19">
        <f t="shared" si="1493"/>
        <v>0</v>
      </c>
      <c r="M948" s="19">
        <f t="shared" si="1494"/>
        <v>15359.2</v>
      </c>
      <c r="N948" s="19">
        <f t="shared" si="1495"/>
        <v>0</v>
      </c>
      <c r="O948" s="19">
        <f t="shared" si="1562"/>
        <v>0</v>
      </c>
      <c r="P948" s="19">
        <f t="shared" si="1562"/>
        <v>0</v>
      </c>
      <c r="Q948" s="19">
        <f t="shared" si="1562"/>
        <v>0</v>
      </c>
      <c r="R948" s="19">
        <f t="shared" si="1531"/>
        <v>0</v>
      </c>
      <c r="S948" s="19">
        <f t="shared" si="1563"/>
        <v>0</v>
      </c>
      <c r="T948" s="19">
        <f t="shared" si="1534"/>
        <v>0</v>
      </c>
      <c r="U948" s="19">
        <f t="shared" si="1532"/>
        <v>15359.2</v>
      </c>
      <c r="V948" s="19">
        <f t="shared" si="1533"/>
        <v>0</v>
      </c>
      <c r="W948" s="19">
        <f t="shared" si="1564"/>
        <v>0</v>
      </c>
      <c r="X948" s="32"/>
      <c r="Y948" s="23"/>
      <c r="Z948" s="2"/>
    </row>
    <row r="949" spans="1:26" x14ac:dyDescent="0.3">
      <c r="A949" s="47" t="s">
        <v>890</v>
      </c>
      <c r="B949" s="44">
        <v>410</v>
      </c>
      <c r="C949" s="47" t="s">
        <v>28</v>
      </c>
      <c r="D949" s="47" t="s">
        <v>112</v>
      </c>
      <c r="E949" s="15" t="s">
        <v>558</v>
      </c>
      <c r="F949" s="19">
        <v>0</v>
      </c>
      <c r="G949" s="19">
        <v>15359.2</v>
      </c>
      <c r="H949" s="19">
        <v>0</v>
      </c>
      <c r="I949" s="19"/>
      <c r="J949" s="19"/>
      <c r="K949" s="19"/>
      <c r="L949" s="19">
        <f t="shared" si="1493"/>
        <v>0</v>
      </c>
      <c r="M949" s="19">
        <f t="shared" si="1494"/>
        <v>15359.2</v>
      </c>
      <c r="N949" s="19">
        <f t="shared" si="1495"/>
        <v>0</v>
      </c>
      <c r="O949" s="19"/>
      <c r="P949" s="19"/>
      <c r="Q949" s="19"/>
      <c r="R949" s="19">
        <f t="shared" si="1531"/>
        <v>0</v>
      </c>
      <c r="S949" s="19"/>
      <c r="T949" s="19">
        <f t="shared" si="1534"/>
        <v>0</v>
      </c>
      <c r="U949" s="19">
        <f t="shared" si="1532"/>
        <v>15359.2</v>
      </c>
      <c r="V949" s="19">
        <f t="shared" si="1533"/>
        <v>0</v>
      </c>
      <c r="W949" s="19"/>
      <c r="X949" s="32"/>
      <c r="Y949" s="23"/>
      <c r="Z949" s="2"/>
    </row>
    <row r="950" spans="1:26" ht="31.2" x14ac:dyDescent="0.3">
      <c r="A950" s="47" t="s">
        <v>891</v>
      </c>
      <c r="B950" s="44"/>
      <c r="C950" s="47"/>
      <c r="D950" s="47"/>
      <c r="E950" s="15" t="s">
        <v>892</v>
      </c>
      <c r="F950" s="19">
        <f t="shared" ref="F950:K952" si="1565">F951</f>
        <v>0</v>
      </c>
      <c r="G950" s="19">
        <f t="shared" si="1565"/>
        <v>4717.3999999999996</v>
      </c>
      <c r="H950" s="19">
        <f t="shared" si="1565"/>
        <v>0</v>
      </c>
      <c r="I950" s="19">
        <f t="shared" si="1565"/>
        <v>0</v>
      </c>
      <c r="J950" s="19">
        <f t="shared" si="1565"/>
        <v>0</v>
      </c>
      <c r="K950" s="19">
        <f t="shared" si="1565"/>
        <v>0</v>
      </c>
      <c r="L950" s="19">
        <f t="shared" si="1493"/>
        <v>0</v>
      </c>
      <c r="M950" s="19">
        <f t="shared" si="1494"/>
        <v>4717.3999999999996</v>
      </c>
      <c r="N950" s="19">
        <f t="shared" si="1495"/>
        <v>0</v>
      </c>
      <c r="O950" s="19">
        <f t="shared" ref="O950:Q952" si="1566">O951</f>
        <v>15</v>
      </c>
      <c r="P950" s="19">
        <f t="shared" si="1566"/>
        <v>0</v>
      </c>
      <c r="Q950" s="19">
        <f t="shared" si="1566"/>
        <v>0</v>
      </c>
      <c r="R950" s="19">
        <f t="shared" si="1531"/>
        <v>15</v>
      </c>
      <c r="S950" s="19">
        <f t="shared" ref="S950:S952" si="1567">S951</f>
        <v>0</v>
      </c>
      <c r="T950" s="19">
        <f t="shared" si="1534"/>
        <v>15</v>
      </c>
      <c r="U950" s="19">
        <f t="shared" si="1532"/>
        <v>4717.3999999999996</v>
      </c>
      <c r="V950" s="19">
        <f t="shared" si="1533"/>
        <v>0</v>
      </c>
      <c r="W950" s="19">
        <f t="shared" ref="W950:W952" si="1568">W951</f>
        <v>0</v>
      </c>
      <c r="X950" s="32"/>
      <c r="Y950" s="23"/>
      <c r="Z950" s="2"/>
    </row>
    <row r="951" spans="1:26" ht="46.8" x14ac:dyDescent="0.3">
      <c r="A951" s="47" t="s">
        <v>891</v>
      </c>
      <c r="B951" s="44">
        <v>400</v>
      </c>
      <c r="C951" s="47"/>
      <c r="D951" s="47"/>
      <c r="E951" s="15" t="s">
        <v>580</v>
      </c>
      <c r="F951" s="19">
        <f t="shared" si="1565"/>
        <v>0</v>
      </c>
      <c r="G951" s="19">
        <f t="shared" si="1565"/>
        <v>4717.3999999999996</v>
      </c>
      <c r="H951" s="19">
        <f t="shared" si="1565"/>
        <v>0</v>
      </c>
      <c r="I951" s="19">
        <f t="shared" si="1565"/>
        <v>0</v>
      </c>
      <c r="J951" s="19">
        <f t="shared" si="1565"/>
        <v>0</v>
      </c>
      <c r="K951" s="19">
        <f t="shared" si="1565"/>
        <v>0</v>
      </c>
      <c r="L951" s="19">
        <f t="shared" ref="L951:L1014" si="1569">F951+I951</f>
        <v>0</v>
      </c>
      <c r="M951" s="19">
        <f t="shared" ref="M951:M1014" si="1570">G951+J951</f>
        <v>4717.3999999999996</v>
      </c>
      <c r="N951" s="19">
        <f t="shared" ref="N951:N1014" si="1571">H951+K951</f>
        <v>0</v>
      </c>
      <c r="O951" s="19">
        <f t="shared" si="1566"/>
        <v>15</v>
      </c>
      <c r="P951" s="19">
        <f t="shared" si="1566"/>
        <v>0</v>
      </c>
      <c r="Q951" s="19">
        <f t="shared" si="1566"/>
        <v>0</v>
      </c>
      <c r="R951" s="19">
        <f t="shared" si="1531"/>
        <v>15</v>
      </c>
      <c r="S951" s="19">
        <f t="shared" si="1567"/>
        <v>0</v>
      </c>
      <c r="T951" s="19">
        <f t="shared" si="1534"/>
        <v>15</v>
      </c>
      <c r="U951" s="19">
        <f t="shared" si="1532"/>
        <v>4717.3999999999996</v>
      </c>
      <c r="V951" s="19">
        <f t="shared" si="1533"/>
        <v>0</v>
      </c>
      <c r="W951" s="19">
        <f t="shared" si="1568"/>
        <v>0</v>
      </c>
      <c r="X951" s="32"/>
      <c r="Y951" s="23"/>
      <c r="Z951" s="2"/>
    </row>
    <row r="952" spans="1:26" x14ac:dyDescent="0.3">
      <c r="A952" s="47" t="s">
        <v>891</v>
      </c>
      <c r="B952" s="44">
        <v>410</v>
      </c>
      <c r="C952" s="47"/>
      <c r="D952" s="47"/>
      <c r="E952" s="15" t="s">
        <v>593</v>
      </c>
      <c r="F952" s="19">
        <f t="shared" si="1565"/>
        <v>0</v>
      </c>
      <c r="G952" s="19">
        <f t="shared" si="1565"/>
        <v>4717.3999999999996</v>
      </c>
      <c r="H952" s="19">
        <f t="shared" si="1565"/>
        <v>0</v>
      </c>
      <c r="I952" s="19">
        <f t="shared" si="1565"/>
        <v>0</v>
      </c>
      <c r="J952" s="19">
        <f t="shared" si="1565"/>
        <v>0</v>
      </c>
      <c r="K952" s="19">
        <f t="shared" si="1565"/>
        <v>0</v>
      </c>
      <c r="L952" s="19">
        <f t="shared" si="1569"/>
        <v>0</v>
      </c>
      <c r="M952" s="19">
        <f t="shared" si="1570"/>
        <v>4717.3999999999996</v>
      </c>
      <c r="N952" s="19">
        <f t="shared" si="1571"/>
        <v>0</v>
      </c>
      <c r="O952" s="19">
        <f t="shared" si="1566"/>
        <v>15</v>
      </c>
      <c r="P952" s="19">
        <f t="shared" si="1566"/>
        <v>0</v>
      </c>
      <c r="Q952" s="19">
        <f t="shared" si="1566"/>
        <v>0</v>
      </c>
      <c r="R952" s="19">
        <f t="shared" si="1531"/>
        <v>15</v>
      </c>
      <c r="S952" s="19">
        <f t="shared" si="1567"/>
        <v>0</v>
      </c>
      <c r="T952" s="19">
        <f t="shared" si="1534"/>
        <v>15</v>
      </c>
      <c r="U952" s="19">
        <f t="shared" si="1532"/>
        <v>4717.3999999999996</v>
      </c>
      <c r="V952" s="19">
        <f t="shared" si="1533"/>
        <v>0</v>
      </c>
      <c r="W952" s="19">
        <f t="shared" si="1568"/>
        <v>0</v>
      </c>
      <c r="X952" s="32"/>
      <c r="Y952" s="23"/>
      <c r="Z952" s="2"/>
    </row>
    <row r="953" spans="1:26" x14ac:dyDescent="0.3">
      <c r="A953" s="47" t="s">
        <v>891</v>
      </c>
      <c r="B953" s="44">
        <v>410</v>
      </c>
      <c r="C953" s="47" t="s">
        <v>28</v>
      </c>
      <c r="D953" s="47" t="s">
        <v>112</v>
      </c>
      <c r="E953" s="15" t="s">
        <v>558</v>
      </c>
      <c r="F953" s="19">
        <v>0</v>
      </c>
      <c r="G953" s="19">
        <v>4717.3999999999996</v>
      </c>
      <c r="H953" s="19">
        <v>0</v>
      </c>
      <c r="I953" s="19"/>
      <c r="J953" s="19"/>
      <c r="K953" s="19"/>
      <c r="L953" s="19">
        <f t="shared" si="1569"/>
        <v>0</v>
      </c>
      <c r="M953" s="19">
        <f t="shared" si="1570"/>
        <v>4717.3999999999996</v>
      </c>
      <c r="N953" s="19">
        <f t="shared" si="1571"/>
        <v>0</v>
      </c>
      <c r="O953" s="19">
        <v>15</v>
      </c>
      <c r="P953" s="19"/>
      <c r="Q953" s="19"/>
      <c r="R953" s="19">
        <f t="shared" si="1531"/>
        <v>15</v>
      </c>
      <c r="S953" s="19"/>
      <c r="T953" s="19">
        <f t="shared" si="1534"/>
        <v>15</v>
      </c>
      <c r="U953" s="19">
        <f t="shared" si="1532"/>
        <v>4717.3999999999996</v>
      </c>
      <c r="V953" s="19">
        <f t="shared" si="1533"/>
        <v>0</v>
      </c>
      <c r="W953" s="19"/>
      <c r="X953" s="32"/>
      <c r="Y953" s="23"/>
      <c r="Z953" s="2"/>
    </row>
    <row r="954" spans="1:26" ht="62.4" x14ac:dyDescent="0.3">
      <c r="A954" s="47" t="s">
        <v>908</v>
      </c>
      <c r="B954" s="44"/>
      <c r="C954" s="47"/>
      <c r="D954" s="47"/>
      <c r="E954" s="15" t="s">
        <v>1352</v>
      </c>
      <c r="F954" s="19">
        <f t="shared" ref="F954:K956" si="1572">F955</f>
        <v>27628.400000000001</v>
      </c>
      <c r="G954" s="19">
        <f t="shared" si="1572"/>
        <v>59852</v>
      </c>
      <c r="H954" s="19">
        <f t="shared" si="1572"/>
        <v>0</v>
      </c>
      <c r="I954" s="19">
        <f t="shared" si="1572"/>
        <v>0</v>
      </c>
      <c r="J954" s="19">
        <f t="shared" si="1572"/>
        <v>0</v>
      </c>
      <c r="K954" s="19">
        <f t="shared" si="1572"/>
        <v>0</v>
      </c>
      <c r="L954" s="19">
        <f t="shared" si="1569"/>
        <v>27628.400000000001</v>
      </c>
      <c r="M954" s="19">
        <f t="shared" si="1570"/>
        <v>59852</v>
      </c>
      <c r="N954" s="19">
        <f t="shared" si="1571"/>
        <v>0</v>
      </c>
      <c r="O954" s="19">
        <f t="shared" ref="O954:Q956" si="1573">O955</f>
        <v>0</v>
      </c>
      <c r="P954" s="19">
        <f t="shared" si="1573"/>
        <v>0</v>
      </c>
      <c r="Q954" s="19">
        <f t="shared" si="1573"/>
        <v>0</v>
      </c>
      <c r="R954" s="19">
        <f t="shared" si="1531"/>
        <v>27628.400000000001</v>
      </c>
      <c r="S954" s="19">
        <f t="shared" ref="S954:S956" si="1574">S955</f>
        <v>0</v>
      </c>
      <c r="T954" s="19">
        <f t="shared" si="1534"/>
        <v>27628.400000000001</v>
      </c>
      <c r="U954" s="19">
        <f t="shared" si="1532"/>
        <v>59852</v>
      </c>
      <c r="V954" s="19">
        <f t="shared" si="1533"/>
        <v>0</v>
      </c>
      <c r="W954" s="19">
        <f t="shared" ref="W954:W956" si="1575">W955</f>
        <v>0</v>
      </c>
      <c r="X954" s="32"/>
      <c r="Y954" s="23" t="s">
        <v>1353</v>
      </c>
      <c r="Z954" s="2"/>
    </row>
    <row r="955" spans="1:26" ht="46.8" x14ac:dyDescent="0.3">
      <c r="A955" s="47" t="s">
        <v>908</v>
      </c>
      <c r="B955" s="44">
        <v>400</v>
      </c>
      <c r="C955" s="47"/>
      <c r="D955" s="47"/>
      <c r="E955" s="15" t="s">
        <v>580</v>
      </c>
      <c r="F955" s="19">
        <f t="shared" si="1572"/>
        <v>27628.400000000001</v>
      </c>
      <c r="G955" s="19">
        <f t="shared" si="1572"/>
        <v>59852</v>
      </c>
      <c r="H955" s="19">
        <f t="shared" si="1572"/>
        <v>0</v>
      </c>
      <c r="I955" s="19">
        <f t="shared" si="1572"/>
        <v>0</v>
      </c>
      <c r="J955" s="19">
        <f t="shared" si="1572"/>
        <v>0</v>
      </c>
      <c r="K955" s="19">
        <f t="shared" si="1572"/>
        <v>0</v>
      </c>
      <c r="L955" s="19">
        <f t="shared" si="1569"/>
        <v>27628.400000000001</v>
      </c>
      <c r="M955" s="19">
        <f t="shared" si="1570"/>
        <v>59852</v>
      </c>
      <c r="N955" s="19">
        <f t="shared" si="1571"/>
        <v>0</v>
      </c>
      <c r="O955" s="19">
        <f t="shared" si="1573"/>
        <v>0</v>
      </c>
      <c r="P955" s="19">
        <f t="shared" si="1573"/>
        <v>0</v>
      </c>
      <c r="Q955" s="19">
        <f t="shared" si="1573"/>
        <v>0</v>
      </c>
      <c r="R955" s="19">
        <f t="shared" si="1531"/>
        <v>27628.400000000001</v>
      </c>
      <c r="S955" s="19">
        <f t="shared" si="1574"/>
        <v>0</v>
      </c>
      <c r="T955" s="19">
        <f t="shared" si="1534"/>
        <v>27628.400000000001</v>
      </c>
      <c r="U955" s="19">
        <f t="shared" si="1532"/>
        <v>59852</v>
      </c>
      <c r="V955" s="19">
        <f t="shared" si="1533"/>
        <v>0</v>
      </c>
      <c r="W955" s="19">
        <f t="shared" si="1575"/>
        <v>0</v>
      </c>
      <c r="X955" s="32"/>
      <c r="Y955" s="23"/>
      <c r="Z955" s="2"/>
    </row>
    <row r="956" spans="1:26" x14ac:dyDescent="0.3">
      <c r="A956" s="47" t="s">
        <v>908</v>
      </c>
      <c r="B956" s="44">
        <v>410</v>
      </c>
      <c r="C956" s="47"/>
      <c r="D956" s="47"/>
      <c r="E956" s="15" t="s">
        <v>593</v>
      </c>
      <c r="F956" s="19">
        <f t="shared" si="1572"/>
        <v>27628.400000000001</v>
      </c>
      <c r="G956" s="19">
        <f t="shared" si="1572"/>
        <v>59852</v>
      </c>
      <c r="H956" s="19">
        <f t="shared" si="1572"/>
        <v>0</v>
      </c>
      <c r="I956" s="19">
        <f t="shared" si="1572"/>
        <v>0</v>
      </c>
      <c r="J956" s="19">
        <f t="shared" si="1572"/>
        <v>0</v>
      </c>
      <c r="K956" s="19">
        <f t="shared" si="1572"/>
        <v>0</v>
      </c>
      <c r="L956" s="19">
        <f t="shared" si="1569"/>
        <v>27628.400000000001</v>
      </c>
      <c r="M956" s="19">
        <f t="shared" si="1570"/>
        <v>59852</v>
      </c>
      <c r="N956" s="19">
        <f t="shared" si="1571"/>
        <v>0</v>
      </c>
      <c r="O956" s="19">
        <f t="shared" si="1573"/>
        <v>0</v>
      </c>
      <c r="P956" s="19">
        <f t="shared" si="1573"/>
        <v>0</v>
      </c>
      <c r="Q956" s="19">
        <f t="shared" si="1573"/>
        <v>0</v>
      </c>
      <c r="R956" s="19">
        <f t="shared" si="1531"/>
        <v>27628.400000000001</v>
      </c>
      <c r="S956" s="19">
        <f t="shared" si="1574"/>
        <v>0</v>
      </c>
      <c r="T956" s="19">
        <f t="shared" si="1534"/>
        <v>27628.400000000001</v>
      </c>
      <c r="U956" s="19">
        <f t="shared" si="1532"/>
        <v>59852</v>
      </c>
      <c r="V956" s="19">
        <f t="shared" si="1533"/>
        <v>0</v>
      </c>
      <c r="W956" s="19">
        <f t="shared" si="1575"/>
        <v>0</v>
      </c>
      <c r="X956" s="32"/>
      <c r="Y956" s="23"/>
      <c r="Z956" s="2"/>
    </row>
    <row r="957" spans="1:26" x14ac:dyDescent="0.3">
      <c r="A957" s="47" t="s">
        <v>908</v>
      </c>
      <c r="B957" s="44">
        <v>410</v>
      </c>
      <c r="C957" s="47" t="s">
        <v>28</v>
      </c>
      <c r="D957" s="47" t="s">
        <v>112</v>
      </c>
      <c r="E957" s="15" t="s">
        <v>558</v>
      </c>
      <c r="F957" s="19">
        <v>27628.400000000001</v>
      </c>
      <c r="G957" s="19">
        <v>59852</v>
      </c>
      <c r="H957" s="19">
        <v>0</v>
      </c>
      <c r="I957" s="19"/>
      <c r="J957" s="19"/>
      <c r="K957" s="19"/>
      <c r="L957" s="19">
        <f t="shared" si="1569"/>
        <v>27628.400000000001</v>
      </c>
      <c r="M957" s="19">
        <f t="shared" si="1570"/>
        <v>59852</v>
      </c>
      <c r="N957" s="19">
        <f t="shared" si="1571"/>
        <v>0</v>
      </c>
      <c r="O957" s="19"/>
      <c r="P957" s="19"/>
      <c r="Q957" s="19"/>
      <c r="R957" s="19">
        <f t="shared" si="1531"/>
        <v>27628.400000000001</v>
      </c>
      <c r="S957" s="19"/>
      <c r="T957" s="19">
        <f t="shared" si="1534"/>
        <v>27628.400000000001</v>
      </c>
      <c r="U957" s="19">
        <f t="shared" si="1532"/>
        <v>59852</v>
      </c>
      <c r="V957" s="19">
        <f t="shared" si="1533"/>
        <v>0</v>
      </c>
      <c r="W957" s="19"/>
      <c r="X957" s="32"/>
      <c r="Y957" s="23"/>
      <c r="Z957" s="2"/>
    </row>
    <row r="958" spans="1:26" ht="109.2" x14ac:dyDescent="0.3">
      <c r="A958" s="47" t="s">
        <v>226</v>
      </c>
      <c r="B958" s="44"/>
      <c r="C958" s="47"/>
      <c r="D958" s="47"/>
      <c r="E958" s="15" t="s">
        <v>814</v>
      </c>
      <c r="F958" s="19">
        <f t="shared" ref="F958:K960" si="1576">F959</f>
        <v>329002.3</v>
      </c>
      <c r="G958" s="19">
        <f t="shared" si="1576"/>
        <v>366616.8</v>
      </c>
      <c r="H958" s="19">
        <f t="shared" si="1576"/>
        <v>621631.19999999995</v>
      </c>
      <c r="I958" s="19">
        <f t="shared" si="1576"/>
        <v>0</v>
      </c>
      <c r="J958" s="19">
        <f t="shared" si="1576"/>
        <v>0</v>
      </c>
      <c r="K958" s="19">
        <f t="shared" si="1576"/>
        <v>0</v>
      </c>
      <c r="L958" s="19">
        <f t="shared" si="1569"/>
        <v>329002.3</v>
      </c>
      <c r="M958" s="19">
        <f t="shared" si="1570"/>
        <v>366616.8</v>
      </c>
      <c r="N958" s="19">
        <f t="shared" si="1571"/>
        <v>621631.19999999995</v>
      </c>
      <c r="O958" s="19">
        <f t="shared" ref="O958:Q960" si="1577">O959</f>
        <v>-10041.200000000001</v>
      </c>
      <c r="P958" s="19">
        <f t="shared" si="1577"/>
        <v>1803.7</v>
      </c>
      <c r="Q958" s="19">
        <f t="shared" si="1577"/>
        <v>-70490.2</v>
      </c>
      <c r="R958" s="19">
        <f t="shared" si="1531"/>
        <v>318961.09999999998</v>
      </c>
      <c r="S958" s="19">
        <f t="shared" ref="S958:S960" si="1578">S959</f>
        <v>0</v>
      </c>
      <c r="T958" s="19">
        <f t="shared" si="1534"/>
        <v>318961.09999999998</v>
      </c>
      <c r="U958" s="19">
        <f t="shared" si="1532"/>
        <v>368420.5</v>
      </c>
      <c r="V958" s="19">
        <f t="shared" si="1533"/>
        <v>551141</v>
      </c>
      <c r="W958" s="19">
        <f t="shared" ref="W958:W959" si="1579">W959</f>
        <v>0</v>
      </c>
      <c r="X958" s="32"/>
      <c r="Y958" s="23"/>
      <c r="Z958" s="2"/>
    </row>
    <row r="959" spans="1:26" ht="46.8" x14ac:dyDescent="0.3">
      <c r="A959" s="47" t="s">
        <v>226</v>
      </c>
      <c r="B959" s="44">
        <v>400</v>
      </c>
      <c r="C959" s="47"/>
      <c r="D959" s="47"/>
      <c r="E959" s="15" t="s">
        <v>580</v>
      </c>
      <c r="F959" s="19">
        <f>F960</f>
        <v>329002.3</v>
      </c>
      <c r="G959" s="19">
        <f t="shared" si="1576"/>
        <v>366616.8</v>
      </c>
      <c r="H959" s="19">
        <f t="shared" si="1576"/>
        <v>621631.19999999995</v>
      </c>
      <c r="I959" s="19">
        <f t="shared" si="1576"/>
        <v>0</v>
      </c>
      <c r="J959" s="19">
        <f t="shared" si="1576"/>
        <v>0</v>
      </c>
      <c r="K959" s="19">
        <f t="shared" si="1576"/>
        <v>0</v>
      </c>
      <c r="L959" s="19">
        <f t="shared" si="1569"/>
        <v>329002.3</v>
      </c>
      <c r="M959" s="19">
        <f t="shared" si="1570"/>
        <v>366616.8</v>
      </c>
      <c r="N959" s="19">
        <f t="shared" si="1571"/>
        <v>621631.19999999995</v>
      </c>
      <c r="O959" s="19">
        <f t="shared" si="1577"/>
        <v>-10041.200000000001</v>
      </c>
      <c r="P959" s="19">
        <f t="shared" si="1577"/>
        <v>1803.7</v>
      </c>
      <c r="Q959" s="19">
        <f t="shared" si="1577"/>
        <v>-70490.2</v>
      </c>
      <c r="R959" s="19">
        <f t="shared" si="1531"/>
        <v>318961.09999999998</v>
      </c>
      <c r="S959" s="19">
        <f t="shared" si="1578"/>
        <v>0</v>
      </c>
      <c r="T959" s="19">
        <f t="shared" si="1534"/>
        <v>318961.09999999998</v>
      </c>
      <c r="U959" s="19">
        <f t="shared" si="1532"/>
        <v>368420.5</v>
      </c>
      <c r="V959" s="19">
        <f t="shared" si="1533"/>
        <v>551141</v>
      </c>
      <c r="W959" s="19">
        <f t="shared" si="1579"/>
        <v>0</v>
      </c>
      <c r="X959" s="32"/>
      <c r="Y959" s="23"/>
      <c r="Z959" s="2"/>
    </row>
    <row r="960" spans="1:26" x14ac:dyDescent="0.3">
      <c r="A960" s="47" t="s">
        <v>226</v>
      </c>
      <c r="B960" s="44">
        <v>410</v>
      </c>
      <c r="C960" s="47"/>
      <c r="D960" s="47"/>
      <c r="E960" s="15" t="s">
        <v>593</v>
      </c>
      <c r="F960" s="19">
        <f t="shared" ref="F960:H960" si="1580">F961</f>
        <v>329002.3</v>
      </c>
      <c r="G960" s="19">
        <f t="shared" si="1580"/>
        <v>366616.8</v>
      </c>
      <c r="H960" s="19">
        <f t="shared" si="1580"/>
        <v>621631.19999999995</v>
      </c>
      <c r="I960" s="19">
        <f t="shared" si="1576"/>
        <v>0</v>
      </c>
      <c r="J960" s="19">
        <f t="shared" si="1576"/>
        <v>0</v>
      </c>
      <c r="K960" s="19">
        <f t="shared" si="1576"/>
        <v>0</v>
      </c>
      <c r="L960" s="19">
        <f t="shared" si="1569"/>
        <v>329002.3</v>
      </c>
      <c r="M960" s="19">
        <f t="shared" si="1570"/>
        <v>366616.8</v>
      </c>
      <c r="N960" s="19">
        <f t="shared" si="1571"/>
        <v>621631.19999999995</v>
      </c>
      <c r="O960" s="19">
        <f t="shared" si="1577"/>
        <v>-10041.200000000001</v>
      </c>
      <c r="P960" s="19">
        <f t="shared" si="1577"/>
        <v>1803.7</v>
      </c>
      <c r="Q960" s="19">
        <f t="shared" si="1577"/>
        <v>-70490.2</v>
      </c>
      <c r="R960" s="19">
        <f t="shared" si="1531"/>
        <v>318961.09999999998</v>
      </c>
      <c r="S960" s="19">
        <f t="shared" si="1578"/>
        <v>0</v>
      </c>
      <c r="T960" s="19">
        <f t="shared" si="1534"/>
        <v>318961.09999999998</v>
      </c>
      <c r="U960" s="19">
        <f t="shared" si="1532"/>
        <v>368420.5</v>
      </c>
      <c r="V960" s="19">
        <f t="shared" si="1533"/>
        <v>551141</v>
      </c>
      <c r="W960" s="19">
        <f t="shared" ref="W960" si="1581">W961</f>
        <v>0</v>
      </c>
      <c r="X960" s="32"/>
      <c r="Y960" s="23"/>
      <c r="Z960" s="2"/>
    </row>
    <row r="961" spans="1:26" x14ac:dyDescent="0.3">
      <c r="A961" s="47" t="s">
        <v>226</v>
      </c>
      <c r="B961" s="44">
        <v>410</v>
      </c>
      <c r="C961" s="47" t="s">
        <v>28</v>
      </c>
      <c r="D961" s="47" t="s">
        <v>112</v>
      </c>
      <c r="E961" s="15" t="s">
        <v>558</v>
      </c>
      <c r="F961" s="19">
        <v>329002.3</v>
      </c>
      <c r="G961" s="19">
        <v>366616.8</v>
      </c>
      <c r="H961" s="19">
        <v>621631.19999999995</v>
      </c>
      <c r="I961" s="19"/>
      <c r="J961" s="19"/>
      <c r="K961" s="19"/>
      <c r="L961" s="19">
        <f t="shared" si="1569"/>
        <v>329002.3</v>
      </c>
      <c r="M961" s="19">
        <f t="shared" si="1570"/>
        <v>366616.8</v>
      </c>
      <c r="N961" s="19">
        <f t="shared" si="1571"/>
        <v>621631.19999999995</v>
      </c>
      <c r="O961" s="19">
        <v>-10041.200000000001</v>
      </c>
      <c r="P961" s="19">
        <v>1803.7</v>
      </c>
      <c r="Q961" s="19">
        <v>-70490.2</v>
      </c>
      <c r="R961" s="19">
        <f t="shared" si="1531"/>
        <v>318961.09999999998</v>
      </c>
      <c r="S961" s="19"/>
      <c r="T961" s="19">
        <f t="shared" si="1534"/>
        <v>318961.09999999998</v>
      </c>
      <c r="U961" s="19">
        <f t="shared" si="1532"/>
        <v>368420.5</v>
      </c>
      <c r="V961" s="19">
        <f t="shared" si="1533"/>
        <v>551141</v>
      </c>
      <c r="W961" s="19"/>
      <c r="X961" s="32"/>
      <c r="Y961" s="23"/>
      <c r="Z961" s="2"/>
    </row>
    <row r="962" spans="1:26" ht="140.4" x14ac:dyDescent="0.3">
      <c r="A962" s="47" t="s">
        <v>822</v>
      </c>
      <c r="B962" s="44"/>
      <c r="C962" s="47"/>
      <c r="D962" s="47"/>
      <c r="E962" s="15" t="s">
        <v>1124</v>
      </c>
      <c r="F962" s="19">
        <f t="shared" ref="F962:K962" si="1582">F963</f>
        <v>63918.1</v>
      </c>
      <c r="G962" s="19">
        <f t="shared" si="1582"/>
        <v>0</v>
      </c>
      <c r="H962" s="19">
        <f t="shared" si="1582"/>
        <v>0</v>
      </c>
      <c r="I962" s="19">
        <f t="shared" si="1582"/>
        <v>0</v>
      </c>
      <c r="J962" s="19">
        <f t="shared" si="1582"/>
        <v>0</v>
      </c>
      <c r="K962" s="19">
        <f t="shared" si="1582"/>
        <v>0</v>
      </c>
      <c r="L962" s="19">
        <f t="shared" si="1569"/>
        <v>63918.1</v>
      </c>
      <c r="M962" s="19">
        <f t="shared" si="1570"/>
        <v>0</v>
      </c>
      <c r="N962" s="19">
        <f t="shared" si="1571"/>
        <v>0</v>
      </c>
      <c r="O962" s="19">
        <f t="shared" ref="O962:Q962" si="1583">O963</f>
        <v>4858.0069999999996</v>
      </c>
      <c r="P962" s="19">
        <f t="shared" si="1583"/>
        <v>0</v>
      </c>
      <c r="Q962" s="19">
        <f t="shared" si="1583"/>
        <v>0</v>
      </c>
      <c r="R962" s="19">
        <f t="shared" si="1531"/>
        <v>68776.107000000004</v>
      </c>
      <c r="S962" s="19">
        <f t="shared" ref="S962" si="1584">S963</f>
        <v>0</v>
      </c>
      <c r="T962" s="19">
        <f t="shared" si="1534"/>
        <v>68776.107000000004</v>
      </c>
      <c r="U962" s="19">
        <f t="shared" si="1532"/>
        <v>0</v>
      </c>
      <c r="V962" s="19">
        <f t="shared" si="1533"/>
        <v>0</v>
      </c>
      <c r="W962" s="19">
        <f t="shared" ref="W962" si="1585">W963</f>
        <v>0</v>
      </c>
      <c r="X962" s="32"/>
      <c r="Y962" s="23"/>
      <c r="Z962" s="2"/>
    </row>
    <row r="963" spans="1:26" ht="46.8" x14ac:dyDescent="0.3">
      <c r="A963" s="47" t="s">
        <v>822</v>
      </c>
      <c r="B963" s="44">
        <v>400</v>
      </c>
      <c r="C963" s="47"/>
      <c r="D963" s="47"/>
      <c r="E963" s="15" t="s">
        <v>580</v>
      </c>
      <c r="F963" s="19">
        <f t="shared" ref="F963:K963" si="1586">F964+F966</f>
        <v>63918.1</v>
      </c>
      <c r="G963" s="19">
        <f t="shared" si="1586"/>
        <v>0</v>
      </c>
      <c r="H963" s="19">
        <f t="shared" si="1586"/>
        <v>0</v>
      </c>
      <c r="I963" s="19">
        <f t="shared" si="1586"/>
        <v>0</v>
      </c>
      <c r="J963" s="19">
        <f t="shared" si="1586"/>
        <v>0</v>
      </c>
      <c r="K963" s="19">
        <f t="shared" si="1586"/>
        <v>0</v>
      </c>
      <c r="L963" s="19">
        <f t="shared" si="1569"/>
        <v>63918.1</v>
      </c>
      <c r="M963" s="19">
        <f t="shared" si="1570"/>
        <v>0</v>
      </c>
      <c r="N963" s="19">
        <f t="shared" si="1571"/>
        <v>0</v>
      </c>
      <c r="O963" s="19">
        <f t="shared" ref="O963:Q963" si="1587">O964+O966</f>
        <v>4858.0069999999996</v>
      </c>
      <c r="P963" s="19">
        <f t="shared" si="1587"/>
        <v>0</v>
      </c>
      <c r="Q963" s="19">
        <f t="shared" si="1587"/>
        <v>0</v>
      </c>
      <c r="R963" s="19">
        <f t="shared" si="1531"/>
        <v>68776.107000000004</v>
      </c>
      <c r="S963" s="19">
        <f t="shared" ref="S963" si="1588">S964+S966</f>
        <v>0</v>
      </c>
      <c r="T963" s="19">
        <f t="shared" si="1534"/>
        <v>68776.107000000004</v>
      </c>
      <c r="U963" s="19">
        <f t="shared" si="1532"/>
        <v>0</v>
      </c>
      <c r="V963" s="19">
        <f t="shared" si="1533"/>
        <v>0</v>
      </c>
      <c r="W963" s="19">
        <f t="shared" ref="W963" si="1589">W964+W966</f>
        <v>0</v>
      </c>
      <c r="X963" s="32"/>
      <c r="Y963" s="23"/>
      <c r="Z963" s="2"/>
    </row>
    <row r="964" spans="1:26" x14ac:dyDescent="0.3">
      <c r="A964" s="47" t="s">
        <v>822</v>
      </c>
      <c r="B964" s="44">
        <v>410</v>
      </c>
      <c r="C964" s="47"/>
      <c r="D964" s="47"/>
      <c r="E964" s="15" t="s">
        <v>593</v>
      </c>
      <c r="F964" s="19">
        <f t="shared" ref="F964:K964" si="1590">F965</f>
        <v>43110.2</v>
      </c>
      <c r="G964" s="19">
        <f t="shared" si="1590"/>
        <v>0</v>
      </c>
      <c r="H964" s="19">
        <f t="shared" si="1590"/>
        <v>0</v>
      </c>
      <c r="I964" s="19">
        <f t="shared" si="1590"/>
        <v>0</v>
      </c>
      <c r="J964" s="19">
        <f t="shared" si="1590"/>
        <v>0</v>
      </c>
      <c r="K964" s="19">
        <f t="shared" si="1590"/>
        <v>0</v>
      </c>
      <c r="L964" s="19">
        <f t="shared" si="1569"/>
        <v>43110.2</v>
      </c>
      <c r="M964" s="19">
        <f t="shared" si="1570"/>
        <v>0</v>
      </c>
      <c r="N964" s="19">
        <f t="shared" si="1571"/>
        <v>0</v>
      </c>
      <c r="O964" s="19">
        <f t="shared" ref="O964:Q964" si="1591">O965</f>
        <v>4858.0069999999996</v>
      </c>
      <c r="P964" s="19">
        <f t="shared" si="1591"/>
        <v>0</v>
      </c>
      <c r="Q964" s="19">
        <f t="shared" si="1591"/>
        <v>0</v>
      </c>
      <c r="R964" s="19">
        <f t="shared" si="1531"/>
        <v>47968.206999999995</v>
      </c>
      <c r="S964" s="19">
        <f t="shared" ref="S964" si="1592">S965</f>
        <v>0</v>
      </c>
      <c r="T964" s="19">
        <f t="shared" si="1534"/>
        <v>47968.206999999995</v>
      </c>
      <c r="U964" s="19">
        <f t="shared" si="1532"/>
        <v>0</v>
      </c>
      <c r="V964" s="19">
        <f t="shared" si="1533"/>
        <v>0</v>
      </c>
      <c r="W964" s="19">
        <f t="shared" ref="W964" si="1593">W965</f>
        <v>0</v>
      </c>
      <c r="X964" s="32"/>
      <c r="Y964" s="23"/>
      <c r="Z964" s="2"/>
    </row>
    <row r="965" spans="1:26" x14ac:dyDescent="0.3">
      <c r="A965" s="47" t="s">
        <v>822</v>
      </c>
      <c r="B965" s="44">
        <v>410</v>
      </c>
      <c r="C965" s="47" t="s">
        <v>28</v>
      </c>
      <c r="D965" s="47" t="s">
        <v>112</v>
      </c>
      <c r="E965" s="15" t="s">
        <v>558</v>
      </c>
      <c r="F965" s="19">
        <v>43110.2</v>
      </c>
      <c r="G965" s="19">
        <v>0</v>
      </c>
      <c r="H965" s="19">
        <v>0</v>
      </c>
      <c r="I965" s="19"/>
      <c r="J965" s="19"/>
      <c r="K965" s="19"/>
      <c r="L965" s="19">
        <f t="shared" si="1569"/>
        <v>43110.2</v>
      </c>
      <c r="M965" s="19">
        <f t="shared" si="1570"/>
        <v>0</v>
      </c>
      <c r="N965" s="19">
        <f t="shared" si="1571"/>
        <v>0</v>
      </c>
      <c r="O965" s="19">
        <v>4858.0069999999996</v>
      </c>
      <c r="P965" s="19"/>
      <c r="Q965" s="19"/>
      <c r="R965" s="19">
        <f t="shared" si="1531"/>
        <v>47968.206999999995</v>
      </c>
      <c r="S965" s="19"/>
      <c r="T965" s="19">
        <f t="shared" si="1534"/>
        <v>47968.206999999995</v>
      </c>
      <c r="U965" s="19">
        <f t="shared" si="1532"/>
        <v>0</v>
      </c>
      <c r="V965" s="19">
        <f t="shared" si="1533"/>
        <v>0</v>
      </c>
      <c r="W965" s="19"/>
      <c r="X965" s="32"/>
      <c r="Y965" s="23"/>
      <c r="Z965" s="2"/>
    </row>
    <row r="966" spans="1:26" ht="140.4" x14ac:dyDescent="0.3">
      <c r="A966" s="47" t="s">
        <v>822</v>
      </c>
      <c r="B966" s="44">
        <v>460</v>
      </c>
      <c r="C966" s="47"/>
      <c r="D966" s="47"/>
      <c r="E966" s="15" t="s">
        <v>594</v>
      </c>
      <c r="F966" s="19">
        <f t="shared" ref="F966:K966" si="1594">F967</f>
        <v>20807.900000000001</v>
      </c>
      <c r="G966" s="19">
        <f t="shared" si="1594"/>
        <v>0</v>
      </c>
      <c r="H966" s="19">
        <f t="shared" si="1594"/>
        <v>0</v>
      </c>
      <c r="I966" s="19">
        <f t="shared" si="1594"/>
        <v>0</v>
      </c>
      <c r="J966" s="19">
        <f t="shared" si="1594"/>
        <v>0</v>
      </c>
      <c r="K966" s="19">
        <f t="shared" si="1594"/>
        <v>0</v>
      </c>
      <c r="L966" s="19">
        <f t="shared" si="1569"/>
        <v>20807.900000000001</v>
      </c>
      <c r="M966" s="19">
        <f t="shared" si="1570"/>
        <v>0</v>
      </c>
      <c r="N966" s="19">
        <f t="shared" si="1571"/>
        <v>0</v>
      </c>
      <c r="O966" s="19">
        <f t="shared" ref="O966:Q966" si="1595">O967</f>
        <v>0</v>
      </c>
      <c r="P966" s="19">
        <f t="shared" si="1595"/>
        <v>0</v>
      </c>
      <c r="Q966" s="19">
        <f t="shared" si="1595"/>
        <v>0</v>
      </c>
      <c r="R966" s="19">
        <f t="shared" si="1531"/>
        <v>20807.900000000001</v>
      </c>
      <c r="S966" s="19">
        <f t="shared" ref="S966" si="1596">S967</f>
        <v>0</v>
      </c>
      <c r="T966" s="19">
        <f t="shared" si="1534"/>
        <v>20807.900000000001</v>
      </c>
      <c r="U966" s="19">
        <f t="shared" si="1532"/>
        <v>0</v>
      </c>
      <c r="V966" s="19">
        <f t="shared" si="1533"/>
        <v>0</v>
      </c>
      <c r="W966" s="19">
        <f t="shared" ref="W966" si="1597">W967</f>
        <v>0</v>
      </c>
      <c r="X966" s="32"/>
      <c r="Y966" s="23"/>
      <c r="Z966" s="2"/>
    </row>
    <row r="967" spans="1:26" x14ac:dyDescent="0.3">
      <c r="A967" s="47" t="s">
        <v>822</v>
      </c>
      <c r="B967" s="44">
        <v>460</v>
      </c>
      <c r="C967" s="47" t="s">
        <v>28</v>
      </c>
      <c r="D967" s="47" t="s">
        <v>112</v>
      </c>
      <c r="E967" s="15" t="s">
        <v>558</v>
      </c>
      <c r="F967" s="19">
        <v>20807.900000000001</v>
      </c>
      <c r="G967" s="19">
        <v>0</v>
      </c>
      <c r="H967" s="19">
        <v>0</v>
      </c>
      <c r="I967" s="19"/>
      <c r="J967" s="19"/>
      <c r="K967" s="19"/>
      <c r="L967" s="19">
        <f t="shared" si="1569"/>
        <v>20807.900000000001</v>
      </c>
      <c r="M967" s="19">
        <f t="shared" si="1570"/>
        <v>0</v>
      </c>
      <c r="N967" s="19">
        <f t="shared" si="1571"/>
        <v>0</v>
      </c>
      <c r="O967" s="19"/>
      <c r="P967" s="19"/>
      <c r="Q967" s="19"/>
      <c r="R967" s="19">
        <f t="shared" si="1531"/>
        <v>20807.900000000001</v>
      </c>
      <c r="S967" s="19"/>
      <c r="T967" s="19">
        <f t="shared" si="1534"/>
        <v>20807.900000000001</v>
      </c>
      <c r="U967" s="19">
        <f t="shared" si="1532"/>
        <v>0</v>
      </c>
      <c r="V967" s="19">
        <f t="shared" si="1533"/>
        <v>0</v>
      </c>
      <c r="W967" s="19"/>
      <c r="X967" s="32"/>
      <c r="Y967" s="23"/>
      <c r="Z967" s="2"/>
    </row>
    <row r="968" spans="1:26" ht="140.4" x14ac:dyDescent="0.3">
      <c r="A968" s="47" t="s">
        <v>823</v>
      </c>
      <c r="B968" s="44"/>
      <c r="C968" s="47"/>
      <c r="D968" s="47"/>
      <c r="E968" s="15" t="s">
        <v>826</v>
      </c>
      <c r="F968" s="19">
        <f t="shared" ref="F968:K970" si="1598">F969</f>
        <v>103095.29999999999</v>
      </c>
      <c r="G968" s="19">
        <f t="shared" si="1598"/>
        <v>112002.7</v>
      </c>
      <c r="H968" s="19">
        <f t="shared" si="1598"/>
        <v>0</v>
      </c>
      <c r="I968" s="19">
        <f t="shared" si="1598"/>
        <v>0</v>
      </c>
      <c r="J968" s="19">
        <f t="shared" si="1598"/>
        <v>0</v>
      </c>
      <c r="K968" s="19">
        <f t="shared" si="1598"/>
        <v>0</v>
      </c>
      <c r="L968" s="19">
        <f t="shared" si="1569"/>
        <v>103095.29999999999</v>
      </c>
      <c r="M968" s="19">
        <f t="shared" si="1570"/>
        <v>112002.7</v>
      </c>
      <c r="N968" s="19">
        <f t="shared" si="1571"/>
        <v>0</v>
      </c>
      <c r="O968" s="19">
        <f t="shared" ref="O968:Q970" si="1599">O969</f>
        <v>8742.0679999999993</v>
      </c>
      <c r="P968" s="19">
        <f t="shared" si="1599"/>
        <v>0</v>
      </c>
      <c r="Q968" s="19">
        <f t="shared" si="1599"/>
        <v>0</v>
      </c>
      <c r="R968" s="19">
        <f t="shared" si="1531"/>
        <v>111837.36799999999</v>
      </c>
      <c r="S968" s="19">
        <f t="shared" ref="S968:S970" si="1600">S969</f>
        <v>0</v>
      </c>
      <c r="T968" s="19">
        <f t="shared" si="1534"/>
        <v>111837.36799999999</v>
      </c>
      <c r="U968" s="19">
        <f t="shared" si="1532"/>
        <v>112002.7</v>
      </c>
      <c r="V968" s="19">
        <f t="shared" si="1533"/>
        <v>0</v>
      </c>
      <c r="W968" s="19">
        <f t="shared" ref="W968:W970" si="1601">W969</f>
        <v>0</v>
      </c>
      <c r="X968" s="32"/>
      <c r="Y968" s="23"/>
      <c r="Z968" s="2"/>
    </row>
    <row r="969" spans="1:26" ht="46.8" x14ac:dyDescent="0.3">
      <c r="A969" s="47" t="s">
        <v>823</v>
      </c>
      <c r="B969" s="44">
        <v>400</v>
      </c>
      <c r="C969" s="47"/>
      <c r="D969" s="47"/>
      <c r="E969" s="15" t="s">
        <v>580</v>
      </c>
      <c r="F969" s="19">
        <f t="shared" si="1598"/>
        <v>103095.29999999999</v>
      </c>
      <c r="G969" s="19">
        <f t="shared" si="1598"/>
        <v>112002.7</v>
      </c>
      <c r="H969" s="19">
        <f t="shared" si="1598"/>
        <v>0</v>
      </c>
      <c r="I969" s="19">
        <f t="shared" si="1598"/>
        <v>0</v>
      </c>
      <c r="J969" s="19">
        <f t="shared" si="1598"/>
        <v>0</v>
      </c>
      <c r="K969" s="19">
        <f t="shared" si="1598"/>
        <v>0</v>
      </c>
      <c r="L969" s="19">
        <f t="shared" si="1569"/>
        <v>103095.29999999999</v>
      </c>
      <c r="M969" s="19">
        <f t="shared" si="1570"/>
        <v>112002.7</v>
      </c>
      <c r="N969" s="19">
        <f t="shared" si="1571"/>
        <v>0</v>
      </c>
      <c r="O969" s="19">
        <f t="shared" si="1599"/>
        <v>8742.0679999999993</v>
      </c>
      <c r="P969" s="19">
        <f t="shared" si="1599"/>
        <v>0</v>
      </c>
      <c r="Q969" s="19">
        <f t="shared" si="1599"/>
        <v>0</v>
      </c>
      <c r="R969" s="19">
        <f t="shared" si="1531"/>
        <v>111837.36799999999</v>
      </c>
      <c r="S969" s="19">
        <f t="shared" si="1600"/>
        <v>0</v>
      </c>
      <c r="T969" s="19">
        <f t="shared" si="1534"/>
        <v>111837.36799999999</v>
      </c>
      <c r="U969" s="19">
        <f t="shared" si="1532"/>
        <v>112002.7</v>
      </c>
      <c r="V969" s="19">
        <f t="shared" si="1533"/>
        <v>0</v>
      </c>
      <c r="W969" s="19">
        <f t="shared" si="1601"/>
        <v>0</v>
      </c>
      <c r="X969" s="32"/>
      <c r="Y969" s="23"/>
      <c r="Z969" s="2"/>
    </row>
    <row r="970" spans="1:26" x14ac:dyDescent="0.3">
      <c r="A970" s="47" t="s">
        <v>823</v>
      </c>
      <c r="B970" s="44">
        <v>410</v>
      </c>
      <c r="C970" s="47"/>
      <c r="D970" s="47"/>
      <c r="E970" s="15" t="s">
        <v>593</v>
      </c>
      <c r="F970" s="19">
        <f t="shared" si="1598"/>
        <v>103095.29999999999</v>
      </c>
      <c r="G970" s="19">
        <f t="shared" si="1598"/>
        <v>112002.7</v>
      </c>
      <c r="H970" s="19">
        <f t="shared" si="1598"/>
        <v>0</v>
      </c>
      <c r="I970" s="19">
        <f t="shared" si="1598"/>
        <v>0</v>
      </c>
      <c r="J970" s="19">
        <f t="shared" si="1598"/>
        <v>0</v>
      </c>
      <c r="K970" s="19">
        <f t="shared" si="1598"/>
        <v>0</v>
      </c>
      <c r="L970" s="19">
        <f t="shared" si="1569"/>
        <v>103095.29999999999</v>
      </c>
      <c r="M970" s="19">
        <f t="shared" si="1570"/>
        <v>112002.7</v>
      </c>
      <c r="N970" s="19">
        <f t="shared" si="1571"/>
        <v>0</v>
      </c>
      <c r="O970" s="19">
        <f t="shared" si="1599"/>
        <v>8742.0679999999993</v>
      </c>
      <c r="P970" s="19">
        <f t="shared" si="1599"/>
        <v>0</v>
      </c>
      <c r="Q970" s="19">
        <f t="shared" si="1599"/>
        <v>0</v>
      </c>
      <c r="R970" s="19">
        <f t="shared" si="1531"/>
        <v>111837.36799999999</v>
      </c>
      <c r="S970" s="19">
        <f t="shared" si="1600"/>
        <v>0</v>
      </c>
      <c r="T970" s="19">
        <f t="shared" si="1534"/>
        <v>111837.36799999999</v>
      </c>
      <c r="U970" s="19">
        <f t="shared" si="1532"/>
        <v>112002.7</v>
      </c>
      <c r="V970" s="19">
        <f t="shared" si="1533"/>
        <v>0</v>
      </c>
      <c r="W970" s="19">
        <f t="shared" si="1601"/>
        <v>0</v>
      </c>
      <c r="X970" s="32"/>
      <c r="Y970" s="23"/>
      <c r="Z970" s="2"/>
    </row>
    <row r="971" spans="1:26" x14ac:dyDescent="0.3">
      <c r="A971" s="47" t="s">
        <v>823</v>
      </c>
      <c r="B971" s="44">
        <v>410</v>
      </c>
      <c r="C971" s="47" t="s">
        <v>28</v>
      </c>
      <c r="D971" s="47" t="s">
        <v>112</v>
      </c>
      <c r="E971" s="15" t="s">
        <v>558</v>
      </c>
      <c r="F971" s="19">
        <f>103095.4-0.1</f>
        <v>103095.29999999999</v>
      </c>
      <c r="G971" s="19">
        <v>112002.7</v>
      </c>
      <c r="H971" s="19">
        <v>0</v>
      </c>
      <c r="I971" s="19"/>
      <c r="J971" s="19"/>
      <c r="K971" s="19"/>
      <c r="L971" s="19">
        <f t="shared" si="1569"/>
        <v>103095.29999999999</v>
      </c>
      <c r="M971" s="19">
        <f t="shared" si="1570"/>
        <v>112002.7</v>
      </c>
      <c r="N971" s="19">
        <f t="shared" si="1571"/>
        <v>0</v>
      </c>
      <c r="O971" s="19">
        <v>8742.0679999999993</v>
      </c>
      <c r="P971" s="19"/>
      <c r="Q971" s="19"/>
      <c r="R971" s="19">
        <f t="shared" si="1531"/>
        <v>111837.36799999999</v>
      </c>
      <c r="S971" s="19"/>
      <c r="T971" s="19">
        <f t="shared" si="1534"/>
        <v>111837.36799999999</v>
      </c>
      <c r="U971" s="19">
        <f t="shared" si="1532"/>
        <v>112002.7</v>
      </c>
      <c r="V971" s="19">
        <f t="shared" si="1533"/>
        <v>0</v>
      </c>
      <c r="W971" s="19"/>
      <c r="X971" s="32"/>
      <c r="Y971" s="23"/>
      <c r="Z971" s="2"/>
    </row>
    <row r="972" spans="1:26" ht="124.8" x14ac:dyDescent="0.3">
      <c r="A972" s="47" t="s">
        <v>852</v>
      </c>
      <c r="B972" s="44"/>
      <c r="C972" s="47"/>
      <c r="D972" s="47"/>
      <c r="E972" s="15" t="s">
        <v>1125</v>
      </c>
      <c r="F972" s="19">
        <f t="shared" ref="F972:K974" si="1602">F973</f>
        <v>17057.400000000001</v>
      </c>
      <c r="G972" s="19">
        <f t="shared" si="1602"/>
        <v>150010.20000000001</v>
      </c>
      <c r="H972" s="19">
        <f t="shared" si="1602"/>
        <v>0</v>
      </c>
      <c r="I972" s="19">
        <f t="shared" si="1602"/>
        <v>0</v>
      </c>
      <c r="J972" s="19">
        <f t="shared" si="1602"/>
        <v>0</v>
      </c>
      <c r="K972" s="19">
        <f t="shared" si="1602"/>
        <v>0</v>
      </c>
      <c r="L972" s="19">
        <f t="shared" si="1569"/>
        <v>17057.400000000001</v>
      </c>
      <c r="M972" s="19">
        <f t="shared" si="1570"/>
        <v>150010.20000000001</v>
      </c>
      <c r="N972" s="19">
        <f t="shared" si="1571"/>
        <v>0</v>
      </c>
      <c r="O972" s="19">
        <f t="shared" ref="O972:Q974" si="1603">O973</f>
        <v>0</v>
      </c>
      <c r="P972" s="19">
        <f t="shared" si="1603"/>
        <v>0</v>
      </c>
      <c r="Q972" s="19">
        <f t="shared" si="1603"/>
        <v>0</v>
      </c>
      <c r="R972" s="19">
        <f t="shared" si="1531"/>
        <v>17057.400000000001</v>
      </c>
      <c r="S972" s="19">
        <f t="shared" ref="S972:S974" si="1604">S973</f>
        <v>0</v>
      </c>
      <c r="T972" s="19">
        <f t="shared" si="1534"/>
        <v>17057.400000000001</v>
      </c>
      <c r="U972" s="19">
        <f t="shared" si="1532"/>
        <v>150010.20000000001</v>
      </c>
      <c r="V972" s="19">
        <f t="shared" si="1533"/>
        <v>0</v>
      </c>
      <c r="W972" s="19">
        <f t="shared" ref="W972:W974" si="1605">W973</f>
        <v>0</v>
      </c>
      <c r="X972" s="32"/>
      <c r="Y972" s="23"/>
      <c r="Z972" s="2"/>
    </row>
    <row r="973" spans="1:26" ht="46.8" x14ac:dyDescent="0.3">
      <c r="A973" s="47" t="s">
        <v>852</v>
      </c>
      <c r="B973" s="44">
        <v>400</v>
      </c>
      <c r="C973" s="47"/>
      <c r="D973" s="47"/>
      <c r="E973" s="15" t="s">
        <v>580</v>
      </c>
      <c r="F973" s="19">
        <f t="shared" si="1602"/>
        <v>17057.400000000001</v>
      </c>
      <c r="G973" s="19">
        <f t="shared" si="1602"/>
        <v>150010.20000000001</v>
      </c>
      <c r="H973" s="19">
        <f t="shared" si="1602"/>
        <v>0</v>
      </c>
      <c r="I973" s="19">
        <f t="shared" si="1602"/>
        <v>0</v>
      </c>
      <c r="J973" s="19">
        <f t="shared" si="1602"/>
        <v>0</v>
      </c>
      <c r="K973" s="19">
        <f t="shared" si="1602"/>
        <v>0</v>
      </c>
      <c r="L973" s="19">
        <f t="shared" si="1569"/>
        <v>17057.400000000001</v>
      </c>
      <c r="M973" s="19">
        <f t="shared" si="1570"/>
        <v>150010.20000000001</v>
      </c>
      <c r="N973" s="19">
        <f t="shared" si="1571"/>
        <v>0</v>
      </c>
      <c r="O973" s="19">
        <f t="shared" si="1603"/>
        <v>0</v>
      </c>
      <c r="P973" s="19">
        <f t="shared" si="1603"/>
        <v>0</v>
      </c>
      <c r="Q973" s="19">
        <f t="shared" si="1603"/>
        <v>0</v>
      </c>
      <c r="R973" s="19">
        <f t="shared" si="1531"/>
        <v>17057.400000000001</v>
      </c>
      <c r="S973" s="19">
        <f t="shared" si="1604"/>
        <v>0</v>
      </c>
      <c r="T973" s="19">
        <f t="shared" si="1534"/>
        <v>17057.400000000001</v>
      </c>
      <c r="U973" s="19">
        <f t="shared" si="1532"/>
        <v>150010.20000000001</v>
      </c>
      <c r="V973" s="19">
        <f t="shared" si="1533"/>
        <v>0</v>
      </c>
      <c r="W973" s="19">
        <f t="shared" si="1605"/>
        <v>0</v>
      </c>
      <c r="X973" s="32"/>
      <c r="Y973" s="23"/>
      <c r="Z973" s="2"/>
    </row>
    <row r="974" spans="1:26" x14ac:dyDescent="0.3">
      <c r="A974" s="47" t="s">
        <v>852</v>
      </c>
      <c r="B974" s="44">
        <v>410</v>
      </c>
      <c r="C974" s="47"/>
      <c r="D974" s="47"/>
      <c r="E974" s="15" t="s">
        <v>593</v>
      </c>
      <c r="F974" s="19">
        <f t="shared" si="1602"/>
        <v>17057.400000000001</v>
      </c>
      <c r="G974" s="19">
        <f t="shared" si="1602"/>
        <v>150010.20000000001</v>
      </c>
      <c r="H974" s="19">
        <f t="shared" si="1602"/>
        <v>0</v>
      </c>
      <c r="I974" s="19">
        <f t="shared" si="1602"/>
        <v>0</v>
      </c>
      <c r="J974" s="19">
        <f t="shared" si="1602"/>
        <v>0</v>
      </c>
      <c r="K974" s="19">
        <f t="shared" si="1602"/>
        <v>0</v>
      </c>
      <c r="L974" s="19">
        <f t="shared" si="1569"/>
        <v>17057.400000000001</v>
      </c>
      <c r="M974" s="19">
        <f t="shared" si="1570"/>
        <v>150010.20000000001</v>
      </c>
      <c r="N974" s="19">
        <f t="shared" si="1571"/>
        <v>0</v>
      </c>
      <c r="O974" s="19">
        <f t="shared" si="1603"/>
        <v>0</v>
      </c>
      <c r="P974" s="19">
        <f t="shared" si="1603"/>
        <v>0</v>
      </c>
      <c r="Q974" s="19">
        <f t="shared" si="1603"/>
        <v>0</v>
      </c>
      <c r="R974" s="19">
        <f t="shared" si="1531"/>
        <v>17057.400000000001</v>
      </c>
      <c r="S974" s="19">
        <f t="shared" si="1604"/>
        <v>0</v>
      </c>
      <c r="T974" s="19">
        <f t="shared" si="1534"/>
        <v>17057.400000000001</v>
      </c>
      <c r="U974" s="19">
        <f t="shared" si="1532"/>
        <v>150010.20000000001</v>
      </c>
      <c r="V974" s="19">
        <f t="shared" si="1533"/>
        <v>0</v>
      </c>
      <c r="W974" s="19">
        <f t="shared" si="1605"/>
        <v>0</v>
      </c>
      <c r="X974" s="32"/>
      <c r="Y974" s="23"/>
      <c r="Z974" s="2"/>
    </row>
    <row r="975" spans="1:26" x14ac:dyDescent="0.3">
      <c r="A975" s="47" t="s">
        <v>852</v>
      </c>
      <c r="B975" s="44">
        <v>410</v>
      </c>
      <c r="C975" s="47" t="s">
        <v>28</v>
      </c>
      <c r="D975" s="47" t="s">
        <v>112</v>
      </c>
      <c r="E975" s="15" t="s">
        <v>558</v>
      </c>
      <c r="F975" s="19">
        <v>17057.400000000001</v>
      </c>
      <c r="G975" s="19">
        <v>150010.20000000001</v>
      </c>
      <c r="H975" s="19">
        <v>0</v>
      </c>
      <c r="I975" s="19"/>
      <c r="J975" s="19"/>
      <c r="K975" s="19"/>
      <c r="L975" s="19">
        <f t="shared" si="1569"/>
        <v>17057.400000000001</v>
      </c>
      <c r="M975" s="19">
        <f t="shared" si="1570"/>
        <v>150010.20000000001</v>
      </c>
      <c r="N975" s="19">
        <f t="shared" si="1571"/>
        <v>0</v>
      </c>
      <c r="O975" s="19"/>
      <c r="P975" s="19"/>
      <c r="Q975" s="19"/>
      <c r="R975" s="19">
        <f t="shared" si="1531"/>
        <v>17057.400000000001</v>
      </c>
      <c r="S975" s="19"/>
      <c r="T975" s="19">
        <f t="shared" si="1534"/>
        <v>17057.400000000001</v>
      </c>
      <c r="U975" s="19">
        <f t="shared" si="1532"/>
        <v>150010.20000000001</v>
      </c>
      <c r="V975" s="19">
        <f t="shared" si="1533"/>
        <v>0</v>
      </c>
      <c r="W975" s="19"/>
      <c r="X975" s="32"/>
      <c r="Y975" s="23"/>
      <c r="Z975" s="2"/>
    </row>
    <row r="976" spans="1:26" ht="140.4" x14ac:dyDescent="0.3">
      <c r="A976" s="47" t="s">
        <v>966</v>
      </c>
      <c r="B976" s="44"/>
      <c r="C976" s="47"/>
      <c r="D976" s="47"/>
      <c r="E976" s="15" t="s">
        <v>967</v>
      </c>
      <c r="F976" s="19">
        <f>F977</f>
        <v>11641.3</v>
      </c>
      <c r="G976" s="19">
        <f t="shared" ref="G976:W978" si="1606">G977</f>
        <v>89388.7</v>
      </c>
      <c r="H976" s="19">
        <f t="shared" si="1606"/>
        <v>0</v>
      </c>
      <c r="I976" s="19">
        <f t="shared" si="1606"/>
        <v>0</v>
      </c>
      <c r="J976" s="19">
        <f t="shared" si="1606"/>
        <v>0</v>
      </c>
      <c r="K976" s="19">
        <f t="shared" si="1606"/>
        <v>0</v>
      </c>
      <c r="L976" s="19">
        <f t="shared" si="1569"/>
        <v>11641.3</v>
      </c>
      <c r="M976" s="19">
        <f t="shared" si="1570"/>
        <v>89388.7</v>
      </c>
      <c r="N976" s="19">
        <f t="shared" si="1571"/>
        <v>0</v>
      </c>
      <c r="O976" s="19">
        <f t="shared" si="1606"/>
        <v>0</v>
      </c>
      <c r="P976" s="19">
        <f t="shared" si="1606"/>
        <v>0</v>
      </c>
      <c r="Q976" s="19">
        <f t="shared" si="1606"/>
        <v>0</v>
      </c>
      <c r="R976" s="19">
        <f t="shared" si="1531"/>
        <v>11641.3</v>
      </c>
      <c r="S976" s="19">
        <f t="shared" si="1606"/>
        <v>0</v>
      </c>
      <c r="T976" s="19">
        <f t="shared" si="1534"/>
        <v>11641.3</v>
      </c>
      <c r="U976" s="19">
        <f t="shared" si="1532"/>
        <v>89388.7</v>
      </c>
      <c r="V976" s="19">
        <f t="shared" si="1533"/>
        <v>0</v>
      </c>
      <c r="W976" s="19">
        <f t="shared" si="1606"/>
        <v>0</v>
      </c>
      <c r="X976" s="32"/>
      <c r="Y976" s="23"/>
      <c r="Z976" s="2"/>
    </row>
    <row r="977" spans="1:26" ht="46.8" x14ac:dyDescent="0.3">
      <c r="A977" s="47" t="s">
        <v>966</v>
      </c>
      <c r="B977" s="44">
        <v>400</v>
      </c>
      <c r="C977" s="47"/>
      <c r="D977" s="47"/>
      <c r="E977" s="15" t="s">
        <v>580</v>
      </c>
      <c r="F977" s="19">
        <f>F978</f>
        <v>11641.3</v>
      </c>
      <c r="G977" s="19">
        <f t="shared" si="1606"/>
        <v>89388.7</v>
      </c>
      <c r="H977" s="19">
        <f t="shared" si="1606"/>
        <v>0</v>
      </c>
      <c r="I977" s="19">
        <f t="shared" si="1606"/>
        <v>0</v>
      </c>
      <c r="J977" s="19">
        <f t="shared" si="1606"/>
        <v>0</v>
      </c>
      <c r="K977" s="19">
        <f t="shared" si="1606"/>
        <v>0</v>
      </c>
      <c r="L977" s="19">
        <f t="shared" si="1569"/>
        <v>11641.3</v>
      </c>
      <c r="M977" s="19">
        <f t="shared" si="1570"/>
        <v>89388.7</v>
      </c>
      <c r="N977" s="19">
        <f t="shared" si="1571"/>
        <v>0</v>
      </c>
      <c r="O977" s="19">
        <f t="shared" si="1606"/>
        <v>0</v>
      </c>
      <c r="P977" s="19">
        <f t="shared" si="1606"/>
        <v>0</v>
      </c>
      <c r="Q977" s="19">
        <f t="shared" si="1606"/>
        <v>0</v>
      </c>
      <c r="R977" s="19">
        <f t="shared" si="1531"/>
        <v>11641.3</v>
      </c>
      <c r="S977" s="19">
        <f t="shared" si="1606"/>
        <v>0</v>
      </c>
      <c r="T977" s="19">
        <f t="shared" si="1534"/>
        <v>11641.3</v>
      </c>
      <c r="U977" s="19">
        <f t="shared" si="1532"/>
        <v>89388.7</v>
      </c>
      <c r="V977" s="19">
        <f t="shared" si="1533"/>
        <v>0</v>
      </c>
      <c r="W977" s="19">
        <f t="shared" si="1606"/>
        <v>0</v>
      </c>
      <c r="X977" s="32"/>
      <c r="Y977" s="23"/>
      <c r="Z977" s="2"/>
    </row>
    <row r="978" spans="1:26" x14ac:dyDescent="0.3">
      <c r="A978" s="47" t="s">
        <v>966</v>
      </c>
      <c r="B978" s="44">
        <v>410</v>
      </c>
      <c r="C978" s="47"/>
      <c r="D978" s="47"/>
      <c r="E978" s="15" t="s">
        <v>593</v>
      </c>
      <c r="F978" s="19">
        <f>F979</f>
        <v>11641.3</v>
      </c>
      <c r="G978" s="19">
        <f t="shared" si="1606"/>
        <v>89388.7</v>
      </c>
      <c r="H978" s="19">
        <f t="shared" si="1606"/>
        <v>0</v>
      </c>
      <c r="I978" s="19">
        <f t="shared" si="1606"/>
        <v>0</v>
      </c>
      <c r="J978" s="19">
        <f t="shared" si="1606"/>
        <v>0</v>
      </c>
      <c r="K978" s="19">
        <f t="shared" si="1606"/>
        <v>0</v>
      </c>
      <c r="L978" s="19">
        <f t="shared" si="1569"/>
        <v>11641.3</v>
      </c>
      <c r="M978" s="19">
        <f t="shared" si="1570"/>
        <v>89388.7</v>
      </c>
      <c r="N978" s="19">
        <f t="shared" si="1571"/>
        <v>0</v>
      </c>
      <c r="O978" s="19">
        <f t="shared" si="1606"/>
        <v>0</v>
      </c>
      <c r="P978" s="19">
        <f t="shared" si="1606"/>
        <v>0</v>
      </c>
      <c r="Q978" s="19">
        <f t="shared" si="1606"/>
        <v>0</v>
      </c>
      <c r="R978" s="19">
        <f t="shared" ref="R978:R1041" si="1607">L978+O978</f>
        <v>11641.3</v>
      </c>
      <c r="S978" s="19">
        <f t="shared" si="1606"/>
        <v>0</v>
      </c>
      <c r="T978" s="19">
        <f t="shared" si="1534"/>
        <v>11641.3</v>
      </c>
      <c r="U978" s="19">
        <f t="shared" ref="U978:U1041" si="1608">M978+P978</f>
        <v>89388.7</v>
      </c>
      <c r="V978" s="19">
        <f t="shared" ref="V978:V1041" si="1609">N978+Q978</f>
        <v>0</v>
      </c>
      <c r="W978" s="19">
        <f t="shared" si="1606"/>
        <v>0</v>
      </c>
      <c r="X978" s="32"/>
      <c r="Y978" s="23"/>
      <c r="Z978" s="2"/>
    </row>
    <row r="979" spans="1:26" x14ac:dyDescent="0.3">
      <c r="A979" s="47" t="s">
        <v>966</v>
      </c>
      <c r="B979" s="44">
        <v>410</v>
      </c>
      <c r="C979" s="47" t="s">
        <v>28</v>
      </c>
      <c r="D979" s="47" t="s">
        <v>112</v>
      </c>
      <c r="E979" s="15" t="s">
        <v>558</v>
      </c>
      <c r="F979" s="19">
        <v>11641.3</v>
      </c>
      <c r="G979" s="19">
        <v>89388.7</v>
      </c>
      <c r="H979" s="19">
        <v>0</v>
      </c>
      <c r="I979" s="19"/>
      <c r="J979" s="19"/>
      <c r="K979" s="19"/>
      <c r="L979" s="19">
        <f t="shared" si="1569"/>
        <v>11641.3</v>
      </c>
      <c r="M979" s="19">
        <f t="shared" si="1570"/>
        <v>89388.7</v>
      </c>
      <c r="N979" s="19">
        <f t="shared" si="1571"/>
        <v>0</v>
      </c>
      <c r="O979" s="19"/>
      <c r="P979" s="19"/>
      <c r="Q979" s="19"/>
      <c r="R979" s="19">
        <f t="shared" si="1607"/>
        <v>11641.3</v>
      </c>
      <c r="S979" s="19"/>
      <c r="T979" s="19">
        <f t="shared" ref="T979:T1042" si="1610">R979+S979</f>
        <v>11641.3</v>
      </c>
      <c r="U979" s="19">
        <f t="shared" si="1608"/>
        <v>89388.7</v>
      </c>
      <c r="V979" s="19">
        <f t="shared" si="1609"/>
        <v>0</v>
      </c>
      <c r="W979" s="19"/>
      <c r="X979" s="32"/>
      <c r="Y979" s="23"/>
      <c r="Z979" s="2"/>
    </row>
    <row r="980" spans="1:26" ht="140.4" x14ac:dyDescent="0.3">
      <c r="A980" s="47" t="s">
        <v>968</v>
      </c>
      <c r="B980" s="44"/>
      <c r="C980" s="47"/>
      <c r="D980" s="47"/>
      <c r="E980" s="15" t="s">
        <v>1275</v>
      </c>
      <c r="F980" s="19">
        <f>F981</f>
        <v>0</v>
      </c>
      <c r="G980" s="19">
        <f t="shared" ref="G980:W982" si="1611">G981</f>
        <v>2767.6</v>
      </c>
      <c r="H980" s="19">
        <f t="shared" si="1611"/>
        <v>33061</v>
      </c>
      <c r="I980" s="19">
        <f t="shared" si="1611"/>
        <v>0</v>
      </c>
      <c r="J980" s="19">
        <f t="shared" si="1611"/>
        <v>0</v>
      </c>
      <c r="K980" s="19">
        <f t="shared" si="1611"/>
        <v>0</v>
      </c>
      <c r="L980" s="19">
        <f t="shared" si="1569"/>
        <v>0</v>
      </c>
      <c r="M980" s="19">
        <f t="shared" si="1570"/>
        <v>2767.6</v>
      </c>
      <c r="N980" s="19">
        <f t="shared" si="1571"/>
        <v>33061</v>
      </c>
      <c r="O980" s="19">
        <f t="shared" si="1611"/>
        <v>0</v>
      </c>
      <c r="P980" s="19">
        <f t="shared" si="1611"/>
        <v>0</v>
      </c>
      <c r="Q980" s="19">
        <f t="shared" si="1611"/>
        <v>0</v>
      </c>
      <c r="R980" s="19">
        <f t="shared" si="1607"/>
        <v>0</v>
      </c>
      <c r="S980" s="19">
        <f t="shared" si="1611"/>
        <v>0</v>
      </c>
      <c r="T980" s="19">
        <f t="shared" si="1610"/>
        <v>0</v>
      </c>
      <c r="U980" s="19">
        <f t="shared" si="1608"/>
        <v>2767.6</v>
      </c>
      <c r="V980" s="19">
        <f t="shared" si="1609"/>
        <v>33061</v>
      </c>
      <c r="W980" s="19">
        <f t="shared" si="1611"/>
        <v>0</v>
      </c>
      <c r="X980" s="32"/>
      <c r="Y980" s="23"/>
      <c r="Z980" s="2"/>
    </row>
    <row r="981" spans="1:26" ht="46.8" x14ac:dyDescent="0.3">
      <c r="A981" s="47" t="s">
        <v>968</v>
      </c>
      <c r="B981" s="44">
        <v>400</v>
      </c>
      <c r="C981" s="47"/>
      <c r="D981" s="47"/>
      <c r="E981" s="15" t="s">
        <v>580</v>
      </c>
      <c r="F981" s="19">
        <f>F982</f>
        <v>0</v>
      </c>
      <c r="G981" s="19">
        <f t="shared" si="1611"/>
        <v>2767.6</v>
      </c>
      <c r="H981" s="19">
        <f t="shared" si="1611"/>
        <v>33061</v>
      </c>
      <c r="I981" s="19">
        <f t="shared" si="1611"/>
        <v>0</v>
      </c>
      <c r="J981" s="19">
        <f t="shared" si="1611"/>
        <v>0</v>
      </c>
      <c r="K981" s="19">
        <f t="shared" si="1611"/>
        <v>0</v>
      </c>
      <c r="L981" s="19">
        <f t="shared" si="1569"/>
        <v>0</v>
      </c>
      <c r="M981" s="19">
        <f t="shared" si="1570"/>
        <v>2767.6</v>
      </c>
      <c r="N981" s="19">
        <f t="shared" si="1571"/>
        <v>33061</v>
      </c>
      <c r="O981" s="19">
        <f t="shared" si="1611"/>
        <v>0</v>
      </c>
      <c r="P981" s="19">
        <f t="shared" si="1611"/>
        <v>0</v>
      </c>
      <c r="Q981" s="19">
        <f t="shared" si="1611"/>
        <v>0</v>
      </c>
      <c r="R981" s="19">
        <f t="shared" si="1607"/>
        <v>0</v>
      </c>
      <c r="S981" s="19">
        <f t="shared" si="1611"/>
        <v>0</v>
      </c>
      <c r="T981" s="19">
        <f t="shared" si="1610"/>
        <v>0</v>
      </c>
      <c r="U981" s="19">
        <f t="shared" si="1608"/>
        <v>2767.6</v>
      </c>
      <c r="V981" s="19">
        <f t="shared" si="1609"/>
        <v>33061</v>
      </c>
      <c r="W981" s="19">
        <f t="shared" si="1611"/>
        <v>0</v>
      </c>
      <c r="X981" s="32"/>
      <c r="Y981" s="23"/>
      <c r="Z981" s="2"/>
    </row>
    <row r="982" spans="1:26" x14ac:dyDescent="0.3">
      <c r="A982" s="47" t="s">
        <v>968</v>
      </c>
      <c r="B982" s="44">
        <v>410</v>
      </c>
      <c r="C982" s="47"/>
      <c r="D982" s="47"/>
      <c r="E982" s="15" t="s">
        <v>593</v>
      </c>
      <c r="F982" s="19">
        <f>F983</f>
        <v>0</v>
      </c>
      <c r="G982" s="19">
        <f t="shared" si="1611"/>
        <v>2767.6</v>
      </c>
      <c r="H982" s="19">
        <f t="shared" si="1611"/>
        <v>33061</v>
      </c>
      <c r="I982" s="19">
        <f t="shared" si="1611"/>
        <v>0</v>
      </c>
      <c r="J982" s="19">
        <f t="shared" si="1611"/>
        <v>0</v>
      </c>
      <c r="K982" s="19">
        <f t="shared" si="1611"/>
        <v>0</v>
      </c>
      <c r="L982" s="19">
        <f t="shared" si="1569"/>
        <v>0</v>
      </c>
      <c r="M982" s="19">
        <f t="shared" si="1570"/>
        <v>2767.6</v>
      </c>
      <c r="N982" s="19">
        <f t="shared" si="1571"/>
        <v>33061</v>
      </c>
      <c r="O982" s="19">
        <f t="shared" si="1611"/>
        <v>0</v>
      </c>
      <c r="P982" s="19">
        <f t="shared" si="1611"/>
        <v>0</v>
      </c>
      <c r="Q982" s="19">
        <f t="shared" si="1611"/>
        <v>0</v>
      </c>
      <c r="R982" s="19">
        <f t="shared" si="1607"/>
        <v>0</v>
      </c>
      <c r="S982" s="19">
        <f t="shared" si="1611"/>
        <v>0</v>
      </c>
      <c r="T982" s="19">
        <f t="shared" si="1610"/>
        <v>0</v>
      </c>
      <c r="U982" s="19">
        <f t="shared" si="1608"/>
        <v>2767.6</v>
      </c>
      <c r="V982" s="19">
        <f t="shared" si="1609"/>
        <v>33061</v>
      </c>
      <c r="W982" s="19">
        <f t="shared" si="1611"/>
        <v>0</v>
      </c>
      <c r="X982" s="32"/>
      <c r="Y982" s="23"/>
      <c r="Z982" s="2"/>
    </row>
    <row r="983" spans="1:26" x14ac:dyDescent="0.3">
      <c r="A983" s="47" t="s">
        <v>968</v>
      </c>
      <c r="B983" s="44">
        <v>410</v>
      </c>
      <c r="C983" s="47" t="s">
        <v>28</v>
      </c>
      <c r="D983" s="47" t="s">
        <v>112</v>
      </c>
      <c r="E983" s="15" t="s">
        <v>558</v>
      </c>
      <c r="F983" s="19">
        <v>0</v>
      </c>
      <c r="G983" s="19">
        <v>2767.6</v>
      </c>
      <c r="H983" s="19">
        <v>33061</v>
      </c>
      <c r="I983" s="19"/>
      <c r="J983" s="19"/>
      <c r="K983" s="19"/>
      <c r="L983" s="19">
        <f t="shared" si="1569"/>
        <v>0</v>
      </c>
      <c r="M983" s="19">
        <f t="shared" si="1570"/>
        <v>2767.6</v>
      </c>
      <c r="N983" s="19">
        <f t="shared" si="1571"/>
        <v>33061</v>
      </c>
      <c r="O983" s="19"/>
      <c r="P983" s="19"/>
      <c r="Q983" s="19"/>
      <c r="R983" s="19">
        <f t="shared" si="1607"/>
        <v>0</v>
      </c>
      <c r="S983" s="19"/>
      <c r="T983" s="19">
        <f t="shared" si="1610"/>
        <v>0</v>
      </c>
      <c r="U983" s="19">
        <f t="shared" si="1608"/>
        <v>2767.6</v>
      </c>
      <c r="V983" s="19">
        <f t="shared" si="1609"/>
        <v>33061</v>
      </c>
      <c r="W983" s="19"/>
      <c r="X983" s="32"/>
      <c r="Y983" s="23"/>
      <c r="Z983" s="2"/>
    </row>
    <row r="984" spans="1:26" ht="140.4" x14ac:dyDescent="0.3">
      <c r="A984" s="20" t="s">
        <v>970</v>
      </c>
      <c r="B984" s="44"/>
      <c r="C984" s="47"/>
      <c r="D984" s="47"/>
      <c r="E984" s="15" t="s">
        <v>969</v>
      </c>
      <c r="F984" s="19">
        <f>F985</f>
        <v>0</v>
      </c>
      <c r="G984" s="19">
        <f t="shared" ref="G984:W986" si="1612">G985</f>
        <v>7499.6</v>
      </c>
      <c r="H984" s="19">
        <f t="shared" si="1612"/>
        <v>46572</v>
      </c>
      <c r="I984" s="19">
        <f t="shared" si="1612"/>
        <v>0</v>
      </c>
      <c r="J984" s="19">
        <f t="shared" si="1612"/>
        <v>0</v>
      </c>
      <c r="K984" s="19">
        <f t="shared" si="1612"/>
        <v>0</v>
      </c>
      <c r="L984" s="19">
        <f t="shared" si="1569"/>
        <v>0</v>
      </c>
      <c r="M984" s="19">
        <f t="shared" si="1570"/>
        <v>7499.6</v>
      </c>
      <c r="N984" s="19">
        <f t="shared" si="1571"/>
        <v>46572</v>
      </c>
      <c r="O984" s="19">
        <f t="shared" si="1612"/>
        <v>0</v>
      </c>
      <c r="P984" s="19">
        <f t="shared" si="1612"/>
        <v>0</v>
      </c>
      <c r="Q984" s="19">
        <f t="shared" si="1612"/>
        <v>0</v>
      </c>
      <c r="R984" s="19">
        <f t="shared" si="1607"/>
        <v>0</v>
      </c>
      <c r="S984" s="19">
        <f t="shared" si="1612"/>
        <v>0</v>
      </c>
      <c r="T984" s="19">
        <f t="shared" si="1610"/>
        <v>0</v>
      </c>
      <c r="U984" s="19">
        <f t="shared" si="1608"/>
        <v>7499.6</v>
      </c>
      <c r="V984" s="19">
        <f t="shared" si="1609"/>
        <v>46572</v>
      </c>
      <c r="W984" s="19">
        <f t="shared" si="1612"/>
        <v>0</v>
      </c>
      <c r="X984" s="32"/>
      <c r="Y984" s="23"/>
      <c r="Z984" s="2"/>
    </row>
    <row r="985" spans="1:26" ht="46.8" x14ac:dyDescent="0.3">
      <c r="A985" s="20" t="s">
        <v>970</v>
      </c>
      <c r="B985" s="44">
        <v>400</v>
      </c>
      <c r="C985" s="47"/>
      <c r="D985" s="47"/>
      <c r="E985" s="15" t="s">
        <v>580</v>
      </c>
      <c r="F985" s="19">
        <f>F986</f>
        <v>0</v>
      </c>
      <c r="G985" s="19">
        <f t="shared" si="1612"/>
        <v>7499.6</v>
      </c>
      <c r="H985" s="19">
        <f t="shared" si="1612"/>
        <v>46572</v>
      </c>
      <c r="I985" s="19">
        <f t="shared" si="1612"/>
        <v>0</v>
      </c>
      <c r="J985" s="19">
        <f t="shared" si="1612"/>
        <v>0</v>
      </c>
      <c r="K985" s="19">
        <f t="shared" si="1612"/>
        <v>0</v>
      </c>
      <c r="L985" s="19">
        <f t="shared" si="1569"/>
        <v>0</v>
      </c>
      <c r="M985" s="19">
        <f t="shared" si="1570"/>
        <v>7499.6</v>
      </c>
      <c r="N985" s="19">
        <f t="shared" si="1571"/>
        <v>46572</v>
      </c>
      <c r="O985" s="19">
        <f t="shared" si="1612"/>
        <v>0</v>
      </c>
      <c r="P985" s="19">
        <f t="shared" si="1612"/>
        <v>0</v>
      </c>
      <c r="Q985" s="19">
        <f t="shared" si="1612"/>
        <v>0</v>
      </c>
      <c r="R985" s="19">
        <f t="shared" si="1607"/>
        <v>0</v>
      </c>
      <c r="S985" s="19">
        <f t="shared" si="1612"/>
        <v>0</v>
      </c>
      <c r="T985" s="19">
        <f t="shared" si="1610"/>
        <v>0</v>
      </c>
      <c r="U985" s="19">
        <f t="shared" si="1608"/>
        <v>7499.6</v>
      </c>
      <c r="V985" s="19">
        <f t="shared" si="1609"/>
        <v>46572</v>
      </c>
      <c r="W985" s="19">
        <f t="shared" si="1612"/>
        <v>0</v>
      </c>
      <c r="X985" s="32"/>
      <c r="Y985" s="23"/>
      <c r="Z985" s="2"/>
    </row>
    <row r="986" spans="1:26" x14ac:dyDescent="0.3">
      <c r="A986" s="20" t="s">
        <v>970</v>
      </c>
      <c r="B986" s="44">
        <v>410</v>
      </c>
      <c r="C986" s="47"/>
      <c r="D986" s="47"/>
      <c r="E986" s="15" t="s">
        <v>593</v>
      </c>
      <c r="F986" s="19">
        <f>F987</f>
        <v>0</v>
      </c>
      <c r="G986" s="19">
        <f t="shared" si="1612"/>
        <v>7499.6</v>
      </c>
      <c r="H986" s="19">
        <f t="shared" si="1612"/>
        <v>46572</v>
      </c>
      <c r="I986" s="19">
        <f t="shared" si="1612"/>
        <v>0</v>
      </c>
      <c r="J986" s="19">
        <f t="shared" si="1612"/>
        <v>0</v>
      </c>
      <c r="K986" s="19">
        <f t="shared" si="1612"/>
        <v>0</v>
      </c>
      <c r="L986" s="19">
        <f t="shared" si="1569"/>
        <v>0</v>
      </c>
      <c r="M986" s="19">
        <f t="shared" si="1570"/>
        <v>7499.6</v>
      </c>
      <c r="N986" s="19">
        <f t="shared" si="1571"/>
        <v>46572</v>
      </c>
      <c r="O986" s="19">
        <f t="shared" si="1612"/>
        <v>0</v>
      </c>
      <c r="P986" s="19">
        <f t="shared" si="1612"/>
        <v>0</v>
      </c>
      <c r="Q986" s="19">
        <f t="shared" si="1612"/>
        <v>0</v>
      </c>
      <c r="R986" s="19">
        <f t="shared" si="1607"/>
        <v>0</v>
      </c>
      <c r="S986" s="19">
        <f t="shared" si="1612"/>
        <v>0</v>
      </c>
      <c r="T986" s="19">
        <f t="shared" si="1610"/>
        <v>0</v>
      </c>
      <c r="U986" s="19">
        <f t="shared" si="1608"/>
        <v>7499.6</v>
      </c>
      <c r="V986" s="19">
        <f t="shared" si="1609"/>
        <v>46572</v>
      </c>
      <c r="W986" s="19">
        <f t="shared" si="1612"/>
        <v>0</v>
      </c>
      <c r="X986" s="32"/>
      <c r="Y986" s="23"/>
      <c r="Z986" s="2"/>
    </row>
    <row r="987" spans="1:26" x14ac:dyDescent="0.3">
      <c r="A987" s="20" t="s">
        <v>970</v>
      </c>
      <c r="B987" s="44">
        <v>410</v>
      </c>
      <c r="C987" s="47" t="s">
        <v>28</v>
      </c>
      <c r="D987" s="47" t="s">
        <v>112</v>
      </c>
      <c r="E987" s="15" t="s">
        <v>558</v>
      </c>
      <c r="F987" s="19">
        <v>0</v>
      </c>
      <c r="G987" s="19">
        <v>7499.6</v>
      </c>
      <c r="H987" s="19">
        <v>46572</v>
      </c>
      <c r="I987" s="19"/>
      <c r="J987" s="19"/>
      <c r="K987" s="19"/>
      <c r="L987" s="19">
        <f t="shared" si="1569"/>
        <v>0</v>
      </c>
      <c r="M987" s="19">
        <f t="shared" si="1570"/>
        <v>7499.6</v>
      </c>
      <c r="N987" s="19">
        <f t="shared" si="1571"/>
        <v>46572</v>
      </c>
      <c r="O987" s="19"/>
      <c r="P987" s="19"/>
      <c r="Q987" s="19"/>
      <c r="R987" s="19">
        <f t="shared" si="1607"/>
        <v>0</v>
      </c>
      <c r="S987" s="19"/>
      <c r="T987" s="19">
        <f t="shared" si="1610"/>
        <v>0</v>
      </c>
      <c r="U987" s="19">
        <f t="shared" si="1608"/>
        <v>7499.6</v>
      </c>
      <c r="V987" s="19">
        <f t="shared" si="1609"/>
        <v>46572</v>
      </c>
      <c r="W987" s="19"/>
      <c r="X987" s="32"/>
      <c r="Y987" s="23"/>
      <c r="Z987" s="2"/>
    </row>
    <row r="988" spans="1:26" ht="62.4" x14ac:dyDescent="0.3">
      <c r="A988" s="47" t="s">
        <v>233</v>
      </c>
      <c r="B988" s="44"/>
      <c r="C988" s="47"/>
      <c r="D988" s="47"/>
      <c r="E988" s="15" t="s">
        <v>1126</v>
      </c>
      <c r="F988" s="19">
        <f>F989+F1025+F1029+F993+F1013+F1017+F997+F1001+F1005+F1009</f>
        <v>24885.500000000004</v>
      </c>
      <c r="G988" s="19">
        <f t="shared" ref="G988:H988" si="1613">G989+G1025+G1029+G993+G1013+G1017+G997+G1001+G1005+G1009</f>
        <v>16000</v>
      </c>
      <c r="H988" s="19">
        <f t="shared" si="1613"/>
        <v>40868.600000000006</v>
      </c>
      <c r="I988" s="19">
        <f t="shared" ref="I988:K988" si="1614">I989+I1025+I1029+I993+I1013+I1017+I997+I1001+I1005+I1009</f>
        <v>0</v>
      </c>
      <c r="J988" s="19">
        <f t="shared" si="1614"/>
        <v>0</v>
      </c>
      <c r="K988" s="19">
        <f t="shared" si="1614"/>
        <v>0</v>
      </c>
      <c r="L988" s="19">
        <f t="shared" si="1569"/>
        <v>24885.500000000004</v>
      </c>
      <c r="M988" s="19">
        <f t="shared" si="1570"/>
        <v>16000</v>
      </c>
      <c r="N988" s="19">
        <f t="shared" si="1571"/>
        <v>40868.600000000006</v>
      </c>
      <c r="O988" s="19">
        <f>O989+O1025+O1029+O993+O1013+O1017+O997+O1001+O1005+O1009+O1021</f>
        <v>0</v>
      </c>
      <c r="P988" s="19">
        <f t="shared" ref="P988:W988" si="1615">P989+P1025+P1029+P993+P1013+P1017+P997+P1001+P1005+P1009+P1021</f>
        <v>5373.71</v>
      </c>
      <c r="Q988" s="19">
        <f t="shared" si="1615"/>
        <v>0</v>
      </c>
      <c r="R988" s="19">
        <f t="shared" si="1607"/>
        <v>24885.500000000004</v>
      </c>
      <c r="S988" s="19">
        <f t="shared" ref="S988" si="1616">S989+S1025+S1029+S993+S1013+S1017+S997+S1001+S1005+S1009+S1021</f>
        <v>0</v>
      </c>
      <c r="T988" s="19">
        <f t="shared" si="1610"/>
        <v>24885.500000000004</v>
      </c>
      <c r="U988" s="19">
        <f t="shared" si="1608"/>
        <v>21373.71</v>
      </c>
      <c r="V988" s="19">
        <f t="shared" si="1609"/>
        <v>40868.600000000006</v>
      </c>
      <c r="W988" s="19">
        <f t="shared" si="1615"/>
        <v>0</v>
      </c>
      <c r="X988" s="32"/>
      <c r="Y988" s="23"/>
      <c r="Z988" s="2"/>
    </row>
    <row r="989" spans="1:26" ht="31.2" x14ac:dyDescent="0.3">
      <c r="A989" s="47" t="s">
        <v>229</v>
      </c>
      <c r="B989" s="44"/>
      <c r="C989" s="47"/>
      <c r="D989" s="47"/>
      <c r="E989" s="15" t="s">
        <v>1127</v>
      </c>
      <c r="F989" s="19">
        <f t="shared" ref="F989:K991" si="1617">F990</f>
        <v>16000</v>
      </c>
      <c r="G989" s="19">
        <f t="shared" si="1617"/>
        <v>0</v>
      </c>
      <c r="H989" s="19">
        <f t="shared" si="1617"/>
        <v>0</v>
      </c>
      <c r="I989" s="19">
        <f t="shared" si="1617"/>
        <v>0</v>
      </c>
      <c r="J989" s="19">
        <f t="shared" si="1617"/>
        <v>0</v>
      </c>
      <c r="K989" s="19">
        <f t="shared" si="1617"/>
        <v>0</v>
      </c>
      <c r="L989" s="19">
        <f t="shared" si="1569"/>
        <v>16000</v>
      </c>
      <c r="M989" s="19">
        <f t="shared" si="1570"/>
        <v>0</v>
      </c>
      <c r="N989" s="19">
        <f t="shared" si="1571"/>
        <v>0</v>
      </c>
      <c r="O989" s="19">
        <f t="shared" ref="O989:Q991" si="1618">O990</f>
        <v>0</v>
      </c>
      <c r="P989" s="19">
        <f t="shared" si="1618"/>
        <v>0</v>
      </c>
      <c r="Q989" s="19">
        <f t="shared" si="1618"/>
        <v>0</v>
      </c>
      <c r="R989" s="19">
        <f t="shared" si="1607"/>
        <v>16000</v>
      </c>
      <c r="S989" s="19">
        <f t="shared" ref="S989:S991" si="1619">S990</f>
        <v>0</v>
      </c>
      <c r="T989" s="19">
        <f t="shared" si="1610"/>
        <v>16000</v>
      </c>
      <c r="U989" s="19">
        <f t="shared" si="1608"/>
        <v>0</v>
      </c>
      <c r="V989" s="19">
        <f t="shared" si="1609"/>
        <v>0</v>
      </c>
      <c r="W989" s="19">
        <f t="shared" ref="W989:W991" si="1620">W990</f>
        <v>0</v>
      </c>
      <c r="X989" s="32"/>
      <c r="Y989" s="23"/>
      <c r="Z989" s="2"/>
    </row>
    <row r="990" spans="1:26" ht="46.8" x14ac:dyDescent="0.3">
      <c r="A990" s="47" t="s">
        <v>229</v>
      </c>
      <c r="B990" s="44">
        <v>400</v>
      </c>
      <c r="C990" s="47"/>
      <c r="D990" s="47"/>
      <c r="E990" s="15" t="s">
        <v>580</v>
      </c>
      <c r="F990" s="19">
        <f t="shared" si="1617"/>
        <v>16000</v>
      </c>
      <c r="G990" s="19">
        <f t="shared" si="1617"/>
        <v>0</v>
      </c>
      <c r="H990" s="19">
        <f t="shared" si="1617"/>
        <v>0</v>
      </c>
      <c r="I990" s="19">
        <f t="shared" si="1617"/>
        <v>0</v>
      </c>
      <c r="J990" s="19">
        <f t="shared" si="1617"/>
        <v>0</v>
      </c>
      <c r="K990" s="19">
        <f t="shared" si="1617"/>
        <v>0</v>
      </c>
      <c r="L990" s="19">
        <f t="shared" si="1569"/>
        <v>16000</v>
      </c>
      <c r="M990" s="19">
        <f t="shared" si="1570"/>
        <v>0</v>
      </c>
      <c r="N990" s="19">
        <f t="shared" si="1571"/>
        <v>0</v>
      </c>
      <c r="O990" s="19">
        <f t="shared" si="1618"/>
        <v>0</v>
      </c>
      <c r="P990" s="19">
        <f t="shared" si="1618"/>
        <v>0</v>
      </c>
      <c r="Q990" s="19">
        <f t="shared" si="1618"/>
        <v>0</v>
      </c>
      <c r="R990" s="19">
        <f t="shared" si="1607"/>
        <v>16000</v>
      </c>
      <c r="S990" s="19">
        <f t="shared" si="1619"/>
        <v>0</v>
      </c>
      <c r="T990" s="19">
        <f t="shared" si="1610"/>
        <v>16000</v>
      </c>
      <c r="U990" s="19">
        <f t="shared" si="1608"/>
        <v>0</v>
      </c>
      <c r="V990" s="19">
        <f t="shared" si="1609"/>
        <v>0</v>
      </c>
      <c r="W990" s="19">
        <f t="shared" si="1620"/>
        <v>0</v>
      </c>
      <c r="X990" s="32"/>
      <c r="Y990" s="23"/>
      <c r="Z990" s="2"/>
    </row>
    <row r="991" spans="1:26" ht="140.4" x14ac:dyDescent="0.3">
      <c r="A991" s="47" t="s">
        <v>229</v>
      </c>
      <c r="B991" s="44">
        <v>460</v>
      </c>
      <c r="C991" s="47"/>
      <c r="D991" s="47"/>
      <c r="E991" s="15" t="s">
        <v>594</v>
      </c>
      <c r="F991" s="19">
        <f t="shared" si="1617"/>
        <v>16000</v>
      </c>
      <c r="G991" s="19">
        <f t="shared" si="1617"/>
        <v>0</v>
      </c>
      <c r="H991" s="19">
        <f t="shared" si="1617"/>
        <v>0</v>
      </c>
      <c r="I991" s="19">
        <f t="shared" si="1617"/>
        <v>0</v>
      </c>
      <c r="J991" s="19">
        <f t="shared" si="1617"/>
        <v>0</v>
      </c>
      <c r="K991" s="19">
        <f t="shared" si="1617"/>
        <v>0</v>
      </c>
      <c r="L991" s="19">
        <f t="shared" si="1569"/>
        <v>16000</v>
      </c>
      <c r="M991" s="19">
        <f t="shared" si="1570"/>
        <v>0</v>
      </c>
      <c r="N991" s="19">
        <f t="shared" si="1571"/>
        <v>0</v>
      </c>
      <c r="O991" s="19">
        <f t="shared" si="1618"/>
        <v>0</v>
      </c>
      <c r="P991" s="19">
        <f t="shared" si="1618"/>
        <v>0</v>
      </c>
      <c r="Q991" s="19">
        <f t="shared" si="1618"/>
        <v>0</v>
      </c>
      <c r="R991" s="19">
        <f t="shared" si="1607"/>
        <v>16000</v>
      </c>
      <c r="S991" s="19">
        <f t="shared" si="1619"/>
        <v>0</v>
      </c>
      <c r="T991" s="19">
        <f t="shared" si="1610"/>
        <v>16000</v>
      </c>
      <c r="U991" s="19">
        <f t="shared" si="1608"/>
        <v>0</v>
      </c>
      <c r="V991" s="19">
        <f t="shared" si="1609"/>
        <v>0</v>
      </c>
      <c r="W991" s="19">
        <f t="shared" si="1620"/>
        <v>0</v>
      </c>
      <c r="X991" s="32"/>
      <c r="Y991" s="23"/>
      <c r="Z991" s="2"/>
    </row>
    <row r="992" spans="1:26" x14ac:dyDescent="0.3">
      <c r="A992" s="47" t="s">
        <v>229</v>
      </c>
      <c r="B992" s="44">
        <v>460</v>
      </c>
      <c r="C992" s="47" t="s">
        <v>28</v>
      </c>
      <c r="D992" s="47" t="s">
        <v>112</v>
      </c>
      <c r="E992" s="15" t="s">
        <v>558</v>
      </c>
      <c r="F992" s="19">
        <v>16000</v>
      </c>
      <c r="G992" s="19">
        <v>0</v>
      </c>
      <c r="H992" s="19">
        <v>0</v>
      </c>
      <c r="I992" s="19"/>
      <c r="J992" s="19"/>
      <c r="K992" s="19"/>
      <c r="L992" s="19">
        <f t="shared" si="1569"/>
        <v>16000</v>
      </c>
      <c r="M992" s="19">
        <f t="shared" si="1570"/>
        <v>0</v>
      </c>
      <c r="N992" s="19">
        <f t="shared" si="1571"/>
        <v>0</v>
      </c>
      <c r="O992" s="19"/>
      <c r="P992" s="19"/>
      <c r="Q992" s="19"/>
      <c r="R992" s="19">
        <f t="shared" si="1607"/>
        <v>16000</v>
      </c>
      <c r="S992" s="19"/>
      <c r="T992" s="19">
        <f t="shared" si="1610"/>
        <v>16000</v>
      </c>
      <c r="U992" s="19">
        <f t="shared" si="1608"/>
        <v>0</v>
      </c>
      <c r="V992" s="19">
        <f t="shared" si="1609"/>
        <v>0</v>
      </c>
      <c r="W992" s="19"/>
      <c r="X992" s="32"/>
      <c r="Y992" s="23"/>
      <c r="Z992" s="2"/>
    </row>
    <row r="993" spans="1:26" ht="31.2" x14ac:dyDescent="0.3">
      <c r="A993" s="47" t="s">
        <v>230</v>
      </c>
      <c r="B993" s="44"/>
      <c r="C993" s="47"/>
      <c r="D993" s="47"/>
      <c r="E993" s="15" t="s">
        <v>1128</v>
      </c>
      <c r="F993" s="19">
        <f t="shared" ref="F993:K995" si="1621">F994</f>
        <v>0</v>
      </c>
      <c r="G993" s="19">
        <f t="shared" si="1621"/>
        <v>16000</v>
      </c>
      <c r="H993" s="19">
        <f t="shared" si="1621"/>
        <v>0</v>
      </c>
      <c r="I993" s="19">
        <f t="shared" si="1621"/>
        <v>0</v>
      </c>
      <c r="J993" s="19">
        <f t="shared" si="1621"/>
        <v>0</v>
      </c>
      <c r="K993" s="19">
        <f t="shared" si="1621"/>
        <v>0</v>
      </c>
      <c r="L993" s="19">
        <f t="shared" si="1569"/>
        <v>0</v>
      </c>
      <c r="M993" s="19">
        <f t="shared" si="1570"/>
        <v>16000</v>
      </c>
      <c r="N993" s="19">
        <f t="shared" si="1571"/>
        <v>0</v>
      </c>
      <c r="O993" s="19">
        <f t="shared" ref="O993:Q995" si="1622">O994</f>
        <v>0</v>
      </c>
      <c r="P993" s="19">
        <f t="shared" si="1622"/>
        <v>0</v>
      </c>
      <c r="Q993" s="19">
        <f t="shared" si="1622"/>
        <v>0</v>
      </c>
      <c r="R993" s="19">
        <f t="shared" si="1607"/>
        <v>0</v>
      </c>
      <c r="S993" s="19">
        <f t="shared" ref="S993:S995" si="1623">S994</f>
        <v>0</v>
      </c>
      <c r="T993" s="19">
        <f t="shared" si="1610"/>
        <v>0</v>
      </c>
      <c r="U993" s="19">
        <f t="shared" si="1608"/>
        <v>16000</v>
      </c>
      <c r="V993" s="19">
        <f t="shared" si="1609"/>
        <v>0</v>
      </c>
      <c r="W993" s="19">
        <f t="shared" ref="W993:W995" si="1624">W994</f>
        <v>0</v>
      </c>
      <c r="X993" s="32"/>
      <c r="Y993" s="23"/>
      <c r="Z993" s="2"/>
    </row>
    <row r="994" spans="1:26" ht="46.8" x14ac:dyDescent="0.3">
      <c r="A994" s="47" t="s">
        <v>230</v>
      </c>
      <c r="B994" s="44">
        <v>400</v>
      </c>
      <c r="C994" s="47"/>
      <c r="D994" s="47"/>
      <c r="E994" s="15" t="s">
        <v>580</v>
      </c>
      <c r="F994" s="19">
        <f t="shared" si="1621"/>
        <v>0</v>
      </c>
      <c r="G994" s="19">
        <f t="shared" si="1621"/>
        <v>16000</v>
      </c>
      <c r="H994" s="19">
        <f t="shared" si="1621"/>
        <v>0</v>
      </c>
      <c r="I994" s="19">
        <f t="shared" si="1621"/>
        <v>0</v>
      </c>
      <c r="J994" s="19">
        <f t="shared" si="1621"/>
        <v>0</v>
      </c>
      <c r="K994" s="19">
        <f t="shared" si="1621"/>
        <v>0</v>
      </c>
      <c r="L994" s="19">
        <f t="shared" si="1569"/>
        <v>0</v>
      </c>
      <c r="M994" s="19">
        <f t="shared" si="1570"/>
        <v>16000</v>
      </c>
      <c r="N994" s="19">
        <f t="shared" si="1571"/>
        <v>0</v>
      </c>
      <c r="O994" s="19">
        <f t="shared" si="1622"/>
        <v>0</v>
      </c>
      <c r="P994" s="19">
        <f t="shared" si="1622"/>
        <v>0</v>
      </c>
      <c r="Q994" s="19">
        <f t="shared" si="1622"/>
        <v>0</v>
      </c>
      <c r="R994" s="19">
        <f t="shared" si="1607"/>
        <v>0</v>
      </c>
      <c r="S994" s="19">
        <f t="shared" si="1623"/>
        <v>0</v>
      </c>
      <c r="T994" s="19">
        <f t="shared" si="1610"/>
        <v>0</v>
      </c>
      <c r="U994" s="19">
        <f t="shared" si="1608"/>
        <v>16000</v>
      </c>
      <c r="V994" s="19">
        <f t="shared" si="1609"/>
        <v>0</v>
      </c>
      <c r="W994" s="19">
        <f t="shared" si="1624"/>
        <v>0</v>
      </c>
      <c r="X994" s="32"/>
      <c r="Y994" s="23"/>
      <c r="Z994" s="2"/>
    </row>
    <row r="995" spans="1:26" ht="140.4" x14ac:dyDescent="0.3">
      <c r="A995" s="47" t="s">
        <v>230</v>
      </c>
      <c r="B995" s="44">
        <v>460</v>
      </c>
      <c r="C995" s="47"/>
      <c r="D995" s="47"/>
      <c r="E995" s="15" t="s">
        <v>594</v>
      </c>
      <c r="F995" s="19">
        <f t="shared" si="1621"/>
        <v>0</v>
      </c>
      <c r="G995" s="19">
        <f t="shared" si="1621"/>
        <v>16000</v>
      </c>
      <c r="H995" s="19">
        <f t="shared" si="1621"/>
        <v>0</v>
      </c>
      <c r="I995" s="19">
        <f t="shared" si="1621"/>
        <v>0</v>
      </c>
      <c r="J995" s="19">
        <f t="shared" si="1621"/>
        <v>0</v>
      </c>
      <c r="K995" s="19">
        <f t="shared" si="1621"/>
        <v>0</v>
      </c>
      <c r="L995" s="19">
        <f t="shared" si="1569"/>
        <v>0</v>
      </c>
      <c r="M995" s="19">
        <f t="shared" si="1570"/>
        <v>16000</v>
      </c>
      <c r="N995" s="19">
        <f t="shared" si="1571"/>
        <v>0</v>
      </c>
      <c r="O995" s="19">
        <f t="shared" si="1622"/>
        <v>0</v>
      </c>
      <c r="P995" s="19">
        <f t="shared" si="1622"/>
        <v>0</v>
      </c>
      <c r="Q995" s="19">
        <f t="shared" si="1622"/>
        <v>0</v>
      </c>
      <c r="R995" s="19">
        <f t="shared" si="1607"/>
        <v>0</v>
      </c>
      <c r="S995" s="19">
        <f t="shared" si="1623"/>
        <v>0</v>
      </c>
      <c r="T995" s="19">
        <f t="shared" si="1610"/>
        <v>0</v>
      </c>
      <c r="U995" s="19">
        <f t="shared" si="1608"/>
        <v>16000</v>
      </c>
      <c r="V995" s="19">
        <f t="shared" si="1609"/>
        <v>0</v>
      </c>
      <c r="W995" s="19">
        <f t="shared" si="1624"/>
        <v>0</v>
      </c>
      <c r="X995" s="32"/>
      <c r="Y995" s="23"/>
      <c r="Z995" s="2"/>
    </row>
    <row r="996" spans="1:26" x14ac:dyDescent="0.3">
      <c r="A996" s="47" t="s">
        <v>230</v>
      </c>
      <c r="B996" s="44">
        <v>460</v>
      </c>
      <c r="C996" s="47" t="s">
        <v>28</v>
      </c>
      <c r="D996" s="47" t="s">
        <v>112</v>
      </c>
      <c r="E996" s="15" t="s">
        <v>558</v>
      </c>
      <c r="F996" s="19">
        <v>0</v>
      </c>
      <c r="G996" s="19">
        <v>16000</v>
      </c>
      <c r="H996" s="19">
        <v>0</v>
      </c>
      <c r="I996" s="19"/>
      <c r="J996" s="19"/>
      <c r="K996" s="19"/>
      <c r="L996" s="19">
        <f t="shared" si="1569"/>
        <v>0</v>
      </c>
      <c r="M996" s="19">
        <f t="shared" si="1570"/>
        <v>16000</v>
      </c>
      <c r="N996" s="19">
        <f t="shared" si="1571"/>
        <v>0</v>
      </c>
      <c r="O996" s="19"/>
      <c r="P996" s="19"/>
      <c r="Q996" s="19"/>
      <c r="R996" s="19">
        <f t="shared" si="1607"/>
        <v>0</v>
      </c>
      <c r="S996" s="19"/>
      <c r="T996" s="19">
        <f t="shared" si="1610"/>
        <v>0</v>
      </c>
      <c r="U996" s="19">
        <f t="shared" si="1608"/>
        <v>16000</v>
      </c>
      <c r="V996" s="19">
        <f t="shared" si="1609"/>
        <v>0</v>
      </c>
      <c r="W996" s="19"/>
      <c r="X996" s="32"/>
      <c r="Y996" s="23"/>
      <c r="Z996" s="2"/>
    </row>
    <row r="997" spans="1:26" ht="31.2" x14ac:dyDescent="0.3">
      <c r="A997" s="47" t="s">
        <v>971</v>
      </c>
      <c r="B997" s="44"/>
      <c r="C997" s="47"/>
      <c r="D997" s="47"/>
      <c r="E997" s="15" t="s">
        <v>1129</v>
      </c>
      <c r="F997" s="19">
        <f>F998</f>
        <v>0</v>
      </c>
      <c r="G997" s="19">
        <f t="shared" ref="G997:W999" si="1625">G998</f>
        <v>0</v>
      </c>
      <c r="H997" s="19">
        <f t="shared" si="1625"/>
        <v>6999.9</v>
      </c>
      <c r="I997" s="19">
        <f t="shared" si="1625"/>
        <v>0</v>
      </c>
      <c r="J997" s="19">
        <f t="shared" si="1625"/>
        <v>0</v>
      </c>
      <c r="K997" s="19">
        <f t="shared" si="1625"/>
        <v>0</v>
      </c>
      <c r="L997" s="19">
        <f t="shared" si="1569"/>
        <v>0</v>
      </c>
      <c r="M997" s="19">
        <f t="shared" si="1570"/>
        <v>0</v>
      </c>
      <c r="N997" s="19">
        <f t="shared" si="1571"/>
        <v>6999.9</v>
      </c>
      <c r="O997" s="19">
        <f t="shared" si="1625"/>
        <v>0</v>
      </c>
      <c r="P997" s="19">
        <f t="shared" si="1625"/>
        <v>0</v>
      </c>
      <c r="Q997" s="19">
        <f t="shared" si="1625"/>
        <v>0</v>
      </c>
      <c r="R997" s="19">
        <f t="shared" si="1607"/>
        <v>0</v>
      </c>
      <c r="S997" s="19">
        <f t="shared" si="1625"/>
        <v>0</v>
      </c>
      <c r="T997" s="19">
        <f t="shared" si="1610"/>
        <v>0</v>
      </c>
      <c r="U997" s="19">
        <f t="shared" si="1608"/>
        <v>0</v>
      </c>
      <c r="V997" s="19">
        <f t="shared" si="1609"/>
        <v>6999.9</v>
      </c>
      <c r="W997" s="19">
        <f t="shared" si="1625"/>
        <v>0</v>
      </c>
      <c r="X997" s="32"/>
      <c r="Y997" s="23"/>
      <c r="Z997" s="2"/>
    </row>
    <row r="998" spans="1:26" ht="46.8" x14ac:dyDescent="0.3">
      <c r="A998" s="47" t="s">
        <v>971</v>
      </c>
      <c r="B998" s="44">
        <v>400</v>
      </c>
      <c r="C998" s="47"/>
      <c r="D998" s="47"/>
      <c r="E998" s="15" t="s">
        <v>580</v>
      </c>
      <c r="F998" s="19">
        <f>F999</f>
        <v>0</v>
      </c>
      <c r="G998" s="19">
        <f t="shared" si="1625"/>
        <v>0</v>
      </c>
      <c r="H998" s="19">
        <f t="shared" si="1625"/>
        <v>6999.9</v>
      </c>
      <c r="I998" s="19">
        <f t="shared" si="1625"/>
        <v>0</v>
      </c>
      <c r="J998" s="19">
        <f t="shared" si="1625"/>
        <v>0</v>
      </c>
      <c r="K998" s="19">
        <f t="shared" si="1625"/>
        <v>0</v>
      </c>
      <c r="L998" s="19">
        <f t="shared" si="1569"/>
        <v>0</v>
      </c>
      <c r="M998" s="19">
        <f t="shared" si="1570"/>
        <v>0</v>
      </c>
      <c r="N998" s="19">
        <f t="shared" si="1571"/>
        <v>6999.9</v>
      </c>
      <c r="O998" s="19">
        <f t="shared" si="1625"/>
        <v>0</v>
      </c>
      <c r="P998" s="19">
        <f t="shared" si="1625"/>
        <v>0</v>
      </c>
      <c r="Q998" s="19">
        <f t="shared" si="1625"/>
        <v>0</v>
      </c>
      <c r="R998" s="19">
        <f t="shared" si="1607"/>
        <v>0</v>
      </c>
      <c r="S998" s="19">
        <f t="shared" si="1625"/>
        <v>0</v>
      </c>
      <c r="T998" s="19">
        <f t="shared" si="1610"/>
        <v>0</v>
      </c>
      <c r="U998" s="19">
        <f t="shared" si="1608"/>
        <v>0</v>
      </c>
      <c r="V998" s="19">
        <f t="shared" si="1609"/>
        <v>6999.9</v>
      </c>
      <c r="W998" s="19">
        <f t="shared" si="1625"/>
        <v>0</v>
      </c>
      <c r="X998" s="32"/>
      <c r="Y998" s="23"/>
      <c r="Z998" s="2"/>
    </row>
    <row r="999" spans="1:26" ht="140.4" x14ac:dyDescent="0.3">
      <c r="A999" s="47" t="s">
        <v>971</v>
      </c>
      <c r="B999" s="44">
        <v>460</v>
      </c>
      <c r="C999" s="47"/>
      <c r="D999" s="47"/>
      <c r="E999" s="15" t="s">
        <v>594</v>
      </c>
      <c r="F999" s="19">
        <f>F1000</f>
        <v>0</v>
      </c>
      <c r="G999" s="19">
        <f t="shared" si="1625"/>
        <v>0</v>
      </c>
      <c r="H999" s="19">
        <f t="shared" si="1625"/>
        <v>6999.9</v>
      </c>
      <c r="I999" s="19">
        <f t="shared" si="1625"/>
        <v>0</v>
      </c>
      <c r="J999" s="19">
        <f t="shared" si="1625"/>
        <v>0</v>
      </c>
      <c r="K999" s="19">
        <f t="shared" si="1625"/>
        <v>0</v>
      </c>
      <c r="L999" s="19">
        <f t="shared" si="1569"/>
        <v>0</v>
      </c>
      <c r="M999" s="19">
        <f t="shared" si="1570"/>
        <v>0</v>
      </c>
      <c r="N999" s="19">
        <f t="shared" si="1571"/>
        <v>6999.9</v>
      </c>
      <c r="O999" s="19">
        <f t="shared" si="1625"/>
        <v>0</v>
      </c>
      <c r="P999" s="19">
        <f t="shared" si="1625"/>
        <v>0</v>
      </c>
      <c r="Q999" s="19">
        <f t="shared" si="1625"/>
        <v>0</v>
      </c>
      <c r="R999" s="19">
        <f t="shared" si="1607"/>
        <v>0</v>
      </c>
      <c r="S999" s="19">
        <f t="shared" si="1625"/>
        <v>0</v>
      </c>
      <c r="T999" s="19">
        <f t="shared" si="1610"/>
        <v>0</v>
      </c>
      <c r="U999" s="19">
        <f t="shared" si="1608"/>
        <v>0</v>
      </c>
      <c r="V999" s="19">
        <f t="shared" si="1609"/>
        <v>6999.9</v>
      </c>
      <c r="W999" s="19">
        <f t="shared" si="1625"/>
        <v>0</v>
      </c>
      <c r="X999" s="32"/>
      <c r="Y999" s="23"/>
      <c r="Z999" s="2"/>
    </row>
    <row r="1000" spans="1:26" x14ac:dyDescent="0.3">
      <c r="A1000" s="47" t="s">
        <v>971</v>
      </c>
      <c r="B1000" s="44">
        <v>460</v>
      </c>
      <c r="C1000" s="47" t="s">
        <v>28</v>
      </c>
      <c r="D1000" s="47" t="s">
        <v>20</v>
      </c>
      <c r="E1000" s="15" t="s">
        <v>559</v>
      </c>
      <c r="F1000" s="19">
        <v>0</v>
      </c>
      <c r="G1000" s="19">
        <v>0</v>
      </c>
      <c r="H1000" s="19">
        <v>6999.9</v>
      </c>
      <c r="I1000" s="19"/>
      <c r="J1000" s="19"/>
      <c r="K1000" s="19"/>
      <c r="L1000" s="19">
        <f t="shared" si="1569"/>
        <v>0</v>
      </c>
      <c r="M1000" s="19">
        <f t="shared" si="1570"/>
        <v>0</v>
      </c>
      <c r="N1000" s="19">
        <f t="shared" si="1571"/>
        <v>6999.9</v>
      </c>
      <c r="O1000" s="19"/>
      <c r="P1000" s="19"/>
      <c r="Q1000" s="19"/>
      <c r="R1000" s="19">
        <f t="shared" si="1607"/>
        <v>0</v>
      </c>
      <c r="S1000" s="19"/>
      <c r="T1000" s="19">
        <f t="shared" si="1610"/>
        <v>0</v>
      </c>
      <c r="U1000" s="19">
        <f t="shared" si="1608"/>
        <v>0</v>
      </c>
      <c r="V1000" s="19">
        <f t="shared" si="1609"/>
        <v>6999.9</v>
      </c>
      <c r="W1000" s="19"/>
      <c r="X1000" s="32"/>
      <c r="Y1000" s="23"/>
      <c r="Z1000" s="2"/>
    </row>
    <row r="1001" spans="1:26" ht="31.2" x14ac:dyDescent="0.3">
      <c r="A1001" s="47" t="s">
        <v>972</v>
      </c>
      <c r="B1001" s="44"/>
      <c r="C1001" s="47"/>
      <c r="D1001" s="47"/>
      <c r="E1001" s="15" t="s">
        <v>973</v>
      </c>
      <c r="F1001" s="19">
        <f>F1002</f>
        <v>0</v>
      </c>
      <c r="G1001" s="19">
        <f t="shared" ref="G1001:H1003" si="1626">G1002</f>
        <v>0</v>
      </c>
      <c r="H1001" s="19">
        <f t="shared" si="1626"/>
        <v>622.9</v>
      </c>
      <c r="I1001" s="19"/>
      <c r="J1001" s="19"/>
      <c r="K1001" s="19"/>
      <c r="L1001" s="19">
        <f t="shared" si="1569"/>
        <v>0</v>
      </c>
      <c r="M1001" s="19">
        <f t="shared" si="1570"/>
        <v>0</v>
      </c>
      <c r="N1001" s="19">
        <f t="shared" si="1571"/>
        <v>622.9</v>
      </c>
      <c r="O1001" s="19"/>
      <c r="P1001" s="19"/>
      <c r="Q1001" s="19"/>
      <c r="R1001" s="19">
        <f t="shared" si="1607"/>
        <v>0</v>
      </c>
      <c r="S1001" s="19"/>
      <c r="T1001" s="19">
        <f t="shared" si="1610"/>
        <v>0</v>
      </c>
      <c r="U1001" s="19">
        <f t="shared" si="1608"/>
        <v>0</v>
      </c>
      <c r="V1001" s="19">
        <f t="shared" si="1609"/>
        <v>622.9</v>
      </c>
      <c r="W1001" s="19"/>
      <c r="X1001" s="32"/>
      <c r="Y1001" s="23"/>
      <c r="Z1001" s="2"/>
    </row>
    <row r="1002" spans="1:26" ht="46.8" x14ac:dyDescent="0.3">
      <c r="A1002" s="47" t="s">
        <v>972</v>
      </c>
      <c r="B1002" s="44">
        <v>400</v>
      </c>
      <c r="C1002" s="47"/>
      <c r="D1002" s="47"/>
      <c r="E1002" s="15" t="s">
        <v>580</v>
      </c>
      <c r="F1002" s="19">
        <f>F1003</f>
        <v>0</v>
      </c>
      <c r="G1002" s="19">
        <f t="shared" si="1626"/>
        <v>0</v>
      </c>
      <c r="H1002" s="19">
        <f t="shared" si="1626"/>
        <v>622.9</v>
      </c>
      <c r="I1002" s="19"/>
      <c r="J1002" s="19"/>
      <c r="K1002" s="19"/>
      <c r="L1002" s="19">
        <f t="shared" si="1569"/>
        <v>0</v>
      </c>
      <c r="M1002" s="19">
        <f t="shared" si="1570"/>
        <v>0</v>
      </c>
      <c r="N1002" s="19">
        <f t="shared" si="1571"/>
        <v>622.9</v>
      </c>
      <c r="O1002" s="19"/>
      <c r="P1002" s="19"/>
      <c r="Q1002" s="19"/>
      <c r="R1002" s="19">
        <f t="shared" si="1607"/>
        <v>0</v>
      </c>
      <c r="S1002" s="19"/>
      <c r="T1002" s="19">
        <f t="shared" si="1610"/>
        <v>0</v>
      </c>
      <c r="U1002" s="19">
        <f t="shared" si="1608"/>
        <v>0</v>
      </c>
      <c r="V1002" s="19">
        <f t="shared" si="1609"/>
        <v>622.9</v>
      </c>
      <c r="W1002" s="19"/>
      <c r="X1002" s="32"/>
      <c r="Y1002" s="23"/>
      <c r="Z1002" s="2"/>
    </row>
    <row r="1003" spans="1:26" ht="140.4" x14ac:dyDescent="0.3">
      <c r="A1003" s="47" t="s">
        <v>972</v>
      </c>
      <c r="B1003" s="44">
        <v>460</v>
      </c>
      <c r="C1003" s="47"/>
      <c r="D1003" s="47"/>
      <c r="E1003" s="15" t="s">
        <v>594</v>
      </c>
      <c r="F1003" s="19">
        <f>F1004</f>
        <v>0</v>
      </c>
      <c r="G1003" s="19">
        <f t="shared" si="1626"/>
        <v>0</v>
      </c>
      <c r="H1003" s="19">
        <f t="shared" si="1626"/>
        <v>622.9</v>
      </c>
      <c r="I1003" s="19"/>
      <c r="J1003" s="19"/>
      <c r="K1003" s="19"/>
      <c r="L1003" s="19">
        <f t="shared" si="1569"/>
        <v>0</v>
      </c>
      <c r="M1003" s="19">
        <f t="shared" si="1570"/>
        <v>0</v>
      </c>
      <c r="N1003" s="19">
        <f t="shared" si="1571"/>
        <v>622.9</v>
      </c>
      <c r="O1003" s="19"/>
      <c r="P1003" s="19"/>
      <c r="Q1003" s="19"/>
      <c r="R1003" s="19">
        <f t="shared" si="1607"/>
        <v>0</v>
      </c>
      <c r="S1003" s="19"/>
      <c r="T1003" s="19">
        <f t="shared" si="1610"/>
        <v>0</v>
      </c>
      <c r="U1003" s="19">
        <f t="shared" si="1608"/>
        <v>0</v>
      </c>
      <c r="V1003" s="19">
        <f t="shared" si="1609"/>
        <v>622.9</v>
      </c>
      <c r="W1003" s="19"/>
      <c r="X1003" s="32"/>
      <c r="Y1003" s="23"/>
      <c r="Z1003" s="2"/>
    </row>
    <row r="1004" spans="1:26" x14ac:dyDescent="0.3">
      <c r="A1004" s="47" t="s">
        <v>972</v>
      </c>
      <c r="B1004" s="44">
        <v>460</v>
      </c>
      <c r="C1004" s="47" t="s">
        <v>28</v>
      </c>
      <c r="D1004" s="47" t="s">
        <v>112</v>
      </c>
      <c r="E1004" s="15" t="s">
        <v>558</v>
      </c>
      <c r="F1004" s="19">
        <v>0</v>
      </c>
      <c r="G1004" s="19">
        <v>0</v>
      </c>
      <c r="H1004" s="19">
        <v>622.9</v>
      </c>
      <c r="I1004" s="19"/>
      <c r="J1004" s="19"/>
      <c r="K1004" s="19"/>
      <c r="L1004" s="19">
        <f t="shared" si="1569"/>
        <v>0</v>
      </c>
      <c r="M1004" s="19">
        <f t="shared" si="1570"/>
        <v>0</v>
      </c>
      <c r="N1004" s="19">
        <f t="shared" si="1571"/>
        <v>622.9</v>
      </c>
      <c r="O1004" s="19"/>
      <c r="P1004" s="19"/>
      <c r="Q1004" s="19"/>
      <c r="R1004" s="19">
        <f t="shared" si="1607"/>
        <v>0</v>
      </c>
      <c r="S1004" s="19"/>
      <c r="T1004" s="19">
        <f t="shared" si="1610"/>
        <v>0</v>
      </c>
      <c r="U1004" s="19">
        <f t="shared" si="1608"/>
        <v>0</v>
      </c>
      <c r="V1004" s="19">
        <f t="shared" si="1609"/>
        <v>622.9</v>
      </c>
      <c r="W1004" s="19"/>
      <c r="X1004" s="32"/>
      <c r="Y1004" s="23"/>
      <c r="Z1004" s="2"/>
    </row>
    <row r="1005" spans="1:26" ht="31.2" x14ac:dyDescent="0.3">
      <c r="A1005" s="47" t="s">
        <v>974</v>
      </c>
      <c r="B1005" s="44"/>
      <c r="C1005" s="47"/>
      <c r="D1005" s="47"/>
      <c r="E1005" s="15" t="s">
        <v>975</v>
      </c>
      <c r="F1005" s="19">
        <f>F1006</f>
        <v>0</v>
      </c>
      <c r="G1005" s="19">
        <f t="shared" ref="G1005:W1007" si="1627">G1006</f>
        <v>0</v>
      </c>
      <c r="H1005" s="19">
        <f t="shared" si="1627"/>
        <v>622.9</v>
      </c>
      <c r="I1005" s="19">
        <f t="shared" si="1627"/>
        <v>0</v>
      </c>
      <c r="J1005" s="19">
        <f t="shared" si="1627"/>
        <v>0</v>
      </c>
      <c r="K1005" s="19">
        <f t="shared" si="1627"/>
        <v>0</v>
      </c>
      <c r="L1005" s="19">
        <f t="shared" si="1569"/>
        <v>0</v>
      </c>
      <c r="M1005" s="19">
        <f t="shared" si="1570"/>
        <v>0</v>
      </c>
      <c r="N1005" s="19">
        <f t="shared" si="1571"/>
        <v>622.9</v>
      </c>
      <c r="O1005" s="19">
        <f t="shared" si="1627"/>
        <v>0</v>
      </c>
      <c r="P1005" s="19">
        <f t="shared" si="1627"/>
        <v>0</v>
      </c>
      <c r="Q1005" s="19">
        <f t="shared" si="1627"/>
        <v>0</v>
      </c>
      <c r="R1005" s="19">
        <f t="shared" si="1607"/>
        <v>0</v>
      </c>
      <c r="S1005" s="19">
        <f t="shared" si="1627"/>
        <v>0</v>
      </c>
      <c r="T1005" s="19">
        <f t="shared" si="1610"/>
        <v>0</v>
      </c>
      <c r="U1005" s="19">
        <f t="shared" si="1608"/>
        <v>0</v>
      </c>
      <c r="V1005" s="19">
        <f t="shared" si="1609"/>
        <v>622.9</v>
      </c>
      <c r="W1005" s="19">
        <f t="shared" si="1627"/>
        <v>0</v>
      </c>
      <c r="X1005" s="32"/>
      <c r="Y1005" s="23"/>
      <c r="Z1005" s="2"/>
    </row>
    <row r="1006" spans="1:26" ht="46.8" x14ac:dyDescent="0.3">
      <c r="A1006" s="47" t="s">
        <v>974</v>
      </c>
      <c r="B1006" s="44">
        <v>400</v>
      </c>
      <c r="C1006" s="47"/>
      <c r="D1006" s="47"/>
      <c r="E1006" s="15" t="s">
        <v>580</v>
      </c>
      <c r="F1006" s="19">
        <f>F1007</f>
        <v>0</v>
      </c>
      <c r="G1006" s="19">
        <f t="shared" si="1627"/>
        <v>0</v>
      </c>
      <c r="H1006" s="19">
        <f t="shared" si="1627"/>
        <v>622.9</v>
      </c>
      <c r="I1006" s="19">
        <f t="shared" si="1627"/>
        <v>0</v>
      </c>
      <c r="J1006" s="19">
        <f t="shared" si="1627"/>
        <v>0</v>
      </c>
      <c r="K1006" s="19">
        <f t="shared" si="1627"/>
        <v>0</v>
      </c>
      <c r="L1006" s="19">
        <f t="shared" si="1569"/>
        <v>0</v>
      </c>
      <c r="M1006" s="19">
        <f t="shared" si="1570"/>
        <v>0</v>
      </c>
      <c r="N1006" s="19">
        <f t="shared" si="1571"/>
        <v>622.9</v>
      </c>
      <c r="O1006" s="19">
        <f t="shared" si="1627"/>
        <v>0</v>
      </c>
      <c r="P1006" s="19">
        <f t="shared" si="1627"/>
        <v>0</v>
      </c>
      <c r="Q1006" s="19">
        <f t="shared" si="1627"/>
        <v>0</v>
      </c>
      <c r="R1006" s="19">
        <f t="shared" si="1607"/>
        <v>0</v>
      </c>
      <c r="S1006" s="19">
        <f t="shared" si="1627"/>
        <v>0</v>
      </c>
      <c r="T1006" s="19">
        <f t="shared" si="1610"/>
        <v>0</v>
      </c>
      <c r="U1006" s="19">
        <f t="shared" si="1608"/>
        <v>0</v>
      </c>
      <c r="V1006" s="19">
        <f t="shared" si="1609"/>
        <v>622.9</v>
      </c>
      <c r="W1006" s="19">
        <f t="shared" si="1627"/>
        <v>0</v>
      </c>
      <c r="X1006" s="32"/>
      <c r="Y1006" s="23"/>
      <c r="Z1006" s="2"/>
    </row>
    <row r="1007" spans="1:26" ht="140.4" x14ac:dyDescent="0.3">
      <c r="A1007" s="47" t="s">
        <v>974</v>
      </c>
      <c r="B1007" s="44">
        <v>460</v>
      </c>
      <c r="C1007" s="47"/>
      <c r="D1007" s="47"/>
      <c r="E1007" s="15" t="s">
        <v>594</v>
      </c>
      <c r="F1007" s="19">
        <f>F1008</f>
        <v>0</v>
      </c>
      <c r="G1007" s="19">
        <f t="shared" si="1627"/>
        <v>0</v>
      </c>
      <c r="H1007" s="19">
        <f t="shared" si="1627"/>
        <v>622.9</v>
      </c>
      <c r="I1007" s="19">
        <f t="shared" si="1627"/>
        <v>0</v>
      </c>
      <c r="J1007" s="19">
        <f t="shared" si="1627"/>
        <v>0</v>
      </c>
      <c r="K1007" s="19">
        <f t="shared" si="1627"/>
        <v>0</v>
      </c>
      <c r="L1007" s="19">
        <f t="shared" si="1569"/>
        <v>0</v>
      </c>
      <c r="M1007" s="19">
        <f t="shared" si="1570"/>
        <v>0</v>
      </c>
      <c r="N1007" s="19">
        <f t="shared" si="1571"/>
        <v>622.9</v>
      </c>
      <c r="O1007" s="19">
        <f t="shared" si="1627"/>
        <v>0</v>
      </c>
      <c r="P1007" s="19">
        <f t="shared" si="1627"/>
        <v>0</v>
      </c>
      <c r="Q1007" s="19">
        <f t="shared" si="1627"/>
        <v>0</v>
      </c>
      <c r="R1007" s="19">
        <f t="shared" si="1607"/>
        <v>0</v>
      </c>
      <c r="S1007" s="19">
        <f t="shared" si="1627"/>
        <v>0</v>
      </c>
      <c r="T1007" s="19">
        <f t="shared" si="1610"/>
        <v>0</v>
      </c>
      <c r="U1007" s="19">
        <f t="shared" si="1608"/>
        <v>0</v>
      </c>
      <c r="V1007" s="19">
        <f t="shared" si="1609"/>
        <v>622.9</v>
      </c>
      <c r="W1007" s="19">
        <f t="shared" si="1627"/>
        <v>0</v>
      </c>
      <c r="X1007" s="32"/>
      <c r="Y1007" s="23"/>
      <c r="Z1007" s="2"/>
    </row>
    <row r="1008" spans="1:26" x14ac:dyDescent="0.3">
      <c r="A1008" s="47" t="s">
        <v>974</v>
      </c>
      <c r="B1008" s="44">
        <v>460</v>
      </c>
      <c r="C1008" s="47" t="s">
        <v>28</v>
      </c>
      <c r="D1008" s="47" t="s">
        <v>112</v>
      </c>
      <c r="E1008" s="15" t="s">
        <v>558</v>
      </c>
      <c r="F1008" s="19">
        <v>0</v>
      </c>
      <c r="G1008" s="19">
        <v>0</v>
      </c>
      <c r="H1008" s="19">
        <v>622.9</v>
      </c>
      <c r="I1008" s="19"/>
      <c r="J1008" s="19"/>
      <c r="K1008" s="19"/>
      <c r="L1008" s="19">
        <f t="shared" si="1569"/>
        <v>0</v>
      </c>
      <c r="M1008" s="19">
        <f t="shared" si="1570"/>
        <v>0</v>
      </c>
      <c r="N1008" s="19">
        <f t="shared" si="1571"/>
        <v>622.9</v>
      </c>
      <c r="O1008" s="19"/>
      <c r="P1008" s="19"/>
      <c r="Q1008" s="19"/>
      <c r="R1008" s="19">
        <f t="shared" si="1607"/>
        <v>0</v>
      </c>
      <c r="S1008" s="19"/>
      <c r="T1008" s="19">
        <f t="shared" si="1610"/>
        <v>0</v>
      </c>
      <c r="U1008" s="19">
        <f t="shared" si="1608"/>
        <v>0</v>
      </c>
      <c r="V1008" s="19">
        <f t="shared" si="1609"/>
        <v>622.9</v>
      </c>
      <c r="W1008" s="19"/>
      <c r="X1008" s="32"/>
      <c r="Y1008" s="23"/>
      <c r="Z1008" s="2"/>
    </row>
    <row r="1009" spans="1:26" ht="31.2" x14ac:dyDescent="0.3">
      <c r="A1009" s="47" t="s">
        <v>977</v>
      </c>
      <c r="B1009" s="44"/>
      <c r="C1009" s="47"/>
      <c r="D1009" s="47"/>
      <c r="E1009" s="15" t="s">
        <v>976</v>
      </c>
      <c r="F1009" s="19">
        <f>F1010</f>
        <v>0</v>
      </c>
      <c r="G1009" s="19">
        <f t="shared" ref="G1009:W1011" si="1628">G1010</f>
        <v>0</v>
      </c>
      <c r="H1009" s="19">
        <f t="shared" si="1628"/>
        <v>16622.900000000001</v>
      </c>
      <c r="I1009" s="19">
        <f t="shared" si="1628"/>
        <v>0</v>
      </c>
      <c r="J1009" s="19">
        <f t="shared" si="1628"/>
        <v>0</v>
      </c>
      <c r="K1009" s="19">
        <f t="shared" si="1628"/>
        <v>0</v>
      </c>
      <c r="L1009" s="19">
        <f t="shared" si="1569"/>
        <v>0</v>
      </c>
      <c r="M1009" s="19">
        <f t="shared" si="1570"/>
        <v>0</v>
      </c>
      <c r="N1009" s="19">
        <f t="shared" si="1571"/>
        <v>16622.900000000001</v>
      </c>
      <c r="O1009" s="19">
        <f t="shared" si="1628"/>
        <v>0</v>
      </c>
      <c r="P1009" s="19">
        <f t="shared" si="1628"/>
        <v>0</v>
      </c>
      <c r="Q1009" s="19">
        <f t="shared" si="1628"/>
        <v>0</v>
      </c>
      <c r="R1009" s="19">
        <f t="shared" si="1607"/>
        <v>0</v>
      </c>
      <c r="S1009" s="19">
        <f t="shared" si="1628"/>
        <v>0</v>
      </c>
      <c r="T1009" s="19">
        <f t="shared" si="1610"/>
        <v>0</v>
      </c>
      <c r="U1009" s="19">
        <f t="shared" si="1608"/>
        <v>0</v>
      </c>
      <c r="V1009" s="19">
        <f t="shared" si="1609"/>
        <v>16622.900000000001</v>
      </c>
      <c r="W1009" s="19">
        <f t="shared" si="1628"/>
        <v>0</v>
      </c>
      <c r="X1009" s="32"/>
      <c r="Y1009" s="23"/>
      <c r="Z1009" s="2"/>
    </row>
    <row r="1010" spans="1:26" ht="46.8" x14ac:dyDescent="0.3">
      <c r="A1010" s="47" t="s">
        <v>977</v>
      </c>
      <c r="B1010" s="44">
        <v>400</v>
      </c>
      <c r="C1010" s="47"/>
      <c r="D1010" s="47"/>
      <c r="E1010" s="15" t="s">
        <v>580</v>
      </c>
      <c r="F1010" s="19">
        <f>F1011</f>
        <v>0</v>
      </c>
      <c r="G1010" s="19">
        <f t="shared" si="1628"/>
        <v>0</v>
      </c>
      <c r="H1010" s="19">
        <f t="shared" si="1628"/>
        <v>16622.900000000001</v>
      </c>
      <c r="I1010" s="19">
        <f t="shared" si="1628"/>
        <v>0</v>
      </c>
      <c r="J1010" s="19">
        <f t="shared" si="1628"/>
        <v>0</v>
      </c>
      <c r="K1010" s="19">
        <f t="shared" si="1628"/>
        <v>0</v>
      </c>
      <c r="L1010" s="19">
        <f t="shared" si="1569"/>
        <v>0</v>
      </c>
      <c r="M1010" s="19">
        <f t="shared" si="1570"/>
        <v>0</v>
      </c>
      <c r="N1010" s="19">
        <f t="shared" si="1571"/>
        <v>16622.900000000001</v>
      </c>
      <c r="O1010" s="19">
        <f t="shared" si="1628"/>
        <v>0</v>
      </c>
      <c r="P1010" s="19">
        <f t="shared" si="1628"/>
        <v>0</v>
      </c>
      <c r="Q1010" s="19">
        <f t="shared" si="1628"/>
        <v>0</v>
      </c>
      <c r="R1010" s="19">
        <f t="shared" si="1607"/>
        <v>0</v>
      </c>
      <c r="S1010" s="19">
        <f t="shared" si="1628"/>
        <v>0</v>
      </c>
      <c r="T1010" s="19">
        <f t="shared" si="1610"/>
        <v>0</v>
      </c>
      <c r="U1010" s="19">
        <f t="shared" si="1608"/>
        <v>0</v>
      </c>
      <c r="V1010" s="19">
        <f t="shared" si="1609"/>
        <v>16622.900000000001</v>
      </c>
      <c r="W1010" s="19">
        <f t="shared" si="1628"/>
        <v>0</v>
      </c>
      <c r="X1010" s="32"/>
      <c r="Y1010" s="23"/>
      <c r="Z1010" s="2"/>
    </row>
    <row r="1011" spans="1:26" ht="140.4" x14ac:dyDescent="0.3">
      <c r="A1011" s="47" t="s">
        <v>977</v>
      </c>
      <c r="B1011" s="44">
        <v>460</v>
      </c>
      <c r="C1011" s="47"/>
      <c r="D1011" s="47"/>
      <c r="E1011" s="15" t="s">
        <v>594</v>
      </c>
      <c r="F1011" s="19">
        <f>F1012</f>
        <v>0</v>
      </c>
      <c r="G1011" s="19">
        <f t="shared" si="1628"/>
        <v>0</v>
      </c>
      <c r="H1011" s="19">
        <f t="shared" si="1628"/>
        <v>16622.900000000001</v>
      </c>
      <c r="I1011" s="19">
        <f t="shared" si="1628"/>
        <v>0</v>
      </c>
      <c r="J1011" s="19">
        <f t="shared" si="1628"/>
        <v>0</v>
      </c>
      <c r="K1011" s="19">
        <f t="shared" si="1628"/>
        <v>0</v>
      </c>
      <c r="L1011" s="19">
        <f t="shared" si="1569"/>
        <v>0</v>
      </c>
      <c r="M1011" s="19">
        <f t="shared" si="1570"/>
        <v>0</v>
      </c>
      <c r="N1011" s="19">
        <f t="shared" si="1571"/>
        <v>16622.900000000001</v>
      </c>
      <c r="O1011" s="19">
        <f t="shared" si="1628"/>
        <v>0</v>
      </c>
      <c r="P1011" s="19">
        <f t="shared" si="1628"/>
        <v>0</v>
      </c>
      <c r="Q1011" s="19">
        <f t="shared" si="1628"/>
        <v>0</v>
      </c>
      <c r="R1011" s="19">
        <f t="shared" si="1607"/>
        <v>0</v>
      </c>
      <c r="S1011" s="19">
        <f t="shared" si="1628"/>
        <v>0</v>
      </c>
      <c r="T1011" s="19">
        <f t="shared" si="1610"/>
        <v>0</v>
      </c>
      <c r="U1011" s="19">
        <f t="shared" si="1608"/>
        <v>0</v>
      </c>
      <c r="V1011" s="19">
        <f t="shared" si="1609"/>
        <v>16622.900000000001</v>
      </c>
      <c r="W1011" s="19">
        <f t="shared" si="1628"/>
        <v>0</v>
      </c>
      <c r="X1011" s="32"/>
      <c r="Y1011" s="23"/>
      <c r="Z1011" s="2"/>
    </row>
    <row r="1012" spans="1:26" x14ac:dyDescent="0.3">
      <c r="A1012" s="47" t="s">
        <v>977</v>
      </c>
      <c r="B1012" s="44">
        <v>460</v>
      </c>
      <c r="C1012" s="47" t="s">
        <v>28</v>
      </c>
      <c r="D1012" s="47" t="s">
        <v>112</v>
      </c>
      <c r="E1012" s="15" t="s">
        <v>558</v>
      </c>
      <c r="F1012" s="19">
        <v>0</v>
      </c>
      <c r="G1012" s="19">
        <v>0</v>
      </c>
      <c r="H1012" s="19">
        <v>16622.900000000001</v>
      </c>
      <c r="I1012" s="19"/>
      <c r="J1012" s="19"/>
      <c r="K1012" s="19"/>
      <c r="L1012" s="19">
        <f t="shared" si="1569"/>
        <v>0</v>
      </c>
      <c r="M1012" s="19">
        <f t="shared" si="1570"/>
        <v>0</v>
      </c>
      <c r="N1012" s="19">
        <f t="shared" si="1571"/>
        <v>16622.900000000001</v>
      </c>
      <c r="O1012" s="19"/>
      <c r="P1012" s="19"/>
      <c r="Q1012" s="19"/>
      <c r="R1012" s="19">
        <f t="shared" si="1607"/>
        <v>0</v>
      </c>
      <c r="S1012" s="19"/>
      <c r="T1012" s="19">
        <f t="shared" si="1610"/>
        <v>0</v>
      </c>
      <c r="U1012" s="19">
        <f t="shared" si="1608"/>
        <v>0</v>
      </c>
      <c r="V1012" s="19">
        <f t="shared" si="1609"/>
        <v>16622.900000000001</v>
      </c>
      <c r="W1012" s="19"/>
      <c r="X1012" s="32"/>
      <c r="Y1012" s="23"/>
      <c r="Z1012" s="2"/>
    </row>
    <row r="1013" spans="1:26" ht="46.8" x14ac:dyDescent="0.3">
      <c r="A1013" s="47" t="s">
        <v>909</v>
      </c>
      <c r="B1013" s="44"/>
      <c r="C1013" s="47"/>
      <c r="D1013" s="47"/>
      <c r="E1013" s="15" t="s">
        <v>1130</v>
      </c>
      <c r="F1013" s="19">
        <f t="shared" ref="F1013:K1015" si="1629">F1014</f>
        <v>622.9</v>
      </c>
      <c r="G1013" s="19">
        <f t="shared" si="1629"/>
        <v>0</v>
      </c>
      <c r="H1013" s="19">
        <f t="shared" si="1629"/>
        <v>16000</v>
      </c>
      <c r="I1013" s="19">
        <f t="shared" si="1629"/>
        <v>0</v>
      </c>
      <c r="J1013" s="19">
        <f t="shared" si="1629"/>
        <v>0</v>
      </c>
      <c r="K1013" s="19">
        <f t="shared" si="1629"/>
        <v>0</v>
      </c>
      <c r="L1013" s="19">
        <f t="shared" si="1569"/>
        <v>622.9</v>
      </c>
      <c r="M1013" s="19">
        <f t="shared" si="1570"/>
        <v>0</v>
      </c>
      <c r="N1013" s="19">
        <f t="shared" si="1571"/>
        <v>16000</v>
      </c>
      <c r="O1013" s="19">
        <f t="shared" ref="O1013:Q1015" si="1630">O1014</f>
        <v>0</v>
      </c>
      <c r="P1013" s="19">
        <f t="shared" si="1630"/>
        <v>0</v>
      </c>
      <c r="Q1013" s="19">
        <f t="shared" si="1630"/>
        <v>0</v>
      </c>
      <c r="R1013" s="19">
        <f t="shared" si="1607"/>
        <v>622.9</v>
      </c>
      <c r="S1013" s="19">
        <f t="shared" ref="S1013:S1015" si="1631">S1014</f>
        <v>0</v>
      </c>
      <c r="T1013" s="19">
        <f t="shared" si="1610"/>
        <v>622.9</v>
      </c>
      <c r="U1013" s="19">
        <f t="shared" si="1608"/>
        <v>0</v>
      </c>
      <c r="V1013" s="19">
        <f t="shared" si="1609"/>
        <v>16000</v>
      </c>
      <c r="W1013" s="19">
        <f t="shared" ref="W1013:W1015" si="1632">W1014</f>
        <v>0</v>
      </c>
      <c r="X1013" s="32"/>
      <c r="Y1013" s="23"/>
      <c r="Z1013" s="2"/>
    </row>
    <row r="1014" spans="1:26" ht="46.8" x14ac:dyDescent="0.3">
      <c r="A1014" s="47" t="s">
        <v>909</v>
      </c>
      <c r="B1014" s="44">
        <v>400</v>
      </c>
      <c r="C1014" s="47"/>
      <c r="D1014" s="47"/>
      <c r="E1014" s="15" t="s">
        <v>580</v>
      </c>
      <c r="F1014" s="19">
        <f t="shared" si="1629"/>
        <v>622.9</v>
      </c>
      <c r="G1014" s="19">
        <f t="shared" si="1629"/>
        <v>0</v>
      </c>
      <c r="H1014" s="19">
        <f t="shared" si="1629"/>
        <v>16000</v>
      </c>
      <c r="I1014" s="19">
        <f t="shared" si="1629"/>
        <v>0</v>
      </c>
      <c r="J1014" s="19">
        <f t="shared" si="1629"/>
        <v>0</v>
      </c>
      <c r="K1014" s="19">
        <f t="shared" si="1629"/>
        <v>0</v>
      </c>
      <c r="L1014" s="19">
        <f t="shared" si="1569"/>
        <v>622.9</v>
      </c>
      <c r="M1014" s="19">
        <f t="shared" si="1570"/>
        <v>0</v>
      </c>
      <c r="N1014" s="19">
        <f t="shared" si="1571"/>
        <v>16000</v>
      </c>
      <c r="O1014" s="19">
        <f t="shared" si="1630"/>
        <v>0</v>
      </c>
      <c r="P1014" s="19">
        <f t="shared" si="1630"/>
        <v>0</v>
      </c>
      <c r="Q1014" s="19">
        <f t="shared" si="1630"/>
        <v>0</v>
      </c>
      <c r="R1014" s="19">
        <f t="shared" si="1607"/>
        <v>622.9</v>
      </c>
      <c r="S1014" s="19">
        <f t="shared" si="1631"/>
        <v>0</v>
      </c>
      <c r="T1014" s="19">
        <f t="shared" si="1610"/>
        <v>622.9</v>
      </c>
      <c r="U1014" s="19">
        <f t="shared" si="1608"/>
        <v>0</v>
      </c>
      <c r="V1014" s="19">
        <f t="shared" si="1609"/>
        <v>16000</v>
      </c>
      <c r="W1014" s="19">
        <f t="shared" si="1632"/>
        <v>0</v>
      </c>
      <c r="X1014" s="32"/>
      <c r="Y1014" s="23"/>
      <c r="Z1014" s="2"/>
    </row>
    <row r="1015" spans="1:26" ht="140.4" x14ac:dyDescent="0.3">
      <c r="A1015" s="47" t="s">
        <v>909</v>
      </c>
      <c r="B1015" s="44">
        <v>460</v>
      </c>
      <c r="C1015" s="47"/>
      <c r="D1015" s="47"/>
      <c r="E1015" s="15" t="s">
        <v>594</v>
      </c>
      <c r="F1015" s="19">
        <f t="shared" si="1629"/>
        <v>622.9</v>
      </c>
      <c r="G1015" s="19">
        <f t="shared" si="1629"/>
        <v>0</v>
      </c>
      <c r="H1015" s="19">
        <f t="shared" si="1629"/>
        <v>16000</v>
      </c>
      <c r="I1015" s="19">
        <f t="shared" si="1629"/>
        <v>0</v>
      </c>
      <c r="J1015" s="19">
        <f t="shared" si="1629"/>
        <v>0</v>
      </c>
      <c r="K1015" s="19">
        <f t="shared" si="1629"/>
        <v>0</v>
      </c>
      <c r="L1015" s="19">
        <f t="shared" ref="L1015:L1091" si="1633">F1015+I1015</f>
        <v>622.9</v>
      </c>
      <c r="M1015" s="19">
        <f t="shared" ref="M1015:M1091" si="1634">G1015+J1015</f>
        <v>0</v>
      </c>
      <c r="N1015" s="19">
        <f t="shared" ref="N1015:N1091" si="1635">H1015+K1015</f>
        <v>16000</v>
      </c>
      <c r="O1015" s="19">
        <f t="shared" si="1630"/>
        <v>0</v>
      </c>
      <c r="P1015" s="19">
        <f t="shared" si="1630"/>
        <v>0</v>
      </c>
      <c r="Q1015" s="19">
        <f t="shared" si="1630"/>
        <v>0</v>
      </c>
      <c r="R1015" s="19">
        <f t="shared" si="1607"/>
        <v>622.9</v>
      </c>
      <c r="S1015" s="19">
        <f t="shared" si="1631"/>
        <v>0</v>
      </c>
      <c r="T1015" s="19">
        <f t="shared" si="1610"/>
        <v>622.9</v>
      </c>
      <c r="U1015" s="19">
        <f t="shared" si="1608"/>
        <v>0</v>
      </c>
      <c r="V1015" s="19">
        <f t="shared" si="1609"/>
        <v>16000</v>
      </c>
      <c r="W1015" s="19">
        <f t="shared" si="1632"/>
        <v>0</v>
      </c>
      <c r="X1015" s="32"/>
      <c r="Y1015" s="23"/>
      <c r="Z1015" s="2"/>
    </row>
    <row r="1016" spans="1:26" x14ac:dyDescent="0.3">
      <c r="A1016" s="47" t="s">
        <v>909</v>
      </c>
      <c r="B1016" s="44">
        <v>460</v>
      </c>
      <c r="C1016" s="47" t="s">
        <v>28</v>
      </c>
      <c r="D1016" s="47" t="s">
        <v>112</v>
      </c>
      <c r="E1016" s="15" t="s">
        <v>558</v>
      </c>
      <c r="F1016" s="19">
        <v>622.9</v>
      </c>
      <c r="G1016" s="19">
        <v>0</v>
      </c>
      <c r="H1016" s="19">
        <v>16000</v>
      </c>
      <c r="I1016" s="19"/>
      <c r="J1016" s="19"/>
      <c r="K1016" s="19"/>
      <c r="L1016" s="19">
        <f t="shared" si="1633"/>
        <v>622.9</v>
      </c>
      <c r="M1016" s="19">
        <f t="shared" si="1634"/>
        <v>0</v>
      </c>
      <c r="N1016" s="19">
        <f t="shared" si="1635"/>
        <v>16000</v>
      </c>
      <c r="O1016" s="19"/>
      <c r="P1016" s="19"/>
      <c r="Q1016" s="19"/>
      <c r="R1016" s="19">
        <f t="shared" si="1607"/>
        <v>622.9</v>
      </c>
      <c r="S1016" s="19"/>
      <c r="T1016" s="19">
        <f t="shared" si="1610"/>
        <v>622.9</v>
      </c>
      <c r="U1016" s="19">
        <f t="shared" si="1608"/>
        <v>0</v>
      </c>
      <c r="V1016" s="19">
        <f t="shared" si="1609"/>
        <v>16000</v>
      </c>
      <c r="W1016" s="19"/>
      <c r="X1016" s="32"/>
      <c r="Y1016" s="23"/>
      <c r="Z1016" s="2"/>
    </row>
    <row r="1017" spans="1:26" ht="31.2" x14ac:dyDescent="0.3">
      <c r="A1017" s="47" t="s">
        <v>910</v>
      </c>
      <c r="B1017" s="44"/>
      <c r="C1017" s="47"/>
      <c r="D1017" s="47"/>
      <c r="E1017" s="15" t="s">
        <v>1131</v>
      </c>
      <c r="F1017" s="19">
        <f t="shared" ref="F1017:K1019" si="1636">F1018</f>
        <v>2754.2</v>
      </c>
      <c r="G1017" s="19">
        <f t="shared" si="1636"/>
        <v>0</v>
      </c>
      <c r="H1017" s="19">
        <f t="shared" si="1636"/>
        <v>0</v>
      </c>
      <c r="I1017" s="19">
        <f t="shared" si="1636"/>
        <v>0</v>
      </c>
      <c r="J1017" s="19">
        <f t="shared" si="1636"/>
        <v>0</v>
      </c>
      <c r="K1017" s="19">
        <f t="shared" si="1636"/>
        <v>0</v>
      </c>
      <c r="L1017" s="19">
        <f t="shared" si="1633"/>
        <v>2754.2</v>
      </c>
      <c r="M1017" s="19">
        <f t="shared" si="1634"/>
        <v>0</v>
      </c>
      <c r="N1017" s="19">
        <f t="shared" si="1635"/>
        <v>0</v>
      </c>
      <c r="O1017" s="19">
        <f t="shared" ref="O1017:Q1019" si="1637">O1018</f>
        <v>0</v>
      </c>
      <c r="P1017" s="19">
        <f t="shared" si="1637"/>
        <v>0</v>
      </c>
      <c r="Q1017" s="19">
        <f t="shared" si="1637"/>
        <v>0</v>
      </c>
      <c r="R1017" s="19">
        <f t="shared" si="1607"/>
        <v>2754.2</v>
      </c>
      <c r="S1017" s="19">
        <f t="shared" ref="S1017:S1019" si="1638">S1018</f>
        <v>0</v>
      </c>
      <c r="T1017" s="19">
        <f t="shared" si="1610"/>
        <v>2754.2</v>
      </c>
      <c r="U1017" s="19">
        <f t="shared" si="1608"/>
        <v>0</v>
      </c>
      <c r="V1017" s="19">
        <f t="shared" si="1609"/>
        <v>0</v>
      </c>
      <c r="W1017" s="19">
        <f t="shared" ref="W1017:W1019" si="1639">W1018</f>
        <v>0</v>
      </c>
      <c r="X1017" s="32"/>
      <c r="Y1017" s="23"/>
      <c r="Z1017" s="2"/>
    </row>
    <row r="1018" spans="1:26" ht="46.8" x14ac:dyDescent="0.3">
      <c r="A1018" s="47" t="s">
        <v>910</v>
      </c>
      <c r="B1018" s="44">
        <v>400</v>
      </c>
      <c r="C1018" s="47"/>
      <c r="D1018" s="47"/>
      <c r="E1018" s="15" t="s">
        <v>580</v>
      </c>
      <c r="F1018" s="19">
        <f t="shared" si="1636"/>
        <v>2754.2</v>
      </c>
      <c r="G1018" s="19">
        <f t="shared" si="1636"/>
        <v>0</v>
      </c>
      <c r="H1018" s="19">
        <f t="shared" si="1636"/>
        <v>0</v>
      </c>
      <c r="I1018" s="19">
        <f t="shared" si="1636"/>
        <v>0</v>
      </c>
      <c r="J1018" s="19">
        <f t="shared" si="1636"/>
        <v>0</v>
      </c>
      <c r="K1018" s="19">
        <f t="shared" si="1636"/>
        <v>0</v>
      </c>
      <c r="L1018" s="19">
        <f t="shared" si="1633"/>
        <v>2754.2</v>
      </c>
      <c r="M1018" s="19">
        <f t="shared" si="1634"/>
        <v>0</v>
      </c>
      <c r="N1018" s="19">
        <f t="shared" si="1635"/>
        <v>0</v>
      </c>
      <c r="O1018" s="19">
        <f t="shared" si="1637"/>
        <v>0</v>
      </c>
      <c r="P1018" s="19">
        <f t="shared" si="1637"/>
        <v>0</v>
      </c>
      <c r="Q1018" s="19">
        <f t="shared" si="1637"/>
        <v>0</v>
      </c>
      <c r="R1018" s="19">
        <f t="shared" si="1607"/>
        <v>2754.2</v>
      </c>
      <c r="S1018" s="19">
        <f t="shared" si="1638"/>
        <v>0</v>
      </c>
      <c r="T1018" s="19">
        <f t="shared" si="1610"/>
        <v>2754.2</v>
      </c>
      <c r="U1018" s="19">
        <f t="shared" si="1608"/>
        <v>0</v>
      </c>
      <c r="V1018" s="19">
        <f t="shared" si="1609"/>
        <v>0</v>
      </c>
      <c r="W1018" s="19">
        <f t="shared" si="1639"/>
        <v>0</v>
      </c>
      <c r="X1018" s="32"/>
      <c r="Y1018" s="23"/>
      <c r="Z1018" s="2"/>
    </row>
    <row r="1019" spans="1:26" x14ac:dyDescent="0.3">
      <c r="A1019" s="47" t="s">
        <v>910</v>
      </c>
      <c r="B1019" s="44">
        <v>410</v>
      </c>
      <c r="C1019" s="47"/>
      <c r="D1019" s="47"/>
      <c r="E1019" s="15" t="s">
        <v>593</v>
      </c>
      <c r="F1019" s="19">
        <f t="shared" si="1636"/>
        <v>2754.2</v>
      </c>
      <c r="G1019" s="19">
        <f t="shared" si="1636"/>
        <v>0</v>
      </c>
      <c r="H1019" s="19">
        <f t="shared" si="1636"/>
        <v>0</v>
      </c>
      <c r="I1019" s="19">
        <f t="shared" si="1636"/>
        <v>0</v>
      </c>
      <c r="J1019" s="19">
        <f t="shared" si="1636"/>
        <v>0</v>
      </c>
      <c r="K1019" s="19">
        <f t="shared" si="1636"/>
        <v>0</v>
      </c>
      <c r="L1019" s="19">
        <f t="shared" si="1633"/>
        <v>2754.2</v>
      </c>
      <c r="M1019" s="19">
        <f t="shared" si="1634"/>
        <v>0</v>
      </c>
      <c r="N1019" s="19">
        <f t="shared" si="1635"/>
        <v>0</v>
      </c>
      <c r="O1019" s="19">
        <f t="shared" si="1637"/>
        <v>0</v>
      </c>
      <c r="P1019" s="19">
        <f t="shared" si="1637"/>
        <v>0</v>
      </c>
      <c r="Q1019" s="19">
        <f t="shared" si="1637"/>
        <v>0</v>
      </c>
      <c r="R1019" s="19">
        <f t="shared" si="1607"/>
        <v>2754.2</v>
      </c>
      <c r="S1019" s="19">
        <f t="shared" si="1638"/>
        <v>0</v>
      </c>
      <c r="T1019" s="19">
        <f t="shared" si="1610"/>
        <v>2754.2</v>
      </c>
      <c r="U1019" s="19">
        <f t="shared" si="1608"/>
        <v>0</v>
      </c>
      <c r="V1019" s="19">
        <f t="shared" si="1609"/>
        <v>0</v>
      </c>
      <c r="W1019" s="19">
        <f t="shared" si="1639"/>
        <v>0</v>
      </c>
      <c r="X1019" s="32"/>
      <c r="Y1019" s="23"/>
      <c r="Z1019" s="2"/>
    </row>
    <row r="1020" spans="1:26" x14ac:dyDescent="0.3">
      <c r="A1020" s="47" t="s">
        <v>910</v>
      </c>
      <c r="B1020" s="44">
        <v>410</v>
      </c>
      <c r="C1020" s="47" t="s">
        <v>28</v>
      </c>
      <c r="D1020" s="47" t="s">
        <v>112</v>
      </c>
      <c r="E1020" s="15" t="s">
        <v>558</v>
      </c>
      <c r="F1020" s="19">
        <v>2754.2</v>
      </c>
      <c r="G1020" s="19">
        <v>0</v>
      </c>
      <c r="H1020" s="19">
        <v>0</v>
      </c>
      <c r="I1020" s="19"/>
      <c r="J1020" s="19"/>
      <c r="K1020" s="19"/>
      <c r="L1020" s="19">
        <f t="shared" si="1633"/>
        <v>2754.2</v>
      </c>
      <c r="M1020" s="19">
        <f t="shared" si="1634"/>
        <v>0</v>
      </c>
      <c r="N1020" s="19">
        <f t="shared" si="1635"/>
        <v>0</v>
      </c>
      <c r="O1020" s="19"/>
      <c r="P1020" s="19"/>
      <c r="Q1020" s="19"/>
      <c r="R1020" s="19">
        <f t="shared" si="1607"/>
        <v>2754.2</v>
      </c>
      <c r="S1020" s="19"/>
      <c r="T1020" s="19">
        <f t="shared" si="1610"/>
        <v>2754.2</v>
      </c>
      <c r="U1020" s="19">
        <f t="shared" si="1608"/>
        <v>0</v>
      </c>
      <c r="V1020" s="19">
        <f t="shared" si="1609"/>
        <v>0</v>
      </c>
      <c r="W1020" s="19"/>
      <c r="X1020" s="32"/>
      <c r="Y1020" s="23"/>
      <c r="Z1020" s="2"/>
    </row>
    <row r="1021" spans="1:26" ht="31.2" x14ac:dyDescent="0.3">
      <c r="A1021" s="20" t="s">
        <v>1416</v>
      </c>
      <c r="B1021" s="44"/>
      <c r="C1021" s="47"/>
      <c r="D1021" s="47"/>
      <c r="E1021" s="15" t="s">
        <v>1417</v>
      </c>
      <c r="F1021" s="19"/>
      <c r="G1021" s="19"/>
      <c r="H1021" s="19"/>
      <c r="I1021" s="19"/>
      <c r="J1021" s="19"/>
      <c r="K1021" s="19"/>
      <c r="L1021" s="19"/>
      <c r="M1021" s="19"/>
      <c r="N1021" s="19"/>
      <c r="O1021" s="19">
        <f>O1022</f>
        <v>0</v>
      </c>
      <c r="P1021" s="19">
        <f t="shared" ref="P1021:W1023" si="1640">P1022</f>
        <v>5373.71</v>
      </c>
      <c r="Q1021" s="19">
        <f t="shared" si="1640"/>
        <v>0</v>
      </c>
      <c r="R1021" s="19">
        <f t="shared" si="1607"/>
        <v>0</v>
      </c>
      <c r="S1021" s="19">
        <f t="shared" si="1640"/>
        <v>0</v>
      </c>
      <c r="T1021" s="19">
        <f t="shared" si="1610"/>
        <v>0</v>
      </c>
      <c r="U1021" s="19">
        <f t="shared" si="1608"/>
        <v>5373.71</v>
      </c>
      <c r="V1021" s="19">
        <f t="shared" si="1609"/>
        <v>0</v>
      </c>
      <c r="W1021" s="19">
        <f t="shared" si="1640"/>
        <v>0</v>
      </c>
      <c r="X1021" s="32"/>
      <c r="Y1021" s="23"/>
      <c r="Z1021" s="2"/>
    </row>
    <row r="1022" spans="1:26" ht="46.8" x14ac:dyDescent="0.3">
      <c r="A1022" s="20" t="s">
        <v>1416</v>
      </c>
      <c r="B1022" s="44">
        <v>400</v>
      </c>
      <c r="C1022" s="47"/>
      <c r="D1022" s="47"/>
      <c r="E1022" s="15" t="s">
        <v>580</v>
      </c>
      <c r="F1022" s="19"/>
      <c r="G1022" s="19"/>
      <c r="H1022" s="19"/>
      <c r="I1022" s="19"/>
      <c r="J1022" s="19"/>
      <c r="K1022" s="19"/>
      <c r="L1022" s="19"/>
      <c r="M1022" s="19"/>
      <c r="N1022" s="19"/>
      <c r="O1022" s="19">
        <f>O1023</f>
        <v>0</v>
      </c>
      <c r="P1022" s="19">
        <f t="shared" si="1640"/>
        <v>5373.71</v>
      </c>
      <c r="Q1022" s="19">
        <f t="shared" si="1640"/>
        <v>0</v>
      </c>
      <c r="R1022" s="19">
        <f t="shared" si="1607"/>
        <v>0</v>
      </c>
      <c r="S1022" s="19">
        <f t="shared" si="1640"/>
        <v>0</v>
      </c>
      <c r="T1022" s="19">
        <f t="shared" si="1610"/>
        <v>0</v>
      </c>
      <c r="U1022" s="19">
        <f t="shared" si="1608"/>
        <v>5373.71</v>
      </c>
      <c r="V1022" s="19">
        <f t="shared" si="1609"/>
        <v>0</v>
      </c>
      <c r="W1022" s="19">
        <f t="shared" si="1640"/>
        <v>0</v>
      </c>
      <c r="X1022" s="32"/>
      <c r="Y1022" s="23"/>
      <c r="Z1022" s="2"/>
    </row>
    <row r="1023" spans="1:26" x14ac:dyDescent="0.3">
      <c r="A1023" s="20" t="s">
        <v>1416</v>
      </c>
      <c r="B1023" s="44">
        <v>410</v>
      </c>
      <c r="C1023" s="47"/>
      <c r="D1023" s="47"/>
      <c r="E1023" s="15" t="s">
        <v>593</v>
      </c>
      <c r="F1023" s="19"/>
      <c r="G1023" s="19"/>
      <c r="H1023" s="19"/>
      <c r="I1023" s="19"/>
      <c r="J1023" s="19"/>
      <c r="K1023" s="19"/>
      <c r="L1023" s="19"/>
      <c r="M1023" s="19"/>
      <c r="N1023" s="19"/>
      <c r="O1023" s="19">
        <f>O1024</f>
        <v>0</v>
      </c>
      <c r="P1023" s="19">
        <f t="shared" si="1640"/>
        <v>5373.71</v>
      </c>
      <c r="Q1023" s="19">
        <f t="shared" si="1640"/>
        <v>0</v>
      </c>
      <c r="R1023" s="19">
        <f t="shared" si="1607"/>
        <v>0</v>
      </c>
      <c r="S1023" s="19">
        <f t="shared" si="1640"/>
        <v>0</v>
      </c>
      <c r="T1023" s="19">
        <f t="shared" si="1610"/>
        <v>0</v>
      </c>
      <c r="U1023" s="19">
        <f t="shared" si="1608"/>
        <v>5373.71</v>
      </c>
      <c r="V1023" s="19">
        <f t="shared" si="1609"/>
        <v>0</v>
      </c>
      <c r="W1023" s="19">
        <f t="shared" si="1640"/>
        <v>0</v>
      </c>
      <c r="X1023" s="32"/>
      <c r="Y1023" s="23"/>
      <c r="Z1023" s="2"/>
    </row>
    <row r="1024" spans="1:26" x14ac:dyDescent="0.3">
      <c r="A1024" s="20" t="s">
        <v>1416</v>
      </c>
      <c r="B1024" s="44">
        <v>410</v>
      </c>
      <c r="C1024" s="47" t="s">
        <v>28</v>
      </c>
      <c r="D1024" s="47" t="s">
        <v>112</v>
      </c>
      <c r="E1024" s="15" t="s">
        <v>558</v>
      </c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>
        <v>5373.71</v>
      </c>
      <c r="Q1024" s="19"/>
      <c r="R1024" s="19">
        <f t="shared" si="1607"/>
        <v>0</v>
      </c>
      <c r="S1024" s="19"/>
      <c r="T1024" s="19">
        <f t="shared" si="1610"/>
        <v>0</v>
      </c>
      <c r="U1024" s="19">
        <f t="shared" si="1608"/>
        <v>5373.71</v>
      </c>
      <c r="V1024" s="19">
        <f t="shared" si="1609"/>
        <v>0</v>
      </c>
      <c r="W1024" s="19"/>
      <c r="X1024" s="32"/>
      <c r="Y1024" s="23"/>
      <c r="Z1024" s="2"/>
    </row>
    <row r="1025" spans="1:26" ht="31.2" x14ac:dyDescent="0.3">
      <c r="A1025" s="47" t="s">
        <v>231</v>
      </c>
      <c r="B1025" s="44"/>
      <c r="C1025" s="47"/>
      <c r="D1025" s="47"/>
      <c r="E1025" s="15" t="s">
        <v>1132</v>
      </c>
      <c r="F1025" s="19">
        <f t="shared" ref="F1025:K1027" si="1641">F1026</f>
        <v>2754.2</v>
      </c>
      <c r="G1025" s="19">
        <f t="shared" si="1641"/>
        <v>0</v>
      </c>
      <c r="H1025" s="19">
        <f t="shared" si="1641"/>
        <v>0</v>
      </c>
      <c r="I1025" s="19">
        <f t="shared" si="1641"/>
        <v>0</v>
      </c>
      <c r="J1025" s="19">
        <f t="shared" si="1641"/>
        <v>0</v>
      </c>
      <c r="K1025" s="19">
        <f t="shared" si="1641"/>
        <v>0</v>
      </c>
      <c r="L1025" s="19">
        <f t="shared" si="1633"/>
        <v>2754.2</v>
      </c>
      <c r="M1025" s="19">
        <f t="shared" si="1634"/>
        <v>0</v>
      </c>
      <c r="N1025" s="19">
        <f t="shared" si="1635"/>
        <v>0</v>
      </c>
      <c r="O1025" s="19">
        <f t="shared" ref="O1025:Q1027" si="1642">O1026</f>
        <v>0</v>
      </c>
      <c r="P1025" s="19">
        <f t="shared" si="1642"/>
        <v>0</v>
      </c>
      <c r="Q1025" s="19">
        <f t="shared" si="1642"/>
        <v>0</v>
      </c>
      <c r="R1025" s="19">
        <f t="shared" si="1607"/>
        <v>2754.2</v>
      </c>
      <c r="S1025" s="19">
        <f t="shared" ref="S1025:S1027" si="1643">S1026</f>
        <v>0</v>
      </c>
      <c r="T1025" s="19">
        <f t="shared" si="1610"/>
        <v>2754.2</v>
      </c>
      <c r="U1025" s="19">
        <f t="shared" si="1608"/>
        <v>0</v>
      </c>
      <c r="V1025" s="19">
        <f t="shared" si="1609"/>
        <v>0</v>
      </c>
      <c r="W1025" s="19">
        <f t="shared" ref="W1025:W1026" si="1644">W1026</f>
        <v>0</v>
      </c>
      <c r="X1025" s="32"/>
      <c r="Y1025" s="23"/>
      <c r="Z1025" s="2"/>
    </row>
    <row r="1026" spans="1:26" ht="46.8" x14ac:dyDescent="0.3">
      <c r="A1026" s="47" t="s">
        <v>231</v>
      </c>
      <c r="B1026" s="44">
        <v>400</v>
      </c>
      <c r="C1026" s="47"/>
      <c r="D1026" s="47"/>
      <c r="E1026" s="15" t="s">
        <v>580</v>
      </c>
      <c r="F1026" s="19">
        <f>F1027</f>
        <v>2754.2</v>
      </c>
      <c r="G1026" s="19">
        <f t="shared" si="1641"/>
        <v>0</v>
      </c>
      <c r="H1026" s="19">
        <f t="shared" si="1641"/>
        <v>0</v>
      </c>
      <c r="I1026" s="19">
        <f t="shared" si="1641"/>
        <v>0</v>
      </c>
      <c r="J1026" s="19">
        <f t="shared" si="1641"/>
        <v>0</v>
      </c>
      <c r="K1026" s="19">
        <f t="shared" si="1641"/>
        <v>0</v>
      </c>
      <c r="L1026" s="19">
        <f t="shared" si="1633"/>
        <v>2754.2</v>
      </c>
      <c r="M1026" s="19">
        <f t="shared" si="1634"/>
        <v>0</v>
      </c>
      <c r="N1026" s="19">
        <f t="shared" si="1635"/>
        <v>0</v>
      </c>
      <c r="O1026" s="19">
        <f t="shared" si="1642"/>
        <v>0</v>
      </c>
      <c r="P1026" s="19">
        <f t="shared" si="1642"/>
        <v>0</v>
      </c>
      <c r="Q1026" s="19">
        <f t="shared" si="1642"/>
        <v>0</v>
      </c>
      <c r="R1026" s="19">
        <f t="shared" si="1607"/>
        <v>2754.2</v>
      </c>
      <c r="S1026" s="19">
        <f t="shared" si="1643"/>
        <v>0</v>
      </c>
      <c r="T1026" s="19">
        <f t="shared" si="1610"/>
        <v>2754.2</v>
      </c>
      <c r="U1026" s="19">
        <f t="shared" si="1608"/>
        <v>0</v>
      </c>
      <c r="V1026" s="19">
        <f t="shared" si="1609"/>
        <v>0</v>
      </c>
      <c r="W1026" s="19">
        <f t="shared" si="1644"/>
        <v>0</v>
      </c>
      <c r="X1026" s="32"/>
      <c r="Y1026" s="23"/>
      <c r="Z1026" s="2"/>
    </row>
    <row r="1027" spans="1:26" x14ac:dyDescent="0.3">
      <c r="A1027" s="47" t="s">
        <v>231</v>
      </c>
      <c r="B1027" s="44">
        <v>410</v>
      </c>
      <c r="C1027" s="47"/>
      <c r="D1027" s="47"/>
      <c r="E1027" s="15" t="s">
        <v>593</v>
      </c>
      <c r="F1027" s="19">
        <f t="shared" ref="F1027:H1027" si="1645">F1028</f>
        <v>2754.2</v>
      </c>
      <c r="G1027" s="19">
        <f t="shared" si="1645"/>
        <v>0</v>
      </c>
      <c r="H1027" s="19">
        <f t="shared" si="1645"/>
        <v>0</v>
      </c>
      <c r="I1027" s="19">
        <f t="shared" si="1641"/>
        <v>0</v>
      </c>
      <c r="J1027" s="19">
        <f t="shared" si="1641"/>
        <v>0</v>
      </c>
      <c r="K1027" s="19">
        <f t="shared" si="1641"/>
        <v>0</v>
      </c>
      <c r="L1027" s="19">
        <f t="shared" si="1633"/>
        <v>2754.2</v>
      </c>
      <c r="M1027" s="19">
        <f t="shared" si="1634"/>
        <v>0</v>
      </c>
      <c r="N1027" s="19">
        <f t="shared" si="1635"/>
        <v>0</v>
      </c>
      <c r="O1027" s="19">
        <f t="shared" si="1642"/>
        <v>0</v>
      </c>
      <c r="P1027" s="19">
        <f t="shared" si="1642"/>
        <v>0</v>
      </c>
      <c r="Q1027" s="19">
        <f t="shared" si="1642"/>
        <v>0</v>
      </c>
      <c r="R1027" s="19">
        <f t="shared" si="1607"/>
        <v>2754.2</v>
      </c>
      <c r="S1027" s="19">
        <f t="shared" si="1643"/>
        <v>0</v>
      </c>
      <c r="T1027" s="19">
        <f t="shared" si="1610"/>
        <v>2754.2</v>
      </c>
      <c r="U1027" s="19">
        <f t="shared" si="1608"/>
        <v>0</v>
      </c>
      <c r="V1027" s="19">
        <f t="shared" si="1609"/>
        <v>0</v>
      </c>
      <c r="W1027" s="19">
        <f t="shared" ref="W1027" si="1646">W1028</f>
        <v>0</v>
      </c>
      <c r="X1027" s="32"/>
      <c r="Y1027" s="23"/>
      <c r="Z1027" s="2"/>
    </row>
    <row r="1028" spans="1:26" x14ac:dyDescent="0.3">
      <c r="A1028" s="47" t="s">
        <v>231</v>
      </c>
      <c r="B1028" s="44">
        <v>410</v>
      </c>
      <c r="C1028" s="47" t="s">
        <v>28</v>
      </c>
      <c r="D1028" s="47" t="s">
        <v>112</v>
      </c>
      <c r="E1028" s="15" t="s">
        <v>558</v>
      </c>
      <c r="F1028" s="19">
        <v>2754.2</v>
      </c>
      <c r="G1028" s="19">
        <v>0</v>
      </c>
      <c r="H1028" s="19">
        <v>0</v>
      </c>
      <c r="I1028" s="19"/>
      <c r="J1028" s="19"/>
      <c r="K1028" s="19"/>
      <c r="L1028" s="19">
        <f t="shared" si="1633"/>
        <v>2754.2</v>
      </c>
      <c r="M1028" s="19">
        <f t="shared" si="1634"/>
        <v>0</v>
      </c>
      <c r="N1028" s="19">
        <f t="shared" si="1635"/>
        <v>0</v>
      </c>
      <c r="O1028" s="19"/>
      <c r="P1028" s="19"/>
      <c r="Q1028" s="19"/>
      <c r="R1028" s="19">
        <f t="shared" si="1607"/>
        <v>2754.2</v>
      </c>
      <c r="S1028" s="19"/>
      <c r="T1028" s="19">
        <f t="shared" si="1610"/>
        <v>2754.2</v>
      </c>
      <c r="U1028" s="19">
        <f t="shared" si="1608"/>
        <v>0</v>
      </c>
      <c r="V1028" s="19">
        <f t="shared" si="1609"/>
        <v>0</v>
      </c>
      <c r="W1028" s="19"/>
      <c r="X1028" s="32"/>
      <c r="Y1028" s="23"/>
      <c r="Z1028" s="2"/>
    </row>
    <row r="1029" spans="1:26" ht="31.2" x14ac:dyDescent="0.3">
      <c r="A1029" s="47" t="s">
        <v>232</v>
      </c>
      <c r="B1029" s="44"/>
      <c r="C1029" s="47"/>
      <c r="D1029" s="47"/>
      <c r="E1029" s="15" t="s">
        <v>1133</v>
      </c>
      <c r="F1029" s="19">
        <f t="shared" ref="F1029:K1031" si="1647">F1030</f>
        <v>2754.2</v>
      </c>
      <c r="G1029" s="19">
        <f t="shared" si="1647"/>
        <v>0</v>
      </c>
      <c r="H1029" s="19">
        <f t="shared" si="1647"/>
        <v>0</v>
      </c>
      <c r="I1029" s="19">
        <f t="shared" si="1647"/>
        <v>0</v>
      </c>
      <c r="J1029" s="19">
        <f t="shared" si="1647"/>
        <v>0</v>
      </c>
      <c r="K1029" s="19">
        <f t="shared" si="1647"/>
        <v>0</v>
      </c>
      <c r="L1029" s="19">
        <f t="shared" si="1633"/>
        <v>2754.2</v>
      </c>
      <c r="M1029" s="19">
        <f t="shared" si="1634"/>
        <v>0</v>
      </c>
      <c r="N1029" s="19">
        <f t="shared" si="1635"/>
        <v>0</v>
      </c>
      <c r="O1029" s="19">
        <f t="shared" ref="O1029:Q1031" si="1648">O1030</f>
        <v>0</v>
      </c>
      <c r="P1029" s="19">
        <f t="shared" si="1648"/>
        <v>0</v>
      </c>
      <c r="Q1029" s="19">
        <f t="shared" si="1648"/>
        <v>0</v>
      </c>
      <c r="R1029" s="19">
        <f t="shared" si="1607"/>
        <v>2754.2</v>
      </c>
      <c r="S1029" s="19">
        <f t="shared" ref="S1029:S1031" si="1649">S1030</f>
        <v>0</v>
      </c>
      <c r="T1029" s="19">
        <f t="shared" si="1610"/>
        <v>2754.2</v>
      </c>
      <c r="U1029" s="19">
        <f t="shared" si="1608"/>
        <v>0</v>
      </c>
      <c r="V1029" s="19">
        <f t="shared" si="1609"/>
        <v>0</v>
      </c>
      <c r="W1029" s="19">
        <f t="shared" ref="W1029:W1030" si="1650">W1030</f>
        <v>0</v>
      </c>
      <c r="X1029" s="32"/>
      <c r="Y1029" s="23"/>
      <c r="Z1029" s="2"/>
    </row>
    <row r="1030" spans="1:26" ht="46.8" x14ac:dyDescent="0.3">
      <c r="A1030" s="47" t="s">
        <v>232</v>
      </c>
      <c r="B1030" s="44">
        <v>400</v>
      </c>
      <c r="C1030" s="47"/>
      <c r="D1030" s="47"/>
      <c r="E1030" s="15" t="s">
        <v>580</v>
      </c>
      <c r="F1030" s="19">
        <f>F1031</f>
        <v>2754.2</v>
      </c>
      <c r="G1030" s="19">
        <f t="shared" si="1647"/>
        <v>0</v>
      </c>
      <c r="H1030" s="19">
        <f t="shared" si="1647"/>
        <v>0</v>
      </c>
      <c r="I1030" s="19">
        <f t="shared" si="1647"/>
        <v>0</v>
      </c>
      <c r="J1030" s="19">
        <f t="shared" si="1647"/>
        <v>0</v>
      </c>
      <c r="K1030" s="19">
        <f t="shared" si="1647"/>
        <v>0</v>
      </c>
      <c r="L1030" s="19">
        <f t="shared" si="1633"/>
        <v>2754.2</v>
      </c>
      <c r="M1030" s="19">
        <f t="shared" si="1634"/>
        <v>0</v>
      </c>
      <c r="N1030" s="19">
        <f t="shared" si="1635"/>
        <v>0</v>
      </c>
      <c r="O1030" s="19">
        <f t="shared" si="1648"/>
        <v>0</v>
      </c>
      <c r="P1030" s="19">
        <f t="shared" si="1648"/>
        <v>0</v>
      </c>
      <c r="Q1030" s="19">
        <f t="shared" si="1648"/>
        <v>0</v>
      </c>
      <c r="R1030" s="19">
        <f t="shared" si="1607"/>
        <v>2754.2</v>
      </c>
      <c r="S1030" s="19">
        <f t="shared" si="1649"/>
        <v>0</v>
      </c>
      <c r="T1030" s="19">
        <f t="shared" si="1610"/>
        <v>2754.2</v>
      </c>
      <c r="U1030" s="19">
        <f t="shared" si="1608"/>
        <v>0</v>
      </c>
      <c r="V1030" s="19">
        <f t="shared" si="1609"/>
        <v>0</v>
      </c>
      <c r="W1030" s="19">
        <f t="shared" si="1650"/>
        <v>0</v>
      </c>
      <c r="X1030" s="32"/>
      <c r="Y1030" s="23"/>
      <c r="Z1030" s="2"/>
    </row>
    <row r="1031" spans="1:26" x14ac:dyDescent="0.3">
      <c r="A1031" s="47" t="s">
        <v>232</v>
      </c>
      <c r="B1031" s="44">
        <v>410</v>
      </c>
      <c r="C1031" s="47"/>
      <c r="D1031" s="47"/>
      <c r="E1031" s="15" t="s">
        <v>593</v>
      </c>
      <c r="F1031" s="19">
        <f t="shared" ref="F1031:H1031" si="1651">F1032</f>
        <v>2754.2</v>
      </c>
      <c r="G1031" s="19">
        <f t="shared" si="1651"/>
        <v>0</v>
      </c>
      <c r="H1031" s="19">
        <f t="shared" si="1651"/>
        <v>0</v>
      </c>
      <c r="I1031" s="19">
        <f t="shared" si="1647"/>
        <v>0</v>
      </c>
      <c r="J1031" s="19">
        <f t="shared" si="1647"/>
        <v>0</v>
      </c>
      <c r="K1031" s="19">
        <f t="shared" si="1647"/>
        <v>0</v>
      </c>
      <c r="L1031" s="19">
        <f t="shared" si="1633"/>
        <v>2754.2</v>
      </c>
      <c r="M1031" s="19">
        <f t="shared" si="1634"/>
        <v>0</v>
      </c>
      <c r="N1031" s="19">
        <f t="shared" si="1635"/>
        <v>0</v>
      </c>
      <c r="O1031" s="19">
        <f t="shared" si="1648"/>
        <v>0</v>
      </c>
      <c r="P1031" s="19">
        <f t="shared" si="1648"/>
        <v>0</v>
      </c>
      <c r="Q1031" s="19">
        <f t="shared" si="1648"/>
        <v>0</v>
      </c>
      <c r="R1031" s="19">
        <f t="shared" si="1607"/>
        <v>2754.2</v>
      </c>
      <c r="S1031" s="19">
        <f t="shared" si="1649"/>
        <v>0</v>
      </c>
      <c r="T1031" s="19">
        <f t="shared" si="1610"/>
        <v>2754.2</v>
      </c>
      <c r="U1031" s="19">
        <f t="shared" si="1608"/>
        <v>0</v>
      </c>
      <c r="V1031" s="19">
        <f t="shared" si="1609"/>
        <v>0</v>
      </c>
      <c r="W1031" s="19">
        <f t="shared" ref="W1031" si="1652">W1032</f>
        <v>0</v>
      </c>
      <c r="X1031" s="32"/>
      <c r="Y1031" s="23"/>
      <c r="Z1031" s="2"/>
    </row>
    <row r="1032" spans="1:26" x14ac:dyDescent="0.3">
      <c r="A1032" s="47" t="s">
        <v>232</v>
      </c>
      <c r="B1032" s="44">
        <v>410</v>
      </c>
      <c r="C1032" s="47" t="s">
        <v>28</v>
      </c>
      <c r="D1032" s="47" t="s">
        <v>112</v>
      </c>
      <c r="E1032" s="15" t="s">
        <v>558</v>
      </c>
      <c r="F1032" s="19">
        <v>2754.2</v>
      </c>
      <c r="G1032" s="19">
        <v>0</v>
      </c>
      <c r="H1032" s="19">
        <v>0</v>
      </c>
      <c r="I1032" s="19"/>
      <c r="J1032" s="19"/>
      <c r="K1032" s="19"/>
      <c r="L1032" s="19">
        <f t="shared" si="1633"/>
        <v>2754.2</v>
      </c>
      <c r="M1032" s="19">
        <f t="shared" si="1634"/>
        <v>0</v>
      </c>
      <c r="N1032" s="19">
        <f t="shared" si="1635"/>
        <v>0</v>
      </c>
      <c r="O1032" s="19"/>
      <c r="P1032" s="19"/>
      <c r="Q1032" s="19"/>
      <c r="R1032" s="19">
        <f t="shared" si="1607"/>
        <v>2754.2</v>
      </c>
      <c r="S1032" s="19"/>
      <c r="T1032" s="19">
        <f t="shared" si="1610"/>
        <v>2754.2</v>
      </c>
      <c r="U1032" s="19">
        <f t="shared" si="1608"/>
        <v>0</v>
      </c>
      <c r="V1032" s="19">
        <f t="shared" si="1609"/>
        <v>0</v>
      </c>
      <c r="W1032" s="19"/>
      <c r="X1032" s="32"/>
      <c r="Y1032" s="23"/>
      <c r="Z1032" s="2"/>
    </row>
    <row r="1033" spans="1:26" ht="31.2" x14ac:dyDescent="0.3">
      <c r="A1033" s="47" t="s">
        <v>978</v>
      </c>
      <c r="B1033" s="44"/>
      <c r="C1033" s="47"/>
      <c r="D1033" s="47"/>
      <c r="E1033" s="15" t="s">
        <v>979</v>
      </c>
      <c r="F1033" s="19">
        <f>F1034</f>
        <v>0</v>
      </c>
      <c r="G1033" s="19">
        <f t="shared" ref="G1033:W1036" si="1653">G1034</f>
        <v>307175.2</v>
      </c>
      <c r="H1033" s="19">
        <f t="shared" si="1653"/>
        <v>307175.10000000003</v>
      </c>
      <c r="I1033" s="19">
        <f t="shared" si="1653"/>
        <v>0</v>
      </c>
      <c r="J1033" s="19">
        <f t="shared" si="1653"/>
        <v>0</v>
      </c>
      <c r="K1033" s="19">
        <f t="shared" si="1653"/>
        <v>0</v>
      </c>
      <c r="L1033" s="19">
        <f t="shared" si="1633"/>
        <v>0</v>
      </c>
      <c r="M1033" s="19">
        <f t="shared" si="1634"/>
        <v>307175.2</v>
      </c>
      <c r="N1033" s="19">
        <f t="shared" si="1635"/>
        <v>307175.10000000003</v>
      </c>
      <c r="O1033" s="19">
        <f t="shared" si="1653"/>
        <v>0</v>
      </c>
      <c r="P1033" s="19">
        <f t="shared" si="1653"/>
        <v>45628.6</v>
      </c>
      <c r="Q1033" s="19">
        <f t="shared" si="1653"/>
        <v>36220.799999999996</v>
      </c>
      <c r="R1033" s="19">
        <f t="shared" si="1607"/>
        <v>0</v>
      </c>
      <c r="S1033" s="19">
        <f t="shared" si="1653"/>
        <v>0</v>
      </c>
      <c r="T1033" s="19">
        <f t="shared" si="1610"/>
        <v>0</v>
      </c>
      <c r="U1033" s="19">
        <f t="shared" si="1608"/>
        <v>352803.8</v>
      </c>
      <c r="V1033" s="19">
        <f t="shared" si="1609"/>
        <v>343395.9</v>
      </c>
      <c r="W1033" s="19">
        <f t="shared" si="1653"/>
        <v>0</v>
      </c>
      <c r="X1033" s="32"/>
      <c r="Y1033" s="23"/>
      <c r="Z1033" s="2"/>
    </row>
    <row r="1034" spans="1:26" ht="31.2" x14ac:dyDescent="0.3">
      <c r="A1034" s="47" t="s">
        <v>981</v>
      </c>
      <c r="B1034" s="44"/>
      <c r="C1034" s="47"/>
      <c r="D1034" s="47"/>
      <c r="E1034" s="15" t="s">
        <v>980</v>
      </c>
      <c r="F1034" s="19">
        <f>F1035</f>
        <v>0</v>
      </c>
      <c r="G1034" s="19">
        <f t="shared" si="1653"/>
        <v>307175.2</v>
      </c>
      <c r="H1034" s="19">
        <f t="shared" si="1653"/>
        <v>307175.10000000003</v>
      </c>
      <c r="I1034" s="19">
        <f t="shared" si="1653"/>
        <v>0</v>
      </c>
      <c r="J1034" s="19">
        <f t="shared" si="1653"/>
        <v>0</v>
      </c>
      <c r="K1034" s="19">
        <f t="shared" si="1653"/>
        <v>0</v>
      </c>
      <c r="L1034" s="19">
        <f t="shared" si="1633"/>
        <v>0</v>
      </c>
      <c r="M1034" s="19">
        <f t="shared" si="1634"/>
        <v>307175.2</v>
      </c>
      <c r="N1034" s="19">
        <f t="shared" si="1635"/>
        <v>307175.10000000003</v>
      </c>
      <c r="O1034" s="19">
        <f t="shared" si="1653"/>
        <v>0</v>
      </c>
      <c r="P1034" s="19">
        <f t="shared" si="1653"/>
        <v>45628.6</v>
      </c>
      <c r="Q1034" s="19">
        <f t="shared" si="1653"/>
        <v>36220.799999999996</v>
      </c>
      <c r="R1034" s="19">
        <f t="shared" si="1607"/>
        <v>0</v>
      </c>
      <c r="S1034" s="19">
        <f t="shared" si="1653"/>
        <v>0</v>
      </c>
      <c r="T1034" s="19">
        <f t="shared" si="1610"/>
        <v>0</v>
      </c>
      <c r="U1034" s="19">
        <f t="shared" si="1608"/>
        <v>352803.8</v>
      </c>
      <c r="V1034" s="19">
        <f t="shared" si="1609"/>
        <v>343395.9</v>
      </c>
      <c r="W1034" s="19">
        <f t="shared" si="1653"/>
        <v>0</v>
      </c>
      <c r="X1034" s="32"/>
      <c r="Y1034" s="23"/>
      <c r="Z1034" s="2"/>
    </row>
    <row r="1035" spans="1:26" ht="46.8" x14ac:dyDescent="0.3">
      <c r="A1035" s="47" t="s">
        <v>981</v>
      </c>
      <c r="B1035" s="44">
        <v>400</v>
      </c>
      <c r="C1035" s="47"/>
      <c r="D1035" s="47"/>
      <c r="E1035" s="15" t="s">
        <v>580</v>
      </c>
      <c r="F1035" s="19">
        <f>F1036</f>
        <v>0</v>
      </c>
      <c r="G1035" s="19">
        <f t="shared" si="1653"/>
        <v>307175.2</v>
      </c>
      <c r="H1035" s="19">
        <f t="shared" si="1653"/>
        <v>307175.10000000003</v>
      </c>
      <c r="I1035" s="19">
        <f t="shared" si="1653"/>
        <v>0</v>
      </c>
      <c r="J1035" s="19">
        <f t="shared" si="1653"/>
        <v>0</v>
      </c>
      <c r="K1035" s="19">
        <f t="shared" si="1653"/>
        <v>0</v>
      </c>
      <c r="L1035" s="19">
        <f t="shared" si="1633"/>
        <v>0</v>
      </c>
      <c r="M1035" s="19">
        <f t="shared" si="1634"/>
        <v>307175.2</v>
      </c>
      <c r="N1035" s="19">
        <f t="shared" si="1635"/>
        <v>307175.10000000003</v>
      </c>
      <c r="O1035" s="19">
        <f t="shared" si="1653"/>
        <v>0</v>
      </c>
      <c r="P1035" s="19">
        <f t="shared" si="1653"/>
        <v>45628.6</v>
      </c>
      <c r="Q1035" s="19">
        <f t="shared" si="1653"/>
        <v>36220.799999999996</v>
      </c>
      <c r="R1035" s="19">
        <f t="shared" si="1607"/>
        <v>0</v>
      </c>
      <c r="S1035" s="19">
        <f t="shared" si="1653"/>
        <v>0</v>
      </c>
      <c r="T1035" s="19">
        <f t="shared" si="1610"/>
        <v>0</v>
      </c>
      <c r="U1035" s="19">
        <f t="shared" si="1608"/>
        <v>352803.8</v>
      </c>
      <c r="V1035" s="19">
        <f t="shared" si="1609"/>
        <v>343395.9</v>
      </c>
      <c r="W1035" s="19">
        <f t="shared" si="1653"/>
        <v>0</v>
      </c>
      <c r="X1035" s="32"/>
      <c r="Y1035" s="23"/>
      <c r="Z1035" s="2"/>
    </row>
    <row r="1036" spans="1:26" x14ac:dyDescent="0.3">
      <c r="A1036" s="47" t="s">
        <v>981</v>
      </c>
      <c r="B1036" s="44">
        <v>410</v>
      </c>
      <c r="C1036" s="47"/>
      <c r="D1036" s="47"/>
      <c r="E1036" s="15" t="s">
        <v>593</v>
      </c>
      <c r="F1036" s="19">
        <f>F1037</f>
        <v>0</v>
      </c>
      <c r="G1036" s="19">
        <f t="shared" si="1653"/>
        <v>307175.2</v>
      </c>
      <c r="H1036" s="19">
        <f t="shared" si="1653"/>
        <v>307175.10000000003</v>
      </c>
      <c r="I1036" s="19">
        <f t="shared" si="1653"/>
        <v>0</v>
      </c>
      <c r="J1036" s="19">
        <f t="shared" si="1653"/>
        <v>0</v>
      </c>
      <c r="K1036" s="19">
        <f t="shared" si="1653"/>
        <v>0</v>
      </c>
      <c r="L1036" s="19">
        <f t="shared" si="1633"/>
        <v>0</v>
      </c>
      <c r="M1036" s="19">
        <f t="shared" si="1634"/>
        <v>307175.2</v>
      </c>
      <c r="N1036" s="19">
        <f t="shared" si="1635"/>
        <v>307175.10000000003</v>
      </c>
      <c r="O1036" s="19">
        <f t="shared" si="1653"/>
        <v>0</v>
      </c>
      <c r="P1036" s="19">
        <f t="shared" si="1653"/>
        <v>45628.6</v>
      </c>
      <c r="Q1036" s="19">
        <f t="shared" si="1653"/>
        <v>36220.799999999996</v>
      </c>
      <c r="R1036" s="19">
        <f t="shared" si="1607"/>
        <v>0</v>
      </c>
      <c r="S1036" s="19">
        <f t="shared" si="1653"/>
        <v>0</v>
      </c>
      <c r="T1036" s="19">
        <f t="shared" si="1610"/>
        <v>0</v>
      </c>
      <c r="U1036" s="19">
        <f t="shared" si="1608"/>
        <v>352803.8</v>
      </c>
      <c r="V1036" s="19">
        <f t="shared" si="1609"/>
        <v>343395.9</v>
      </c>
      <c r="W1036" s="19">
        <f t="shared" si="1653"/>
        <v>0</v>
      </c>
      <c r="X1036" s="32"/>
      <c r="Y1036" s="23"/>
      <c r="Z1036" s="2"/>
    </row>
    <row r="1037" spans="1:26" x14ac:dyDescent="0.3">
      <c r="A1037" s="47" t="s">
        <v>981</v>
      </c>
      <c r="B1037" s="44">
        <v>410</v>
      </c>
      <c r="C1037" s="47" t="s">
        <v>28</v>
      </c>
      <c r="D1037" s="47" t="s">
        <v>112</v>
      </c>
      <c r="E1037" s="15" t="s">
        <v>558</v>
      </c>
      <c r="F1037" s="19">
        <v>0</v>
      </c>
      <c r="G1037" s="19">
        <v>307175.2</v>
      </c>
      <c r="H1037" s="19">
        <f>307175.2-0.1</f>
        <v>307175.10000000003</v>
      </c>
      <c r="I1037" s="19"/>
      <c r="J1037" s="19"/>
      <c r="K1037" s="19"/>
      <c r="L1037" s="19">
        <f t="shared" si="1633"/>
        <v>0</v>
      </c>
      <c r="M1037" s="19">
        <f t="shared" si="1634"/>
        <v>307175.2</v>
      </c>
      <c r="N1037" s="19">
        <f t="shared" si="1635"/>
        <v>307175.10000000003</v>
      </c>
      <c r="O1037" s="19"/>
      <c r="P1037" s="19">
        <f>-34269.6+79898.2</f>
        <v>45628.6</v>
      </c>
      <c r="Q1037" s="19">
        <f>-34269.4+70490.2</f>
        <v>36220.799999999996</v>
      </c>
      <c r="R1037" s="19">
        <f t="shared" si="1607"/>
        <v>0</v>
      </c>
      <c r="S1037" s="19"/>
      <c r="T1037" s="19">
        <f t="shared" si="1610"/>
        <v>0</v>
      </c>
      <c r="U1037" s="19">
        <f t="shared" si="1608"/>
        <v>352803.8</v>
      </c>
      <c r="V1037" s="19">
        <f t="shared" si="1609"/>
        <v>343395.9</v>
      </c>
      <c r="W1037" s="19"/>
      <c r="X1037" s="32"/>
      <c r="Y1037" s="23"/>
      <c r="Z1037" s="2"/>
    </row>
    <row r="1038" spans="1:26" ht="31.2" x14ac:dyDescent="0.3">
      <c r="A1038" s="20" t="s">
        <v>1418</v>
      </c>
      <c r="B1038" s="44"/>
      <c r="C1038" s="47"/>
      <c r="D1038" s="47"/>
      <c r="E1038" s="15" t="s">
        <v>1379</v>
      </c>
      <c r="F1038" s="19"/>
      <c r="G1038" s="19"/>
      <c r="H1038" s="19"/>
      <c r="I1038" s="19"/>
      <c r="J1038" s="19"/>
      <c r="K1038" s="19"/>
      <c r="L1038" s="19"/>
      <c r="M1038" s="19"/>
      <c r="N1038" s="19"/>
      <c r="O1038" s="19">
        <f>O1039</f>
        <v>200821.5</v>
      </c>
      <c r="P1038" s="19">
        <f t="shared" ref="P1038:W1041" si="1654">P1039</f>
        <v>0</v>
      </c>
      <c r="Q1038" s="19">
        <f t="shared" si="1654"/>
        <v>0</v>
      </c>
      <c r="R1038" s="19">
        <f t="shared" si="1607"/>
        <v>200821.5</v>
      </c>
      <c r="S1038" s="19">
        <f t="shared" si="1654"/>
        <v>0</v>
      </c>
      <c r="T1038" s="19">
        <f t="shared" si="1610"/>
        <v>200821.5</v>
      </c>
      <c r="U1038" s="19">
        <f t="shared" si="1608"/>
        <v>0</v>
      </c>
      <c r="V1038" s="19">
        <f t="shared" si="1609"/>
        <v>0</v>
      </c>
      <c r="W1038" s="19">
        <f t="shared" si="1654"/>
        <v>0</v>
      </c>
      <c r="X1038" s="32"/>
      <c r="Y1038" s="23"/>
      <c r="Z1038" s="2"/>
    </row>
    <row r="1039" spans="1:26" ht="62.4" x14ac:dyDescent="0.3">
      <c r="A1039" s="20" t="s">
        <v>1419</v>
      </c>
      <c r="B1039" s="44"/>
      <c r="C1039" s="47"/>
      <c r="D1039" s="47"/>
      <c r="E1039" s="15" t="s">
        <v>1420</v>
      </c>
      <c r="F1039" s="19"/>
      <c r="G1039" s="19"/>
      <c r="H1039" s="19"/>
      <c r="I1039" s="19"/>
      <c r="J1039" s="19"/>
      <c r="K1039" s="19"/>
      <c r="L1039" s="19"/>
      <c r="M1039" s="19"/>
      <c r="N1039" s="19"/>
      <c r="O1039" s="19">
        <f>O1040</f>
        <v>200821.5</v>
      </c>
      <c r="P1039" s="19">
        <f t="shared" si="1654"/>
        <v>0</v>
      </c>
      <c r="Q1039" s="19">
        <f t="shared" si="1654"/>
        <v>0</v>
      </c>
      <c r="R1039" s="19">
        <f t="shared" si="1607"/>
        <v>200821.5</v>
      </c>
      <c r="S1039" s="19">
        <f t="shared" si="1654"/>
        <v>0</v>
      </c>
      <c r="T1039" s="19">
        <f t="shared" si="1610"/>
        <v>200821.5</v>
      </c>
      <c r="U1039" s="19">
        <f t="shared" si="1608"/>
        <v>0</v>
      </c>
      <c r="V1039" s="19">
        <f t="shared" si="1609"/>
        <v>0</v>
      </c>
      <c r="W1039" s="19">
        <f t="shared" si="1654"/>
        <v>0</v>
      </c>
      <c r="X1039" s="32"/>
      <c r="Y1039" s="23"/>
      <c r="Z1039" s="2"/>
    </row>
    <row r="1040" spans="1:26" ht="46.8" x14ac:dyDescent="0.3">
      <c r="A1040" s="20" t="s">
        <v>1419</v>
      </c>
      <c r="B1040" s="44">
        <v>400</v>
      </c>
      <c r="C1040" s="47"/>
      <c r="D1040" s="47"/>
      <c r="E1040" s="15" t="s">
        <v>580</v>
      </c>
      <c r="F1040" s="19"/>
      <c r="G1040" s="19"/>
      <c r="H1040" s="19"/>
      <c r="I1040" s="19"/>
      <c r="J1040" s="19"/>
      <c r="K1040" s="19"/>
      <c r="L1040" s="19"/>
      <c r="M1040" s="19"/>
      <c r="N1040" s="19"/>
      <c r="O1040" s="19">
        <f>O1041</f>
        <v>200821.5</v>
      </c>
      <c r="P1040" s="19">
        <f t="shared" si="1654"/>
        <v>0</v>
      </c>
      <c r="Q1040" s="19">
        <f t="shared" si="1654"/>
        <v>0</v>
      </c>
      <c r="R1040" s="19">
        <f t="shared" si="1607"/>
        <v>200821.5</v>
      </c>
      <c r="S1040" s="19">
        <f t="shared" si="1654"/>
        <v>0</v>
      </c>
      <c r="T1040" s="19">
        <f t="shared" si="1610"/>
        <v>200821.5</v>
      </c>
      <c r="U1040" s="19">
        <f t="shared" si="1608"/>
        <v>0</v>
      </c>
      <c r="V1040" s="19">
        <f t="shared" si="1609"/>
        <v>0</v>
      </c>
      <c r="W1040" s="19">
        <f t="shared" si="1654"/>
        <v>0</v>
      </c>
      <c r="X1040" s="32"/>
      <c r="Y1040" s="23"/>
      <c r="Z1040" s="2"/>
    </row>
    <row r="1041" spans="1:26" x14ac:dyDescent="0.3">
      <c r="A1041" s="20" t="s">
        <v>1419</v>
      </c>
      <c r="B1041" s="44">
        <v>410</v>
      </c>
      <c r="C1041" s="47"/>
      <c r="D1041" s="47"/>
      <c r="E1041" s="15" t="s">
        <v>593</v>
      </c>
      <c r="F1041" s="19"/>
      <c r="G1041" s="19"/>
      <c r="H1041" s="19"/>
      <c r="I1041" s="19"/>
      <c r="J1041" s="19"/>
      <c r="K1041" s="19"/>
      <c r="L1041" s="19"/>
      <c r="M1041" s="19"/>
      <c r="N1041" s="19"/>
      <c r="O1041" s="19">
        <f>O1042</f>
        <v>200821.5</v>
      </c>
      <c r="P1041" s="19">
        <f t="shared" si="1654"/>
        <v>0</v>
      </c>
      <c r="Q1041" s="19">
        <f t="shared" si="1654"/>
        <v>0</v>
      </c>
      <c r="R1041" s="19">
        <f t="shared" si="1607"/>
        <v>200821.5</v>
      </c>
      <c r="S1041" s="19">
        <f t="shared" si="1654"/>
        <v>0</v>
      </c>
      <c r="T1041" s="19">
        <f t="shared" si="1610"/>
        <v>200821.5</v>
      </c>
      <c r="U1041" s="19">
        <f t="shared" si="1608"/>
        <v>0</v>
      </c>
      <c r="V1041" s="19">
        <f t="shared" si="1609"/>
        <v>0</v>
      </c>
      <c r="W1041" s="19">
        <f t="shared" si="1654"/>
        <v>0</v>
      </c>
      <c r="X1041" s="32"/>
      <c r="Y1041" s="23"/>
      <c r="Z1041" s="2"/>
    </row>
    <row r="1042" spans="1:26" x14ac:dyDescent="0.3">
      <c r="A1042" s="20" t="s">
        <v>1419</v>
      </c>
      <c r="B1042" s="44">
        <v>410</v>
      </c>
      <c r="C1042" s="47" t="s">
        <v>28</v>
      </c>
      <c r="D1042" s="47" t="s">
        <v>112</v>
      </c>
      <c r="E1042" s="15" t="s">
        <v>558</v>
      </c>
      <c r="F1042" s="19"/>
      <c r="G1042" s="19"/>
      <c r="H1042" s="19"/>
      <c r="I1042" s="19"/>
      <c r="J1042" s="19"/>
      <c r="K1042" s="19"/>
      <c r="L1042" s="19"/>
      <c r="M1042" s="19"/>
      <c r="N1042" s="19"/>
      <c r="O1042" s="19">
        <f>190780.3+10041.2</f>
        <v>200821.5</v>
      </c>
      <c r="P1042" s="19"/>
      <c r="Q1042" s="19"/>
      <c r="R1042" s="19">
        <f t="shared" ref="R1042:R1105" si="1655">L1042+O1042</f>
        <v>200821.5</v>
      </c>
      <c r="S1042" s="19"/>
      <c r="T1042" s="19">
        <f t="shared" si="1610"/>
        <v>200821.5</v>
      </c>
      <c r="U1042" s="19">
        <f t="shared" ref="U1042:U1105" si="1656">M1042+P1042</f>
        <v>0</v>
      </c>
      <c r="V1042" s="19">
        <f t="shared" ref="V1042:V1105" si="1657">N1042+Q1042</f>
        <v>0</v>
      </c>
      <c r="W1042" s="19"/>
      <c r="X1042" s="32"/>
      <c r="Y1042" s="23"/>
      <c r="Z1042" s="2"/>
    </row>
    <row r="1043" spans="1:26" s="11" customFormat="1" ht="62.4" x14ac:dyDescent="0.3">
      <c r="A1043" s="10" t="s">
        <v>235</v>
      </c>
      <c r="B1043" s="17"/>
      <c r="C1043" s="10"/>
      <c r="D1043" s="10"/>
      <c r="E1043" s="16" t="s">
        <v>1134</v>
      </c>
      <c r="F1043" s="18">
        <f t="shared" ref="F1043:K1043" si="1658">F1044+F1049+F1073</f>
        <v>278560.59999999998</v>
      </c>
      <c r="G1043" s="18">
        <f t="shared" si="1658"/>
        <v>136736.6</v>
      </c>
      <c r="H1043" s="18">
        <f t="shared" si="1658"/>
        <v>306588.59999999998</v>
      </c>
      <c r="I1043" s="18">
        <f t="shared" si="1658"/>
        <v>0</v>
      </c>
      <c r="J1043" s="18">
        <f t="shared" si="1658"/>
        <v>0</v>
      </c>
      <c r="K1043" s="18">
        <f t="shared" si="1658"/>
        <v>-321.10000000000002</v>
      </c>
      <c r="L1043" s="18">
        <f t="shared" si="1633"/>
        <v>278560.59999999998</v>
      </c>
      <c r="M1043" s="18">
        <f t="shared" si="1634"/>
        <v>136736.6</v>
      </c>
      <c r="N1043" s="18">
        <f t="shared" si="1635"/>
        <v>306267.5</v>
      </c>
      <c r="O1043" s="18">
        <f t="shared" ref="O1043:Q1043" si="1659">O1044+O1049+O1073</f>
        <v>0</v>
      </c>
      <c r="P1043" s="18">
        <f t="shared" si="1659"/>
        <v>-5373.71</v>
      </c>
      <c r="Q1043" s="18">
        <f t="shared" si="1659"/>
        <v>0</v>
      </c>
      <c r="R1043" s="18">
        <f t="shared" si="1655"/>
        <v>278560.59999999998</v>
      </c>
      <c r="S1043" s="18">
        <f t="shared" ref="S1043" si="1660">S1044+S1049+S1073</f>
        <v>0</v>
      </c>
      <c r="T1043" s="18">
        <f t="shared" ref="T1043:T1068" si="1661">R1043+S1043</f>
        <v>278560.59999999998</v>
      </c>
      <c r="U1043" s="18">
        <f t="shared" si="1656"/>
        <v>131362.89000000001</v>
      </c>
      <c r="V1043" s="18">
        <f t="shared" si="1657"/>
        <v>306267.5</v>
      </c>
      <c r="W1043" s="18">
        <f t="shared" ref="W1043" si="1662">W1044+W1049+W1073</f>
        <v>0</v>
      </c>
      <c r="X1043" s="31"/>
      <c r="Y1043" s="26"/>
    </row>
    <row r="1044" spans="1:26" ht="78" x14ac:dyDescent="0.3">
      <c r="A1044" s="47" t="s">
        <v>236</v>
      </c>
      <c r="B1044" s="44"/>
      <c r="C1044" s="47"/>
      <c r="D1044" s="47"/>
      <c r="E1044" s="15" t="s">
        <v>1135</v>
      </c>
      <c r="F1044" s="19">
        <f t="shared" ref="F1044:K1047" si="1663">F1045</f>
        <v>0</v>
      </c>
      <c r="G1044" s="19">
        <f t="shared" si="1663"/>
        <v>0</v>
      </c>
      <c r="H1044" s="19">
        <f t="shared" si="1663"/>
        <v>111910.39999999999</v>
      </c>
      <c r="I1044" s="19">
        <f t="shared" si="1663"/>
        <v>0</v>
      </c>
      <c r="J1044" s="19">
        <f t="shared" si="1663"/>
        <v>0</v>
      </c>
      <c r="K1044" s="19">
        <f t="shared" si="1663"/>
        <v>0</v>
      </c>
      <c r="L1044" s="19">
        <f t="shared" si="1633"/>
        <v>0</v>
      </c>
      <c r="M1044" s="19">
        <f t="shared" si="1634"/>
        <v>0</v>
      </c>
      <c r="N1044" s="19">
        <f t="shared" si="1635"/>
        <v>111910.39999999999</v>
      </c>
      <c r="O1044" s="19">
        <f t="shared" ref="O1044:Q1047" si="1664">O1045</f>
        <v>0</v>
      </c>
      <c r="P1044" s="19">
        <f t="shared" si="1664"/>
        <v>0</v>
      </c>
      <c r="Q1044" s="19">
        <f t="shared" si="1664"/>
        <v>0</v>
      </c>
      <c r="R1044" s="19">
        <f t="shared" si="1655"/>
        <v>0</v>
      </c>
      <c r="S1044" s="19">
        <f t="shared" ref="S1044:S1047" si="1665">S1045</f>
        <v>0</v>
      </c>
      <c r="T1044" s="19">
        <f t="shared" si="1661"/>
        <v>0</v>
      </c>
      <c r="U1044" s="19">
        <f t="shared" si="1656"/>
        <v>0</v>
      </c>
      <c r="V1044" s="19">
        <f t="shared" si="1657"/>
        <v>111910.39999999999</v>
      </c>
      <c r="W1044" s="19">
        <f t="shared" ref="W1044:W1047" si="1666">W1045</f>
        <v>0</v>
      </c>
      <c r="X1044" s="32"/>
      <c r="Y1044" s="23"/>
      <c r="Z1044" s="2"/>
    </row>
    <row r="1045" spans="1:26" ht="46.8" x14ac:dyDescent="0.3">
      <c r="A1045" s="47" t="s">
        <v>234</v>
      </c>
      <c r="B1045" s="44"/>
      <c r="C1045" s="47"/>
      <c r="D1045" s="47"/>
      <c r="E1045" s="15" t="s">
        <v>841</v>
      </c>
      <c r="F1045" s="19">
        <f t="shared" si="1663"/>
        <v>0</v>
      </c>
      <c r="G1045" s="19">
        <f t="shared" si="1663"/>
        <v>0</v>
      </c>
      <c r="H1045" s="19">
        <f t="shared" si="1663"/>
        <v>111910.39999999999</v>
      </c>
      <c r="I1045" s="19">
        <f t="shared" si="1663"/>
        <v>0</v>
      </c>
      <c r="J1045" s="19">
        <f t="shared" si="1663"/>
        <v>0</v>
      </c>
      <c r="K1045" s="19">
        <f t="shared" si="1663"/>
        <v>0</v>
      </c>
      <c r="L1045" s="19">
        <f t="shared" si="1633"/>
        <v>0</v>
      </c>
      <c r="M1045" s="19">
        <f t="shared" si="1634"/>
        <v>0</v>
      </c>
      <c r="N1045" s="19">
        <f t="shared" si="1635"/>
        <v>111910.39999999999</v>
      </c>
      <c r="O1045" s="19">
        <f t="shared" si="1664"/>
        <v>0</v>
      </c>
      <c r="P1045" s="19">
        <f t="shared" si="1664"/>
        <v>0</v>
      </c>
      <c r="Q1045" s="19">
        <f t="shared" si="1664"/>
        <v>0</v>
      </c>
      <c r="R1045" s="19">
        <f t="shared" si="1655"/>
        <v>0</v>
      </c>
      <c r="S1045" s="19">
        <f t="shared" si="1665"/>
        <v>0</v>
      </c>
      <c r="T1045" s="19">
        <f t="shared" si="1661"/>
        <v>0</v>
      </c>
      <c r="U1045" s="19">
        <f t="shared" si="1656"/>
        <v>0</v>
      </c>
      <c r="V1045" s="19">
        <f t="shared" si="1657"/>
        <v>111910.39999999999</v>
      </c>
      <c r="W1045" s="19">
        <f t="shared" si="1666"/>
        <v>0</v>
      </c>
      <c r="X1045" s="32"/>
      <c r="Y1045" s="23"/>
      <c r="Z1045" s="2"/>
    </row>
    <row r="1046" spans="1:26" ht="46.8" x14ac:dyDescent="0.3">
      <c r="A1046" s="47" t="s">
        <v>234</v>
      </c>
      <c r="B1046" s="44">
        <v>600</v>
      </c>
      <c r="C1046" s="47"/>
      <c r="D1046" s="47"/>
      <c r="E1046" s="15" t="s">
        <v>581</v>
      </c>
      <c r="F1046" s="19">
        <f t="shared" si="1663"/>
        <v>0</v>
      </c>
      <c r="G1046" s="19">
        <f t="shared" si="1663"/>
        <v>0</v>
      </c>
      <c r="H1046" s="19">
        <f t="shared" si="1663"/>
        <v>111910.39999999999</v>
      </c>
      <c r="I1046" s="19">
        <f t="shared" si="1663"/>
        <v>0</v>
      </c>
      <c r="J1046" s="19">
        <f t="shared" si="1663"/>
        <v>0</v>
      </c>
      <c r="K1046" s="19">
        <f t="shared" si="1663"/>
        <v>0</v>
      </c>
      <c r="L1046" s="19">
        <f t="shared" si="1633"/>
        <v>0</v>
      </c>
      <c r="M1046" s="19">
        <f t="shared" si="1634"/>
        <v>0</v>
      </c>
      <c r="N1046" s="19">
        <f t="shared" si="1635"/>
        <v>111910.39999999999</v>
      </c>
      <c r="O1046" s="19">
        <f t="shared" si="1664"/>
        <v>0</v>
      </c>
      <c r="P1046" s="19">
        <f t="shared" si="1664"/>
        <v>0</v>
      </c>
      <c r="Q1046" s="19">
        <f t="shared" si="1664"/>
        <v>0</v>
      </c>
      <c r="R1046" s="19">
        <f t="shared" si="1655"/>
        <v>0</v>
      </c>
      <c r="S1046" s="19">
        <f t="shared" si="1665"/>
        <v>0</v>
      </c>
      <c r="T1046" s="19">
        <f t="shared" si="1661"/>
        <v>0</v>
      </c>
      <c r="U1046" s="19">
        <f t="shared" si="1656"/>
        <v>0</v>
      </c>
      <c r="V1046" s="19">
        <f t="shared" si="1657"/>
        <v>111910.39999999999</v>
      </c>
      <c r="W1046" s="19">
        <f t="shared" si="1666"/>
        <v>0</v>
      </c>
      <c r="X1046" s="32"/>
      <c r="Y1046" s="23"/>
      <c r="Z1046" s="2"/>
    </row>
    <row r="1047" spans="1:26" x14ac:dyDescent="0.3">
      <c r="A1047" s="47" t="s">
        <v>234</v>
      </c>
      <c r="B1047" s="44">
        <v>620</v>
      </c>
      <c r="C1047" s="47"/>
      <c r="D1047" s="47"/>
      <c r="E1047" s="15" t="s">
        <v>596</v>
      </c>
      <c r="F1047" s="19">
        <f t="shared" si="1663"/>
        <v>0</v>
      </c>
      <c r="G1047" s="19">
        <f t="shared" si="1663"/>
        <v>0</v>
      </c>
      <c r="H1047" s="19">
        <f t="shared" si="1663"/>
        <v>111910.39999999999</v>
      </c>
      <c r="I1047" s="19">
        <f t="shared" si="1663"/>
        <v>0</v>
      </c>
      <c r="J1047" s="19">
        <f t="shared" si="1663"/>
        <v>0</v>
      </c>
      <c r="K1047" s="19">
        <f t="shared" si="1663"/>
        <v>0</v>
      </c>
      <c r="L1047" s="19">
        <f t="shared" si="1633"/>
        <v>0</v>
      </c>
      <c r="M1047" s="19">
        <f t="shared" si="1634"/>
        <v>0</v>
      </c>
      <c r="N1047" s="19">
        <f t="shared" si="1635"/>
        <v>111910.39999999999</v>
      </c>
      <c r="O1047" s="19">
        <f t="shared" si="1664"/>
        <v>0</v>
      </c>
      <c r="P1047" s="19">
        <f t="shared" si="1664"/>
        <v>0</v>
      </c>
      <c r="Q1047" s="19">
        <f t="shared" si="1664"/>
        <v>0</v>
      </c>
      <c r="R1047" s="19">
        <f t="shared" si="1655"/>
        <v>0</v>
      </c>
      <c r="S1047" s="19">
        <f t="shared" si="1665"/>
        <v>0</v>
      </c>
      <c r="T1047" s="19">
        <f t="shared" si="1661"/>
        <v>0</v>
      </c>
      <c r="U1047" s="19">
        <f t="shared" si="1656"/>
        <v>0</v>
      </c>
      <c r="V1047" s="19">
        <f t="shared" si="1657"/>
        <v>111910.39999999999</v>
      </c>
      <c r="W1047" s="19">
        <f t="shared" si="1666"/>
        <v>0</v>
      </c>
      <c r="X1047" s="32"/>
      <c r="Y1047" s="23"/>
      <c r="Z1047" s="2"/>
    </row>
    <row r="1048" spans="1:26" x14ac:dyDescent="0.3">
      <c r="A1048" s="47" t="s">
        <v>234</v>
      </c>
      <c r="B1048" s="44">
        <v>620</v>
      </c>
      <c r="C1048" s="47" t="s">
        <v>28</v>
      </c>
      <c r="D1048" s="47" t="s">
        <v>5</v>
      </c>
      <c r="E1048" s="15" t="s">
        <v>557</v>
      </c>
      <c r="F1048" s="19">
        <v>0</v>
      </c>
      <c r="G1048" s="19">
        <v>0</v>
      </c>
      <c r="H1048" s="19">
        <v>111910.39999999999</v>
      </c>
      <c r="I1048" s="19"/>
      <c r="J1048" s="19"/>
      <c r="K1048" s="19"/>
      <c r="L1048" s="19">
        <f t="shared" si="1633"/>
        <v>0</v>
      </c>
      <c r="M1048" s="19">
        <f t="shared" si="1634"/>
        <v>0</v>
      </c>
      <c r="N1048" s="19">
        <f t="shared" si="1635"/>
        <v>111910.39999999999</v>
      </c>
      <c r="O1048" s="19"/>
      <c r="P1048" s="19"/>
      <c r="Q1048" s="19"/>
      <c r="R1048" s="19">
        <f t="shared" si="1655"/>
        <v>0</v>
      </c>
      <c r="S1048" s="19"/>
      <c r="T1048" s="19">
        <f t="shared" si="1661"/>
        <v>0</v>
      </c>
      <c r="U1048" s="19">
        <f t="shared" si="1656"/>
        <v>0</v>
      </c>
      <c r="V1048" s="19">
        <f t="shared" si="1657"/>
        <v>111910.39999999999</v>
      </c>
      <c r="W1048" s="19"/>
      <c r="X1048" s="32"/>
      <c r="Y1048" s="23"/>
      <c r="Z1048" s="2"/>
    </row>
    <row r="1049" spans="1:26" ht="62.4" x14ac:dyDescent="0.3">
      <c r="A1049" s="47" t="s">
        <v>239</v>
      </c>
      <c r="B1049" s="44"/>
      <c r="C1049" s="47"/>
      <c r="D1049" s="47"/>
      <c r="E1049" s="15" t="s">
        <v>1136</v>
      </c>
      <c r="F1049" s="19">
        <f t="shared" ref="F1049:K1049" si="1667">F1050+F1061</f>
        <v>278560.59999999998</v>
      </c>
      <c r="G1049" s="19">
        <f t="shared" si="1667"/>
        <v>136736.6</v>
      </c>
      <c r="H1049" s="19">
        <f t="shared" si="1667"/>
        <v>188794.2</v>
      </c>
      <c r="I1049" s="19">
        <f t="shared" si="1667"/>
        <v>0</v>
      </c>
      <c r="J1049" s="19">
        <f t="shared" si="1667"/>
        <v>0</v>
      </c>
      <c r="K1049" s="19">
        <f t="shared" si="1667"/>
        <v>-321.10000000000002</v>
      </c>
      <c r="L1049" s="19">
        <f t="shared" si="1633"/>
        <v>278560.59999999998</v>
      </c>
      <c r="M1049" s="19">
        <f t="shared" si="1634"/>
        <v>136736.6</v>
      </c>
      <c r="N1049" s="19">
        <f t="shared" si="1635"/>
        <v>188473.1</v>
      </c>
      <c r="O1049" s="19">
        <f>O1050+O1061+O1069</f>
        <v>0</v>
      </c>
      <c r="P1049" s="19">
        <f t="shared" ref="P1049:W1049" si="1668">P1050+P1061+P1069</f>
        <v>-5373.71</v>
      </c>
      <c r="Q1049" s="19">
        <f t="shared" si="1668"/>
        <v>0</v>
      </c>
      <c r="R1049" s="19">
        <f t="shared" si="1655"/>
        <v>278560.59999999998</v>
      </c>
      <c r="S1049" s="19">
        <f t="shared" ref="S1049" si="1669">S1050+S1061+S1069</f>
        <v>0</v>
      </c>
      <c r="T1049" s="19">
        <f t="shared" si="1661"/>
        <v>278560.59999999998</v>
      </c>
      <c r="U1049" s="19">
        <f t="shared" si="1656"/>
        <v>131362.89000000001</v>
      </c>
      <c r="V1049" s="19">
        <f t="shared" si="1657"/>
        <v>188473.1</v>
      </c>
      <c r="W1049" s="19">
        <f t="shared" si="1668"/>
        <v>0</v>
      </c>
      <c r="X1049" s="32"/>
      <c r="Y1049" s="23"/>
      <c r="Z1049" s="2"/>
    </row>
    <row r="1050" spans="1:26" ht="31.2" x14ac:dyDescent="0.3">
      <c r="A1050" s="47" t="s">
        <v>237</v>
      </c>
      <c r="B1050" s="44"/>
      <c r="C1050" s="47"/>
      <c r="D1050" s="47"/>
      <c r="E1050" s="15" t="s">
        <v>709</v>
      </c>
      <c r="F1050" s="19">
        <f t="shared" ref="F1050:K1050" si="1670">F1051+F1054</f>
        <v>1588.1</v>
      </c>
      <c r="G1050" s="19">
        <f t="shared" si="1670"/>
        <v>1588.1</v>
      </c>
      <c r="H1050" s="19">
        <f t="shared" si="1670"/>
        <v>1588.1</v>
      </c>
      <c r="I1050" s="19">
        <f t="shared" si="1670"/>
        <v>0</v>
      </c>
      <c r="J1050" s="19">
        <f t="shared" si="1670"/>
        <v>0</v>
      </c>
      <c r="K1050" s="19">
        <f t="shared" si="1670"/>
        <v>0</v>
      </c>
      <c r="L1050" s="19">
        <f t="shared" si="1633"/>
        <v>1588.1</v>
      </c>
      <c r="M1050" s="19">
        <f t="shared" si="1634"/>
        <v>1588.1</v>
      </c>
      <c r="N1050" s="19">
        <f t="shared" si="1635"/>
        <v>1588.1</v>
      </c>
      <c r="O1050" s="19">
        <f t="shared" ref="O1050:Q1050" si="1671">O1051+O1054</f>
        <v>0</v>
      </c>
      <c r="P1050" s="19">
        <f t="shared" si="1671"/>
        <v>0</v>
      </c>
      <c r="Q1050" s="19">
        <f t="shared" si="1671"/>
        <v>0</v>
      </c>
      <c r="R1050" s="19">
        <f t="shared" si="1655"/>
        <v>1588.1</v>
      </c>
      <c r="S1050" s="19">
        <f t="shared" ref="S1050" si="1672">S1051+S1054</f>
        <v>0</v>
      </c>
      <c r="T1050" s="19">
        <f t="shared" si="1661"/>
        <v>1588.1</v>
      </c>
      <c r="U1050" s="19">
        <f t="shared" si="1656"/>
        <v>1588.1</v>
      </c>
      <c r="V1050" s="19">
        <f t="shared" si="1657"/>
        <v>1588.1</v>
      </c>
      <c r="W1050" s="19">
        <f t="shared" ref="W1050" si="1673">W1051+W1054</f>
        <v>0</v>
      </c>
      <c r="X1050" s="32"/>
      <c r="Y1050" s="23"/>
      <c r="Z1050" s="2"/>
    </row>
    <row r="1051" spans="1:26" ht="31.2" x14ac:dyDescent="0.3">
      <c r="A1051" s="47" t="s">
        <v>237</v>
      </c>
      <c r="B1051" s="44">
        <v>200</v>
      </c>
      <c r="C1051" s="47"/>
      <c r="D1051" s="47"/>
      <c r="E1051" s="15" t="s">
        <v>578</v>
      </c>
      <c r="F1051" s="19">
        <f t="shared" ref="F1051:K1052" si="1674">F1052</f>
        <v>45.2</v>
      </c>
      <c r="G1051" s="19">
        <f t="shared" si="1674"/>
        <v>45.2</v>
      </c>
      <c r="H1051" s="19">
        <f t="shared" si="1674"/>
        <v>45.2</v>
      </c>
      <c r="I1051" s="19">
        <f t="shared" si="1674"/>
        <v>0</v>
      </c>
      <c r="J1051" s="19">
        <f t="shared" si="1674"/>
        <v>0</v>
      </c>
      <c r="K1051" s="19">
        <f t="shared" si="1674"/>
        <v>0</v>
      </c>
      <c r="L1051" s="19">
        <f t="shared" si="1633"/>
        <v>45.2</v>
      </c>
      <c r="M1051" s="19">
        <f t="shared" si="1634"/>
        <v>45.2</v>
      </c>
      <c r="N1051" s="19">
        <f t="shared" si="1635"/>
        <v>45.2</v>
      </c>
      <c r="O1051" s="19">
        <f t="shared" ref="O1051:Q1052" si="1675">O1052</f>
        <v>0</v>
      </c>
      <c r="P1051" s="19">
        <f t="shared" si="1675"/>
        <v>0</v>
      </c>
      <c r="Q1051" s="19">
        <f t="shared" si="1675"/>
        <v>0</v>
      </c>
      <c r="R1051" s="19">
        <f t="shared" si="1655"/>
        <v>45.2</v>
      </c>
      <c r="S1051" s="19">
        <f t="shared" ref="S1051:S1052" si="1676">S1052</f>
        <v>0</v>
      </c>
      <c r="T1051" s="19">
        <f t="shared" si="1661"/>
        <v>45.2</v>
      </c>
      <c r="U1051" s="19">
        <f t="shared" si="1656"/>
        <v>45.2</v>
      </c>
      <c r="V1051" s="19">
        <f t="shared" si="1657"/>
        <v>45.2</v>
      </c>
      <c r="W1051" s="19">
        <f t="shared" ref="W1051:W1052" si="1677">W1052</f>
        <v>0</v>
      </c>
      <c r="X1051" s="32"/>
      <c r="Y1051" s="23"/>
      <c r="Z1051" s="2"/>
    </row>
    <row r="1052" spans="1:26" ht="46.8" x14ac:dyDescent="0.3">
      <c r="A1052" s="47" t="s">
        <v>237</v>
      </c>
      <c r="B1052" s="44">
        <v>240</v>
      </c>
      <c r="C1052" s="47"/>
      <c r="D1052" s="47"/>
      <c r="E1052" s="15" t="s">
        <v>586</v>
      </c>
      <c r="F1052" s="19">
        <f t="shared" si="1674"/>
        <v>45.2</v>
      </c>
      <c r="G1052" s="19">
        <f t="shared" si="1674"/>
        <v>45.2</v>
      </c>
      <c r="H1052" s="19">
        <f t="shared" si="1674"/>
        <v>45.2</v>
      </c>
      <c r="I1052" s="19">
        <f t="shared" si="1674"/>
        <v>0</v>
      </c>
      <c r="J1052" s="19">
        <f t="shared" si="1674"/>
        <v>0</v>
      </c>
      <c r="K1052" s="19">
        <f t="shared" si="1674"/>
        <v>0</v>
      </c>
      <c r="L1052" s="19">
        <f t="shared" si="1633"/>
        <v>45.2</v>
      </c>
      <c r="M1052" s="19">
        <f t="shared" si="1634"/>
        <v>45.2</v>
      </c>
      <c r="N1052" s="19">
        <f t="shared" si="1635"/>
        <v>45.2</v>
      </c>
      <c r="O1052" s="19">
        <f t="shared" si="1675"/>
        <v>0</v>
      </c>
      <c r="P1052" s="19">
        <f t="shared" si="1675"/>
        <v>0</v>
      </c>
      <c r="Q1052" s="19">
        <f t="shared" si="1675"/>
        <v>0</v>
      </c>
      <c r="R1052" s="19">
        <f t="shared" si="1655"/>
        <v>45.2</v>
      </c>
      <c r="S1052" s="19">
        <f t="shared" si="1676"/>
        <v>0</v>
      </c>
      <c r="T1052" s="19">
        <f t="shared" si="1661"/>
        <v>45.2</v>
      </c>
      <c r="U1052" s="19">
        <f t="shared" si="1656"/>
        <v>45.2</v>
      </c>
      <c r="V1052" s="19">
        <f t="shared" si="1657"/>
        <v>45.2</v>
      </c>
      <c r="W1052" s="19">
        <f t="shared" si="1677"/>
        <v>0</v>
      </c>
      <c r="X1052" s="32"/>
      <c r="Y1052" s="23"/>
      <c r="Z1052" s="2"/>
    </row>
    <row r="1053" spans="1:26" x14ac:dyDescent="0.3">
      <c r="A1053" s="47" t="s">
        <v>237</v>
      </c>
      <c r="B1053" s="44">
        <v>240</v>
      </c>
      <c r="C1053" s="47" t="s">
        <v>28</v>
      </c>
      <c r="D1053" s="47" t="s">
        <v>20</v>
      </c>
      <c r="E1053" s="15" t="s">
        <v>559</v>
      </c>
      <c r="F1053" s="19">
        <v>45.2</v>
      </c>
      <c r="G1053" s="19">
        <v>45.2</v>
      </c>
      <c r="H1053" s="19">
        <v>45.2</v>
      </c>
      <c r="I1053" s="19"/>
      <c r="J1053" s="19"/>
      <c r="K1053" s="19"/>
      <c r="L1053" s="19">
        <f t="shared" si="1633"/>
        <v>45.2</v>
      </c>
      <c r="M1053" s="19">
        <f t="shared" si="1634"/>
        <v>45.2</v>
      </c>
      <c r="N1053" s="19">
        <f t="shared" si="1635"/>
        <v>45.2</v>
      </c>
      <c r="O1053" s="19"/>
      <c r="P1053" s="19"/>
      <c r="Q1053" s="19"/>
      <c r="R1053" s="19">
        <f t="shared" si="1655"/>
        <v>45.2</v>
      </c>
      <c r="S1053" s="19"/>
      <c r="T1053" s="19">
        <f t="shared" si="1661"/>
        <v>45.2</v>
      </c>
      <c r="U1053" s="19">
        <f t="shared" si="1656"/>
        <v>45.2</v>
      </c>
      <c r="V1053" s="19">
        <f t="shared" si="1657"/>
        <v>45.2</v>
      </c>
      <c r="W1053" s="19"/>
      <c r="X1053" s="32"/>
      <c r="Y1053" s="23"/>
      <c r="Z1053" s="2"/>
    </row>
    <row r="1054" spans="1:26" ht="46.8" x14ac:dyDescent="0.3">
      <c r="A1054" s="47" t="s">
        <v>237</v>
      </c>
      <c r="B1054" s="44">
        <v>600</v>
      </c>
      <c r="C1054" s="47"/>
      <c r="D1054" s="47"/>
      <c r="E1054" s="15" t="s">
        <v>581</v>
      </c>
      <c r="F1054" s="19">
        <f t="shared" ref="F1054:K1054" si="1678">F1055+F1057</f>
        <v>1542.8999999999999</v>
      </c>
      <c r="G1054" s="19">
        <f t="shared" si="1678"/>
        <v>1542.8999999999999</v>
      </c>
      <c r="H1054" s="19">
        <f t="shared" si="1678"/>
        <v>1542.8999999999999</v>
      </c>
      <c r="I1054" s="19">
        <f t="shared" si="1678"/>
        <v>0</v>
      </c>
      <c r="J1054" s="19">
        <f t="shared" si="1678"/>
        <v>0</v>
      </c>
      <c r="K1054" s="19">
        <f t="shared" si="1678"/>
        <v>0</v>
      </c>
      <c r="L1054" s="19">
        <f t="shared" si="1633"/>
        <v>1542.8999999999999</v>
      </c>
      <c r="M1054" s="19">
        <f t="shared" si="1634"/>
        <v>1542.8999999999999</v>
      </c>
      <c r="N1054" s="19">
        <f t="shared" si="1635"/>
        <v>1542.8999999999999</v>
      </c>
      <c r="O1054" s="19">
        <f t="shared" ref="O1054:Q1054" si="1679">O1055+O1057</f>
        <v>0</v>
      </c>
      <c r="P1054" s="19">
        <f t="shared" si="1679"/>
        <v>0</v>
      </c>
      <c r="Q1054" s="19">
        <f t="shared" si="1679"/>
        <v>0</v>
      </c>
      <c r="R1054" s="19">
        <f t="shared" si="1655"/>
        <v>1542.8999999999999</v>
      </c>
      <c r="S1054" s="19">
        <f t="shared" ref="S1054" si="1680">S1055+S1057</f>
        <v>0</v>
      </c>
      <c r="T1054" s="19">
        <f t="shared" si="1661"/>
        <v>1542.8999999999999</v>
      </c>
      <c r="U1054" s="19">
        <f t="shared" si="1656"/>
        <v>1542.8999999999999</v>
      </c>
      <c r="V1054" s="19">
        <f t="shared" si="1657"/>
        <v>1542.8999999999999</v>
      </c>
      <c r="W1054" s="19">
        <f t="shared" ref="W1054" si="1681">W1055+W1057</f>
        <v>0</v>
      </c>
      <c r="X1054" s="32"/>
      <c r="Y1054" s="23"/>
      <c r="Z1054" s="2"/>
    </row>
    <row r="1055" spans="1:26" x14ac:dyDescent="0.3">
      <c r="A1055" s="47" t="s">
        <v>237</v>
      </c>
      <c r="B1055" s="44">
        <v>610</v>
      </c>
      <c r="C1055" s="47"/>
      <c r="D1055" s="47"/>
      <c r="E1055" s="15" t="s">
        <v>595</v>
      </c>
      <c r="F1055" s="19">
        <f t="shared" ref="F1055:K1055" si="1682">F1056</f>
        <v>70.099999999999994</v>
      </c>
      <c r="G1055" s="19">
        <f t="shared" si="1682"/>
        <v>70.099999999999994</v>
      </c>
      <c r="H1055" s="19">
        <f t="shared" si="1682"/>
        <v>70.099999999999994</v>
      </c>
      <c r="I1055" s="19">
        <f t="shared" si="1682"/>
        <v>0</v>
      </c>
      <c r="J1055" s="19">
        <f t="shared" si="1682"/>
        <v>0</v>
      </c>
      <c r="K1055" s="19">
        <f t="shared" si="1682"/>
        <v>0</v>
      </c>
      <c r="L1055" s="19">
        <f t="shared" si="1633"/>
        <v>70.099999999999994</v>
      </c>
      <c r="M1055" s="19">
        <f t="shared" si="1634"/>
        <v>70.099999999999994</v>
      </c>
      <c r="N1055" s="19">
        <f t="shared" si="1635"/>
        <v>70.099999999999994</v>
      </c>
      <c r="O1055" s="19">
        <f t="shared" ref="O1055:Q1055" si="1683">O1056</f>
        <v>0</v>
      </c>
      <c r="P1055" s="19">
        <f t="shared" si="1683"/>
        <v>0</v>
      </c>
      <c r="Q1055" s="19">
        <f t="shared" si="1683"/>
        <v>0</v>
      </c>
      <c r="R1055" s="19">
        <f t="shared" si="1655"/>
        <v>70.099999999999994</v>
      </c>
      <c r="S1055" s="19">
        <f t="shared" ref="S1055" si="1684">S1056</f>
        <v>0</v>
      </c>
      <c r="T1055" s="19">
        <f t="shared" si="1661"/>
        <v>70.099999999999994</v>
      </c>
      <c r="U1055" s="19">
        <f t="shared" si="1656"/>
        <v>70.099999999999994</v>
      </c>
      <c r="V1055" s="19">
        <f t="shared" si="1657"/>
        <v>70.099999999999994</v>
      </c>
      <c r="W1055" s="19">
        <f t="shared" ref="W1055" si="1685">W1056</f>
        <v>0</v>
      </c>
      <c r="X1055" s="32"/>
      <c r="Y1055" s="23"/>
      <c r="Z1055" s="2"/>
    </row>
    <row r="1056" spans="1:26" x14ac:dyDescent="0.3">
      <c r="A1056" s="47" t="s">
        <v>237</v>
      </c>
      <c r="B1056" s="44">
        <v>610</v>
      </c>
      <c r="C1056" s="47" t="s">
        <v>28</v>
      </c>
      <c r="D1056" s="47" t="s">
        <v>30</v>
      </c>
      <c r="E1056" s="15" t="s">
        <v>562</v>
      </c>
      <c r="F1056" s="19">
        <v>70.099999999999994</v>
      </c>
      <c r="G1056" s="19">
        <v>70.099999999999994</v>
      </c>
      <c r="H1056" s="19">
        <v>70.099999999999994</v>
      </c>
      <c r="I1056" s="19"/>
      <c r="J1056" s="19"/>
      <c r="K1056" s="19"/>
      <c r="L1056" s="19">
        <f t="shared" si="1633"/>
        <v>70.099999999999994</v>
      </c>
      <c r="M1056" s="19">
        <f t="shared" si="1634"/>
        <v>70.099999999999994</v>
      </c>
      <c r="N1056" s="19">
        <f t="shared" si="1635"/>
        <v>70.099999999999994</v>
      </c>
      <c r="O1056" s="19"/>
      <c r="P1056" s="19"/>
      <c r="Q1056" s="19"/>
      <c r="R1056" s="19">
        <f t="shared" si="1655"/>
        <v>70.099999999999994</v>
      </c>
      <c r="S1056" s="19"/>
      <c r="T1056" s="19">
        <f t="shared" si="1661"/>
        <v>70.099999999999994</v>
      </c>
      <c r="U1056" s="19">
        <f t="shared" si="1656"/>
        <v>70.099999999999994</v>
      </c>
      <c r="V1056" s="19">
        <f t="shared" si="1657"/>
        <v>70.099999999999994</v>
      </c>
      <c r="W1056" s="19"/>
      <c r="X1056" s="32"/>
      <c r="Y1056" s="23"/>
      <c r="Z1056" s="2"/>
    </row>
    <row r="1057" spans="1:26" x14ac:dyDescent="0.3">
      <c r="A1057" s="47" t="s">
        <v>237</v>
      </c>
      <c r="B1057" s="44">
        <v>620</v>
      </c>
      <c r="C1057" s="47"/>
      <c r="D1057" s="47"/>
      <c r="E1057" s="15" t="s">
        <v>596</v>
      </c>
      <c r="F1057" s="19">
        <f t="shared" ref="F1057:K1057" si="1686">F1058+F1059+F1060</f>
        <v>1472.8</v>
      </c>
      <c r="G1057" s="19">
        <f t="shared" si="1686"/>
        <v>1472.8</v>
      </c>
      <c r="H1057" s="19">
        <f t="shared" si="1686"/>
        <v>1472.8</v>
      </c>
      <c r="I1057" s="19">
        <f t="shared" si="1686"/>
        <v>0</v>
      </c>
      <c r="J1057" s="19">
        <f t="shared" si="1686"/>
        <v>0</v>
      </c>
      <c r="K1057" s="19">
        <f t="shared" si="1686"/>
        <v>0</v>
      </c>
      <c r="L1057" s="19">
        <f t="shared" si="1633"/>
        <v>1472.8</v>
      </c>
      <c r="M1057" s="19">
        <f t="shared" si="1634"/>
        <v>1472.8</v>
      </c>
      <c r="N1057" s="19">
        <f t="shared" si="1635"/>
        <v>1472.8</v>
      </c>
      <c r="O1057" s="19">
        <f t="shared" ref="O1057:Q1057" si="1687">O1058+O1059+O1060</f>
        <v>0</v>
      </c>
      <c r="P1057" s="19">
        <f t="shared" si="1687"/>
        <v>0</v>
      </c>
      <c r="Q1057" s="19">
        <f t="shared" si="1687"/>
        <v>0</v>
      </c>
      <c r="R1057" s="19">
        <f t="shared" si="1655"/>
        <v>1472.8</v>
      </c>
      <c r="S1057" s="19">
        <f t="shared" ref="S1057" si="1688">S1058+S1059+S1060</f>
        <v>0</v>
      </c>
      <c r="T1057" s="19">
        <f t="shared" si="1661"/>
        <v>1472.8</v>
      </c>
      <c r="U1057" s="19">
        <f t="shared" si="1656"/>
        <v>1472.8</v>
      </c>
      <c r="V1057" s="19">
        <f t="shared" si="1657"/>
        <v>1472.8</v>
      </c>
      <c r="W1057" s="19">
        <f t="shared" ref="W1057" si="1689">W1058+W1059+W1060</f>
        <v>0</v>
      </c>
      <c r="X1057" s="32"/>
      <c r="Y1057" s="23"/>
      <c r="Z1057" s="2"/>
    </row>
    <row r="1058" spans="1:26" x14ac:dyDescent="0.3">
      <c r="A1058" s="47" t="s">
        <v>237</v>
      </c>
      <c r="B1058" s="44">
        <v>620</v>
      </c>
      <c r="C1058" s="47" t="s">
        <v>28</v>
      </c>
      <c r="D1058" s="47" t="s">
        <v>5</v>
      </c>
      <c r="E1058" s="15" t="s">
        <v>557</v>
      </c>
      <c r="F1058" s="19">
        <v>276.8</v>
      </c>
      <c r="G1058" s="19">
        <v>276.8</v>
      </c>
      <c r="H1058" s="19">
        <v>276.8</v>
      </c>
      <c r="I1058" s="19"/>
      <c r="J1058" s="19"/>
      <c r="K1058" s="19"/>
      <c r="L1058" s="19">
        <f t="shared" si="1633"/>
        <v>276.8</v>
      </c>
      <c r="M1058" s="19">
        <f t="shared" si="1634"/>
        <v>276.8</v>
      </c>
      <c r="N1058" s="19">
        <f t="shared" si="1635"/>
        <v>276.8</v>
      </c>
      <c r="O1058" s="19"/>
      <c r="P1058" s="19"/>
      <c r="Q1058" s="19"/>
      <c r="R1058" s="19">
        <f t="shared" si="1655"/>
        <v>276.8</v>
      </c>
      <c r="S1058" s="19"/>
      <c r="T1058" s="19">
        <f t="shared" si="1661"/>
        <v>276.8</v>
      </c>
      <c r="U1058" s="19">
        <f t="shared" si="1656"/>
        <v>276.8</v>
      </c>
      <c r="V1058" s="19">
        <f t="shared" si="1657"/>
        <v>276.8</v>
      </c>
      <c r="W1058" s="19"/>
      <c r="X1058" s="32"/>
      <c r="Y1058" s="23"/>
      <c r="Z1058" s="2"/>
    </row>
    <row r="1059" spans="1:26" x14ac:dyDescent="0.3">
      <c r="A1059" s="47" t="s">
        <v>237</v>
      </c>
      <c r="B1059" s="44">
        <v>620</v>
      </c>
      <c r="C1059" s="47" t="s">
        <v>28</v>
      </c>
      <c r="D1059" s="47" t="s">
        <v>112</v>
      </c>
      <c r="E1059" s="15" t="s">
        <v>558</v>
      </c>
      <c r="F1059" s="19">
        <v>90.5</v>
      </c>
      <c r="G1059" s="19">
        <v>90.5</v>
      </c>
      <c r="H1059" s="19">
        <v>90.5</v>
      </c>
      <c r="I1059" s="19"/>
      <c r="J1059" s="19"/>
      <c r="K1059" s="19"/>
      <c r="L1059" s="19">
        <f t="shared" si="1633"/>
        <v>90.5</v>
      </c>
      <c r="M1059" s="19">
        <f t="shared" si="1634"/>
        <v>90.5</v>
      </c>
      <c r="N1059" s="19">
        <f t="shared" si="1635"/>
        <v>90.5</v>
      </c>
      <c r="O1059" s="19"/>
      <c r="P1059" s="19"/>
      <c r="Q1059" s="19"/>
      <c r="R1059" s="19">
        <f t="shared" si="1655"/>
        <v>90.5</v>
      </c>
      <c r="S1059" s="19"/>
      <c r="T1059" s="19">
        <f t="shared" si="1661"/>
        <v>90.5</v>
      </c>
      <c r="U1059" s="19">
        <f t="shared" si="1656"/>
        <v>90.5</v>
      </c>
      <c r="V1059" s="19">
        <f t="shared" si="1657"/>
        <v>90.5</v>
      </c>
      <c r="W1059" s="19"/>
      <c r="X1059" s="32"/>
      <c r="Y1059" s="23"/>
      <c r="Z1059" s="2"/>
    </row>
    <row r="1060" spans="1:26" x14ac:dyDescent="0.3">
      <c r="A1060" s="47" t="s">
        <v>237</v>
      </c>
      <c r="B1060" s="44">
        <v>620</v>
      </c>
      <c r="C1060" s="47" t="s">
        <v>28</v>
      </c>
      <c r="D1060" s="47" t="s">
        <v>20</v>
      </c>
      <c r="E1060" s="15" t="s">
        <v>559</v>
      </c>
      <c r="F1060" s="19">
        <v>1105.5</v>
      </c>
      <c r="G1060" s="19">
        <v>1105.5</v>
      </c>
      <c r="H1060" s="19">
        <v>1105.5</v>
      </c>
      <c r="I1060" s="19"/>
      <c r="J1060" s="19"/>
      <c r="K1060" s="19"/>
      <c r="L1060" s="19">
        <f t="shared" si="1633"/>
        <v>1105.5</v>
      </c>
      <c r="M1060" s="19">
        <f t="shared" si="1634"/>
        <v>1105.5</v>
      </c>
      <c r="N1060" s="19">
        <f t="shared" si="1635"/>
        <v>1105.5</v>
      </c>
      <c r="O1060" s="19"/>
      <c r="P1060" s="19"/>
      <c r="Q1060" s="19"/>
      <c r="R1060" s="19">
        <f t="shared" si="1655"/>
        <v>1105.5</v>
      </c>
      <c r="S1060" s="19"/>
      <c r="T1060" s="19">
        <f t="shared" si="1661"/>
        <v>1105.5</v>
      </c>
      <c r="U1060" s="19">
        <f t="shared" si="1656"/>
        <v>1105.5</v>
      </c>
      <c r="V1060" s="19">
        <f t="shared" si="1657"/>
        <v>1105.5</v>
      </c>
      <c r="W1060" s="19"/>
      <c r="X1060" s="32"/>
      <c r="Y1060" s="23"/>
      <c r="Z1060" s="2"/>
    </row>
    <row r="1061" spans="1:26" ht="46.8" x14ac:dyDescent="0.3">
      <c r="A1061" s="47" t="s">
        <v>238</v>
      </c>
      <c r="B1061" s="44"/>
      <c r="C1061" s="47"/>
      <c r="D1061" s="47"/>
      <c r="E1061" s="15" t="s">
        <v>710</v>
      </c>
      <c r="F1061" s="19">
        <f t="shared" ref="F1061:K1061" si="1690">F1062</f>
        <v>276972.5</v>
      </c>
      <c r="G1061" s="19">
        <f t="shared" si="1690"/>
        <v>135148.5</v>
      </c>
      <c r="H1061" s="19">
        <f t="shared" si="1690"/>
        <v>187206.1</v>
      </c>
      <c r="I1061" s="19">
        <f t="shared" si="1690"/>
        <v>0</v>
      </c>
      <c r="J1061" s="19">
        <f t="shared" si="1690"/>
        <v>0</v>
      </c>
      <c r="K1061" s="19">
        <f t="shared" si="1690"/>
        <v>-321.10000000000002</v>
      </c>
      <c r="L1061" s="19">
        <f t="shared" si="1633"/>
        <v>276972.5</v>
      </c>
      <c r="M1061" s="19">
        <f t="shared" si="1634"/>
        <v>135148.5</v>
      </c>
      <c r="N1061" s="19">
        <f t="shared" si="1635"/>
        <v>186885</v>
      </c>
      <c r="O1061" s="19">
        <f t="shared" ref="O1061:Q1061" si="1691">O1062</f>
        <v>0</v>
      </c>
      <c r="P1061" s="19">
        <f t="shared" si="1691"/>
        <v>-5373.71</v>
      </c>
      <c r="Q1061" s="19">
        <f t="shared" si="1691"/>
        <v>0</v>
      </c>
      <c r="R1061" s="19">
        <f t="shared" si="1655"/>
        <v>276972.5</v>
      </c>
      <c r="S1061" s="19">
        <f t="shared" ref="S1061" si="1692">S1062</f>
        <v>0</v>
      </c>
      <c r="T1061" s="19">
        <f t="shared" si="1661"/>
        <v>276972.5</v>
      </c>
      <c r="U1061" s="19">
        <f t="shared" si="1656"/>
        <v>129774.79</v>
      </c>
      <c r="V1061" s="19">
        <f t="shared" si="1657"/>
        <v>186885</v>
      </c>
      <c r="W1061" s="19">
        <f t="shared" ref="W1061" si="1693">W1062</f>
        <v>0</v>
      </c>
      <c r="X1061" s="32"/>
      <c r="Y1061" s="23"/>
      <c r="Z1061" s="2"/>
    </row>
    <row r="1062" spans="1:26" ht="46.8" x14ac:dyDescent="0.3">
      <c r="A1062" s="47" t="s">
        <v>238</v>
      </c>
      <c r="B1062" s="44">
        <v>600</v>
      </c>
      <c r="C1062" s="47"/>
      <c r="D1062" s="47"/>
      <c r="E1062" s="15" t="s">
        <v>581</v>
      </c>
      <c r="F1062" s="19">
        <f t="shared" ref="F1062:K1062" si="1694">F1063+F1065</f>
        <v>276972.5</v>
      </c>
      <c r="G1062" s="19">
        <f t="shared" si="1694"/>
        <v>135148.5</v>
      </c>
      <c r="H1062" s="19">
        <f t="shared" si="1694"/>
        <v>187206.1</v>
      </c>
      <c r="I1062" s="19">
        <f t="shared" si="1694"/>
        <v>0</v>
      </c>
      <c r="J1062" s="19">
        <f t="shared" si="1694"/>
        <v>0</v>
      </c>
      <c r="K1062" s="19">
        <f t="shared" si="1694"/>
        <v>-321.10000000000002</v>
      </c>
      <c r="L1062" s="19">
        <f t="shared" si="1633"/>
        <v>276972.5</v>
      </c>
      <c r="M1062" s="19">
        <f t="shared" si="1634"/>
        <v>135148.5</v>
      </c>
      <c r="N1062" s="19">
        <f t="shared" si="1635"/>
        <v>186885</v>
      </c>
      <c r="O1062" s="19">
        <f t="shared" ref="O1062:Q1062" si="1695">O1063+O1065</f>
        <v>0</v>
      </c>
      <c r="P1062" s="19">
        <f t="shared" si="1695"/>
        <v>-5373.71</v>
      </c>
      <c r="Q1062" s="19">
        <f t="shared" si="1695"/>
        <v>0</v>
      </c>
      <c r="R1062" s="19">
        <f t="shared" si="1655"/>
        <v>276972.5</v>
      </c>
      <c r="S1062" s="19">
        <f t="shared" ref="S1062" si="1696">S1063+S1065</f>
        <v>0</v>
      </c>
      <c r="T1062" s="19">
        <f t="shared" si="1661"/>
        <v>276972.5</v>
      </c>
      <c r="U1062" s="19">
        <f t="shared" si="1656"/>
        <v>129774.79</v>
      </c>
      <c r="V1062" s="19">
        <f t="shared" si="1657"/>
        <v>186885</v>
      </c>
      <c r="W1062" s="19">
        <f t="shared" ref="W1062" si="1697">W1063+W1065</f>
        <v>0</v>
      </c>
      <c r="X1062" s="32"/>
      <c r="Y1062" s="23"/>
      <c r="Z1062" s="2"/>
    </row>
    <row r="1063" spans="1:26" x14ac:dyDescent="0.3">
      <c r="A1063" s="47" t="s">
        <v>238</v>
      </c>
      <c r="B1063" s="44">
        <v>610</v>
      </c>
      <c r="C1063" s="47"/>
      <c r="D1063" s="47"/>
      <c r="E1063" s="15" t="s">
        <v>595</v>
      </c>
      <c r="F1063" s="19">
        <f t="shared" ref="F1063:K1063" si="1698">F1064</f>
        <v>0</v>
      </c>
      <c r="G1063" s="19">
        <f t="shared" si="1698"/>
        <v>0</v>
      </c>
      <c r="H1063" s="19">
        <f t="shared" si="1698"/>
        <v>2999.9</v>
      </c>
      <c r="I1063" s="19">
        <f t="shared" si="1698"/>
        <v>0</v>
      </c>
      <c r="J1063" s="19">
        <f t="shared" si="1698"/>
        <v>0</v>
      </c>
      <c r="K1063" s="19">
        <f t="shared" si="1698"/>
        <v>0</v>
      </c>
      <c r="L1063" s="19">
        <f t="shared" si="1633"/>
        <v>0</v>
      </c>
      <c r="M1063" s="19">
        <f t="shared" si="1634"/>
        <v>0</v>
      </c>
      <c r="N1063" s="19">
        <f t="shared" si="1635"/>
        <v>2999.9</v>
      </c>
      <c r="O1063" s="19">
        <f t="shared" ref="O1063:Q1063" si="1699">O1064</f>
        <v>0</v>
      </c>
      <c r="P1063" s="19">
        <f t="shared" si="1699"/>
        <v>0</v>
      </c>
      <c r="Q1063" s="19">
        <f t="shared" si="1699"/>
        <v>0</v>
      </c>
      <c r="R1063" s="19">
        <f t="shared" si="1655"/>
        <v>0</v>
      </c>
      <c r="S1063" s="19">
        <f t="shared" ref="S1063" si="1700">S1064</f>
        <v>0</v>
      </c>
      <c r="T1063" s="19">
        <f t="shared" si="1661"/>
        <v>0</v>
      </c>
      <c r="U1063" s="19">
        <f t="shared" si="1656"/>
        <v>0</v>
      </c>
      <c r="V1063" s="19">
        <f t="shared" si="1657"/>
        <v>2999.9</v>
      </c>
      <c r="W1063" s="19">
        <f t="shared" ref="W1063" si="1701">W1064</f>
        <v>0</v>
      </c>
      <c r="X1063" s="32"/>
      <c r="Y1063" s="23"/>
      <c r="Z1063" s="2"/>
    </row>
    <row r="1064" spans="1:26" x14ac:dyDescent="0.3">
      <c r="A1064" s="47" t="s">
        <v>238</v>
      </c>
      <c r="B1064" s="44">
        <v>610</v>
      </c>
      <c r="C1064" s="47" t="s">
        <v>28</v>
      </c>
      <c r="D1064" s="47" t="s">
        <v>112</v>
      </c>
      <c r="E1064" s="15" t="s">
        <v>558</v>
      </c>
      <c r="F1064" s="19">
        <v>0</v>
      </c>
      <c r="G1064" s="19">
        <v>0</v>
      </c>
      <c r="H1064" s="19">
        <v>2999.9</v>
      </c>
      <c r="I1064" s="19"/>
      <c r="J1064" s="19"/>
      <c r="K1064" s="19"/>
      <c r="L1064" s="19">
        <f t="shared" si="1633"/>
        <v>0</v>
      </c>
      <c r="M1064" s="19">
        <f t="shared" si="1634"/>
        <v>0</v>
      </c>
      <c r="N1064" s="19">
        <f t="shared" si="1635"/>
        <v>2999.9</v>
      </c>
      <c r="O1064" s="19"/>
      <c r="P1064" s="19"/>
      <c r="Q1064" s="19"/>
      <c r="R1064" s="19">
        <f t="shared" si="1655"/>
        <v>0</v>
      </c>
      <c r="S1064" s="19"/>
      <c r="T1064" s="19">
        <f t="shared" si="1661"/>
        <v>0</v>
      </c>
      <c r="U1064" s="19">
        <f t="shared" si="1656"/>
        <v>0</v>
      </c>
      <c r="V1064" s="19">
        <f t="shared" si="1657"/>
        <v>2999.9</v>
      </c>
      <c r="W1064" s="19"/>
      <c r="X1064" s="32"/>
      <c r="Y1064" s="23"/>
      <c r="Z1064" s="2"/>
    </row>
    <row r="1065" spans="1:26" x14ac:dyDescent="0.3">
      <c r="A1065" s="47" t="s">
        <v>238</v>
      </c>
      <c r="B1065" s="44">
        <v>620</v>
      </c>
      <c r="C1065" s="47"/>
      <c r="D1065" s="47"/>
      <c r="E1065" s="15" t="s">
        <v>596</v>
      </c>
      <c r="F1065" s="19">
        <f t="shared" ref="F1065:K1065" si="1702">F1066+F1067+F1068</f>
        <v>276972.5</v>
      </c>
      <c r="G1065" s="19">
        <f t="shared" si="1702"/>
        <v>135148.5</v>
      </c>
      <c r="H1065" s="19">
        <f t="shared" si="1702"/>
        <v>184206.2</v>
      </c>
      <c r="I1065" s="19">
        <f t="shared" si="1702"/>
        <v>0</v>
      </c>
      <c r="J1065" s="19">
        <f t="shared" si="1702"/>
        <v>0</v>
      </c>
      <c r="K1065" s="19">
        <f t="shared" si="1702"/>
        <v>-321.10000000000002</v>
      </c>
      <c r="L1065" s="19">
        <f t="shared" si="1633"/>
        <v>276972.5</v>
      </c>
      <c r="M1065" s="19">
        <f t="shared" si="1634"/>
        <v>135148.5</v>
      </c>
      <c r="N1065" s="19">
        <f t="shared" si="1635"/>
        <v>183885.1</v>
      </c>
      <c r="O1065" s="19">
        <f t="shared" ref="O1065:Q1065" si="1703">O1066+O1067+O1068</f>
        <v>0</v>
      </c>
      <c r="P1065" s="19">
        <f t="shared" si="1703"/>
        <v>-5373.71</v>
      </c>
      <c r="Q1065" s="19">
        <f t="shared" si="1703"/>
        <v>0</v>
      </c>
      <c r="R1065" s="19">
        <f t="shared" si="1655"/>
        <v>276972.5</v>
      </c>
      <c r="S1065" s="19">
        <f t="shared" ref="S1065" si="1704">S1066+S1067+S1068</f>
        <v>0</v>
      </c>
      <c r="T1065" s="19">
        <f t="shared" si="1661"/>
        <v>276972.5</v>
      </c>
      <c r="U1065" s="19">
        <f t="shared" si="1656"/>
        <v>129774.79</v>
      </c>
      <c r="V1065" s="19">
        <f t="shared" si="1657"/>
        <v>183885.1</v>
      </c>
      <c r="W1065" s="19">
        <f t="shared" ref="W1065" si="1705">W1066+W1067+W1068</f>
        <v>0</v>
      </c>
      <c r="X1065" s="32"/>
      <c r="Y1065" s="23"/>
      <c r="Z1065" s="2"/>
    </row>
    <row r="1066" spans="1:26" x14ac:dyDescent="0.3">
      <c r="A1066" s="47" t="s">
        <v>238</v>
      </c>
      <c r="B1066" s="44">
        <v>620</v>
      </c>
      <c r="C1066" s="47" t="s">
        <v>28</v>
      </c>
      <c r="D1066" s="47" t="s">
        <v>5</v>
      </c>
      <c r="E1066" s="15" t="s">
        <v>557</v>
      </c>
      <c r="F1066" s="19">
        <v>88981</v>
      </c>
      <c r="G1066" s="19">
        <v>107842.2</v>
      </c>
      <c r="H1066" s="19">
        <v>44444.5</v>
      </c>
      <c r="I1066" s="19"/>
      <c r="J1066" s="19"/>
      <c r="K1066" s="19"/>
      <c r="L1066" s="19">
        <f t="shared" si="1633"/>
        <v>88981</v>
      </c>
      <c r="M1066" s="19">
        <f t="shared" si="1634"/>
        <v>107842.2</v>
      </c>
      <c r="N1066" s="19">
        <f t="shared" si="1635"/>
        <v>44444.5</v>
      </c>
      <c r="O1066" s="19"/>
      <c r="P1066" s="19">
        <v>-5373.71</v>
      </c>
      <c r="Q1066" s="19"/>
      <c r="R1066" s="19">
        <f t="shared" si="1655"/>
        <v>88981</v>
      </c>
      <c r="S1066" s="19"/>
      <c r="T1066" s="19">
        <f t="shared" si="1661"/>
        <v>88981</v>
      </c>
      <c r="U1066" s="19">
        <f t="shared" si="1656"/>
        <v>102468.48999999999</v>
      </c>
      <c r="V1066" s="19">
        <f t="shared" si="1657"/>
        <v>44444.5</v>
      </c>
      <c r="W1066" s="19"/>
      <c r="X1066" s="32"/>
      <c r="Y1066" s="23"/>
      <c r="Z1066" s="2"/>
    </row>
    <row r="1067" spans="1:26" x14ac:dyDescent="0.3">
      <c r="A1067" s="47" t="s">
        <v>238</v>
      </c>
      <c r="B1067" s="44">
        <v>620</v>
      </c>
      <c r="C1067" s="47" t="s">
        <v>28</v>
      </c>
      <c r="D1067" s="47" t="s">
        <v>112</v>
      </c>
      <c r="E1067" s="15" t="s">
        <v>558</v>
      </c>
      <c r="F1067" s="19">
        <v>186377.7</v>
      </c>
      <c r="G1067" s="19">
        <v>27306.3</v>
      </c>
      <c r="H1067" s="19">
        <v>125559.5</v>
      </c>
      <c r="I1067" s="19"/>
      <c r="J1067" s="19"/>
      <c r="K1067" s="19">
        <v>-321.10000000000002</v>
      </c>
      <c r="L1067" s="19">
        <f t="shared" si="1633"/>
        <v>186377.7</v>
      </c>
      <c r="M1067" s="19">
        <f t="shared" si="1634"/>
        <v>27306.3</v>
      </c>
      <c r="N1067" s="19">
        <f t="shared" si="1635"/>
        <v>125238.39999999999</v>
      </c>
      <c r="O1067" s="19"/>
      <c r="P1067" s="19"/>
      <c r="Q1067" s="19"/>
      <c r="R1067" s="19">
        <f t="shared" si="1655"/>
        <v>186377.7</v>
      </c>
      <c r="S1067" s="19"/>
      <c r="T1067" s="19">
        <f t="shared" si="1661"/>
        <v>186377.7</v>
      </c>
      <c r="U1067" s="19">
        <f t="shared" si="1656"/>
        <v>27306.3</v>
      </c>
      <c r="V1067" s="19">
        <f t="shared" si="1657"/>
        <v>125238.39999999999</v>
      </c>
      <c r="W1067" s="19"/>
      <c r="X1067" s="32"/>
      <c r="Y1067" s="23" t="s">
        <v>1295</v>
      </c>
      <c r="Z1067" s="2"/>
    </row>
    <row r="1068" spans="1:26" x14ac:dyDescent="0.3">
      <c r="A1068" s="47" t="s">
        <v>238</v>
      </c>
      <c r="B1068" s="44">
        <v>620</v>
      </c>
      <c r="C1068" s="47" t="s">
        <v>28</v>
      </c>
      <c r="D1068" s="47" t="s">
        <v>20</v>
      </c>
      <c r="E1068" s="15" t="s">
        <v>559</v>
      </c>
      <c r="F1068" s="19">
        <v>1613.8</v>
      </c>
      <c r="G1068" s="19">
        <v>0</v>
      </c>
      <c r="H1068" s="19">
        <v>14202.2</v>
      </c>
      <c r="I1068" s="19"/>
      <c r="J1068" s="19"/>
      <c r="K1068" s="19"/>
      <c r="L1068" s="19">
        <f t="shared" si="1633"/>
        <v>1613.8</v>
      </c>
      <c r="M1068" s="19">
        <f t="shared" si="1634"/>
        <v>0</v>
      </c>
      <c r="N1068" s="19">
        <f t="shared" si="1635"/>
        <v>14202.2</v>
      </c>
      <c r="O1068" s="19"/>
      <c r="P1068" s="19"/>
      <c r="Q1068" s="19"/>
      <c r="R1068" s="19">
        <f t="shared" si="1655"/>
        <v>1613.8</v>
      </c>
      <c r="S1068" s="19"/>
      <c r="T1068" s="19">
        <f t="shared" si="1661"/>
        <v>1613.8</v>
      </c>
      <c r="U1068" s="19">
        <f t="shared" si="1656"/>
        <v>0</v>
      </c>
      <c r="V1068" s="19">
        <f t="shared" si="1657"/>
        <v>14202.2</v>
      </c>
      <c r="W1068" s="19"/>
      <c r="X1068" s="32"/>
      <c r="Y1068" s="23"/>
      <c r="Z1068" s="2"/>
    </row>
    <row r="1069" spans="1:26" ht="31.2" hidden="1" x14ac:dyDescent="0.3">
      <c r="A1069" s="20" t="s">
        <v>1406</v>
      </c>
      <c r="B1069" s="34"/>
      <c r="C1069" s="35"/>
      <c r="D1069" s="35"/>
      <c r="E1069" s="15" t="s">
        <v>1407</v>
      </c>
      <c r="F1069" s="19"/>
      <c r="G1069" s="19"/>
      <c r="H1069" s="19"/>
      <c r="I1069" s="19"/>
      <c r="J1069" s="19"/>
      <c r="K1069" s="19"/>
      <c r="L1069" s="19"/>
      <c r="M1069" s="19"/>
      <c r="N1069" s="19"/>
      <c r="O1069" s="19">
        <f>O1070</f>
        <v>0</v>
      </c>
      <c r="P1069" s="19">
        <f t="shared" ref="P1069:W1071" si="1706">P1070</f>
        <v>0</v>
      </c>
      <c r="Q1069" s="19">
        <f t="shared" si="1706"/>
        <v>0</v>
      </c>
      <c r="R1069" s="19">
        <f t="shared" si="1655"/>
        <v>0</v>
      </c>
      <c r="S1069" s="19">
        <f t="shared" si="1706"/>
        <v>0</v>
      </c>
      <c r="T1069" s="19"/>
      <c r="U1069" s="19">
        <f t="shared" si="1656"/>
        <v>0</v>
      </c>
      <c r="V1069" s="19">
        <f t="shared" si="1657"/>
        <v>0</v>
      </c>
      <c r="W1069" s="19">
        <f t="shared" si="1706"/>
        <v>0</v>
      </c>
      <c r="X1069" s="32">
        <v>1</v>
      </c>
      <c r="Y1069" s="23"/>
      <c r="Z1069" s="2"/>
    </row>
    <row r="1070" spans="1:26" ht="46.8" hidden="1" x14ac:dyDescent="0.3">
      <c r="A1070" s="20" t="s">
        <v>1406</v>
      </c>
      <c r="B1070" s="34">
        <v>600</v>
      </c>
      <c r="C1070" s="35"/>
      <c r="D1070" s="35"/>
      <c r="E1070" s="15" t="s">
        <v>581</v>
      </c>
      <c r="F1070" s="19"/>
      <c r="G1070" s="19"/>
      <c r="H1070" s="19"/>
      <c r="I1070" s="19"/>
      <c r="J1070" s="19"/>
      <c r="K1070" s="19"/>
      <c r="L1070" s="19"/>
      <c r="M1070" s="19"/>
      <c r="N1070" s="19"/>
      <c r="O1070" s="19">
        <f>O1071</f>
        <v>0</v>
      </c>
      <c r="P1070" s="19">
        <f t="shared" si="1706"/>
        <v>0</v>
      </c>
      <c r="Q1070" s="19">
        <f t="shared" si="1706"/>
        <v>0</v>
      </c>
      <c r="R1070" s="19">
        <f t="shared" si="1655"/>
        <v>0</v>
      </c>
      <c r="S1070" s="19">
        <f t="shared" si="1706"/>
        <v>0</v>
      </c>
      <c r="T1070" s="19"/>
      <c r="U1070" s="19">
        <f t="shared" si="1656"/>
        <v>0</v>
      </c>
      <c r="V1070" s="19">
        <f t="shared" si="1657"/>
        <v>0</v>
      </c>
      <c r="W1070" s="19">
        <f t="shared" si="1706"/>
        <v>0</v>
      </c>
      <c r="X1070" s="32">
        <v>1</v>
      </c>
      <c r="Y1070" s="23"/>
      <c r="Z1070" s="2"/>
    </row>
    <row r="1071" spans="1:26" hidden="1" x14ac:dyDescent="0.3">
      <c r="A1071" s="20" t="s">
        <v>1406</v>
      </c>
      <c r="B1071" s="34">
        <v>620</v>
      </c>
      <c r="C1071" s="35"/>
      <c r="D1071" s="35"/>
      <c r="E1071" s="15" t="s">
        <v>596</v>
      </c>
      <c r="F1071" s="19"/>
      <c r="G1071" s="19"/>
      <c r="H1071" s="19"/>
      <c r="I1071" s="19"/>
      <c r="J1071" s="19"/>
      <c r="K1071" s="19"/>
      <c r="L1071" s="19"/>
      <c r="M1071" s="19"/>
      <c r="N1071" s="19"/>
      <c r="O1071" s="19">
        <f>O1072</f>
        <v>0</v>
      </c>
      <c r="P1071" s="19">
        <f t="shared" si="1706"/>
        <v>0</v>
      </c>
      <c r="Q1071" s="19">
        <f t="shared" si="1706"/>
        <v>0</v>
      </c>
      <c r="R1071" s="19">
        <f t="shared" si="1655"/>
        <v>0</v>
      </c>
      <c r="S1071" s="19">
        <f t="shared" si="1706"/>
        <v>0</v>
      </c>
      <c r="T1071" s="19"/>
      <c r="U1071" s="19">
        <f t="shared" si="1656"/>
        <v>0</v>
      </c>
      <c r="V1071" s="19">
        <f t="shared" si="1657"/>
        <v>0</v>
      </c>
      <c r="W1071" s="19">
        <f t="shared" si="1706"/>
        <v>0</v>
      </c>
      <c r="X1071" s="32">
        <v>1</v>
      </c>
      <c r="Y1071" s="23"/>
      <c r="Z1071" s="2"/>
    </row>
    <row r="1072" spans="1:26" hidden="1" x14ac:dyDescent="0.3">
      <c r="A1072" s="20" t="s">
        <v>1406</v>
      </c>
      <c r="B1072" s="34">
        <v>620</v>
      </c>
      <c r="C1072" s="35" t="s">
        <v>28</v>
      </c>
      <c r="D1072" s="35" t="s">
        <v>112</v>
      </c>
      <c r="E1072" s="15" t="s">
        <v>558</v>
      </c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>
        <f t="shared" si="1655"/>
        <v>0</v>
      </c>
      <c r="S1072" s="19"/>
      <c r="T1072" s="19"/>
      <c r="U1072" s="19">
        <f t="shared" si="1656"/>
        <v>0</v>
      </c>
      <c r="V1072" s="19">
        <f t="shared" si="1657"/>
        <v>0</v>
      </c>
      <c r="W1072" s="19"/>
      <c r="X1072" s="32">
        <v>1</v>
      </c>
      <c r="Y1072" s="23"/>
      <c r="Z1072" s="2"/>
    </row>
    <row r="1073" spans="1:26" ht="62.4" x14ac:dyDescent="0.3">
      <c r="A1073" s="47" t="s">
        <v>241</v>
      </c>
      <c r="B1073" s="44"/>
      <c r="C1073" s="47"/>
      <c r="D1073" s="47"/>
      <c r="E1073" s="15" t="s">
        <v>942</v>
      </c>
      <c r="F1073" s="19">
        <f t="shared" ref="F1073:K1076" si="1707">F1074</f>
        <v>0</v>
      </c>
      <c r="G1073" s="19">
        <f t="shared" si="1707"/>
        <v>0</v>
      </c>
      <c r="H1073" s="19">
        <f t="shared" si="1707"/>
        <v>5884</v>
      </c>
      <c r="I1073" s="19">
        <f t="shared" si="1707"/>
        <v>0</v>
      </c>
      <c r="J1073" s="19">
        <f t="shared" si="1707"/>
        <v>0</v>
      </c>
      <c r="K1073" s="19">
        <f t="shared" si="1707"/>
        <v>0</v>
      </c>
      <c r="L1073" s="19">
        <f t="shared" si="1633"/>
        <v>0</v>
      </c>
      <c r="M1073" s="19">
        <f t="shared" si="1634"/>
        <v>0</v>
      </c>
      <c r="N1073" s="19">
        <f t="shared" si="1635"/>
        <v>5884</v>
      </c>
      <c r="O1073" s="19">
        <f t="shared" ref="O1073:Q1076" si="1708">O1074</f>
        <v>0</v>
      </c>
      <c r="P1073" s="19">
        <f t="shared" si="1708"/>
        <v>0</v>
      </c>
      <c r="Q1073" s="19">
        <f t="shared" si="1708"/>
        <v>0</v>
      </c>
      <c r="R1073" s="19">
        <f t="shared" si="1655"/>
        <v>0</v>
      </c>
      <c r="S1073" s="19">
        <f t="shared" ref="S1073:S1076" si="1709">S1074</f>
        <v>0</v>
      </c>
      <c r="T1073" s="19">
        <f t="shared" ref="T1073:T1136" si="1710">R1073+S1073</f>
        <v>0</v>
      </c>
      <c r="U1073" s="19">
        <f t="shared" si="1656"/>
        <v>0</v>
      </c>
      <c r="V1073" s="19">
        <f t="shared" si="1657"/>
        <v>5884</v>
      </c>
      <c r="W1073" s="19">
        <f t="shared" ref="W1073:W1076" si="1711">W1074</f>
        <v>0</v>
      </c>
      <c r="X1073" s="32"/>
      <c r="Y1073" s="23"/>
      <c r="Z1073" s="2"/>
    </row>
    <row r="1074" spans="1:26" ht="46.8" x14ac:dyDescent="0.3">
      <c r="A1074" s="47" t="s">
        <v>240</v>
      </c>
      <c r="B1074" s="44"/>
      <c r="C1074" s="47"/>
      <c r="D1074" s="47"/>
      <c r="E1074" s="15" t="s">
        <v>943</v>
      </c>
      <c r="F1074" s="19">
        <f t="shared" si="1707"/>
        <v>0</v>
      </c>
      <c r="G1074" s="19">
        <f t="shared" si="1707"/>
        <v>0</v>
      </c>
      <c r="H1074" s="19">
        <f t="shared" si="1707"/>
        <v>5884</v>
      </c>
      <c r="I1074" s="19">
        <f t="shared" si="1707"/>
        <v>0</v>
      </c>
      <c r="J1074" s="19">
        <f t="shared" si="1707"/>
        <v>0</v>
      </c>
      <c r="K1074" s="19">
        <f t="shared" si="1707"/>
        <v>0</v>
      </c>
      <c r="L1074" s="19">
        <f t="shared" si="1633"/>
        <v>0</v>
      </c>
      <c r="M1074" s="19">
        <f t="shared" si="1634"/>
        <v>0</v>
      </c>
      <c r="N1074" s="19">
        <f t="shared" si="1635"/>
        <v>5884</v>
      </c>
      <c r="O1074" s="19">
        <f t="shared" si="1708"/>
        <v>0</v>
      </c>
      <c r="P1074" s="19">
        <f t="shared" si="1708"/>
        <v>0</v>
      </c>
      <c r="Q1074" s="19">
        <f t="shared" si="1708"/>
        <v>0</v>
      </c>
      <c r="R1074" s="19">
        <f t="shared" si="1655"/>
        <v>0</v>
      </c>
      <c r="S1074" s="19">
        <f t="shared" si="1709"/>
        <v>0</v>
      </c>
      <c r="T1074" s="19">
        <f t="shared" si="1710"/>
        <v>0</v>
      </c>
      <c r="U1074" s="19">
        <f t="shared" si="1656"/>
        <v>0</v>
      </c>
      <c r="V1074" s="19">
        <f t="shared" si="1657"/>
        <v>5884</v>
      </c>
      <c r="W1074" s="19">
        <f t="shared" si="1711"/>
        <v>0</v>
      </c>
      <c r="X1074" s="32"/>
      <c r="Y1074" s="23"/>
      <c r="Z1074" s="2"/>
    </row>
    <row r="1075" spans="1:26" ht="46.8" x14ac:dyDescent="0.3">
      <c r="A1075" s="47" t="s">
        <v>240</v>
      </c>
      <c r="B1075" s="44">
        <v>600</v>
      </c>
      <c r="C1075" s="47"/>
      <c r="D1075" s="47"/>
      <c r="E1075" s="15" t="s">
        <v>581</v>
      </c>
      <c r="F1075" s="19">
        <f t="shared" si="1707"/>
        <v>0</v>
      </c>
      <c r="G1075" s="19">
        <f t="shared" si="1707"/>
        <v>0</v>
      </c>
      <c r="H1075" s="19">
        <f t="shared" si="1707"/>
        <v>5884</v>
      </c>
      <c r="I1075" s="19">
        <f t="shared" si="1707"/>
        <v>0</v>
      </c>
      <c r="J1075" s="19">
        <f t="shared" si="1707"/>
        <v>0</v>
      </c>
      <c r="K1075" s="19">
        <f t="shared" si="1707"/>
        <v>0</v>
      </c>
      <c r="L1075" s="19">
        <f t="shared" si="1633"/>
        <v>0</v>
      </c>
      <c r="M1075" s="19">
        <f t="shared" si="1634"/>
        <v>0</v>
      </c>
      <c r="N1075" s="19">
        <f t="shared" si="1635"/>
        <v>5884</v>
      </c>
      <c r="O1075" s="19">
        <f t="shared" si="1708"/>
        <v>0</v>
      </c>
      <c r="P1075" s="19">
        <f t="shared" si="1708"/>
        <v>0</v>
      </c>
      <c r="Q1075" s="19">
        <f t="shared" si="1708"/>
        <v>0</v>
      </c>
      <c r="R1075" s="19">
        <f t="shared" si="1655"/>
        <v>0</v>
      </c>
      <c r="S1075" s="19">
        <f t="shared" si="1709"/>
        <v>0</v>
      </c>
      <c r="T1075" s="19">
        <f t="shared" si="1710"/>
        <v>0</v>
      </c>
      <c r="U1075" s="19">
        <f t="shared" si="1656"/>
        <v>0</v>
      </c>
      <c r="V1075" s="19">
        <f t="shared" si="1657"/>
        <v>5884</v>
      </c>
      <c r="W1075" s="19">
        <f t="shared" si="1711"/>
        <v>0</v>
      </c>
      <c r="X1075" s="32"/>
      <c r="Y1075" s="23"/>
      <c r="Z1075" s="2"/>
    </row>
    <row r="1076" spans="1:26" x14ac:dyDescent="0.3">
      <c r="A1076" s="47" t="s">
        <v>240</v>
      </c>
      <c r="B1076" s="44">
        <v>620</v>
      </c>
      <c r="C1076" s="47"/>
      <c r="D1076" s="47"/>
      <c r="E1076" s="15" t="s">
        <v>596</v>
      </c>
      <c r="F1076" s="19">
        <f>F1077</f>
        <v>0</v>
      </c>
      <c r="G1076" s="19">
        <f t="shared" si="1707"/>
        <v>0</v>
      </c>
      <c r="H1076" s="19">
        <f t="shared" si="1707"/>
        <v>5884</v>
      </c>
      <c r="I1076" s="19">
        <f t="shared" si="1707"/>
        <v>0</v>
      </c>
      <c r="J1076" s="19">
        <f t="shared" si="1707"/>
        <v>0</v>
      </c>
      <c r="K1076" s="19">
        <f t="shared" si="1707"/>
        <v>0</v>
      </c>
      <c r="L1076" s="19">
        <f t="shared" si="1633"/>
        <v>0</v>
      </c>
      <c r="M1076" s="19">
        <f t="shared" si="1634"/>
        <v>0</v>
      </c>
      <c r="N1076" s="19">
        <f t="shared" si="1635"/>
        <v>5884</v>
      </c>
      <c r="O1076" s="19">
        <f t="shared" si="1708"/>
        <v>0</v>
      </c>
      <c r="P1076" s="19">
        <f t="shared" si="1708"/>
        <v>0</v>
      </c>
      <c r="Q1076" s="19">
        <f t="shared" si="1708"/>
        <v>0</v>
      </c>
      <c r="R1076" s="19">
        <f t="shared" si="1655"/>
        <v>0</v>
      </c>
      <c r="S1076" s="19">
        <f t="shared" si="1709"/>
        <v>0</v>
      </c>
      <c r="T1076" s="19">
        <f t="shared" si="1710"/>
        <v>0</v>
      </c>
      <c r="U1076" s="19">
        <f t="shared" si="1656"/>
        <v>0</v>
      </c>
      <c r="V1076" s="19">
        <f t="shared" si="1657"/>
        <v>5884</v>
      </c>
      <c r="W1076" s="19">
        <f t="shared" si="1711"/>
        <v>0</v>
      </c>
      <c r="X1076" s="32"/>
      <c r="Y1076" s="23"/>
      <c r="Z1076" s="2"/>
    </row>
    <row r="1077" spans="1:26" x14ac:dyDescent="0.3">
      <c r="A1077" s="47" t="s">
        <v>240</v>
      </c>
      <c r="B1077" s="44">
        <v>620</v>
      </c>
      <c r="C1077" s="47" t="s">
        <v>28</v>
      </c>
      <c r="D1077" s="47" t="s">
        <v>5</v>
      </c>
      <c r="E1077" s="15" t="s">
        <v>557</v>
      </c>
      <c r="F1077" s="19">
        <v>0</v>
      </c>
      <c r="G1077" s="19">
        <v>0</v>
      </c>
      <c r="H1077" s="19">
        <v>5884</v>
      </c>
      <c r="I1077" s="19"/>
      <c r="J1077" s="19"/>
      <c r="K1077" s="19"/>
      <c r="L1077" s="19">
        <f t="shared" si="1633"/>
        <v>0</v>
      </c>
      <c r="M1077" s="19">
        <f t="shared" si="1634"/>
        <v>0</v>
      </c>
      <c r="N1077" s="19">
        <f t="shared" si="1635"/>
        <v>5884</v>
      </c>
      <c r="O1077" s="19"/>
      <c r="P1077" s="19"/>
      <c r="Q1077" s="19"/>
      <c r="R1077" s="19">
        <f t="shared" si="1655"/>
        <v>0</v>
      </c>
      <c r="S1077" s="19"/>
      <c r="T1077" s="19">
        <f t="shared" si="1710"/>
        <v>0</v>
      </c>
      <c r="U1077" s="19">
        <f t="shared" si="1656"/>
        <v>0</v>
      </c>
      <c r="V1077" s="19">
        <f t="shared" si="1657"/>
        <v>5884</v>
      </c>
      <c r="W1077" s="19"/>
      <c r="X1077" s="32"/>
      <c r="Y1077" s="23"/>
      <c r="Z1077" s="2"/>
    </row>
    <row r="1078" spans="1:26" s="9" customFormat="1" ht="31.2" x14ac:dyDescent="0.3">
      <c r="A1078" s="8" t="s">
        <v>243</v>
      </c>
      <c r="B1078" s="14"/>
      <c r="C1078" s="8"/>
      <c r="D1078" s="8"/>
      <c r="E1078" s="45" t="s">
        <v>1137</v>
      </c>
      <c r="F1078" s="12">
        <f t="shared" ref="F1078:K1078" si="1712">F1079+F1093+F1125</f>
        <v>83646.899999999994</v>
      </c>
      <c r="G1078" s="12">
        <f t="shared" si="1712"/>
        <v>78547.8</v>
      </c>
      <c r="H1078" s="12">
        <f t="shared" si="1712"/>
        <v>28547.8</v>
      </c>
      <c r="I1078" s="12">
        <f t="shared" si="1712"/>
        <v>0</v>
      </c>
      <c r="J1078" s="12">
        <f t="shared" si="1712"/>
        <v>0</v>
      </c>
      <c r="K1078" s="12">
        <f t="shared" si="1712"/>
        <v>0</v>
      </c>
      <c r="L1078" s="12">
        <f t="shared" si="1633"/>
        <v>83646.899999999994</v>
      </c>
      <c r="M1078" s="12">
        <f t="shared" si="1634"/>
        <v>78547.8</v>
      </c>
      <c r="N1078" s="12">
        <f t="shared" si="1635"/>
        <v>28547.8</v>
      </c>
      <c r="O1078" s="12">
        <f t="shared" ref="O1078:Q1078" si="1713">O1079+O1093+O1125</f>
        <v>0</v>
      </c>
      <c r="P1078" s="12">
        <f t="shared" si="1713"/>
        <v>0</v>
      </c>
      <c r="Q1078" s="12">
        <f t="shared" si="1713"/>
        <v>0</v>
      </c>
      <c r="R1078" s="12">
        <f t="shared" si="1655"/>
        <v>83646.899999999994</v>
      </c>
      <c r="S1078" s="12">
        <f>S1079+S1093+S1125</f>
        <v>0</v>
      </c>
      <c r="T1078" s="12">
        <f t="shared" si="1710"/>
        <v>83646.899999999994</v>
      </c>
      <c r="U1078" s="12">
        <f t="shared" si="1656"/>
        <v>78547.8</v>
      </c>
      <c r="V1078" s="12">
        <f t="shared" si="1657"/>
        <v>28547.8</v>
      </c>
      <c r="W1078" s="12">
        <f>W1079+W1093+W1125</f>
        <v>0</v>
      </c>
      <c r="X1078" s="22"/>
      <c r="Y1078" s="25"/>
    </row>
    <row r="1079" spans="1:26" s="11" customFormat="1" ht="46.8" x14ac:dyDescent="0.3">
      <c r="A1079" s="10" t="s">
        <v>244</v>
      </c>
      <c r="B1079" s="17"/>
      <c r="C1079" s="10"/>
      <c r="D1079" s="10"/>
      <c r="E1079" s="16" t="s">
        <v>1138</v>
      </c>
      <c r="F1079" s="18">
        <f t="shared" ref="F1079:K1079" si="1714">F1080+F1085</f>
        <v>997.5</v>
      </c>
      <c r="G1079" s="18">
        <f t="shared" si="1714"/>
        <v>997.5</v>
      </c>
      <c r="H1079" s="18">
        <f t="shared" si="1714"/>
        <v>997.5</v>
      </c>
      <c r="I1079" s="18">
        <f t="shared" si="1714"/>
        <v>0</v>
      </c>
      <c r="J1079" s="18">
        <f t="shared" si="1714"/>
        <v>0</v>
      </c>
      <c r="K1079" s="18">
        <f t="shared" si="1714"/>
        <v>0</v>
      </c>
      <c r="L1079" s="18">
        <f t="shared" si="1633"/>
        <v>997.5</v>
      </c>
      <c r="M1079" s="18">
        <f t="shared" si="1634"/>
        <v>997.5</v>
      </c>
      <c r="N1079" s="18">
        <f t="shared" si="1635"/>
        <v>997.5</v>
      </c>
      <c r="O1079" s="18">
        <f t="shared" ref="O1079:Q1079" si="1715">O1080+O1085</f>
        <v>0</v>
      </c>
      <c r="P1079" s="18">
        <f t="shared" si="1715"/>
        <v>0</v>
      </c>
      <c r="Q1079" s="18">
        <f t="shared" si="1715"/>
        <v>0</v>
      </c>
      <c r="R1079" s="18">
        <f t="shared" si="1655"/>
        <v>997.5</v>
      </c>
      <c r="S1079" s="18">
        <f t="shared" ref="S1079" si="1716">S1080+S1085</f>
        <v>0</v>
      </c>
      <c r="T1079" s="18">
        <f t="shared" si="1710"/>
        <v>997.5</v>
      </c>
      <c r="U1079" s="18">
        <f t="shared" si="1656"/>
        <v>997.5</v>
      </c>
      <c r="V1079" s="18">
        <f t="shared" si="1657"/>
        <v>997.5</v>
      </c>
      <c r="W1079" s="18">
        <f t="shared" ref="W1079" si="1717">W1080+W1085</f>
        <v>0</v>
      </c>
      <c r="X1079" s="31"/>
      <c r="Y1079" s="26"/>
    </row>
    <row r="1080" spans="1:26" ht="46.8" x14ac:dyDescent="0.3">
      <c r="A1080" s="47" t="s">
        <v>245</v>
      </c>
      <c r="B1080" s="44"/>
      <c r="C1080" s="47"/>
      <c r="D1080" s="47"/>
      <c r="E1080" s="15" t="s">
        <v>1139</v>
      </c>
      <c r="F1080" s="19">
        <f t="shared" ref="F1080:K1083" si="1718">F1081</f>
        <v>237.5</v>
      </c>
      <c r="G1080" s="19">
        <f t="shared" si="1718"/>
        <v>237.5</v>
      </c>
      <c r="H1080" s="19">
        <f t="shared" si="1718"/>
        <v>237.5</v>
      </c>
      <c r="I1080" s="19">
        <f t="shared" si="1718"/>
        <v>0</v>
      </c>
      <c r="J1080" s="19">
        <f t="shared" si="1718"/>
        <v>0</v>
      </c>
      <c r="K1080" s="19">
        <f t="shared" si="1718"/>
        <v>0</v>
      </c>
      <c r="L1080" s="19">
        <f t="shared" si="1633"/>
        <v>237.5</v>
      </c>
      <c r="M1080" s="19">
        <f t="shared" si="1634"/>
        <v>237.5</v>
      </c>
      <c r="N1080" s="19">
        <f t="shared" si="1635"/>
        <v>237.5</v>
      </c>
      <c r="O1080" s="19">
        <f t="shared" ref="O1080:Q1083" si="1719">O1081</f>
        <v>0</v>
      </c>
      <c r="P1080" s="19">
        <f t="shared" si="1719"/>
        <v>0</v>
      </c>
      <c r="Q1080" s="19">
        <f t="shared" si="1719"/>
        <v>0</v>
      </c>
      <c r="R1080" s="19">
        <f t="shared" si="1655"/>
        <v>237.5</v>
      </c>
      <c r="S1080" s="19">
        <f t="shared" ref="S1080:S1083" si="1720">S1081</f>
        <v>0</v>
      </c>
      <c r="T1080" s="19">
        <f t="shared" si="1710"/>
        <v>237.5</v>
      </c>
      <c r="U1080" s="19">
        <f t="shared" si="1656"/>
        <v>237.5</v>
      </c>
      <c r="V1080" s="19">
        <f t="shared" si="1657"/>
        <v>237.5</v>
      </c>
      <c r="W1080" s="19">
        <f t="shared" ref="W1080:W1083" si="1721">W1081</f>
        <v>0</v>
      </c>
      <c r="X1080" s="32"/>
      <c r="Y1080" s="23"/>
      <c r="Z1080" s="2"/>
    </row>
    <row r="1081" spans="1:26" ht="93.6" x14ac:dyDescent="0.3">
      <c r="A1081" s="47" t="s">
        <v>242</v>
      </c>
      <c r="B1081" s="44"/>
      <c r="C1081" s="47"/>
      <c r="D1081" s="47"/>
      <c r="E1081" s="15" t="s">
        <v>711</v>
      </c>
      <c r="F1081" s="19">
        <f t="shared" si="1718"/>
        <v>237.5</v>
      </c>
      <c r="G1081" s="19">
        <f t="shared" si="1718"/>
        <v>237.5</v>
      </c>
      <c r="H1081" s="19">
        <f t="shared" si="1718"/>
        <v>237.5</v>
      </c>
      <c r="I1081" s="19">
        <f t="shared" si="1718"/>
        <v>0</v>
      </c>
      <c r="J1081" s="19">
        <f t="shared" si="1718"/>
        <v>0</v>
      </c>
      <c r="K1081" s="19">
        <f t="shared" si="1718"/>
        <v>0</v>
      </c>
      <c r="L1081" s="19">
        <f t="shared" si="1633"/>
        <v>237.5</v>
      </c>
      <c r="M1081" s="19">
        <f t="shared" si="1634"/>
        <v>237.5</v>
      </c>
      <c r="N1081" s="19">
        <f t="shared" si="1635"/>
        <v>237.5</v>
      </c>
      <c r="O1081" s="19">
        <f t="shared" si="1719"/>
        <v>0</v>
      </c>
      <c r="P1081" s="19">
        <f t="shared" si="1719"/>
        <v>0</v>
      </c>
      <c r="Q1081" s="19">
        <f t="shared" si="1719"/>
        <v>0</v>
      </c>
      <c r="R1081" s="19">
        <f t="shared" si="1655"/>
        <v>237.5</v>
      </c>
      <c r="S1081" s="19">
        <f t="shared" si="1720"/>
        <v>0</v>
      </c>
      <c r="T1081" s="19">
        <f t="shared" si="1710"/>
        <v>237.5</v>
      </c>
      <c r="U1081" s="19">
        <f t="shared" si="1656"/>
        <v>237.5</v>
      </c>
      <c r="V1081" s="19">
        <f t="shared" si="1657"/>
        <v>237.5</v>
      </c>
      <c r="W1081" s="19">
        <f t="shared" si="1721"/>
        <v>0</v>
      </c>
      <c r="X1081" s="32"/>
      <c r="Y1081" s="23"/>
      <c r="Z1081" s="2"/>
    </row>
    <row r="1082" spans="1:26" ht="46.8" x14ac:dyDescent="0.3">
      <c r="A1082" s="47" t="s">
        <v>242</v>
      </c>
      <c r="B1082" s="44">
        <v>600</v>
      </c>
      <c r="C1082" s="47"/>
      <c r="D1082" s="47"/>
      <c r="E1082" s="15" t="s">
        <v>581</v>
      </c>
      <c r="F1082" s="19">
        <f t="shared" si="1718"/>
        <v>237.5</v>
      </c>
      <c r="G1082" s="19">
        <f t="shared" si="1718"/>
        <v>237.5</v>
      </c>
      <c r="H1082" s="19">
        <f t="shared" si="1718"/>
        <v>237.5</v>
      </c>
      <c r="I1082" s="19">
        <f t="shared" si="1718"/>
        <v>0</v>
      </c>
      <c r="J1082" s="19">
        <f t="shared" si="1718"/>
        <v>0</v>
      </c>
      <c r="K1082" s="19">
        <f t="shared" si="1718"/>
        <v>0</v>
      </c>
      <c r="L1082" s="19">
        <f t="shared" si="1633"/>
        <v>237.5</v>
      </c>
      <c r="M1082" s="19">
        <f t="shared" si="1634"/>
        <v>237.5</v>
      </c>
      <c r="N1082" s="19">
        <f t="shared" si="1635"/>
        <v>237.5</v>
      </c>
      <c r="O1082" s="19">
        <f t="shared" si="1719"/>
        <v>0</v>
      </c>
      <c r="P1082" s="19">
        <f t="shared" si="1719"/>
        <v>0</v>
      </c>
      <c r="Q1082" s="19">
        <f t="shared" si="1719"/>
        <v>0</v>
      </c>
      <c r="R1082" s="19">
        <f t="shared" si="1655"/>
        <v>237.5</v>
      </c>
      <c r="S1082" s="19">
        <f t="shared" si="1720"/>
        <v>0</v>
      </c>
      <c r="T1082" s="19">
        <f t="shared" si="1710"/>
        <v>237.5</v>
      </c>
      <c r="U1082" s="19">
        <f t="shared" si="1656"/>
        <v>237.5</v>
      </c>
      <c r="V1082" s="19">
        <f t="shared" si="1657"/>
        <v>237.5</v>
      </c>
      <c r="W1082" s="19">
        <f t="shared" si="1721"/>
        <v>0</v>
      </c>
      <c r="X1082" s="32"/>
      <c r="Y1082" s="23"/>
      <c r="Z1082" s="2"/>
    </row>
    <row r="1083" spans="1:26" ht="46.8" x14ac:dyDescent="0.3">
      <c r="A1083" s="47" t="s">
        <v>242</v>
      </c>
      <c r="B1083" s="44">
        <v>630</v>
      </c>
      <c r="C1083" s="47"/>
      <c r="D1083" s="47"/>
      <c r="E1083" s="15" t="s">
        <v>597</v>
      </c>
      <c r="F1083" s="19">
        <f t="shared" si="1718"/>
        <v>237.5</v>
      </c>
      <c r="G1083" s="19">
        <f t="shared" si="1718"/>
        <v>237.5</v>
      </c>
      <c r="H1083" s="19">
        <f t="shared" si="1718"/>
        <v>237.5</v>
      </c>
      <c r="I1083" s="19">
        <f t="shared" si="1718"/>
        <v>0</v>
      </c>
      <c r="J1083" s="19">
        <f t="shared" si="1718"/>
        <v>0</v>
      </c>
      <c r="K1083" s="19">
        <f t="shared" si="1718"/>
        <v>0</v>
      </c>
      <c r="L1083" s="19">
        <f t="shared" si="1633"/>
        <v>237.5</v>
      </c>
      <c r="M1083" s="19">
        <f t="shared" si="1634"/>
        <v>237.5</v>
      </c>
      <c r="N1083" s="19">
        <f t="shared" si="1635"/>
        <v>237.5</v>
      </c>
      <c r="O1083" s="19">
        <f t="shared" si="1719"/>
        <v>0</v>
      </c>
      <c r="P1083" s="19">
        <f t="shared" si="1719"/>
        <v>0</v>
      </c>
      <c r="Q1083" s="19">
        <f t="shared" si="1719"/>
        <v>0</v>
      </c>
      <c r="R1083" s="19">
        <f t="shared" si="1655"/>
        <v>237.5</v>
      </c>
      <c r="S1083" s="19">
        <f t="shared" si="1720"/>
        <v>0</v>
      </c>
      <c r="T1083" s="19">
        <f t="shared" si="1710"/>
        <v>237.5</v>
      </c>
      <c r="U1083" s="19">
        <f t="shared" si="1656"/>
        <v>237.5</v>
      </c>
      <c r="V1083" s="19">
        <f t="shared" si="1657"/>
        <v>237.5</v>
      </c>
      <c r="W1083" s="19">
        <f t="shared" si="1721"/>
        <v>0</v>
      </c>
      <c r="X1083" s="32"/>
      <c r="Y1083" s="23"/>
      <c r="Z1083" s="2"/>
    </row>
    <row r="1084" spans="1:26" ht="31.2" x14ac:dyDescent="0.3">
      <c r="A1084" s="47" t="s">
        <v>242</v>
      </c>
      <c r="B1084" s="44">
        <v>630</v>
      </c>
      <c r="C1084" s="47" t="s">
        <v>151</v>
      </c>
      <c r="D1084" s="47" t="s">
        <v>246</v>
      </c>
      <c r="E1084" s="15" t="s">
        <v>550</v>
      </c>
      <c r="F1084" s="19">
        <v>237.5</v>
      </c>
      <c r="G1084" s="19">
        <v>237.5</v>
      </c>
      <c r="H1084" s="19">
        <v>237.5</v>
      </c>
      <c r="I1084" s="19"/>
      <c r="J1084" s="19"/>
      <c r="K1084" s="19"/>
      <c r="L1084" s="19">
        <f t="shared" si="1633"/>
        <v>237.5</v>
      </c>
      <c r="M1084" s="19">
        <f t="shared" si="1634"/>
        <v>237.5</v>
      </c>
      <c r="N1084" s="19">
        <f t="shared" si="1635"/>
        <v>237.5</v>
      </c>
      <c r="O1084" s="19"/>
      <c r="P1084" s="19"/>
      <c r="Q1084" s="19"/>
      <c r="R1084" s="19">
        <f t="shared" si="1655"/>
        <v>237.5</v>
      </c>
      <c r="S1084" s="19"/>
      <c r="T1084" s="19">
        <f t="shared" si="1710"/>
        <v>237.5</v>
      </c>
      <c r="U1084" s="19">
        <f t="shared" si="1656"/>
        <v>237.5</v>
      </c>
      <c r="V1084" s="19">
        <f t="shared" si="1657"/>
        <v>237.5</v>
      </c>
      <c r="W1084" s="19"/>
      <c r="X1084" s="32"/>
      <c r="Y1084" s="23"/>
      <c r="Z1084" s="2"/>
    </row>
    <row r="1085" spans="1:26" ht="46.8" x14ac:dyDescent="0.3">
      <c r="A1085" s="47" t="s">
        <v>248</v>
      </c>
      <c r="B1085" s="44"/>
      <c r="C1085" s="47"/>
      <c r="D1085" s="47"/>
      <c r="E1085" s="15" t="s">
        <v>1140</v>
      </c>
      <c r="F1085" s="19">
        <f t="shared" ref="F1085:K1085" si="1722">F1086</f>
        <v>760</v>
      </c>
      <c r="G1085" s="19">
        <f t="shared" si="1722"/>
        <v>760</v>
      </c>
      <c r="H1085" s="19">
        <f t="shared" si="1722"/>
        <v>760</v>
      </c>
      <c r="I1085" s="19">
        <f t="shared" si="1722"/>
        <v>0</v>
      </c>
      <c r="J1085" s="19">
        <f t="shared" si="1722"/>
        <v>0</v>
      </c>
      <c r="K1085" s="19">
        <f t="shared" si="1722"/>
        <v>0</v>
      </c>
      <c r="L1085" s="19">
        <f t="shared" si="1633"/>
        <v>760</v>
      </c>
      <c r="M1085" s="19">
        <f t="shared" si="1634"/>
        <v>760</v>
      </c>
      <c r="N1085" s="19">
        <f t="shared" si="1635"/>
        <v>760</v>
      </c>
      <c r="O1085" s="19">
        <f t="shared" ref="O1085:Q1085" si="1723">O1086</f>
        <v>0</v>
      </c>
      <c r="P1085" s="19">
        <f t="shared" si="1723"/>
        <v>0</v>
      </c>
      <c r="Q1085" s="19">
        <f t="shared" si="1723"/>
        <v>0</v>
      </c>
      <c r="R1085" s="19">
        <f t="shared" si="1655"/>
        <v>760</v>
      </c>
      <c r="S1085" s="19">
        <f t="shared" ref="S1085" si="1724">S1086</f>
        <v>0</v>
      </c>
      <c r="T1085" s="19">
        <f t="shared" si="1710"/>
        <v>760</v>
      </c>
      <c r="U1085" s="19">
        <f t="shared" si="1656"/>
        <v>760</v>
      </c>
      <c r="V1085" s="19">
        <f t="shared" si="1657"/>
        <v>760</v>
      </c>
      <c r="W1085" s="19">
        <f t="shared" ref="W1085" si="1725">W1086</f>
        <v>0</v>
      </c>
      <c r="X1085" s="32"/>
      <c r="Y1085" s="23"/>
      <c r="Z1085" s="2"/>
    </row>
    <row r="1086" spans="1:26" ht="78" x14ac:dyDescent="0.3">
      <c r="A1086" s="47" t="s">
        <v>247</v>
      </c>
      <c r="B1086" s="44"/>
      <c r="C1086" s="47"/>
      <c r="D1086" s="47"/>
      <c r="E1086" s="15" t="s">
        <v>712</v>
      </c>
      <c r="F1086" s="19">
        <f t="shared" ref="F1086:K1086" si="1726">F1087+F1090</f>
        <v>760</v>
      </c>
      <c r="G1086" s="19">
        <f t="shared" si="1726"/>
        <v>760</v>
      </c>
      <c r="H1086" s="19">
        <f t="shared" si="1726"/>
        <v>760</v>
      </c>
      <c r="I1086" s="19">
        <f t="shared" si="1726"/>
        <v>0</v>
      </c>
      <c r="J1086" s="19">
        <f t="shared" si="1726"/>
        <v>0</v>
      </c>
      <c r="K1086" s="19">
        <f t="shared" si="1726"/>
        <v>0</v>
      </c>
      <c r="L1086" s="19">
        <f t="shared" si="1633"/>
        <v>760</v>
      </c>
      <c r="M1086" s="19">
        <f t="shared" si="1634"/>
        <v>760</v>
      </c>
      <c r="N1086" s="19">
        <f t="shared" si="1635"/>
        <v>760</v>
      </c>
      <c r="O1086" s="19">
        <f t="shared" ref="O1086:Q1086" si="1727">O1087+O1090</f>
        <v>0</v>
      </c>
      <c r="P1086" s="19">
        <f t="shared" si="1727"/>
        <v>0</v>
      </c>
      <c r="Q1086" s="19">
        <f t="shared" si="1727"/>
        <v>0</v>
      </c>
      <c r="R1086" s="19">
        <f t="shared" si="1655"/>
        <v>760</v>
      </c>
      <c r="S1086" s="19">
        <f t="shared" ref="S1086" si="1728">S1087+S1090</f>
        <v>0</v>
      </c>
      <c r="T1086" s="19">
        <f t="shared" si="1710"/>
        <v>760</v>
      </c>
      <c r="U1086" s="19">
        <f t="shared" si="1656"/>
        <v>760</v>
      </c>
      <c r="V1086" s="19">
        <f t="shared" si="1657"/>
        <v>760</v>
      </c>
      <c r="W1086" s="19">
        <f t="shared" ref="W1086" si="1729">W1087+W1090</f>
        <v>0</v>
      </c>
      <c r="X1086" s="32"/>
      <c r="Y1086" s="23"/>
      <c r="Z1086" s="2"/>
    </row>
    <row r="1087" spans="1:26" ht="93.6" x14ac:dyDescent="0.3">
      <c r="A1087" s="47" t="s">
        <v>247</v>
      </c>
      <c r="B1087" s="44">
        <v>100</v>
      </c>
      <c r="C1087" s="47"/>
      <c r="D1087" s="47"/>
      <c r="E1087" s="15" t="s">
        <v>577</v>
      </c>
      <c r="F1087" s="19">
        <f t="shared" ref="F1087:K1088" si="1730">F1088</f>
        <v>87.3</v>
      </c>
      <c r="G1087" s="19">
        <f t="shared" si="1730"/>
        <v>87.3</v>
      </c>
      <c r="H1087" s="19">
        <f t="shared" si="1730"/>
        <v>87.3</v>
      </c>
      <c r="I1087" s="19">
        <f t="shared" si="1730"/>
        <v>0</v>
      </c>
      <c r="J1087" s="19">
        <f t="shared" si="1730"/>
        <v>0</v>
      </c>
      <c r="K1087" s="19">
        <f t="shared" si="1730"/>
        <v>0</v>
      </c>
      <c r="L1087" s="19">
        <f t="shared" si="1633"/>
        <v>87.3</v>
      </c>
      <c r="M1087" s="19">
        <f t="shared" si="1634"/>
        <v>87.3</v>
      </c>
      <c r="N1087" s="19">
        <f t="shared" si="1635"/>
        <v>87.3</v>
      </c>
      <c r="O1087" s="19">
        <f t="shared" ref="O1087:Q1088" si="1731">O1088</f>
        <v>0</v>
      </c>
      <c r="P1087" s="19">
        <f t="shared" si="1731"/>
        <v>0</v>
      </c>
      <c r="Q1087" s="19">
        <f t="shared" si="1731"/>
        <v>0</v>
      </c>
      <c r="R1087" s="19">
        <f t="shared" si="1655"/>
        <v>87.3</v>
      </c>
      <c r="S1087" s="19">
        <f t="shared" ref="S1087:S1088" si="1732">S1088</f>
        <v>0</v>
      </c>
      <c r="T1087" s="19">
        <f t="shared" si="1710"/>
        <v>87.3</v>
      </c>
      <c r="U1087" s="19">
        <f t="shared" si="1656"/>
        <v>87.3</v>
      </c>
      <c r="V1087" s="19">
        <f t="shared" si="1657"/>
        <v>87.3</v>
      </c>
      <c r="W1087" s="19">
        <f t="shared" ref="W1087:W1088" si="1733">W1088</f>
        <v>0</v>
      </c>
      <c r="X1087" s="32"/>
      <c r="Y1087" s="23"/>
      <c r="Z1087" s="2"/>
    </row>
    <row r="1088" spans="1:26" ht="31.2" x14ac:dyDescent="0.3">
      <c r="A1088" s="47" t="s">
        <v>247</v>
      </c>
      <c r="B1088" s="44">
        <v>120</v>
      </c>
      <c r="C1088" s="47"/>
      <c r="D1088" s="47"/>
      <c r="E1088" s="15" t="s">
        <v>585</v>
      </c>
      <c r="F1088" s="19">
        <f t="shared" si="1730"/>
        <v>87.3</v>
      </c>
      <c r="G1088" s="19">
        <f t="shared" si="1730"/>
        <v>87.3</v>
      </c>
      <c r="H1088" s="19">
        <f t="shared" si="1730"/>
        <v>87.3</v>
      </c>
      <c r="I1088" s="19">
        <f t="shared" si="1730"/>
        <v>0</v>
      </c>
      <c r="J1088" s="19">
        <f t="shared" si="1730"/>
        <v>0</v>
      </c>
      <c r="K1088" s="19">
        <f t="shared" si="1730"/>
        <v>0</v>
      </c>
      <c r="L1088" s="19">
        <f t="shared" si="1633"/>
        <v>87.3</v>
      </c>
      <c r="M1088" s="19">
        <f t="shared" si="1634"/>
        <v>87.3</v>
      </c>
      <c r="N1088" s="19">
        <f t="shared" si="1635"/>
        <v>87.3</v>
      </c>
      <c r="O1088" s="19">
        <f t="shared" si="1731"/>
        <v>0</v>
      </c>
      <c r="P1088" s="19">
        <f t="shared" si="1731"/>
        <v>0</v>
      </c>
      <c r="Q1088" s="19">
        <f t="shared" si="1731"/>
        <v>0</v>
      </c>
      <c r="R1088" s="19">
        <f t="shared" si="1655"/>
        <v>87.3</v>
      </c>
      <c r="S1088" s="19">
        <f t="shared" si="1732"/>
        <v>0</v>
      </c>
      <c r="T1088" s="19">
        <f t="shared" si="1710"/>
        <v>87.3</v>
      </c>
      <c r="U1088" s="19">
        <f t="shared" si="1656"/>
        <v>87.3</v>
      </c>
      <c r="V1088" s="19">
        <f t="shared" si="1657"/>
        <v>87.3</v>
      </c>
      <c r="W1088" s="19">
        <f t="shared" si="1733"/>
        <v>0</v>
      </c>
      <c r="X1088" s="32"/>
      <c r="Y1088" s="23"/>
      <c r="Z1088" s="2"/>
    </row>
    <row r="1089" spans="1:26" ht="31.2" x14ac:dyDescent="0.3">
      <c r="A1089" s="47" t="s">
        <v>247</v>
      </c>
      <c r="B1089" s="44">
        <v>120</v>
      </c>
      <c r="C1089" s="47" t="s">
        <v>151</v>
      </c>
      <c r="D1089" s="47" t="s">
        <v>246</v>
      </c>
      <c r="E1089" s="15" t="s">
        <v>550</v>
      </c>
      <c r="F1089" s="19">
        <v>87.3</v>
      </c>
      <c r="G1089" s="19">
        <v>87.3</v>
      </c>
      <c r="H1089" s="19">
        <v>87.3</v>
      </c>
      <c r="I1089" s="19"/>
      <c r="J1089" s="19"/>
      <c r="K1089" s="19"/>
      <c r="L1089" s="19">
        <f t="shared" si="1633"/>
        <v>87.3</v>
      </c>
      <c r="M1089" s="19">
        <f t="shared" si="1634"/>
        <v>87.3</v>
      </c>
      <c r="N1089" s="19">
        <f t="shared" si="1635"/>
        <v>87.3</v>
      </c>
      <c r="O1089" s="19"/>
      <c r="P1089" s="19"/>
      <c r="Q1089" s="19"/>
      <c r="R1089" s="19">
        <f t="shared" si="1655"/>
        <v>87.3</v>
      </c>
      <c r="S1089" s="19"/>
      <c r="T1089" s="19">
        <f t="shared" si="1710"/>
        <v>87.3</v>
      </c>
      <c r="U1089" s="19">
        <f t="shared" si="1656"/>
        <v>87.3</v>
      </c>
      <c r="V1089" s="19">
        <f t="shared" si="1657"/>
        <v>87.3</v>
      </c>
      <c r="W1089" s="19"/>
      <c r="X1089" s="32"/>
      <c r="Y1089" s="23"/>
      <c r="Z1089" s="2"/>
    </row>
    <row r="1090" spans="1:26" ht="31.2" x14ac:dyDescent="0.3">
      <c r="A1090" s="47" t="s">
        <v>247</v>
      </c>
      <c r="B1090" s="44">
        <v>200</v>
      </c>
      <c r="C1090" s="47"/>
      <c r="D1090" s="47"/>
      <c r="E1090" s="15" t="s">
        <v>578</v>
      </c>
      <c r="F1090" s="19">
        <f t="shared" ref="F1090:K1091" si="1734">F1091</f>
        <v>672.7</v>
      </c>
      <c r="G1090" s="19">
        <f t="shared" si="1734"/>
        <v>672.7</v>
      </c>
      <c r="H1090" s="19">
        <f t="shared" si="1734"/>
        <v>672.7</v>
      </c>
      <c r="I1090" s="19">
        <f t="shared" si="1734"/>
        <v>0</v>
      </c>
      <c r="J1090" s="19">
        <f t="shared" si="1734"/>
        <v>0</v>
      </c>
      <c r="K1090" s="19">
        <f t="shared" si="1734"/>
        <v>0</v>
      </c>
      <c r="L1090" s="19">
        <f t="shared" si="1633"/>
        <v>672.7</v>
      </c>
      <c r="M1090" s="19">
        <f t="shared" si="1634"/>
        <v>672.7</v>
      </c>
      <c r="N1090" s="19">
        <f t="shared" si="1635"/>
        <v>672.7</v>
      </c>
      <c r="O1090" s="19">
        <f t="shared" ref="O1090:Q1091" si="1735">O1091</f>
        <v>0</v>
      </c>
      <c r="P1090" s="19">
        <f t="shared" si="1735"/>
        <v>0</v>
      </c>
      <c r="Q1090" s="19">
        <f t="shared" si="1735"/>
        <v>0</v>
      </c>
      <c r="R1090" s="19">
        <f t="shared" si="1655"/>
        <v>672.7</v>
      </c>
      <c r="S1090" s="19">
        <f t="shared" ref="S1090:S1091" si="1736">S1091</f>
        <v>0</v>
      </c>
      <c r="T1090" s="19">
        <f t="shared" si="1710"/>
        <v>672.7</v>
      </c>
      <c r="U1090" s="19">
        <f t="shared" si="1656"/>
        <v>672.7</v>
      </c>
      <c r="V1090" s="19">
        <f t="shared" si="1657"/>
        <v>672.7</v>
      </c>
      <c r="W1090" s="19">
        <f t="shared" ref="W1090:W1091" si="1737">W1091</f>
        <v>0</v>
      </c>
      <c r="X1090" s="32"/>
      <c r="Y1090" s="23"/>
      <c r="Z1090" s="2"/>
    </row>
    <row r="1091" spans="1:26" ht="46.8" x14ac:dyDescent="0.3">
      <c r="A1091" s="47" t="s">
        <v>247</v>
      </c>
      <c r="B1091" s="44">
        <v>240</v>
      </c>
      <c r="C1091" s="47"/>
      <c r="D1091" s="47"/>
      <c r="E1091" s="15" t="s">
        <v>586</v>
      </c>
      <c r="F1091" s="19">
        <f t="shared" si="1734"/>
        <v>672.7</v>
      </c>
      <c r="G1091" s="19">
        <f t="shared" si="1734"/>
        <v>672.7</v>
      </c>
      <c r="H1091" s="19">
        <f t="shared" si="1734"/>
        <v>672.7</v>
      </c>
      <c r="I1091" s="19">
        <f t="shared" si="1734"/>
        <v>0</v>
      </c>
      <c r="J1091" s="19">
        <f t="shared" si="1734"/>
        <v>0</v>
      </c>
      <c r="K1091" s="19">
        <f t="shared" si="1734"/>
        <v>0</v>
      </c>
      <c r="L1091" s="19">
        <f t="shared" si="1633"/>
        <v>672.7</v>
      </c>
      <c r="M1091" s="19">
        <f t="shared" si="1634"/>
        <v>672.7</v>
      </c>
      <c r="N1091" s="19">
        <f t="shared" si="1635"/>
        <v>672.7</v>
      </c>
      <c r="O1091" s="19">
        <f t="shared" si="1735"/>
        <v>0</v>
      </c>
      <c r="P1091" s="19">
        <f t="shared" si="1735"/>
        <v>0</v>
      </c>
      <c r="Q1091" s="19">
        <f t="shared" si="1735"/>
        <v>0</v>
      </c>
      <c r="R1091" s="19">
        <f t="shared" si="1655"/>
        <v>672.7</v>
      </c>
      <c r="S1091" s="19">
        <f t="shared" si="1736"/>
        <v>0</v>
      </c>
      <c r="T1091" s="19">
        <f t="shared" si="1710"/>
        <v>672.7</v>
      </c>
      <c r="U1091" s="19">
        <f t="shared" si="1656"/>
        <v>672.7</v>
      </c>
      <c r="V1091" s="19">
        <f t="shared" si="1657"/>
        <v>672.7</v>
      </c>
      <c r="W1091" s="19">
        <f t="shared" si="1737"/>
        <v>0</v>
      </c>
      <c r="X1091" s="32"/>
      <c r="Y1091" s="23"/>
      <c r="Z1091" s="2"/>
    </row>
    <row r="1092" spans="1:26" ht="31.2" x14ac:dyDescent="0.3">
      <c r="A1092" s="47" t="s">
        <v>247</v>
      </c>
      <c r="B1092" s="44">
        <v>240</v>
      </c>
      <c r="C1092" s="47" t="s">
        <v>151</v>
      </c>
      <c r="D1092" s="47" t="s">
        <v>246</v>
      </c>
      <c r="E1092" s="15" t="s">
        <v>550</v>
      </c>
      <c r="F1092" s="19">
        <v>672.7</v>
      </c>
      <c r="G1092" s="19">
        <v>672.7</v>
      </c>
      <c r="H1092" s="19">
        <v>672.7</v>
      </c>
      <c r="I1092" s="19"/>
      <c r="J1092" s="19"/>
      <c r="K1092" s="19"/>
      <c r="L1092" s="19">
        <f t="shared" ref="L1092:L1155" si="1738">F1092+I1092</f>
        <v>672.7</v>
      </c>
      <c r="M1092" s="19">
        <f t="shared" ref="M1092:M1155" si="1739">G1092+J1092</f>
        <v>672.7</v>
      </c>
      <c r="N1092" s="19">
        <f t="shared" ref="N1092:N1155" si="1740">H1092+K1092</f>
        <v>672.7</v>
      </c>
      <c r="O1092" s="19"/>
      <c r="P1092" s="19"/>
      <c r="Q1092" s="19"/>
      <c r="R1092" s="19">
        <f t="shared" si="1655"/>
        <v>672.7</v>
      </c>
      <c r="S1092" s="19"/>
      <c r="T1092" s="19">
        <f t="shared" si="1710"/>
        <v>672.7</v>
      </c>
      <c r="U1092" s="19">
        <f t="shared" si="1656"/>
        <v>672.7</v>
      </c>
      <c r="V1092" s="19">
        <f t="shared" si="1657"/>
        <v>672.7</v>
      </c>
      <c r="W1092" s="19"/>
      <c r="X1092" s="32"/>
      <c r="Y1092" s="23"/>
      <c r="Z1092" s="2"/>
    </row>
    <row r="1093" spans="1:26" s="11" customFormat="1" ht="31.2" x14ac:dyDescent="0.3">
      <c r="A1093" s="10" t="s">
        <v>251</v>
      </c>
      <c r="B1093" s="17"/>
      <c r="C1093" s="10"/>
      <c r="D1093" s="10"/>
      <c r="E1093" s="16" t="s">
        <v>1141</v>
      </c>
      <c r="F1093" s="18">
        <f>F1094+F1112</f>
        <v>56829.5</v>
      </c>
      <c r="G1093" s="18">
        <f t="shared" ref="G1093:W1093" si="1741">G1094+G1112</f>
        <v>56357</v>
      </c>
      <c r="H1093" s="18">
        <f t="shared" si="1741"/>
        <v>6357</v>
      </c>
      <c r="I1093" s="18">
        <f t="shared" ref="I1093:K1093" si="1742">I1094+I1112</f>
        <v>0</v>
      </c>
      <c r="J1093" s="18">
        <f t="shared" si="1742"/>
        <v>0</v>
      </c>
      <c r="K1093" s="18">
        <f t="shared" si="1742"/>
        <v>0</v>
      </c>
      <c r="L1093" s="18">
        <f t="shared" si="1738"/>
        <v>56829.5</v>
      </c>
      <c r="M1093" s="18">
        <f t="shared" si="1739"/>
        <v>56357</v>
      </c>
      <c r="N1093" s="18">
        <f t="shared" si="1740"/>
        <v>6357</v>
      </c>
      <c r="O1093" s="18">
        <f t="shared" ref="O1093:Q1093" si="1743">O1094+O1112</f>
        <v>0</v>
      </c>
      <c r="P1093" s="18">
        <f t="shared" si="1743"/>
        <v>0</v>
      </c>
      <c r="Q1093" s="18">
        <f t="shared" si="1743"/>
        <v>0</v>
      </c>
      <c r="R1093" s="18">
        <f t="shared" si="1655"/>
        <v>56829.5</v>
      </c>
      <c r="S1093" s="18">
        <f t="shared" ref="S1093" si="1744">S1094+S1112</f>
        <v>0</v>
      </c>
      <c r="T1093" s="18">
        <f t="shared" si="1710"/>
        <v>56829.5</v>
      </c>
      <c r="U1093" s="18">
        <f t="shared" si="1656"/>
        <v>56357</v>
      </c>
      <c r="V1093" s="18">
        <f t="shared" si="1657"/>
        <v>6357</v>
      </c>
      <c r="W1093" s="18">
        <f t="shared" si="1741"/>
        <v>0</v>
      </c>
      <c r="X1093" s="31"/>
      <c r="Y1093" s="26"/>
    </row>
    <row r="1094" spans="1:26" ht="62.4" x14ac:dyDescent="0.3">
      <c r="A1094" s="47" t="s">
        <v>252</v>
      </c>
      <c r="B1094" s="44"/>
      <c r="C1094" s="47"/>
      <c r="D1094" s="47"/>
      <c r="E1094" s="15" t="s">
        <v>1142</v>
      </c>
      <c r="F1094" s="19">
        <f t="shared" ref="F1094:K1094" si="1745">F1095+F1105</f>
        <v>6829.4999999999991</v>
      </c>
      <c r="G1094" s="19">
        <f t="shared" si="1745"/>
        <v>6357</v>
      </c>
      <c r="H1094" s="19">
        <f t="shared" si="1745"/>
        <v>6357</v>
      </c>
      <c r="I1094" s="19">
        <f t="shared" si="1745"/>
        <v>0</v>
      </c>
      <c r="J1094" s="19">
        <f t="shared" si="1745"/>
        <v>0</v>
      </c>
      <c r="K1094" s="19">
        <f t="shared" si="1745"/>
        <v>0</v>
      </c>
      <c r="L1094" s="19">
        <f t="shared" si="1738"/>
        <v>6829.4999999999991</v>
      </c>
      <c r="M1094" s="19">
        <f t="shared" si="1739"/>
        <v>6357</v>
      </c>
      <c r="N1094" s="19">
        <f t="shared" si="1740"/>
        <v>6357</v>
      </c>
      <c r="O1094" s="19">
        <f t="shared" ref="O1094:Q1094" si="1746">O1095+O1105</f>
        <v>0</v>
      </c>
      <c r="P1094" s="19">
        <f t="shared" si="1746"/>
        <v>0</v>
      </c>
      <c r="Q1094" s="19">
        <f t="shared" si="1746"/>
        <v>0</v>
      </c>
      <c r="R1094" s="19">
        <f t="shared" si="1655"/>
        <v>6829.4999999999991</v>
      </c>
      <c r="S1094" s="19">
        <f t="shared" ref="S1094" si="1747">S1095+S1105</f>
        <v>0</v>
      </c>
      <c r="T1094" s="19">
        <f t="shared" si="1710"/>
        <v>6829.4999999999991</v>
      </c>
      <c r="U1094" s="19">
        <f t="shared" si="1656"/>
        <v>6357</v>
      </c>
      <c r="V1094" s="19">
        <f t="shared" si="1657"/>
        <v>6357</v>
      </c>
      <c r="W1094" s="19">
        <f t="shared" ref="W1094" si="1748">W1095+W1105</f>
        <v>0</v>
      </c>
      <c r="X1094" s="32"/>
      <c r="Y1094" s="23"/>
      <c r="Z1094" s="2"/>
    </row>
    <row r="1095" spans="1:26" ht="46.8" x14ac:dyDescent="0.3">
      <c r="A1095" s="47" t="s">
        <v>249</v>
      </c>
      <c r="B1095" s="44"/>
      <c r="C1095" s="47"/>
      <c r="D1095" s="47"/>
      <c r="E1095" s="15" t="s">
        <v>627</v>
      </c>
      <c r="F1095" s="19">
        <f t="shared" ref="F1095:K1095" si="1749">F1096+F1099+F1102</f>
        <v>4956.7999999999993</v>
      </c>
      <c r="G1095" s="19">
        <f t="shared" si="1749"/>
        <v>4484.3</v>
      </c>
      <c r="H1095" s="19">
        <f t="shared" si="1749"/>
        <v>4484.3</v>
      </c>
      <c r="I1095" s="19">
        <f t="shared" si="1749"/>
        <v>0</v>
      </c>
      <c r="J1095" s="19">
        <f t="shared" si="1749"/>
        <v>0</v>
      </c>
      <c r="K1095" s="19">
        <f t="shared" si="1749"/>
        <v>0</v>
      </c>
      <c r="L1095" s="19">
        <f t="shared" si="1738"/>
        <v>4956.7999999999993</v>
      </c>
      <c r="M1095" s="19">
        <f t="shared" si="1739"/>
        <v>4484.3</v>
      </c>
      <c r="N1095" s="19">
        <f t="shared" si="1740"/>
        <v>4484.3</v>
      </c>
      <c r="O1095" s="19">
        <f t="shared" ref="O1095:Q1095" si="1750">O1096+O1099+O1102</f>
        <v>0</v>
      </c>
      <c r="P1095" s="19">
        <f t="shared" si="1750"/>
        <v>0</v>
      </c>
      <c r="Q1095" s="19">
        <f t="shared" si="1750"/>
        <v>0</v>
      </c>
      <c r="R1095" s="19">
        <f t="shared" si="1655"/>
        <v>4956.7999999999993</v>
      </c>
      <c r="S1095" s="19">
        <f t="shared" ref="S1095" si="1751">S1096+S1099+S1102</f>
        <v>0</v>
      </c>
      <c r="T1095" s="19">
        <f t="shared" si="1710"/>
        <v>4956.7999999999993</v>
      </c>
      <c r="U1095" s="19">
        <f t="shared" si="1656"/>
        <v>4484.3</v>
      </c>
      <c r="V1095" s="19">
        <f t="shared" si="1657"/>
        <v>4484.3</v>
      </c>
      <c r="W1095" s="19">
        <f t="shared" ref="W1095" si="1752">W1096+W1099+W1102</f>
        <v>0</v>
      </c>
      <c r="X1095" s="32"/>
      <c r="Y1095" s="23"/>
      <c r="Z1095" s="2"/>
    </row>
    <row r="1096" spans="1:26" ht="93.6" x14ac:dyDescent="0.3">
      <c r="A1096" s="47" t="s">
        <v>249</v>
      </c>
      <c r="B1096" s="44">
        <v>100</v>
      </c>
      <c r="C1096" s="47"/>
      <c r="D1096" s="47"/>
      <c r="E1096" s="15" t="s">
        <v>577</v>
      </c>
      <c r="F1096" s="19">
        <f t="shared" ref="F1096:K1097" si="1753">F1097</f>
        <v>3501.2999999999997</v>
      </c>
      <c r="G1096" s="19">
        <f t="shared" si="1753"/>
        <v>3028.8</v>
      </c>
      <c r="H1096" s="19">
        <f t="shared" si="1753"/>
        <v>3028.8</v>
      </c>
      <c r="I1096" s="19">
        <f t="shared" si="1753"/>
        <v>0</v>
      </c>
      <c r="J1096" s="19">
        <f t="shared" si="1753"/>
        <v>0</v>
      </c>
      <c r="K1096" s="19">
        <f t="shared" si="1753"/>
        <v>0</v>
      </c>
      <c r="L1096" s="19">
        <f t="shared" si="1738"/>
        <v>3501.2999999999997</v>
      </c>
      <c r="M1096" s="19">
        <f t="shared" si="1739"/>
        <v>3028.8</v>
      </c>
      <c r="N1096" s="19">
        <f t="shared" si="1740"/>
        <v>3028.8</v>
      </c>
      <c r="O1096" s="19">
        <f t="shared" ref="O1096:Q1097" si="1754">O1097</f>
        <v>0</v>
      </c>
      <c r="P1096" s="19">
        <f t="shared" si="1754"/>
        <v>0</v>
      </c>
      <c r="Q1096" s="19">
        <f t="shared" si="1754"/>
        <v>0</v>
      </c>
      <c r="R1096" s="19">
        <f t="shared" si="1655"/>
        <v>3501.2999999999997</v>
      </c>
      <c r="S1096" s="19">
        <f t="shared" ref="S1096:S1097" si="1755">S1097</f>
        <v>0</v>
      </c>
      <c r="T1096" s="19">
        <f t="shared" si="1710"/>
        <v>3501.2999999999997</v>
      </c>
      <c r="U1096" s="19">
        <f t="shared" si="1656"/>
        <v>3028.8</v>
      </c>
      <c r="V1096" s="19">
        <f t="shared" si="1657"/>
        <v>3028.8</v>
      </c>
      <c r="W1096" s="19">
        <f t="shared" ref="W1096:W1097" si="1756">W1097</f>
        <v>0</v>
      </c>
      <c r="X1096" s="32"/>
      <c r="Y1096" s="23"/>
      <c r="Z1096" s="2"/>
    </row>
    <row r="1097" spans="1:26" ht="31.2" x14ac:dyDescent="0.3">
      <c r="A1097" s="47" t="s">
        <v>249</v>
      </c>
      <c r="B1097" s="44">
        <v>110</v>
      </c>
      <c r="C1097" s="47"/>
      <c r="D1097" s="47"/>
      <c r="E1097" s="15" t="s">
        <v>584</v>
      </c>
      <c r="F1097" s="19">
        <f t="shared" si="1753"/>
        <v>3501.2999999999997</v>
      </c>
      <c r="G1097" s="19">
        <f t="shared" si="1753"/>
        <v>3028.8</v>
      </c>
      <c r="H1097" s="19">
        <f t="shared" si="1753"/>
        <v>3028.8</v>
      </c>
      <c r="I1097" s="19">
        <f t="shared" si="1753"/>
        <v>0</v>
      </c>
      <c r="J1097" s="19">
        <f t="shared" si="1753"/>
        <v>0</v>
      </c>
      <c r="K1097" s="19">
        <f t="shared" si="1753"/>
        <v>0</v>
      </c>
      <c r="L1097" s="19">
        <f t="shared" si="1738"/>
        <v>3501.2999999999997</v>
      </c>
      <c r="M1097" s="19">
        <f t="shared" si="1739"/>
        <v>3028.8</v>
      </c>
      <c r="N1097" s="19">
        <f t="shared" si="1740"/>
        <v>3028.8</v>
      </c>
      <c r="O1097" s="19">
        <f t="shared" si="1754"/>
        <v>0</v>
      </c>
      <c r="P1097" s="19">
        <f t="shared" si="1754"/>
        <v>0</v>
      </c>
      <c r="Q1097" s="19">
        <f t="shared" si="1754"/>
        <v>0</v>
      </c>
      <c r="R1097" s="19">
        <f t="shared" si="1655"/>
        <v>3501.2999999999997</v>
      </c>
      <c r="S1097" s="19">
        <f t="shared" si="1755"/>
        <v>0</v>
      </c>
      <c r="T1097" s="19">
        <f t="shared" si="1710"/>
        <v>3501.2999999999997</v>
      </c>
      <c r="U1097" s="19">
        <f t="shared" si="1656"/>
        <v>3028.8</v>
      </c>
      <c r="V1097" s="19">
        <f t="shared" si="1657"/>
        <v>3028.8</v>
      </c>
      <c r="W1097" s="19">
        <f t="shared" si="1756"/>
        <v>0</v>
      </c>
      <c r="X1097" s="32"/>
      <c r="Y1097" s="23"/>
      <c r="Z1097" s="2"/>
    </row>
    <row r="1098" spans="1:26" ht="31.2" x14ac:dyDescent="0.3">
      <c r="A1098" s="47" t="s">
        <v>249</v>
      </c>
      <c r="B1098" s="44">
        <v>110</v>
      </c>
      <c r="C1098" s="47" t="s">
        <v>151</v>
      </c>
      <c r="D1098" s="47" t="s">
        <v>246</v>
      </c>
      <c r="E1098" s="15" t="s">
        <v>550</v>
      </c>
      <c r="F1098" s="19">
        <v>3501.2999999999997</v>
      </c>
      <c r="G1098" s="19">
        <v>3028.8</v>
      </c>
      <c r="H1098" s="19">
        <v>3028.8</v>
      </c>
      <c r="I1098" s="19"/>
      <c r="J1098" s="19"/>
      <c r="K1098" s="19"/>
      <c r="L1098" s="19">
        <f t="shared" si="1738"/>
        <v>3501.2999999999997</v>
      </c>
      <c r="M1098" s="19">
        <f t="shared" si="1739"/>
        <v>3028.8</v>
      </c>
      <c r="N1098" s="19">
        <f t="shared" si="1740"/>
        <v>3028.8</v>
      </c>
      <c r="O1098" s="19"/>
      <c r="P1098" s="19"/>
      <c r="Q1098" s="19"/>
      <c r="R1098" s="19">
        <f t="shared" si="1655"/>
        <v>3501.2999999999997</v>
      </c>
      <c r="S1098" s="19"/>
      <c r="T1098" s="19">
        <f t="shared" si="1710"/>
        <v>3501.2999999999997</v>
      </c>
      <c r="U1098" s="19">
        <f t="shared" si="1656"/>
        <v>3028.8</v>
      </c>
      <c r="V1098" s="19">
        <f t="shared" si="1657"/>
        <v>3028.8</v>
      </c>
      <c r="W1098" s="19"/>
      <c r="X1098" s="32"/>
      <c r="Y1098" s="23"/>
      <c r="Z1098" s="2"/>
    </row>
    <row r="1099" spans="1:26" ht="31.2" x14ac:dyDescent="0.3">
      <c r="A1099" s="47" t="s">
        <v>249</v>
      </c>
      <c r="B1099" s="44">
        <v>200</v>
      </c>
      <c r="C1099" s="47"/>
      <c r="D1099" s="47"/>
      <c r="E1099" s="15" t="s">
        <v>578</v>
      </c>
      <c r="F1099" s="19">
        <f t="shared" ref="F1099:K1100" si="1757">F1100</f>
        <v>1446.3</v>
      </c>
      <c r="G1099" s="19">
        <f t="shared" si="1757"/>
        <v>1446.3</v>
      </c>
      <c r="H1099" s="19">
        <f t="shared" si="1757"/>
        <v>1446.3</v>
      </c>
      <c r="I1099" s="19">
        <f t="shared" si="1757"/>
        <v>0</v>
      </c>
      <c r="J1099" s="19">
        <f t="shared" si="1757"/>
        <v>0</v>
      </c>
      <c r="K1099" s="19">
        <f t="shared" si="1757"/>
        <v>0</v>
      </c>
      <c r="L1099" s="19">
        <f t="shared" si="1738"/>
        <v>1446.3</v>
      </c>
      <c r="M1099" s="19">
        <f t="shared" si="1739"/>
        <v>1446.3</v>
      </c>
      <c r="N1099" s="19">
        <f t="shared" si="1740"/>
        <v>1446.3</v>
      </c>
      <c r="O1099" s="19">
        <f t="shared" ref="O1099:Q1100" si="1758">O1100</f>
        <v>0</v>
      </c>
      <c r="P1099" s="19">
        <f t="shared" si="1758"/>
        <v>0</v>
      </c>
      <c r="Q1099" s="19">
        <f t="shared" si="1758"/>
        <v>0</v>
      </c>
      <c r="R1099" s="19">
        <f t="shared" si="1655"/>
        <v>1446.3</v>
      </c>
      <c r="S1099" s="19">
        <f t="shared" ref="S1099:S1100" si="1759">S1100</f>
        <v>0</v>
      </c>
      <c r="T1099" s="19">
        <f t="shared" si="1710"/>
        <v>1446.3</v>
      </c>
      <c r="U1099" s="19">
        <f t="shared" si="1656"/>
        <v>1446.3</v>
      </c>
      <c r="V1099" s="19">
        <f t="shared" si="1657"/>
        <v>1446.3</v>
      </c>
      <c r="W1099" s="19">
        <f t="shared" ref="W1099:W1100" si="1760">W1100</f>
        <v>0</v>
      </c>
      <c r="X1099" s="32"/>
      <c r="Y1099" s="23"/>
      <c r="Z1099" s="2"/>
    </row>
    <row r="1100" spans="1:26" ht="46.8" x14ac:dyDescent="0.3">
      <c r="A1100" s="47" t="s">
        <v>249</v>
      </c>
      <c r="B1100" s="44">
        <v>240</v>
      </c>
      <c r="C1100" s="47"/>
      <c r="D1100" s="47"/>
      <c r="E1100" s="15" t="s">
        <v>586</v>
      </c>
      <c r="F1100" s="19">
        <f t="shared" si="1757"/>
        <v>1446.3</v>
      </c>
      <c r="G1100" s="19">
        <f t="shared" si="1757"/>
        <v>1446.3</v>
      </c>
      <c r="H1100" s="19">
        <f t="shared" si="1757"/>
        <v>1446.3</v>
      </c>
      <c r="I1100" s="19">
        <f t="shared" si="1757"/>
        <v>0</v>
      </c>
      <c r="J1100" s="19">
        <f t="shared" si="1757"/>
        <v>0</v>
      </c>
      <c r="K1100" s="19">
        <f t="shared" si="1757"/>
        <v>0</v>
      </c>
      <c r="L1100" s="19">
        <f t="shared" si="1738"/>
        <v>1446.3</v>
      </c>
      <c r="M1100" s="19">
        <f t="shared" si="1739"/>
        <v>1446.3</v>
      </c>
      <c r="N1100" s="19">
        <f t="shared" si="1740"/>
        <v>1446.3</v>
      </c>
      <c r="O1100" s="19">
        <f t="shared" si="1758"/>
        <v>0</v>
      </c>
      <c r="P1100" s="19">
        <f t="shared" si="1758"/>
        <v>0</v>
      </c>
      <c r="Q1100" s="19">
        <f t="shared" si="1758"/>
        <v>0</v>
      </c>
      <c r="R1100" s="19">
        <f t="shared" si="1655"/>
        <v>1446.3</v>
      </c>
      <c r="S1100" s="19">
        <f t="shared" si="1759"/>
        <v>0</v>
      </c>
      <c r="T1100" s="19">
        <f t="shared" si="1710"/>
        <v>1446.3</v>
      </c>
      <c r="U1100" s="19">
        <f t="shared" si="1656"/>
        <v>1446.3</v>
      </c>
      <c r="V1100" s="19">
        <f t="shared" si="1657"/>
        <v>1446.3</v>
      </c>
      <c r="W1100" s="19">
        <f t="shared" si="1760"/>
        <v>0</v>
      </c>
      <c r="X1100" s="32"/>
      <c r="Y1100" s="23"/>
      <c r="Z1100" s="2"/>
    </row>
    <row r="1101" spans="1:26" ht="31.2" x14ac:dyDescent="0.3">
      <c r="A1101" s="47" t="s">
        <v>249</v>
      </c>
      <c r="B1101" s="44">
        <v>240</v>
      </c>
      <c r="C1101" s="47" t="s">
        <v>151</v>
      </c>
      <c r="D1101" s="47" t="s">
        <v>246</v>
      </c>
      <c r="E1101" s="15" t="s">
        <v>550</v>
      </c>
      <c r="F1101" s="19">
        <v>1446.3</v>
      </c>
      <c r="G1101" s="19">
        <v>1446.3</v>
      </c>
      <c r="H1101" s="19">
        <v>1446.3</v>
      </c>
      <c r="I1101" s="19"/>
      <c r="J1101" s="19"/>
      <c r="K1101" s="19"/>
      <c r="L1101" s="19">
        <f t="shared" si="1738"/>
        <v>1446.3</v>
      </c>
      <c r="M1101" s="19">
        <f t="shared" si="1739"/>
        <v>1446.3</v>
      </c>
      <c r="N1101" s="19">
        <f t="shared" si="1740"/>
        <v>1446.3</v>
      </c>
      <c r="O1101" s="19"/>
      <c r="P1101" s="19"/>
      <c r="Q1101" s="19"/>
      <c r="R1101" s="19">
        <f t="shared" si="1655"/>
        <v>1446.3</v>
      </c>
      <c r="S1101" s="19"/>
      <c r="T1101" s="19">
        <f t="shared" si="1710"/>
        <v>1446.3</v>
      </c>
      <c r="U1101" s="19">
        <f t="shared" si="1656"/>
        <v>1446.3</v>
      </c>
      <c r="V1101" s="19">
        <f t="shared" si="1657"/>
        <v>1446.3</v>
      </c>
      <c r="W1101" s="19"/>
      <c r="X1101" s="32"/>
      <c r="Y1101" s="23"/>
      <c r="Z1101" s="2"/>
    </row>
    <row r="1102" spans="1:26" x14ac:dyDescent="0.3">
      <c r="A1102" s="47" t="s">
        <v>249</v>
      </c>
      <c r="B1102" s="44">
        <v>800</v>
      </c>
      <c r="C1102" s="47"/>
      <c r="D1102" s="47"/>
      <c r="E1102" s="15" t="s">
        <v>583</v>
      </c>
      <c r="F1102" s="19">
        <f t="shared" ref="F1102:K1103" si="1761">F1103</f>
        <v>9.1999999999999993</v>
      </c>
      <c r="G1102" s="19">
        <f t="shared" si="1761"/>
        <v>9.1999999999999993</v>
      </c>
      <c r="H1102" s="19">
        <f t="shared" si="1761"/>
        <v>9.1999999999999993</v>
      </c>
      <c r="I1102" s="19">
        <f t="shared" si="1761"/>
        <v>0</v>
      </c>
      <c r="J1102" s="19">
        <f t="shared" si="1761"/>
        <v>0</v>
      </c>
      <c r="K1102" s="19">
        <f t="shared" si="1761"/>
        <v>0</v>
      </c>
      <c r="L1102" s="19">
        <f t="shared" si="1738"/>
        <v>9.1999999999999993</v>
      </c>
      <c r="M1102" s="19">
        <f t="shared" si="1739"/>
        <v>9.1999999999999993</v>
      </c>
      <c r="N1102" s="19">
        <f t="shared" si="1740"/>
        <v>9.1999999999999993</v>
      </c>
      <c r="O1102" s="19">
        <f t="shared" ref="O1102:Q1103" si="1762">O1103</f>
        <v>0</v>
      </c>
      <c r="P1102" s="19">
        <f t="shared" si="1762"/>
        <v>0</v>
      </c>
      <c r="Q1102" s="19">
        <f t="shared" si="1762"/>
        <v>0</v>
      </c>
      <c r="R1102" s="19">
        <f t="shared" si="1655"/>
        <v>9.1999999999999993</v>
      </c>
      <c r="S1102" s="19">
        <f t="shared" ref="S1102:S1103" si="1763">S1103</f>
        <v>0</v>
      </c>
      <c r="T1102" s="19">
        <f t="shared" si="1710"/>
        <v>9.1999999999999993</v>
      </c>
      <c r="U1102" s="19">
        <f t="shared" si="1656"/>
        <v>9.1999999999999993</v>
      </c>
      <c r="V1102" s="19">
        <f t="shared" si="1657"/>
        <v>9.1999999999999993</v>
      </c>
      <c r="W1102" s="19">
        <f t="shared" ref="W1102:W1103" si="1764">W1103</f>
        <v>0</v>
      </c>
      <c r="X1102" s="32"/>
      <c r="Y1102" s="23"/>
      <c r="Z1102" s="2"/>
    </row>
    <row r="1103" spans="1:26" x14ac:dyDescent="0.3">
      <c r="A1103" s="47" t="s">
        <v>249</v>
      </c>
      <c r="B1103" s="44">
        <v>850</v>
      </c>
      <c r="C1103" s="47"/>
      <c r="D1103" s="47"/>
      <c r="E1103" s="15" t="s">
        <v>601</v>
      </c>
      <c r="F1103" s="19">
        <f t="shared" si="1761"/>
        <v>9.1999999999999993</v>
      </c>
      <c r="G1103" s="19">
        <f t="shared" si="1761"/>
        <v>9.1999999999999993</v>
      </c>
      <c r="H1103" s="19">
        <f t="shared" si="1761"/>
        <v>9.1999999999999993</v>
      </c>
      <c r="I1103" s="19">
        <f t="shared" si="1761"/>
        <v>0</v>
      </c>
      <c r="J1103" s="19">
        <f t="shared" si="1761"/>
        <v>0</v>
      </c>
      <c r="K1103" s="19">
        <f t="shared" si="1761"/>
        <v>0</v>
      </c>
      <c r="L1103" s="19">
        <f t="shared" si="1738"/>
        <v>9.1999999999999993</v>
      </c>
      <c r="M1103" s="19">
        <f t="shared" si="1739"/>
        <v>9.1999999999999993</v>
      </c>
      <c r="N1103" s="19">
        <f t="shared" si="1740"/>
        <v>9.1999999999999993</v>
      </c>
      <c r="O1103" s="19">
        <f t="shared" si="1762"/>
        <v>0</v>
      </c>
      <c r="P1103" s="19">
        <f t="shared" si="1762"/>
        <v>0</v>
      </c>
      <c r="Q1103" s="19">
        <f t="shared" si="1762"/>
        <v>0</v>
      </c>
      <c r="R1103" s="19">
        <f t="shared" si="1655"/>
        <v>9.1999999999999993</v>
      </c>
      <c r="S1103" s="19">
        <f t="shared" si="1763"/>
        <v>0</v>
      </c>
      <c r="T1103" s="19">
        <f t="shared" si="1710"/>
        <v>9.1999999999999993</v>
      </c>
      <c r="U1103" s="19">
        <f t="shared" si="1656"/>
        <v>9.1999999999999993</v>
      </c>
      <c r="V1103" s="19">
        <f t="shared" si="1657"/>
        <v>9.1999999999999993</v>
      </c>
      <c r="W1103" s="19">
        <f t="shared" si="1764"/>
        <v>0</v>
      </c>
      <c r="X1103" s="32"/>
      <c r="Y1103" s="23"/>
      <c r="Z1103" s="2"/>
    </row>
    <row r="1104" spans="1:26" ht="31.2" x14ac:dyDescent="0.3">
      <c r="A1104" s="47" t="s">
        <v>249</v>
      </c>
      <c r="B1104" s="44">
        <v>850</v>
      </c>
      <c r="C1104" s="47" t="s">
        <v>151</v>
      </c>
      <c r="D1104" s="47" t="s">
        <v>246</v>
      </c>
      <c r="E1104" s="15" t="s">
        <v>550</v>
      </c>
      <c r="F1104" s="19">
        <v>9.1999999999999993</v>
      </c>
      <c r="G1104" s="19">
        <v>9.1999999999999993</v>
      </c>
      <c r="H1104" s="19">
        <v>9.1999999999999993</v>
      </c>
      <c r="I1104" s="19"/>
      <c r="J1104" s="19"/>
      <c r="K1104" s="19"/>
      <c r="L1104" s="19">
        <f t="shared" si="1738"/>
        <v>9.1999999999999993</v>
      </c>
      <c r="M1104" s="19">
        <f t="shared" si="1739"/>
        <v>9.1999999999999993</v>
      </c>
      <c r="N1104" s="19">
        <f t="shared" si="1740"/>
        <v>9.1999999999999993</v>
      </c>
      <c r="O1104" s="19"/>
      <c r="P1104" s="19"/>
      <c r="Q1104" s="19"/>
      <c r="R1104" s="19">
        <f t="shared" si="1655"/>
        <v>9.1999999999999993</v>
      </c>
      <c r="S1104" s="19"/>
      <c r="T1104" s="19">
        <f t="shared" si="1710"/>
        <v>9.1999999999999993</v>
      </c>
      <c r="U1104" s="19">
        <f t="shared" si="1656"/>
        <v>9.1999999999999993</v>
      </c>
      <c r="V1104" s="19">
        <f t="shared" si="1657"/>
        <v>9.1999999999999993</v>
      </c>
      <c r="W1104" s="19"/>
      <c r="X1104" s="32"/>
      <c r="Y1104" s="23"/>
      <c r="Z1104" s="2"/>
    </row>
    <row r="1105" spans="1:26" ht="31.2" x14ac:dyDescent="0.3">
      <c r="A1105" s="47" t="s">
        <v>250</v>
      </c>
      <c r="B1105" s="44"/>
      <c r="C1105" s="47"/>
      <c r="D1105" s="47"/>
      <c r="E1105" s="15" t="s">
        <v>713</v>
      </c>
      <c r="F1105" s="19">
        <f>F1109+F1106</f>
        <v>1872.7</v>
      </c>
      <c r="G1105" s="19">
        <f t="shared" ref="G1105:W1105" si="1765">G1109+G1106</f>
        <v>1872.7</v>
      </c>
      <c r="H1105" s="19">
        <f t="shared" si="1765"/>
        <v>1872.7</v>
      </c>
      <c r="I1105" s="19">
        <f t="shared" ref="I1105:K1105" si="1766">I1109+I1106</f>
        <v>0</v>
      </c>
      <c r="J1105" s="19">
        <f t="shared" si="1766"/>
        <v>0</v>
      </c>
      <c r="K1105" s="19">
        <f t="shared" si="1766"/>
        <v>0</v>
      </c>
      <c r="L1105" s="19">
        <f t="shared" si="1738"/>
        <v>1872.7</v>
      </c>
      <c r="M1105" s="19">
        <f t="shared" si="1739"/>
        <v>1872.7</v>
      </c>
      <c r="N1105" s="19">
        <f t="shared" si="1740"/>
        <v>1872.7</v>
      </c>
      <c r="O1105" s="19">
        <f t="shared" ref="O1105:Q1105" si="1767">O1109+O1106</f>
        <v>0</v>
      </c>
      <c r="P1105" s="19">
        <f t="shared" si="1767"/>
        <v>0</v>
      </c>
      <c r="Q1105" s="19">
        <f t="shared" si="1767"/>
        <v>0</v>
      </c>
      <c r="R1105" s="19">
        <f t="shared" si="1655"/>
        <v>1872.7</v>
      </c>
      <c r="S1105" s="19">
        <f t="shared" ref="S1105" si="1768">S1109+S1106</f>
        <v>0</v>
      </c>
      <c r="T1105" s="19">
        <f t="shared" si="1710"/>
        <v>1872.7</v>
      </c>
      <c r="U1105" s="19">
        <f t="shared" si="1656"/>
        <v>1872.7</v>
      </c>
      <c r="V1105" s="19">
        <f t="shared" si="1657"/>
        <v>1872.7</v>
      </c>
      <c r="W1105" s="19">
        <f t="shared" si="1765"/>
        <v>0</v>
      </c>
      <c r="X1105" s="32"/>
      <c r="Y1105" s="23"/>
      <c r="Z1105" s="2"/>
    </row>
    <row r="1106" spans="1:26" ht="93.6" x14ac:dyDescent="0.3">
      <c r="A1106" s="47" t="s">
        <v>250</v>
      </c>
      <c r="B1106" s="44">
        <v>100</v>
      </c>
      <c r="C1106" s="47"/>
      <c r="D1106" s="47"/>
      <c r="E1106" s="15" t="s">
        <v>577</v>
      </c>
      <c r="F1106" s="19">
        <f>F1107</f>
        <v>84.2</v>
      </c>
      <c r="G1106" s="19">
        <f t="shared" ref="G1106:W1107" si="1769">G1107</f>
        <v>84.2</v>
      </c>
      <c r="H1106" s="19">
        <f t="shared" si="1769"/>
        <v>84.2</v>
      </c>
      <c r="I1106" s="19">
        <f t="shared" si="1769"/>
        <v>0</v>
      </c>
      <c r="J1106" s="19">
        <f t="shared" si="1769"/>
        <v>0</v>
      </c>
      <c r="K1106" s="19">
        <f t="shared" si="1769"/>
        <v>0</v>
      </c>
      <c r="L1106" s="19">
        <f t="shared" si="1738"/>
        <v>84.2</v>
      </c>
      <c r="M1106" s="19">
        <f t="shared" si="1739"/>
        <v>84.2</v>
      </c>
      <c r="N1106" s="19">
        <f t="shared" si="1740"/>
        <v>84.2</v>
      </c>
      <c r="O1106" s="19">
        <f t="shared" si="1769"/>
        <v>0</v>
      </c>
      <c r="P1106" s="19">
        <f t="shared" si="1769"/>
        <v>0</v>
      </c>
      <c r="Q1106" s="19">
        <f t="shared" si="1769"/>
        <v>0</v>
      </c>
      <c r="R1106" s="19">
        <f t="shared" ref="R1106:R1169" si="1770">L1106+O1106</f>
        <v>84.2</v>
      </c>
      <c r="S1106" s="19">
        <f t="shared" si="1769"/>
        <v>0</v>
      </c>
      <c r="T1106" s="19">
        <f t="shared" si="1710"/>
        <v>84.2</v>
      </c>
      <c r="U1106" s="19">
        <f t="shared" ref="U1106:U1169" si="1771">M1106+P1106</f>
        <v>84.2</v>
      </c>
      <c r="V1106" s="19">
        <f t="shared" ref="V1106:V1169" si="1772">N1106+Q1106</f>
        <v>84.2</v>
      </c>
      <c r="W1106" s="19">
        <f t="shared" si="1769"/>
        <v>0</v>
      </c>
      <c r="X1106" s="32"/>
      <c r="Y1106" s="23"/>
      <c r="Z1106" s="2"/>
    </row>
    <row r="1107" spans="1:26" ht="31.2" x14ac:dyDescent="0.3">
      <c r="A1107" s="47" t="s">
        <v>250</v>
      </c>
      <c r="B1107" s="44">
        <v>120</v>
      </c>
      <c r="C1107" s="47"/>
      <c r="D1107" s="47"/>
      <c r="E1107" s="15" t="s">
        <v>585</v>
      </c>
      <c r="F1107" s="19">
        <f>F1108</f>
        <v>84.2</v>
      </c>
      <c r="G1107" s="19">
        <f t="shared" si="1769"/>
        <v>84.2</v>
      </c>
      <c r="H1107" s="19">
        <f t="shared" si="1769"/>
        <v>84.2</v>
      </c>
      <c r="I1107" s="19">
        <f t="shared" si="1769"/>
        <v>0</v>
      </c>
      <c r="J1107" s="19">
        <f t="shared" si="1769"/>
        <v>0</v>
      </c>
      <c r="K1107" s="19">
        <f t="shared" si="1769"/>
        <v>0</v>
      </c>
      <c r="L1107" s="19">
        <f t="shared" si="1738"/>
        <v>84.2</v>
      </c>
      <c r="M1107" s="19">
        <f t="shared" si="1739"/>
        <v>84.2</v>
      </c>
      <c r="N1107" s="19">
        <f t="shared" si="1740"/>
        <v>84.2</v>
      </c>
      <c r="O1107" s="19">
        <f t="shared" si="1769"/>
        <v>0</v>
      </c>
      <c r="P1107" s="19">
        <f t="shared" si="1769"/>
        <v>0</v>
      </c>
      <c r="Q1107" s="19">
        <f t="shared" si="1769"/>
        <v>0</v>
      </c>
      <c r="R1107" s="19">
        <f t="shared" si="1770"/>
        <v>84.2</v>
      </c>
      <c r="S1107" s="19">
        <f t="shared" si="1769"/>
        <v>0</v>
      </c>
      <c r="T1107" s="19">
        <f t="shared" si="1710"/>
        <v>84.2</v>
      </c>
      <c r="U1107" s="19">
        <f t="shared" si="1771"/>
        <v>84.2</v>
      </c>
      <c r="V1107" s="19">
        <f t="shared" si="1772"/>
        <v>84.2</v>
      </c>
      <c r="W1107" s="19">
        <f t="shared" si="1769"/>
        <v>0</v>
      </c>
      <c r="X1107" s="32"/>
      <c r="Y1107" s="23"/>
      <c r="Z1107" s="2"/>
    </row>
    <row r="1108" spans="1:26" ht="31.2" x14ac:dyDescent="0.3">
      <c r="A1108" s="47" t="s">
        <v>250</v>
      </c>
      <c r="B1108" s="44">
        <v>120</v>
      </c>
      <c r="C1108" s="47" t="s">
        <v>151</v>
      </c>
      <c r="D1108" s="47" t="s">
        <v>246</v>
      </c>
      <c r="E1108" s="15" t="s">
        <v>550</v>
      </c>
      <c r="F1108" s="19">
        <v>84.2</v>
      </c>
      <c r="G1108" s="19">
        <v>84.2</v>
      </c>
      <c r="H1108" s="19">
        <v>84.2</v>
      </c>
      <c r="I1108" s="19"/>
      <c r="J1108" s="19"/>
      <c r="K1108" s="19"/>
      <c r="L1108" s="19">
        <f t="shared" si="1738"/>
        <v>84.2</v>
      </c>
      <c r="M1108" s="19">
        <f t="shared" si="1739"/>
        <v>84.2</v>
      </c>
      <c r="N1108" s="19">
        <f t="shared" si="1740"/>
        <v>84.2</v>
      </c>
      <c r="O1108" s="19"/>
      <c r="P1108" s="19"/>
      <c r="Q1108" s="19"/>
      <c r="R1108" s="19">
        <f t="shared" si="1770"/>
        <v>84.2</v>
      </c>
      <c r="S1108" s="19"/>
      <c r="T1108" s="19">
        <f t="shared" si="1710"/>
        <v>84.2</v>
      </c>
      <c r="U1108" s="19">
        <f t="shared" si="1771"/>
        <v>84.2</v>
      </c>
      <c r="V1108" s="19">
        <f t="shared" si="1772"/>
        <v>84.2</v>
      </c>
      <c r="W1108" s="19"/>
      <c r="X1108" s="32"/>
      <c r="Y1108" s="23"/>
      <c r="Z1108" s="2"/>
    </row>
    <row r="1109" spans="1:26" ht="31.2" x14ac:dyDescent="0.3">
      <c r="A1109" s="47" t="s">
        <v>250</v>
      </c>
      <c r="B1109" s="44">
        <v>200</v>
      </c>
      <c r="C1109" s="47"/>
      <c r="D1109" s="47"/>
      <c r="E1109" s="15" t="s">
        <v>578</v>
      </c>
      <c r="F1109" s="19">
        <f t="shared" ref="F1109:K1110" si="1773">F1110</f>
        <v>1788.5</v>
      </c>
      <c r="G1109" s="19">
        <f t="shared" si="1773"/>
        <v>1788.5</v>
      </c>
      <c r="H1109" s="19">
        <f t="shared" si="1773"/>
        <v>1788.5</v>
      </c>
      <c r="I1109" s="19">
        <f t="shared" si="1773"/>
        <v>0</v>
      </c>
      <c r="J1109" s="19">
        <f t="shared" si="1773"/>
        <v>0</v>
      </c>
      <c r="K1109" s="19">
        <f t="shared" si="1773"/>
        <v>0</v>
      </c>
      <c r="L1109" s="19">
        <f t="shared" si="1738"/>
        <v>1788.5</v>
      </c>
      <c r="M1109" s="19">
        <f t="shared" si="1739"/>
        <v>1788.5</v>
      </c>
      <c r="N1109" s="19">
        <f t="shared" si="1740"/>
        <v>1788.5</v>
      </c>
      <c r="O1109" s="19">
        <f t="shared" ref="O1109:Q1110" si="1774">O1110</f>
        <v>0</v>
      </c>
      <c r="P1109" s="19">
        <f t="shared" si="1774"/>
        <v>0</v>
      </c>
      <c r="Q1109" s="19">
        <f t="shared" si="1774"/>
        <v>0</v>
      </c>
      <c r="R1109" s="19">
        <f t="shared" si="1770"/>
        <v>1788.5</v>
      </c>
      <c r="S1109" s="19">
        <f t="shared" ref="S1109:S1110" si="1775">S1110</f>
        <v>0</v>
      </c>
      <c r="T1109" s="19">
        <f t="shared" si="1710"/>
        <v>1788.5</v>
      </c>
      <c r="U1109" s="19">
        <f t="shared" si="1771"/>
        <v>1788.5</v>
      </c>
      <c r="V1109" s="19">
        <f t="shared" si="1772"/>
        <v>1788.5</v>
      </c>
      <c r="W1109" s="19">
        <f t="shared" ref="W1109:W1110" si="1776">W1110</f>
        <v>0</v>
      </c>
      <c r="X1109" s="32"/>
      <c r="Y1109" s="23"/>
      <c r="Z1109" s="2"/>
    </row>
    <row r="1110" spans="1:26" ht="46.8" x14ac:dyDescent="0.3">
      <c r="A1110" s="47" t="s">
        <v>250</v>
      </c>
      <c r="B1110" s="44">
        <v>240</v>
      </c>
      <c r="C1110" s="47"/>
      <c r="D1110" s="47"/>
      <c r="E1110" s="15" t="s">
        <v>586</v>
      </c>
      <c r="F1110" s="19">
        <f t="shared" si="1773"/>
        <v>1788.5</v>
      </c>
      <c r="G1110" s="19">
        <f t="shared" si="1773"/>
        <v>1788.5</v>
      </c>
      <c r="H1110" s="19">
        <f t="shared" si="1773"/>
        <v>1788.5</v>
      </c>
      <c r="I1110" s="19">
        <f t="shared" si="1773"/>
        <v>0</v>
      </c>
      <c r="J1110" s="19">
        <f t="shared" si="1773"/>
        <v>0</v>
      </c>
      <c r="K1110" s="19">
        <f t="shared" si="1773"/>
        <v>0</v>
      </c>
      <c r="L1110" s="19">
        <f t="shared" si="1738"/>
        <v>1788.5</v>
      </c>
      <c r="M1110" s="19">
        <f t="shared" si="1739"/>
        <v>1788.5</v>
      </c>
      <c r="N1110" s="19">
        <f t="shared" si="1740"/>
        <v>1788.5</v>
      </c>
      <c r="O1110" s="19">
        <f t="shared" si="1774"/>
        <v>0</v>
      </c>
      <c r="P1110" s="19">
        <f t="shared" si="1774"/>
        <v>0</v>
      </c>
      <c r="Q1110" s="19">
        <f t="shared" si="1774"/>
        <v>0</v>
      </c>
      <c r="R1110" s="19">
        <f t="shared" si="1770"/>
        <v>1788.5</v>
      </c>
      <c r="S1110" s="19">
        <f t="shared" si="1775"/>
        <v>0</v>
      </c>
      <c r="T1110" s="19">
        <f t="shared" si="1710"/>
        <v>1788.5</v>
      </c>
      <c r="U1110" s="19">
        <f t="shared" si="1771"/>
        <v>1788.5</v>
      </c>
      <c r="V1110" s="19">
        <f t="shared" si="1772"/>
        <v>1788.5</v>
      </c>
      <c r="W1110" s="19">
        <f t="shared" si="1776"/>
        <v>0</v>
      </c>
      <c r="X1110" s="32"/>
      <c r="Y1110" s="23"/>
      <c r="Z1110" s="2"/>
    </row>
    <row r="1111" spans="1:26" ht="31.2" x14ac:dyDescent="0.3">
      <c r="A1111" s="47" t="s">
        <v>250</v>
      </c>
      <c r="B1111" s="44">
        <v>240</v>
      </c>
      <c r="C1111" s="47" t="s">
        <v>151</v>
      </c>
      <c r="D1111" s="47" t="s">
        <v>246</v>
      </c>
      <c r="E1111" s="15" t="s">
        <v>550</v>
      </c>
      <c r="F1111" s="19">
        <v>1788.5</v>
      </c>
      <c r="G1111" s="19">
        <v>1788.5</v>
      </c>
      <c r="H1111" s="19">
        <v>1788.5</v>
      </c>
      <c r="I1111" s="19"/>
      <c r="J1111" s="19"/>
      <c r="K1111" s="19"/>
      <c r="L1111" s="19">
        <f t="shared" si="1738"/>
        <v>1788.5</v>
      </c>
      <c r="M1111" s="19">
        <f t="shared" si="1739"/>
        <v>1788.5</v>
      </c>
      <c r="N1111" s="19">
        <f t="shared" si="1740"/>
        <v>1788.5</v>
      </c>
      <c r="O1111" s="19"/>
      <c r="P1111" s="19"/>
      <c r="Q1111" s="19"/>
      <c r="R1111" s="19">
        <f t="shared" si="1770"/>
        <v>1788.5</v>
      </c>
      <c r="S1111" s="19"/>
      <c r="T1111" s="19">
        <f t="shared" si="1710"/>
        <v>1788.5</v>
      </c>
      <c r="U1111" s="19">
        <f t="shared" si="1771"/>
        <v>1788.5</v>
      </c>
      <c r="V1111" s="19">
        <f t="shared" si="1772"/>
        <v>1788.5</v>
      </c>
      <c r="W1111" s="19"/>
      <c r="X1111" s="32"/>
      <c r="Y1111" s="23"/>
      <c r="Z1111" s="2"/>
    </row>
    <row r="1112" spans="1:26" ht="46.8" x14ac:dyDescent="0.3">
      <c r="A1112" s="47" t="s">
        <v>982</v>
      </c>
      <c r="B1112" s="44"/>
      <c r="C1112" s="47"/>
      <c r="D1112" s="47"/>
      <c r="E1112" s="15" t="s">
        <v>983</v>
      </c>
      <c r="F1112" s="19">
        <f>F1113+F1117+F1121</f>
        <v>50000</v>
      </c>
      <c r="G1112" s="19">
        <f t="shared" ref="G1112:W1112" si="1777">G1113+G1117+G1121</f>
        <v>50000</v>
      </c>
      <c r="H1112" s="19">
        <f t="shared" si="1777"/>
        <v>0</v>
      </c>
      <c r="I1112" s="19">
        <f t="shared" ref="I1112:K1112" si="1778">I1113+I1117+I1121</f>
        <v>0</v>
      </c>
      <c r="J1112" s="19">
        <f t="shared" si="1778"/>
        <v>0</v>
      </c>
      <c r="K1112" s="19">
        <f t="shared" si="1778"/>
        <v>0</v>
      </c>
      <c r="L1112" s="19">
        <f t="shared" si="1738"/>
        <v>50000</v>
      </c>
      <c r="M1112" s="19">
        <f t="shared" si="1739"/>
        <v>50000</v>
      </c>
      <c r="N1112" s="19">
        <f t="shared" si="1740"/>
        <v>0</v>
      </c>
      <c r="O1112" s="19">
        <f t="shared" ref="O1112:Q1112" si="1779">O1113+O1117+O1121</f>
        <v>0</v>
      </c>
      <c r="P1112" s="19">
        <f t="shared" si="1779"/>
        <v>0</v>
      </c>
      <c r="Q1112" s="19">
        <f t="shared" si="1779"/>
        <v>0</v>
      </c>
      <c r="R1112" s="19">
        <f t="shared" si="1770"/>
        <v>50000</v>
      </c>
      <c r="S1112" s="19">
        <f t="shared" ref="S1112" si="1780">S1113+S1117+S1121</f>
        <v>0</v>
      </c>
      <c r="T1112" s="19">
        <f t="shared" si="1710"/>
        <v>50000</v>
      </c>
      <c r="U1112" s="19">
        <f t="shared" si="1771"/>
        <v>50000</v>
      </c>
      <c r="V1112" s="19">
        <f t="shared" si="1772"/>
        <v>0</v>
      </c>
      <c r="W1112" s="19">
        <f t="shared" si="1777"/>
        <v>0</v>
      </c>
      <c r="X1112" s="32"/>
      <c r="Y1112" s="23"/>
      <c r="Z1112" s="2"/>
    </row>
    <row r="1113" spans="1:26" ht="62.4" x14ac:dyDescent="0.3">
      <c r="A1113" s="47" t="s">
        <v>984</v>
      </c>
      <c r="B1113" s="44"/>
      <c r="C1113" s="47"/>
      <c r="D1113" s="47"/>
      <c r="E1113" s="15" t="s">
        <v>985</v>
      </c>
      <c r="F1113" s="19">
        <f>F1114</f>
        <v>16000</v>
      </c>
      <c r="G1113" s="19">
        <f t="shared" ref="G1113:W1115" si="1781">G1114</f>
        <v>16050</v>
      </c>
      <c r="H1113" s="19">
        <f t="shared" si="1781"/>
        <v>0</v>
      </c>
      <c r="I1113" s="19">
        <f t="shared" si="1781"/>
        <v>0</v>
      </c>
      <c r="J1113" s="19">
        <f t="shared" si="1781"/>
        <v>0</v>
      </c>
      <c r="K1113" s="19">
        <f t="shared" si="1781"/>
        <v>0</v>
      </c>
      <c r="L1113" s="19">
        <f t="shared" si="1738"/>
        <v>16000</v>
      </c>
      <c r="M1113" s="19">
        <f t="shared" si="1739"/>
        <v>16050</v>
      </c>
      <c r="N1113" s="19">
        <f t="shared" si="1740"/>
        <v>0</v>
      </c>
      <c r="O1113" s="19">
        <f t="shared" si="1781"/>
        <v>0</v>
      </c>
      <c r="P1113" s="19">
        <f t="shared" si="1781"/>
        <v>0</v>
      </c>
      <c r="Q1113" s="19">
        <f t="shared" si="1781"/>
        <v>0</v>
      </c>
      <c r="R1113" s="19">
        <f t="shared" si="1770"/>
        <v>16000</v>
      </c>
      <c r="S1113" s="19">
        <f t="shared" si="1781"/>
        <v>0</v>
      </c>
      <c r="T1113" s="19">
        <f t="shared" si="1710"/>
        <v>16000</v>
      </c>
      <c r="U1113" s="19">
        <f t="shared" si="1771"/>
        <v>16050</v>
      </c>
      <c r="V1113" s="19">
        <f t="shared" si="1772"/>
        <v>0</v>
      </c>
      <c r="W1113" s="19">
        <f t="shared" si="1781"/>
        <v>0</v>
      </c>
      <c r="X1113" s="32"/>
      <c r="Y1113" s="23"/>
      <c r="Z1113" s="2"/>
    </row>
    <row r="1114" spans="1:26" ht="46.8" x14ac:dyDescent="0.3">
      <c r="A1114" s="47" t="s">
        <v>984</v>
      </c>
      <c r="B1114" s="44">
        <v>600</v>
      </c>
      <c r="C1114" s="47"/>
      <c r="D1114" s="47"/>
      <c r="E1114" s="15" t="s">
        <v>581</v>
      </c>
      <c r="F1114" s="19">
        <f>F1115</f>
        <v>16000</v>
      </c>
      <c r="G1114" s="19">
        <f t="shared" si="1781"/>
        <v>16050</v>
      </c>
      <c r="H1114" s="19">
        <f t="shared" si="1781"/>
        <v>0</v>
      </c>
      <c r="I1114" s="19">
        <f t="shared" si="1781"/>
        <v>0</v>
      </c>
      <c r="J1114" s="19">
        <f t="shared" si="1781"/>
        <v>0</v>
      </c>
      <c r="K1114" s="19">
        <f t="shared" si="1781"/>
        <v>0</v>
      </c>
      <c r="L1114" s="19">
        <f t="shared" si="1738"/>
        <v>16000</v>
      </c>
      <c r="M1114" s="19">
        <f t="shared" si="1739"/>
        <v>16050</v>
      </c>
      <c r="N1114" s="19">
        <f t="shared" si="1740"/>
        <v>0</v>
      </c>
      <c r="O1114" s="19">
        <f t="shared" si="1781"/>
        <v>0</v>
      </c>
      <c r="P1114" s="19">
        <f t="shared" si="1781"/>
        <v>0</v>
      </c>
      <c r="Q1114" s="19">
        <f t="shared" si="1781"/>
        <v>0</v>
      </c>
      <c r="R1114" s="19">
        <f t="shared" si="1770"/>
        <v>16000</v>
      </c>
      <c r="S1114" s="19">
        <f t="shared" si="1781"/>
        <v>0</v>
      </c>
      <c r="T1114" s="19">
        <f t="shared" si="1710"/>
        <v>16000</v>
      </c>
      <c r="U1114" s="19">
        <f t="shared" si="1771"/>
        <v>16050</v>
      </c>
      <c r="V1114" s="19">
        <f t="shared" si="1772"/>
        <v>0</v>
      </c>
      <c r="W1114" s="19">
        <f t="shared" si="1781"/>
        <v>0</v>
      </c>
      <c r="X1114" s="32"/>
      <c r="Y1114" s="23"/>
      <c r="Z1114" s="2"/>
    </row>
    <row r="1115" spans="1:26" ht="46.8" x14ac:dyDescent="0.3">
      <c r="A1115" s="47" t="s">
        <v>984</v>
      </c>
      <c r="B1115" s="44">
        <v>630</v>
      </c>
      <c r="C1115" s="47"/>
      <c r="D1115" s="47"/>
      <c r="E1115" s="15" t="s">
        <v>597</v>
      </c>
      <c r="F1115" s="19">
        <f>F1116</f>
        <v>16000</v>
      </c>
      <c r="G1115" s="19">
        <f t="shared" si="1781"/>
        <v>16050</v>
      </c>
      <c r="H1115" s="19">
        <f t="shared" si="1781"/>
        <v>0</v>
      </c>
      <c r="I1115" s="19">
        <f t="shared" si="1781"/>
        <v>0</v>
      </c>
      <c r="J1115" s="19">
        <f t="shared" si="1781"/>
        <v>0</v>
      </c>
      <c r="K1115" s="19">
        <f t="shared" si="1781"/>
        <v>0</v>
      </c>
      <c r="L1115" s="19">
        <f t="shared" si="1738"/>
        <v>16000</v>
      </c>
      <c r="M1115" s="19">
        <f t="shared" si="1739"/>
        <v>16050</v>
      </c>
      <c r="N1115" s="19">
        <f t="shared" si="1740"/>
        <v>0</v>
      </c>
      <c r="O1115" s="19">
        <f t="shared" si="1781"/>
        <v>0</v>
      </c>
      <c r="P1115" s="19">
        <f t="shared" si="1781"/>
        <v>0</v>
      </c>
      <c r="Q1115" s="19">
        <f t="shared" si="1781"/>
        <v>0</v>
      </c>
      <c r="R1115" s="19">
        <f t="shared" si="1770"/>
        <v>16000</v>
      </c>
      <c r="S1115" s="19">
        <f t="shared" si="1781"/>
        <v>0</v>
      </c>
      <c r="T1115" s="19">
        <f t="shared" si="1710"/>
        <v>16000</v>
      </c>
      <c r="U1115" s="19">
        <f t="shared" si="1771"/>
        <v>16050</v>
      </c>
      <c r="V1115" s="19">
        <f t="shared" si="1772"/>
        <v>0</v>
      </c>
      <c r="W1115" s="19">
        <f t="shared" si="1781"/>
        <v>0</v>
      </c>
      <c r="X1115" s="32"/>
      <c r="Y1115" s="23"/>
      <c r="Z1115" s="2"/>
    </row>
    <row r="1116" spans="1:26" ht="31.2" x14ac:dyDescent="0.3">
      <c r="A1116" s="47" t="s">
        <v>984</v>
      </c>
      <c r="B1116" s="44">
        <v>630</v>
      </c>
      <c r="C1116" s="47" t="s">
        <v>151</v>
      </c>
      <c r="D1116" s="47" t="s">
        <v>246</v>
      </c>
      <c r="E1116" s="15" t="s">
        <v>550</v>
      </c>
      <c r="F1116" s="19">
        <v>16000</v>
      </c>
      <c r="G1116" s="19">
        <v>16050</v>
      </c>
      <c r="H1116" s="19">
        <v>0</v>
      </c>
      <c r="I1116" s="19"/>
      <c r="J1116" s="19"/>
      <c r="K1116" s="19"/>
      <c r="L1116" s="19">
        <f t="shared" si="1738"/>
        <v>16000</v>
      </c>
      <c r="M1116" s="19">
        <f t="shared" si="1739"/>
        <v>16050</v>
      </c>
      <c r="N1116" s="19">
        <f t="shared" si="1740"/>
        <v>0</v>
      </c>
      <c r="O1116" s="19"/>
      <c r="P1116" s="19"/>
      <c r="Q1116" s="19"/>
      <c r="R1116" s="19">
        <f t="shared" si="1770"/>
        <v>16000</v>
      </c>
      <c r="S1116" s="19"/>
      <c r="T1116" s="19">
        <f t="shared" si="1710"/>
        <v>16000</v>
      </c>
      <c r="U1116" s="19">
        <f t="shared" si="1771"/>
        <v>16050</v>
      </c>
      <c r="V1116" s="19">
        <f t="shared" si="1772"/>
        <v>0</v>
      </c>
      <c r="W1116" s="19"/>
      <c r="X1116" s="32"/>
      <c r="Y1116" s="23"/>
      <c r="Z1116" s="2"/>
    </row>
    <row r="1117" spans="1:26" ht="78" x14ac:dyDescent="0.3">
      <c r="A1117" s="47" t="s">
        <v>986</v>
      </c>
      <c r="B1117" s="44"/>
      <c r="C1117" s="47"/>
      <c r="D1117" s="47"/>
      <c r="E1117" s="15" t="s">
        <v>1026</v>
      </c>
      <c r="F1117" s="19">
        <f>F1118</f>
        <v>5000</v>
      </c>
      <c r="G1117" s="19">
        <f t="shared" ref="G1117:W1119" si="1782">G1118</f>
        <v>5150</v>
      </c>
      <c r="H1117" s="19">
        <f t="shared" si="1782"/>
        <v>0</v>
      </c>
      <c r="I1117" s="19">
        <f t="shared" si="1782"/>
        <v>0</v>
      </c>
      <c r="J1117" s="19">
        <f t="shared" si="1782"/>
        <v>0</v>
      </c>
      <c r="K1117" s="19">
        <f t="shared" si="1782"/>
        <v>0</v>
      </c>
      <c r="L1117" s="19">
        <f t="shared" si="1738"/>
        <v>5000</v>
      </c>
      <c r="M1117" s="19">
        <f t="shared" si="1739"/>
        <v>5150</v>
      </c>
      <c r="N1117" s="19">
        <f t="shared" si="1740"/>
        <v>0</v>
      </c>
      <c r="O1117" s="19">
        <f t="shared" si="1782"/>
        <v>0</v>
      </c>
      <c r="P1117" s="19">
        <f t="shared" si="1782"/>
        <v>0</v>
      </c>
      <c r="Q1117" s="19">
        <f t="shared" si="1782"/>
        <v>0</v>
      </c>
      <c r="R1117" s="19">
        <f t="shared" si="1770"/>
        <v>5000</v>
      </c>
      <c r="S1117" s="19">
        <f t="shared" si="1782"/>
        <v>0</v>
      </c>
      <c r="T1117" s="19">
        <f t="shared" si="1710"/>
        <v>5000</v>
      </c>
      <c r="U1117" s="19">
        <f t="shared" si="1771"/>
        <v>5150</v>
      </c>
      <c r="V1117" s="19">
        <f t="shared" si="1772"/>
        <v>0</v>
      </c>
      <c r="W1117" s="19">
        <f t="shared" si="1782"/>
        <v>0</v>
      </c>
      <c r="X1117" s="32"/>
      <c r="Y1117" s="23"/>
      <c r="Z1117" s="2"/>
    </row>
    <row r="1118" spans="1:26" ht="46.8" x14ac:dyDescent="0.3">
      <c r="A1118" s="47" t="s">
        <v>986</v>
      </c>
      <c r="B1118" s="44">
        <v>600</v>
      </c>
      <c r="C1118" s="47"/>
      <c r="D1118" s="47"/>
      <c r="E1118" s="15" t="s">
        <v>581</v>
      </c>
      <c r="F1118" s="19">
        <f>F1119</f>
        <v>5000</v>
      </c>
      <c r="G1118" s="19">
        <f t="shared" si="1782"/>
        <v>5150</v>
      </c>
      <c r="H1118" s="19">
        <f t="shared" si="1782"/>
        <v>0</v>
      </c>
      <c r="I1118" s="19">
        <f t="shared" si="1782"/>
        <v>0</v>
      </c>
      <c r="J1118" s="19">
        <f t="shared" si="1782"/>
        <v>0</v>
      </c>
      <c r="K1118" s="19">
        <f t="shared" si="1782"/>
        <v>0</v>
      </c>
      <c r="L1118" s="19">
        <f t="shared" si="1738"/>
        <v>5000</v>
      </c>
      <c r="M1118" s="19">
        <f t="shared" si="1739"/>
        <v>5150</v>
      </c>
      <c r="N1118" s="19">
        <f t="shared" si="1740"/>
        <v>0</v>
      </c>
      <c r="O1118" s="19">
        <f t="shared" si="1782"/>
        <v>0</v>
      </c>
      <c r="P1118" s="19">
        <f t="shared" si="1782"/>
        <v>0</v>
      </c>
      <c r="Q1118" s="19">
        <f t="shared" si="1782"/>
        <v>0</v>
      </c>
      <c r="R1118" s="19">
        <f t="shared" si="1770"/>
        <v>5000</v>
      </c>
      <c r="S1118" s="19">
        <f t="shared" si="1782"/>
        <v>0</v>
      </c>
      <c r="T1118" s="19">
        <f t="shared" si="1710"/>
        <v>5000</v>
      </c>
      <c r="U1118" s="19">
        <f t="shared" si="1771"/>
        <v>5150</v>
      </c>
      <c r="V1118" s="19">
        <f t="shared" si="1772"/>
        <v>0</v>
      </c>
      <c r="W1118" s="19">
        <f t="shared" si="1782"/>
        <v>0</v>
      </c>
      <c r="X1118" s="32"/>
      <c r="Y1118" s="23"/>
      <c r="Z1118" s="2"/>
    </row>
    <row r="1119" spans="1:26" ht="46.8" x14ac:dyDescent="0.3">
      <c r="A1119" s="47" t="s">
        <v>986</v>
      </c>
      <c r="B1119" s="44">
        <v>630</v>
      </c>
      <c r="C1119" s="47"/>
      <c r="D1119" s="47"/>
      <c r="E1119" s="15" t="s">
        <v>597</v>
      </c>
      <c r="F1119" s="19">
        <f>F1120</f>
        <v>5000</v>
      </c>
      <c r="G1119" s="19">
        <f t="shared" si="1782"/>
        <v>5150</v>
      </c>
      <c r="H1119" s="19">
        <f t="shared" si="1782"/>
        <v>0</v>
      </c>
      <c r="I1119" s="19">
        <f t="shared" si="1782"/>
        <v>0</v>
      </c>
      <c r="J1119" s="19">
        <f t="shared" si="1782"/>
        <v>0</v>
      </c>
      <c r="K1119" s="19">
        <f t="shared" si="1782"/>
        <v>0</v>
      </c>
      <c r="L1119" s="19">
        <f t="shared" si="1738"/>
        <v>5000</v>
      </c>
      <c r="M1119" s="19">
        <f t="shared" si="1739"/>
        <v>5150</v>
      </c>
      <c r="N1119" s="19">
        <f t="shared" si="1740"/>
        <v>0</v>
      </c>
      <c r="O1119" s="19">
        <f t="shared" si="1782"/>
        <v>0</v>
      </c>
      <c r="P1119" s="19">
        <f t="shared" si="1782"/>
        <v>0</v>
      </c>
      <c r="Q1119" s="19">
        <f t="shared" si="1782"/>
        <v>0</v>
      </c>
      <c r="R1119" s="19">
        <f t="shared" si="1770"/>
        <v>5000</v>
      </c>
      <c r="S1119" s="19">
        <f t="shared" si="1782"/>
        <v>0</v>
      </c>
      <c r="T1119" s="19">
        <f t="shared" si="1710"/>
        <v>5000</v>
      </c>
      <c r="U1119" s="19">
        <f t="shared" si="1771"/>
        <v>5150</v>
      </c>
      <c r="V1119" s="19">
        <f t="shared" si="1772"/>
        <v>0</v>
      </c>
      <c r="W1119" s="19">
        <f t="shared" si="1782"/>
        <v>0</v>
      </c>
      <c r="X1119" s="32"/>
      <c r="Y1119" s="23"/>
      <c r="Z1119" s="2"/>
    </row>
    <row r="1120" spans="1:26" ht="31.2" x14ac:dyDescent="0.3">
      <c r="A1120" s="47" t="s">
        <v>986</v>
      </c>
      <c r="B1120" s="44">
        <v>630</v>
      </c>
      <c r="C1120" s="47" t="s">
        <v>151</v>
      </c>
      <c r="D1120" s="47" t="s">
        <v>246</v>
      </c>
      <c r="E1120" s="15" t="s">
        <v>550</v>
      </c>
      <c r="F1120" s="19">
        <v>5000</v>
      </c>
      <c r="G1120" s="19">
        <v>5150</v>
      </c>
      <c r="H1120" s="19">
        <v>0</v>
      </c>
      <c r="I1120" s="19"/>
      <c r="J1120" s="19"/>
      <c r="K1120" s="19"/>
      <c r="L1120" s="19">
        <f t="shared" si="1738"/>
        <v>5000</v>
      </c>
      <c r="M1120" s="19">
        <f t="shared" si="1739"/>
        <v>5150</v>
      </c>
      <c r="N1120" s="19">
        <f t="shared" si="1740"/>
        <v>0</v>
      </c>
      <c r="O1120" s="19"/>
      <c r="P1120" s="19"/>
      <c r="Q1120" s="19"/>
      <c r="R1120" s="19">
        <f t="shared" si="1770"/>
        <v>5000</v>
      </c>
      <c r="S1120" s="19"/>
      <c r="T1120" s="19">
        <f t="shared" si="1710"/>
        <v>5000</v>
      </c>
      <c r="U1120" s="19">
        <f t="shared" si="1771"/>
        <v>5150</v>
      </c>
      <c r="V1120" s="19">
        <f t="shared" si="1772"/>
        <v>0</v>
      </c>
      <c r="W1120" s="19"/>
      <c r="X1120" s="32"/>
      <c r="Y1120" s="23"/>
      <c r="Z1120" s="2"/>
    </row>
    <row r="1121" spans="1:26" ht="93.6" x14ac:dyDescent="0.3">
      <c r="A1121" s="47" t="s">
        <v>987</v>
      </c>
      <c r="B1121" s="44"/>
      <c r="C1121" s="47"/>
      <c r="D1121" s="47"/>
      <c r="E1121" s="15" t="s">
        <v>1027</v>
      </c>
      <c r="F1121" s="19">
        <f>F1122</f>
        <v>29000</v>
      </c>
      <c r="G1121" s="19">
        <f t="shared" ref="G1121:W1123" si="1783">G1122</f>
        <v>28800</v>
      </c>
      <c r="H1121" s="19">
        <f t="shared" si="1783"/>
        <v>0</v>
      </c>
      <c r="I1121" s="19">
        <f t="shared" si="1783"/>
        <v>0</v>
      </c>
      <c r="J1121" s="19">
        <f t="shared" si="1783"/>
        <v>0</v>
      </c>
      <c r="K1121" s="19">
        <f t="shared" si="1783"/>
        <v>0</v>
      </c>
      <c r="L1121" s="19">
        <f t="shared" si="1738"/>
        <v>29000</v>
      </c>
      <c r="M1121" s="19">
        <f t="shared" si="1739"/>
        <v>28800</v>
      </c>
      <c r="N1121" s="19">
        <f t="shared" si="1740"/>
        <v>0</v>
      </c>
      <c r="O1121" s="19">
        <f t="shared" si="1783"/>
        <v>0</v>
      </c>
      <c r="P1121" s="19">
        <f t="shared" si="1783"/>
        <v>0</v>
      </c>
      <c r="Q1121" s="19">
        <f t="shared" si="1783"/>
        <v>0</v>
      </c>
      <c r="R1121" s="19">
        <f t="shared" si="1770"/>
        <v>29000</v>
      </c>
      <c r="S1121" s="19">
        <f t="shared" si="1783"/>
        <v>0</v>
      </c>
      <c r="T1121" s="19">
        <f t="shared" si="1710"/>
        <v>29000</v>
      </c>
      <c r="U1121" s="19">
        <f t="shared" si="1771"/>
        <v>28800</v>
      </c>
      <c r="V1121" s="19">
        <f t="shared" si="1772"/>
        <v>0</v>
      </c>
      <c r="W1121" s="19">
        <f t="shared" si="1783"/>
        <v>0</v>
      </c>
      <c r="X1121" s="32"/>
      <c r="Y1121" s="23"/>
      <c r="Z1121" s="2"/>
    </row>
    <row r="1122" spans="1:26" ht="46.8" x14ac:dyDescent="0.3">
      <c r="A1122" s="47" t="s">
        <v>987</v>
      </c>
      <c r="B1122" s="44">
        <v>600</v>
      </c>
      <c r="C1122" s="47"/>
      <c r="D1122" s="47"/>
      <c r="E1122" s="15" t="s">
        <v>581</v>
      </c>
      <c r="F1122" s="19">
        <f>F1123</f>
        <v>29000</v>
      </c>
      <c r="G1122" s="19">
        <f t="shared" si="1783"/>
        <v>28800</v>
      </c>
      <c r="H1122" s="19">
        <f t="shared" si="1783"/>
        <v>0</v>
      </c>
      <c r="I1122" s="19">
        <f t="shared" si="1783"/>
        <v>0</v>
      </c>
      <c r="J1122" s="19">
        <f t="shared" si="1783"/>
        <v>0</v>
      </c>
      <c r="K1122" s="19">
        <f t="shared" si="1783"/>
        <v>0</v>
      </c>
      <c r="L1122" s="19">
        <f t="shared" si="1738"/>
        <v>29000</v>
      </c>
      <c r="M1122" s="19">
        <f t="shared" si="1739"/>
        <v>28800</v>
      </c>
      <c r="N1122" s="19">
        <f t="shared" si="1740"/>
        <v>0</v>
      </c>
      <c r="O1122" s="19">
        <f t="shared" si="1783"/>
        <v>0</v>
      </c>
      <c r="P1122" s="19">
        <f t="shared" si="1783"/>
        <v>0</v>
      </c>
      <c r="Q1122" s="19">
        <f t="shared" si="1783"/>
        <v>0</v>
      </c>
      <c r="R1122" s="19">
        <f t="shared" si="1770"/>
        <v>29000</v>
      </c>
      <c r="S1122" s="19">
        <f t="shared" si="1783"/>
        <v>0</v>
      </c>
      <c r="T1122" s="19">
        <f t="shared" si="1710"/>
        <v>29000</v>
      </c>
      <c r="U1122" s="19">
        <f t="shared" si="1771"/>
        <v>28800</v>
      </c>
      <c r="V1122" s="19">
        <f t="shared" si="1772"/>
        <v>0</v>
      </c>
      <c r="W1122" s="19">
        <f t="shared" si="1783"/>
        <v>0</v>
      </c>
      <c r="X1122" s="32"/>
      <c r="Y1122" s="23"/>
      <c r="Z1122" s="2"/>
    </row>
    <row r="1123" spans="1:26" ht="46.8" x14ac:dyDescent="0.3">
      <c r="A1123" s="47" t="s">
        <v>987</v>
      </c>
      <c r="B1123" s="44">
        <v>630</v>
      </c>
      <c r="C1123" s="47"/>
      <c r="D1123" s="47"/>
      <c r="E1123" s="15" t="s">
        <v>597</v>
      </c>
      <c r="F1123" s="19">
        <f>F1124</f>
        <v>29000</v>
      </c>
      <c r="G1123" s="19">
        <f t="shared" si="1783"/>
        <v>28800</v>
      </c>
      <c r="H1123" s="19">
        <f t="shared" si="1783"/>
        <v>0</v>
      </c>
      <c r="I1123" s="19">
        <f t="shared" si="1783"/>
        <v>0</v>
      </c>
      <c r="J1123" s="19">
        <f t="shared" si="1783"/>
        <v>0</v>
      </c>
      <c r="K1123" s="19">
        <f t="shared" si="1783"/>
        <v>0</v>
      </c>
      <c r="L1123" s="19">
        <f t="shared" si="1738"/>
        <v>29000</v>
      </c>
      <c r="M1123" s="19">
        <f t="shared" si="1739"/>
        <v>28800</v>
      </c>
      <c r="N1123" s="19">
        <f t="shared" si="1740"/>
        <v>0</v>
      </c>
      <c r="O1123" s="19">
        <f t="shared" si="1783"/>
        <v>0</v>
      </c>
      <c r="P1123" s="19">
        <f t="shared" si="1783"/>
        <v>0</v>
      </c>
      <c r="Q1123" s="19">
        <f t="shared" si="1783"/>
        <v>0</v>
      </c>
      <c r="R1123" s="19">
        <f t="shared" si="1770"/>
        <v>29000</v>
      </c>
      <c r="S1123" s="19">
        <f t="shared" si="1783"/>
        <v>0</v>
      </c>
      <c r="T1123" s="19">
        <f t="shared" si="1710"/>
        <v>29000</v>
      </c>
      <c r="U1123" s="19">
        <f t="shared" si="1771"/>
        <v>28800</v>
      </c>
      <c r="V1123" s="19">
        <f t="shared" si="1772"/>
        <v>0</v>
      </c>
      <c r="W1123" s="19">
        <f t="shared" si="1783"/>
        <v>0</v>
      </c>
      <c r="X1123" s="32"/>
      <c r="Y1123" s="23"/>
      <c r="Z1123" s="2"/>
    </row>
    <row r="1124" spans="1:26" ht="31.2" x14ac:dyDescent="0.3">
      <c r="A1124" s="47" t="s">
        <v>987</v>
      </c>
      <c r="B1124" s="44">
        <v>630</v>
      </c>
      <c r="C1124" s="47" t="s">
        <v>151</v>
      </c>
      <c r="D1124" s="47" t="s">
        <v>246</v>
      </c>
      <c r="E1124" s="15" t="s">
        <v>550</v>
      </c>
      <c r="F1124" s="19">
        <v>29000</v>
      </c>
      <c r="G1124" s="19">
        <v>28800</v>
      </c>
      <c r="H1124" s="19">
        <v>0</v>
      </c>
      <c r="I1124" s="19"/>
      <c r="J1124" s="19"/>
      <c r="K1124" s="19"/>
      <c r="L1124" s="19">
        <f t="shared" si="1738"/>
        <v>29000</v>
      </c>
      <c r="M1124" s="19">
        <f t="shared" si="1739"/>
        <v>28800</v>
      </c>
      <c r="N1124" s="19">
        <f t="shared" si="1740"/>
        <v>0</v>
      </c>
      <c r="O1124" s="19"/>
      <c r="P1124" s="19"/>
      <c r="Q1124" s="19"/>
      <c r="R1124" s="19">
        <f t="shared" si="1770"/>
        <v>29000</v>
      </c>
      <c r="S1124" s="19"/>
      <c r="T1124" s="19">
        <f t="shared" si="1710"/>
        <v>29000</v>
      </c>
      <c r="U1124" s="19">
        <f t="shared" si="1771"/>
        <v>28800</v>
      </c>
      <c r="V1124" s="19">
        <f t="shared" si="1772"/>
        <v>0</v>
      </c>
      <c r="W1124" s="19"/>
      <c r="X1124" s="32"/>
      <c r="Y1124" s="23"/>
      <c r="Z1124" s="2"/>
    </row>
    <row r="1125" spans="1:26" s="11" customFormat="1" ht="31.2" x14ac:dyDescent="0.3">
      <c r="A1125" s="10" t="s">
        <v>254</v>
      </c>
      <c r="B1125" s="17"/>
      <c r="C1125" s="10"/>
      <c r="D1125" s="10"/>
      <c r="E1125" s="16" t="s">
        <v>1143</v>
      </c>
      <c r="F1125" s="18">
        <f>F1126+F1131+F1136</f>
        <v>25819.9</v>
      </c>
      <c r="G1125" s="18">
        <f>G1126+G1131+G1136</f>
        <v>21193.3</v>
      </c>
      <c r="H1125" s="18">
        <f>H1126+H1131+H1136</f>
        <v>21193.3</v>
      </c>
      <c r="I1125" s="18">
        <f t="shared" ref="I1125:K1125" si="1784">I1126+I1131+I1136</f>
        <v>0</v>
      </c>
      <c r="J1125" s="18">
        <f t="shared" si="1784"/>
        <v>0</v>
      </c>
      <c r="K1125" s="18">
        <f t="shared" si="1784"/>
        <v>0</v>
      </c>
      <c r="L1125" s="18">
        <f t="shared" si="1738"/>
        <v>25819.9</v>
      </c>
      <c r="M1125" s="18">
        <f t="shared" si="1739"/>
        <v>21193.3</v>
      </c>
      <c r="N1125" s="18">
        <f t="shared" si="1740"/>
        <v>21193.3</v>
      </c>
      <c r="O1125" s="18">
        <f t="shared" ref="O1125:Q1125" si="1785">O1126+O1131+O1136</f>
        <v>0</v>
      </c>
      <c r="P1125" s="18">
        <f t="shared" si="1785"/>
        <v>0</v>
      </c>
      <c r="Q1125" s="18">
        <f t="shared" si="1785"/>
        <v>0</v>
      </c>
      <c r="R1125" s="18">
        <f t="shared" si="1770"/>
        <v>25819.9</v>
      </c>
      <c r="S1125" s="18">
        <f>S1126+S1131+S1136</f>
        <v>0</v>
      </c>
      <c r="T1125" s="18">
        <f t="shared" si="1710"/>
        <v>25819.9</v>
      </c>
      <c r="U1125" s="18">
        <f t="shared" si="1771"/>
        <v>21193.3</v>
      </c>
      <c r="V1125" s="18">
        <f t="shared" si="1772"/>
        <v>21193.3</v>
      </c>
      <c r="W1125" s="18">
        <f>W1126+W1131+W1136</f>
        <v>0</v>
      </c>
      <c r="X1125" s="31"/>
      <c r="Y1125" s="26"/>
    </row>
    <row r="1126" spans="1:26" ht="31.2" x14ac:dyDescent="0.3">
      <c r="A1126" s="47" t="s">
        <v>255</v>
      </c>
      <c r="B1126" s="44"/>
      <c r="C1126" s="47"/>
      <c r="D1126" s="47"/>
      <c r="E1126" s="15" t="s">
        <v>1144</v>
      </c>
      <c r="F1126" s="19">
        <f t="shared" ref="F1126:K1129" si="1786">F1127</f>
        <v>4589.8</v>
      </c>
      <c r="G1126" s="19">
        <f t="shared" si="1786"/>
        <v>4589.8</v>
      </c>
      <c r="H1126" s="19">
        <f t="shared" si="1786"/>
        <v>4589.8</v>
      </c>
      <c r="I1126" s="19">
        <f t="shared" si="1786"/>
        <v>0</v>
      </c>
      <c r="J1126" s="19">
        <f t="shared" si="1786"/>
        <v>0</v>
      </c>
      <c r="K1126" s="19">
        <f t="shared" si="1786"/>
        <v>0</v>
      </c>
      <c r="L1126" s="19">
        <f t="shared" si="1738"/>
        <v>4589.8</v>
      </c>
      <c r="M1126" s="19">
        <f t="shared" si="1739"/>
        <v>4589.8</v>
      </c>
      <c r="N1126" s="19">
        <f t="shared" si="1740"/>
        <v>4589.8</v>
      </c>
      <c r="O1126" s="19">
        <f t="shared" ref="O1126:Q1129" si="1787">O1127</f>
        <v>0</v>
      </c>
      <c r="P1126" s="19">
        <f t="shared" si="1787"/>
        <v>0</v>
      </c>
      <c r="Q1126" s="19">
        <f t="shared" si="1787"/>
        <v>0</v>
      </c>
      <c r="R1126" s="19">
        <f t="shared" si="1770"/>
        <v>4589.8</v>
      </c>
      <c r="S1126" s="19">
        <f t="shared" ref="S1126:S1129" si="1788">S1127</f>
        <v>0</v>
      </c>
      <c r="T1126" s="19">
        <f t="shared" si="1710"/>
        <v>4589.8</v>
      </c>
      <c r="U1126" s="19">
        <f t="shared" si="1771"/>
        <v>4589.8</v>
      </c>
      <c r="V1126" s="19">
        <f t="shared" si="1772"/>
        <v>4589.8</v>
      </c>
      <c r="W1126" s="19">
        <f t="shared" ref="W1126:W1129" si="1789">W1127</f>
        <v>0</v>
      </c>
      <c r="X1126" s="32"/>
      <c r="Y1126" s="23"/>
      <c r="Z1126" s="2"/>
    </row>
    <row r="1127" spans="1:26" ht="31.2" x14ac:dyDescent="0.3">
      <c r="A1127" s="47" t="s">
        <v>253</v>
      </c>
      <c r="B1127" s="44"/>
      <c r="C1127" s="47"/>
      <c r="D1127" s="47"/>
      <c r="E1127" s="15" t="s">
        <v>714</v>
      </c>
      <c r="F1127" s="19">
        <f t="shared" si="1786"/>
        <v>4589.8</v>
      </c>
      <c r="G1127" s="19">
        <f t="shared" si="1786"/>
        <v>4589.8</v>
      </c>
      <c r="H1127" s="19">
        <f t="shared" si="1786"/>
        <v>4589.8</v>
      </c>
      <c r="I1127" s="19">
        <f t="shared" si="1786"/>
        <v>0</v>
      </c>
      <c r="J1127" s="19">
        <f t="shared" si="1786"/>
        <v>0</v>
      </c>
      <c r="K1127" s="19">
        <f t="shared" si="1786"/>
        <v>0</v>
      </c>
      <c r="L1127" s="19">
        <f t="shared" si="1738"/>
        <v>4589.8</v>
      </c>
      <c r="M1127" s="19">
        <f t="shared" si="1739"/>
        <v>4589.8</v>
      </c>
      <c r="N1127" s="19">
        <f t="shared" si="1740"/>
        <v>4589.8</v>
      </c>
      <c r="O1127" s="19">
        <f t="shared" si="1787"/>
        <v>0</v>
      </c>
      <c r="P1127" s="19">
        <f t="shared" si="1787"/>
        <v>0</v>
      </c>
      <c r="Q1127" s="19">
        <f t="shared" si="1787"/>
        <v>0</v>
      </c>
      <c r="R1127" s="19">
        <f t="shared" si="1770"/>
        <v>4589.8</v>
      </c>
      <c r="S1127" s="19">
        <f t="shared" si="1788"/>
        <v>0</v>
      </c>
      <c r="T1127" s="19">
        <f t="shared" si="1710"/>
        <v>4589.8</v>
      </c>
      <c r="U1127" s="19">
        <f t="shared" si="1771"/>
        <v>4589.8</v>
      </c>
      <c r="V1127" s="19">
        <f t="shared" si="1772"/>
        <v>4589.8</v>
      </c>
      <c r="W1127" s="19">
        <f t="shared" si="1789"/>
        <v>0</v>
      </c>
      <c r="X1127" s="32"/>
      <c r="Y1127" s="23"/>
      <c r="Z1127" s="2"/>
    </row>
    <row r="1128" spans="1:26" ht="31.2" x14ac:dyDescent="0.3">
      <c r="A1128" s="47" t="s">
        <v>253</v>
      </c>
      <c r="B1128" s="44">
        <v>200</v>
      </c>
      <c r="C1128" s="47"/>
      <c r="D1128" s="47"/>
      <c r="E1128" s="15" t="s">
        <v>578</v>
      </c>
      <c r="F1128" s="19">
        <f t="shared" si="1786"/>
        <v>4589.8</v>
      </c>
      <c r="G1128" s="19">
        <f t="shared" si="1786"/>
        <v>4589.8</v>
      </c>
      <c r="H1128" s="19">
        <f t="shared" si="1786"/>
        <v>4589.8</v>
      </c>
      <c r="I1128" s="19">
        <f t="shared" si="1786"/>
        <v>0</v>
      </c>
      <c r="J1128" s="19">
        <f t="shared" si="1786"/>
        <v>0</v>
      </c>
      <c r="K1128" s="19">
        <f t="shared" si="1786"/>
        <v>0</v>
      </c>
      <c r="L1128" s="19">
        <f t="shared" si="1738"/>
        <v>4589.8</v>
      </c>
      <c r="M1128" s="19">
        <f t="shared" si="1739"/>
        <v>4589.8</v>
      </c>
      <c r="N1128" s="19">
        <f t="shared" si="1740"/>
        <v>4589.8</v>
      </c>
      <c r="O1128" s="19">
        <f t="shared" si="1787"/>
        <v>0</v>
      </c>
      <c r="P1128" s="19">
        <f t="shared" si="1787"/>
        <v>0</v>
      </c>
      <c r="Q1128" s="19">
        <f t="shared" si="1787"/>
        <v>0</v>
      </c>
      <c r="R1128" s="19">
        <f t="shared" si="1770"/>
        <v>4589.8</v>
      </c>
      <c r="S1128" s="19">
        <f t="shared" si="1788"/>
        <v>0</v>
      </c>
      <c r="T1128" s="19">
        <f t="shared" si="1710"/>
        <v>4589.8</v>
      </c>
      <c r="U1128" s="19">
        <f t="shared" si="1771"/>
        <v>4589.8</v>
      </c>
      <c r="V1128" s="19">
        <f t="shared" si="1772"/>
        <v>4589.8</v>
      </c>
      <c r="W1128" s="19">
        <f t="shared" si="1789"/>
        <v>0</v>
      </c>
      <c r="X1128" s="32"/>
      <c r="Y1128" s="23"/>
      <c r="Z1128" s="2"/>
    </row>
    <row r="1129" spans="1:26" ht="46.8" x14ac:dyDescent="0.3">
      <c r="A1129" s="47" t="s">
        <v>253</v>
      </c>
      <c r="B1129" s="44">
        <v>240</v>
      </c>
      <c r="C1129" s="47"/>
      <c r="D1129" s="47"/>
      <c r="E1129" s="15" t="s">
        <v>586</v>
      </c>
      <c r="F1129" s="19">
        <f t="shared" si="1786"/>
        <v>4589.8</v>
      </c>
      <c r="G1129" s="19">
        <f t="shared" si="1786"/>
        <v>4589.8</v>
      </c>
      <c r="H1129" s="19">
        <f t="shared" si="1786"/>
        <v>4589.8</v>
      </c>
      <c r="I1129" s="19">
        <f t="shared" si="1786"/>
        <v>0</v>
      </c>
      <c r="J1129" s="19">
        <f t="shared" si="1786"/>
        <v>0</v>
      </c>
      <c r="K1129" s="19">
        <f t="shared" si="1786"/>
        <v>0</v>
      </c>
      <c r="L1129" s="19">
        <f t="shared" si="1738"/>
        <v>4589.8</v>
      </c>
      <c r="M1129" s="19">
        <f t="shared" si="1739"/>
        <v>4589.8</v>
      </c>
      <c r="N1129" s="19">
        <f t="shared" si="1740"/>
        <v>4589.8</v>
      </c>
      <c r="O1129" s="19">
        <f t="shared" si="1787"/>
        <v>0</v>
      </c>
      <c r="P1129" s="19">
        <f t="shared" si="1787"/>
        <v>0</v>
      </c>
      <c r="Q1129" s="19">
        <f t="shared" si="1787"/>
        <v>0</v>
      </c>
      <c r="R1129" s="19">
        <f t="shared" si="1770"/>
        <v>4589.8</v>
      </c>
      <c r="S1129" s="19">
        <f t="shared" si="1788"/>
        <v>0</v>
      </c>
      <c r="T1129" s="19">
        <f t="shared" si="1710"/>
        <v>4589.8</v>
      </c>
      <c r="U1129" s="19">
        <f t="shared" si="1771"/>
        <v>4589.8</v>
      </c>
      <c r="V1129" s="19">
        <f t="shared" si="1772"/>
        <v>4589.8</v>
      </c>
      <c r="W1129" s="19">
        <f t="shared" si="1789"/>
        <v>0</v>
      </c>
      <c r="X1129" s="32"/>
      <c r="Y1129" s="23"/>
      <c r="Z1129" s="2"/>
    </row>
    <row r="1130" spans="1:26" x14ac:dyDescent="0.3">
      <c r="A1130" s="47" t="s">
        <v>253</v>
      </c>
      <c r="B1130" s="44">
        <v>240</v>
      </c>
      <c r="C1130" s="47" t="s">
        <v>200</v>
      </c>
      <c r="D1130" s="47" t="s">
        <v>20</v>
      </c>
      <c r="E1130" s="15" t="s">
        <v>553</v>
      </c>
      <c r="F1130" s="19">
        <v>4589.8</v>
      </c>
      <c r="G1130" s="19">
        <v>4589.8</v>
      </c>
      <c r="H1130" s="19">
        <v>4589.8</v>
      </c>
      <c r="I1130" s="19"/>
      <c r="J1130" s="19"/>
      <c r="K1130" s="19"/>
      <c r="L1130" s="19">
        <f t="shared" si="1738"/>
        <v>4589.8</v>
      </c>
      <c r="M1130" s="19">
        <f t="shared" si="1739"/>
        <v>4589.8</v>
      </c>
      <c r="N1130" s="19">
        <f t="shared" si="1740"/>
        <v>4589.8</v>
      </c>
      <c r="O1130" s="19"/>
      <c r="P1130" s="19"/>
      <c r="Q1130" s="19"/>
      <c r="R1130" s="19">
        <f t="shared" si="1770"/>
        <v>4589.8</v>
      </c>
      <c r="S1130" s="19"/>
      <c r="T1130" s="19">
        <f t="shared" si="1710"/>
        <v>4589.8</v>
      </c>
      <c r="U1130" s="19">
        <f t="shared" si="1771"/>
        <v>4589.8</v>
      </c>
      <c r="V1130" s="19">
        <f t="shared" si="1772"/>
        <v>4589.8</v>
      </c>
      <c r="W1130" s="19"/>
      <c r="X1130" s="32"/>
      <c r="Y1130" s="23"/>
      <c r="Z1130" s="2"/>
    </row>
    <row r="1131" spans="1:26" ht="62.4" x14ac:dyDescent="0.3">
      <c r="A1131" s="47" t="s">
        <v>257</v>
      </c>
      <c r="B1131" s="44"/>
      <c r="C1131" s="47"/>
      <c r="D1131" s="47"/>
      <c r="E1131" s="15" t="s">
        <v>1145</v>
      </c>
      <c r="F1131" s="19">
        <f>F1132</f>
        <v>849</v>
      </c>
      <c r="G1131" s="19">
        <f t="shared" ref="G1131:W1134" si="1790">G1132</f>
        <v>849</v>
      </c>
      <c r="H1131" s="19">
        <f t="shared" si="1790"/>
        <v>849</v>
      </c>
      <c r="I1131" s="19">
        <f t="shared" si="1790"/>
        <v>0</v>
      </c>
      <c r="J1131" s="19">
        <f t="shared" si="1790"/>
        <v>0</v>
      </c>
      <c r="K1131" s="19">
        <f t="shared" si="1790"/>
        <v>0</v>
      </c>
      <c r="L1131" s="19">
        <f t="shared" si="1738"/>
        <v>849</v>
      </c>
      <c r="M1131" s="19">
        <f t="shared" si="1739"/>
        <v>849</v>
      </c>
      <c r="N1131" s="19">
        <f t="shared" si="1740"/>
        <v>849</v>
      </c>
      <c r="O1131" s="19">
        <f t="shared" si="1790"/>
        <v>0</v>
      </c>
      <c r="P1131" s="19">
        <f t="shared" si="1790"/>
        <v>0</v>
      </c>
      <c r="Q1131" s="19">
        <f t="shared" si="1790"/>
        <v>0</v>
      </c>
      <c r="R1131" s="19">
        <f t="shared" si="1770"/>
        <v>849</v>
      </c>
      <c r="S1131" s="19">
        <f t="shared" si="1790"/>
        <v>0</v>
      </c>
      <c r="T1131" s="19">
        <f t="shared" si="1710"/>
        <v>849</v>
      </c>
      <c r="U1131" s="19">
        <f t="shared" si="1771"/>
        <v>849</v>
      </c>
      <c r="V1131" s="19">
        <f t="shared" si="1772"/>
        <v>849</v>
      </c>
      <c r="W1131" s="19">
        <f t="shared" si="1790"/>
        <v>0</v>
      </c>
      <c r="X1131" s="32"/>
      <c r="Y1131" s="23"/>
      <c r="Z1131" s="2"/>
    </row>
    <row r="1132" spans="1:26" ht="31.2" x14ac:dyDescent="0.3">
      <c r="A1132" s="47" t="s">
        <v>256</v>
      </c>
      <c r="B1132" s="44"/>
      <c r="C1132" s="47"/>
      <c r="D1132" s="47"/>
      <c r="E1132" s="15" t="s">
        <v>715</v>
      </c>
      <c r="F1132" s="19">
        <f t="shared" ref="F1132:H1134" si="1791">F1133</f>
        <v>849</v>
      </c>
      <c r="G1132" s="19">
        <f t="shared" si="1791"/>
        <v>849</v>
      </c>
      <c r="H1132" s="19">
        <f t="shared" si="1791"/>
        <v>849</v>
      </c>
      <c r="I1132" s="19">
        <f t="shared" si="1790"/>
        <v>0</v>
      </c>
      <c r="J1132" s="19">
        <f t="shared" si="1790"/>
        <v>0</v>
      </c>
      <c r="K1132" s="19">
        <f t="shared" si="1790"/>
        <v>0</v>
      </c>
      <c r="L1132" s="19">
        <f t="shared" si="1738"/>
        <v>849</v>
      </c>
      <c r="M1132" s="19">
        <f t="shared" si="1739"/>
        <v>849</v>
      </c>
      <c r="N1132" s="19">
        <f t="shared" si="1740"/>
        <v>849</v>
      </c>
      <c r="O1132" s="19">
        <f t="shared" si="1790"/>
        <v>0</v>
      </c>
      <c r="P1132" s="19">
        <f t="shared" si="1790"/>
        <v>0</v>
      </c>
      <c r="Q1132" s="19">
        <f t="shared" si="1790"/>
        <v>0</v>
      </c>
      <c r="R1132" s="19">
        <f t="shared" si="1770"/>
        <v>849</v>
      </c>
      <c r="S1132" s="19">
        <f t="shared" si="1790"/>
        <v>0</v>
      </c>
      <c r="T1132" s="19">
        <f t="shared" si="1710"/>
        <v>849</v>
      </c>
      <c r="U1132" s="19">
        <f t="shared" si="1771"/>
        <v>849</v>
      </c>
      <c r="V1132" s="19">
        <f t="shared" si="1772"/>
        <v>849</v>
      </c>
      <c r="W1132" s="19">
        <f t="shared" ref="W1132:W1134" si="1792">W1133</f>
        <v>0</v>
      </c>
      <c r="X1132" s="32"/>
      <c r="Y1132" s="23"/>
      <c r="Z1132" s="2"/>
    </row>
    <row r="1133" spans="1:26" ht="31.2" x14ac:dyDescent="0.3">
      <c r="A1133" s="47" t="s">
        <v>256</v>
      </c>
      <c r="B1133" s="44">
        <v>200</v>
      </c>
      <c r="C1133" s="47"/>
      <c r="D1133" s="47"/>
      <c r="E1133" s="15" t="s">
        <v>578</v>
      </c>
      <c r="F1133" s="19">
        <f t="shared" si="1791"/>
        <v>849</v>
      </c>
      <c r="G1133" s="19">
        <f t="shared" si="1791"/>
        <v>849</v>
      </c>
      <c r="H1133" s="19">
        <f t="shared" si="1791"/>
        <v>849</v>
      </c>
      <c r="I1133" s="19">
        <f t="shared" si="1790"/>
        <v>0</v>
      </c>
      <c r="J1133" s="19">
        <f t="shared" si="1790"/>
        <v>0</v>
      </c>
      <c r="K1133" s="19">
        <f t="shared" si="1790"/>
        <v>0</v>
      </c>
      <c r="L1133" s="19">
        <f t="shared" si="1738"/>
        <v>849</v>
      </c>
      <c r="M1133" s="19">
        <f t="shared" si="1739"/>
        <v>849</v>
      </c>
      <c r="N1133" s="19">
        <f t="shared" si="1740"/>
        <v>849</v>
      </c>
      <c r="O1133" s="19">
        <f t="shared" si="1790"/>
        <v>0</v>
      </c>
      <c r="P1133" s="19">
        <f t="shared" si="1790"/>
        <v>0</v>
      </c>
      <c r="Q1133" s="19">
        <f t="shared" si="1790"/>
        <v>0</v>
      </c>
      <c r="R1133" s="19">
        <f t="shared" si="1770"/>
        <v>849</v>
      </c>
      <c r="S1133" s="19">
        <f t="shared" si="1790"/>
        <v>0</v>
      </c>
      <c r="T1133" s="19">
        <f t="shared" si="1710"/>
        <v>849</v>
      </c>
      <c r="U1133" s="19">
        <f t="shared" si="1771"/>
        <v>849</v>
      </c>
      <c r="V1133" s="19">
        <f t="shared" si="1772"/>
        <v>849</v>
      </c>
      <c r="W1133" s="19">
        <f t="shared" si="1792"/>
        <v>0</v>
      </c>
      <c r="X1133" s="32"/>
      <c r="Y1133" s="23"/>
      <c r="Z1133" s="2"/>
    </row>
    <row r="1134" spans="1:26" ht="46.8" x14ac:dyDescent="0.3">
      <c r="A1134" s="47" t="s">
        <v>256</v>
      </c>
      <c r="B1134" s="44">
        <v>240</v>
      </c>
      <c r="C1134" s="47"/>
      <c r="D1134" s="47"/>
      <c r="E1134" s="15" t="s">
        <v>586</v>
      </c>
      <c r="F1134" s="19">
        <f t="shared" si="1791"/>
        <v>849</v>
      </c>
      <c r="G1134" s="19">
        <f t="shared" si="1791"/>
        <v>849</v>
      </c>
      <c r="H1134" s="19">
        <f t="shared" si="1791"/>
        <v>849</v>
      </c>
      <c r="I1134" s="19">
        <f t="shared" si="1790"/>
        <v>0</v>
      </c>
      <c r="J1134" s="19">
        <f t="shared" si="1790"/>
        <v>0</v>
      </c>
      <c r="K1134" s="19">
        <f t="shared" si="1790"/>
        <v>0</v>
      </c>
      <c r="L1134" s="19">
        <f t="shared" si="1738"/>
        <v>849</v>
      </c>
      <c r="M1134" s="19">
        <f t="shared" si="1739"/>
        <v>849</v>
      </c>
      <c r="N1134" s="19">
        <f t="shared" si="1740"/>
        <v>849</v>
      </c>
      <c r="O1134" s="19">
        <f t="shared" si="1790"/>
        <v>0</v>
      </c>
      <c r="P1134" s="19">
        <f t="shared" si="1790"/>
        <v>0</v>
      </c>
      <c r="Q1134" s="19">
        <f t="shared" si="1790"/>
        <v>0</v>
      </c>
      <c r="R1134" s="19">
        <f t="shared" si="1770"/>
        <v>849</v>
      </c>
      <c r="S1134" s="19">
        <f t="shared" si="1790"/>
        <v>0</v>
      </c>
      <c r="T1134" s="19">
        <f t="shared" si="1710"/>
        <v>849</v>
      </c>
      <c r="U1134" s="19">
        <f t="shared" si="1771"/>
        <v>849</v>
      </c>
      <c r="V1134" s="19">
        <f t="shared" si="1772"/>
        <v>849</v>
      </c>
      <c r="W1134" s="19">
        <f t="shared" si="1792"/>
        <v>0</v>
      </c>
      <c r="X1134" s="32"/>
      <c r="Y1134" s="23"/>
      <c r="Z1134" s="2"/>
    </row>
    <row r="1135" spans="1:26" x14ac:dyDescent="0.3">
      <c r="A1135" s="47" t="s">
        <v>256</v>
      </c>
      <c r="B1135" s="44">
        <v>240</v>
      </c>
      <c r="C1135" s="47" t="s">
        <v>5</v>
      </c>
      <c r="D1135" s="47" t="s">
        <v>6</v>
      </c>
      <c r="E1135" s="15" t="s">
        <v>543</v>
      </c>
      <c r="F1135" s="19">
        <v>849</v>
      </c>
      <c r="G1135" s="19">
        <v>849</v>
      </c>
      <c r="H1135" s="19">
        <v>849</v>
      </c>
      <c r="I1135" s="19"/>
      <c r="J1135" s="19"/>
      <c r="K1135" s="19"/>
      <c r="L1135" s="19">
        <f t="shared" si="1738"/>
        <v>849</v>
      </c>
      <c r="M1135" s="19">
        <f t="shared" si="1739"/>
        <v>849</v>
      </c>
      <c r="N1135" s="19">
        <f t="shared" si="1740"/>
        <v>849</v>
      </c>
      <c r="O1135" s="19"/>
      <c r="P1135" s="19"/>
      <c r="Q1135" s="19"/>
      <c r="R1135" s="19">
        <f t="shared" si="1770"/>
        <v>849</v>
      </c>
      <c r="S1135" s="19"/>
      <c r="T1135" s="19">
        <f t="shared" si="1710"/>
        <v>849</v>
      </c>
      <c r="U1135" s="19">
        <f t="shared" si="1771"/>
        <v>849</v>
      </c>
      <c r="V1135" s="19">
        <f t="shared" si="1772"/>
        <v>849</v>
      </c>
      <c r="W1135" s="19"/>
      <c r="X1135" s="32"/>
      <c r="Y1135" s="23"/>
      <c r="Z1135" s="2"/>
    </row>
    <row r="1136" spans="1:26" ht="62.4" x14ac:dyDescent="0.3">
      <c r="A1136" s="47" t="s">
        <v>260</v>
      </c>
      <c r="B1136" s="44"/>
      <c r="C1136" s="47"/>
      <c r="D1136" s="47"/>
      <c r="E1136" s="15" t="s">
        <v>1146</v>
      </c>
      <c r="F1136" s="19">
        <f t="shared" ref="F1136:K1136" si="1793">F1137+F1141</f>
        <v>20381.100000000002</v>
      </c>
      <c r="G1136" s="19">
        <f t="shared" si="1793"/>
        <v>15754.5</v>
      </c>
      <c r="H1136" s="19">
        <f t="shared" si="1793"/>
        <v>15754.5</v>
      </c>
      <c r="I1136" s="19">
        <f t="shared" si="1793"/>
        <v>0</v>
      </c>
      <c r="J1136" s="19">
        <f t="shared" si="1793"/>
        <v>0</v>
      </c>
      <c r="K1136" s="19">
        <f t="shared" si="1793"/>
        <v>0</v>
      </c>
      <c r="L1136" s="19">
        <f t="shared" si="1738"/>
        <v>20381.100000000002</v>
      </c>
      <c r="M1136" s="19">
        <f t="shared" si="1739"/>
        <v>15754.5</v>
      </c>
      <c r="N1136" s="19">
        <f t="shared" si="1740"/>
        <v>15754.5</v>
      </c>
      <c r="O1136" s="19">
        <f t="shared" ref="O1136:Q1136" si="1794">O1137+O1141</f>
        <v>0</v>
      </c>
      <c r="P1136" s="19">
        <f t="shared" si="1794"/>
        <v>0</v>
      </c>
      <c r="Q1136" s="19">
        <f t="shared" si="1794"/>
        <v>0</v>
      </c>
      <c r="R1136" s="19">
        <f t="shared" si="1770"/>
        <v>20381.100000000002</v>
      </c>
      <c r="S1136" s="19">
        <f t="shared" ref="S1136" si="1795">S1137+S1141</f>
        <v>0</v>
      </c>
      <c r="T1136" s="19">
        <f t="shared" si="1710"/>
        <v>20381.100000000002</v>
      </c>
      <c r="U1136" s="19">
        <f t="shared" si="1771"/>
        <v>15754.5</v>
      </c>
      <c r="V1136" s="19">
        <f t="shared" si="1772"/>
        <v>15754.5</v>
      </c>
      <c r="W1136" s="19">
        <f t="shared" ref="W1136" si="1796">W1137+W1141</f>
        <v>0</v>
      </c>
      <c r="X1136" s="32"/>
      <c r="Y1136" s="23"/>
      <c r="Z1136" s="2"/>
    </row>
    <row r="1137" spans="1:26" ht="31.2" x14ac:dyDescent="0.3">
      <c r="A1137" s="47" t="s">
        <v>258</v>
      </c>
      <c r="B1137" s="44"/>
      <c r="C1137" s="47"/>
      <c r="D1137" s="47"/>
      <c r="E1137" s="15" t="s">
        <v>716</v>
      </c>
      <c r="F1137" s="19">
        <f t="shared" ref="F1137:K1139" si="1797">F1138</f>
        <v>500</v>
      </c>
      <c r="G1137" s="19">
        <f t="shared" si="1797"/>
        <v>500</v>
      </c>
      <c r="H1137" s="19">
        <f t="shared" si="1797"/>
        <v>500</v>
      </c>
      <c r="I1137" s="19">
        <f t="shared" si="1797"/>
        <v>0</v>
      </c>
      <c r="J1137" s="19">
        <f t="shared" si="1797"/>
        <v>0</v>
      </c>
      <c r="K1137" s="19">
        <f t="shared" si="1797"/>
        <v>0</v>
      </c>
      <c r="L1137" s="19">
        <f t="shared" si="1738"/>
        <v>500</v>
      </c>
      <c r="M1137" s="19">
        <f t="shared" si="1739"/>
        <v>500</v>
      </c>
      <c r="N1137" s="19">
        <f t="shared" si="1740"/>
        <v>500</v>
      </c>
      <c r="O1137" s="19">
        <f t="shared" ref="O1137:Q1139" si="1798">O1138</f>
        <v>0</v>
      </c>
      <c r="P1137" s="19">
        <f t="shared" si="1798"/>
        <v>0</v>
      </c>
      <c r="Q1137" s="19">
        <f t="shared" si="1798"/>
        <v>0</v>
      </c>
      <c r="R1137" s="19">
        <f t="shared" si="1770"/>
        <v>500</v>
      </c>
      <c r="S1137" s="19">
        <f t="shared" ref="S1137:S1139" si="1799">S1138</f>
        <v>0</v>
      </c>
      <c r="T1137" s="19">
        <f t="shared" ref="T1137:T1183" si="1800">R1137+S1137</f>
        <v>500</v>
      </c>
      <c r="U1137" s="19">
        <f t="shared" si="1771"/>
        <v>500</v>
      </c>
      <c r="V1137" s="19">
        <f t="shared" si="1772"/>
        <v>500</v>
      </c>
      <c r="W1137" s="19">
        <f t="shared" ref="W1137:W1139" si="1801">W1138</f>
        <v>0</v>
      </c>
      <c r="X1137" s="32"/>
      <c r="Y1137" s="23"/>
      <c r="Z1137" s="2"/>
    </row>
    <row r="1138" spans="1:26" ht="31.2" x14ac:dyDescent="0.3">
      <c r="A1138" s="47" t="s">
        <v>258</v>
      </c>
      <c r="B1138" s="44">
        <v>200</v>
      </c>
      <c r="C1138" s="47"/>
      <c r="D1138" s="47"/>
      <c r="E1138" s="15" t="s">
        <v>578</v>
      </c>
      <c r="F1138" s="19">
        <f t="shared" si="1797"/>
        <v>500</v>
      </c>
      <c r="G1138" s="19">
        <f t="shared" si="1797"/>
        <v>500</v>
      </c>
      <c r="H1138" s="19">
        <f t="shared" si="1797"/>
        <v>500</v>
      </c>
      <c r="I1138" s="19">
        <f t="shared" si="1797"/>
        <v>0</v>
      </c>
      <c r="J1138" s="19">
        <f t="shared" si="1797"/>
        <v>0</v>
      </c>
      <c r="K1138" s="19">
        <f t="shared" si="1797"/>
        <v>0</v>
      </c>
      <c r="L1138" s="19">
        <f t="shared" si="1738"/>
        <v>500</v>
      </c>
      <c r="M1138" s="19">
        <f t="shared" si="1739"/>
        <v>500</v>
      </c>
      <c r="N1138" s="19">
        <f t="shared" si="1740"/>
        <v>500</v>
      </c>
      <c r="O1138" s="19">
        <f t="shared" si="1798"/>
        <v>0</v>
      </c>
      <c r="P1138" s="19">
        <f t="shared" si="1798"/>
        <v>0</v>
      </c>
      <c r="Q1138" s="19">
        <f t="shared" si="1798"/>
        <v>0</v>
      </c>
      <c r="R1138" s="19">
        <f t="shared" si="1770"/>
        <v>500</v>
      </c>
      <c r="S1138" s="19">
        <f t="shared" si="1799"/>
        <v>0</v>
      </c>
      <c r="T1138" s="19">
        <f t="shared" si="1800"/>
        <v>500</v>
      </c>
      <c r="U1138" s="19">
        <f t="shared" si="1771"/>
        <v>500</v>
      </c>
      <c r="V1138" s="19">
        <f t="shared" si="1772"/>
        <v>500</v>
      </c>
      <c r="W1138" s="19">
        <f t="shared" si="1801"/>
        <v>0</v>
      </c>
      <c r="X1138" s="32"/>
      <c r="Y1138" s="23"/>
      <c r="Z1138" s="2"/>
    </row>
    <row r="1139" spans="1:26" ht="46.8" x14ac:dyDescent="0.3">
      <c r="A1139" s="47" t="s">
        <v>258</v>
      </c>
      <c r="B1139" s="44">
        <v>240</v>
      </c>
      <c r="C1139" s="47"/>
      <c r="D1139" s="47"/>
      <c r="E1139" s="15" t="s">
        <v>586</v>
      </c>
      <c r="F1139" s="19">
        <f t="shared" si="1797"/>
        <v>500</v>
      </c>
      <c r="G1139" s="19">
        <f t="shared" si="1797"/>
        <v>500</v>
      </c>
      <c r="H1139" s="19">
        <f t="shared" si="1797"/>
        <v>500</v>
      </c>
      <c r="I1139" s="19">
        <f t="shared" si="1797"/>
        <v>0</v>
      </c>
      <c r="J1139" s="19">
        <f t="shared" si="1797"/>
        <v>0</v>
      </c>
      <c r="K1139" s="19">
        <f t="shared" si="1797"/>
        <v>0</v>
      </c>
      <c r="L1139" s="19">
        <f t="shared" si="1738"/>
        <v>500</v>
      </c>
      <c r="M1139" s="19">
        <f t="shared" si="1739"/>
        <v>500</v>
      </c>
      <c r="N1139" s="19">
        <f t="shared" si="1740"/>
        <v>500</v>
      </c>
      <c r="O1139" s="19">
        <f t="shared" si="1798"/>
        <v>0</v>
      </c>
      <c r="P1139" s="19">
        <f t="shared" si="1798"/>
        <v>0</v>
      </c>
      <c r="Q1139" s="19">
        <f t="shared" si="1798"/>
        <v>0</v>
      </c>
      <c r="R1139" s="19">
        <f t="shared" si="1770"/>
        <v>500</v>
      </c>
      <c r="S1139" s="19">
        <f t="shared" si="1799"/>
        <v>0</v>
      </c>
      <c r="T1139" s="19">
        <f t="shared" si="1800"/>
        <v>500</v>
      </c>
      <c r="U1139" s="19">
        <f t="shared" si="1771"/>
        <v>500</v>
      </c>
      <c r="V1139" s="19">
        <f t="shared" si="1772"/>
        <v>500</v>
      </c>
      <c r="W1139" s="19">
        <f t="shared" si="1801"/>
        <v>0</v>
      </c>
      <c r="X1139" s="32"/>
      <c r="Y1139" s="23"/>
      <c r="Z1139" s="2"/>
    </row>
    <row r="1140" spans="1:26" ht="31.2" x14ac:dyDescent="0.3">
      <c r="A1140" s="47" t="s">
        <v>258</v>
      </c>
      <c r="B1140" s="44">
        <v>240</v>
      </c>
      <c r="C1140" s="47" t="s">
        <v>151</v>
      </c>
      <c r="D1140" s="47" t="s">
        <v>246</v>
      </c>
      <c r="E1140" s="15" t="s">
        <v>550</v>
      </c>
      <c r="F1140" s="19">
        <v>500</v>
      </c>
      <c r="G1140" s="19">
        <v>500</v>
      </c>
      <c r="H1140" s="19">
        <v>500</v>
      </c>
      <c r="I1140" s="19"/>
      <c r="J1140" s="19"/>
      <c r="K1140" s="19"/>
      <c r="L1140" s="19">
        <f t="shared" si="1738"/>
        <v>500</v>
      </c>
      <c r="M1140" s="19">
        <f t="shared" si="1739"/>
        <v>500</v>
      </c>
      <c r="N1140" s="19">
        <f t="shared" si="1740"/>
        <v>500</v>
      </c>
      <c r="O1140" s="19"/>
      <c r="P1140" s="19"/>
      <c r="Q1140" s="19"/>
      <c r="R1140" s="19">
        <f t="shared" si="1770"/>
        <v>500</v>
      </c>
      <c r="S1140" s="19"/>
      <c r="T1140" s="19">
        <f t="shared" si="1800"/>
        <v>500</v>
      </c>
      <c r="U1140" s="19">
        <f t="shared" si="1771"/>
        <v>500</v>
      </c>
      <c r="V1140" s="19">
        <f t="shared" si="1772"/>
        <v>500</v>
      </c>
      <c r="W1140" s="19"/>
      <c r="X1140" s="32"/>
      <c r="Y1140" s="23"/>
      <c r="Z1140" s="2"/>
    </row>
    <row r="1141" spans="1:26" ht="46.8" x14ac:dyDescent="0.3">
      <c r="A1141" s="47" t="s">
        <v>259</v>
      </c>
      <c r="B1141" s="44"/>
      <c r="C1141" s="47"/>
      <c r="D1141" s="47"/>
      <c r="E1141" s="15" t="s">
        <v>1362</v>
      </c>
      <c r="F1141" s="19">
        <f>F1145+F1142</f>
        <v>19881.100000000002</v>
      </c>
      <c r="G1141" s="19">
        <f t="shared" ref="G1141:W1141" si="1802">G1145+G1142</f>
        <v>15254.5</v>
      </c>
      <c r="H1141" s="19">
        <f t="shared" si="1802"/>
        <v>15254.5</v>
      </c>
      <c r="I1141" s="19">
        <f t="shared" ref="I1141:K1141" si="1803">I1145+I1142</f>
        <v>0</v>
      </c>
      <c r="J1141" s="19">
        <f t="shared" si="1803"/>
        <v>0</v>
      </c>
      <c r="K1141" s="19">
        <f t="shared" si="1803"/>
        <v>0</v>
      </c>
      <c r="L1141" s="19">
        <f t="shared" si="1738"/>
        <v>19881.100000000002</v>
      </c>
      <c r="M1141" s="19">
        <f t="shared" si="1739"/>
        <v>15254.5</v>
      </c>
      <c r="N1141" s="19">
        <f t="shared" si="1740"/>
        <v>15254.5</v>
      </c>
      <c r="O1141" s="19">
        <f t="shared" ref="O1141:Q1141" si="1804">O1145+O1142</f>
        <v>0</v>
      </c>
      <c r="P1141" s="19">
        <f t="shared" si="1804"/>
        <v>0</v>
      </c>
      <c r="Q1141" s="19">
        <f t="shared" si="1804"/>
        <v>0</v>
      </c>
      <c r="R1141" s="19">
        <f t="shared" si="1770"/>
        <v>19881.100000000002</v>
      </c>
      <c r="S1141" s="19">
        <f t="shared" ref="S1141" si="1805">S1145+S1142</f>
        <v>0</v>
      </c>
      <c r="T1141" s="19">
        <f t="shared" si="1800"/>
        <v>19881.100000000002</v>
      </c>
      <c r="U1141" s="19">
        <f t="shared" si="1771"/>
        <v>15254.5</v>
      </c>
      <c r="V1141" s="19">
        <f t="shared" si="1772"/>
        <v>15254.5</v>
      </c>
      <c r="W1141" s="19">
        <f t="shared" si="1802"/>
        <v>0</v>
      </c>
      <c r="X1141" s="32"/>
      <c r="Y1141" s="23"/>
      <c r="Z1141" s="2"/>
    </row>
    <row r="1142" spans="1:26" ht="93.6" x14ac:dyDescent="0.3">
      <c r="A1142" s="47" t="s">
        <v>259</v>
      </c>
      <c r="B1142" s="44">
        <v>100</v>
      </c>
      <c r="C1142" s="47"/>
      <c r="D1142" s="47"/>
      <c r="E1142" s="15" t="s">
        <v>577</v>
      </c>
      <c r="F1142" s="19">
        <f>F1143</f>
        <v>1865.4</v>
      </c>
      <c r="G1142" s="19">
        <f t="shared" ref="G1142:W1143" si="1806">G1143</f>
        <v>1718.9</v>
      </c>
      <c r="H1142" s="19">
        <f t="shared" si="1806"/>
        <v>1718.9</v>
      </c>
      <c r="I1142" s="19">
        <f t="shared" si="1806"/>
        <v>0</v>
      </c>
      <c r="J1142" s="19">
        <f t="shared" si="1806"/>
        <v>0</v>
      </c>
      <c r="K1142" s="19">
        <f t="shared" si="1806"/>
        <v>0</v>
      </c>
      <c r="L1142" s="19">
        <f t="shared" si="1738"/>
        <v>1865.4</v>
      </c>
      <c r="M1142" s="19">
        <f t="shared" si="1739"/>
        <v>1718.9</v>
      </c>
      <c r="N1142" s="19">
        <f t="shared" si="1740"/>
        <v>1718.9</v>
      </c>
      <c r="O1142" s="19">
        <f t="shared" si="1806"/>
        <v>0</v>
      </c>
      <c r="P1142" s="19">
        <f t="shared" si="1806"/>
        <v>0</v>
      </c>
      <c r="Q1142" s="19">
        <f t="shared" si="1806"/>
        <v>0</v>
      </c>
      <c r="R1142" s="19">
        <f t="shared" si="1770"/>
        <v>1865.4</v>
      </c>
      <c r="S1142" s="19">
        <f t="shared" si="1806"/>
        <v>0</v>
      </c>
      <c r="T1142" s="19">
        <f t="shared" si="1800"/>
        <v>1865.4</v>
      </c>
      <c r="U1142" s="19">
        <f t="shared" si="1771"/>
        <v>1718.9</v>
      </c>
      <c r="V1142" s="19">
        <f t="shared" si="1772"/>
        <v>1718.9</v>
      </c>
      <c r="W1142" s="19">
        <f t="shared" si="1806"/>
        <v>0</v>
      </c>
      <c r="X1142" s="32"/>
      <c r="Y1142" s="23"/>
      <c r="Z1142" s="2"/>
    </row>
    <row r="1143" spans="1:26" ht="31.2" x14ac:dyDescent="0.3">
      <c r="A1143" s="47" t="s">
        <v>259</v>
      </c>
      <c r="B1143" s="44">
        <v>110</v>
      </c>
      <c r="C1143" s="47"/>
      <c r="D1143" s="47"/>
      <c r="E1143" s="15" t="s">
        <v>584</v>
      </c>
      <c r="F1143" s="19">
        <f>F1144</f>
        <v>1865.4</v>
      </c>
      <c r="G1143" s="19">
        <f t="shared" si="1806"/>
        <v>1718.9</v>
      </c>
      <c r="H1143" s="19">
        <f t="shared" si="1806"/>
        <v>1718.9</v>
      </c>
      <c r="I1143" s="19">
        <f t="shared" si="1806"/>
        <v>0</v>
      </c>
      <c r="J1143" s="19">
        <f t="shared" si="1806"/>
        <v>0</v>
      </c>
      <c r="K1143" s="19">
        <f t="shared" si="1806"/>
        <v>0</v>
      </c>
      <c r="L1143" s="19">
        <f t="shared" si="1738"/>
        <v>1865.4</v>
      </c>
      <c r="M1143" s="19">
        <f t="shared" si="1739"/>
        <v>1718.9</v>
      </c>
      <c r="N1143" s="19">
        <f t="shared" si="1740"/>
        <v>1718.9</v>
      </c>
      <c r="O1143" s="19">
        <f t="shared" si="1806"/>
        <v>0</v>
      </c>
      <c r="P1143" s="19">
        <f t="shared" si="1806"/>
        <v>0</v>
      </c>
      <c r="Q1143" s="19">
        <f t="shared" si="1806"/>
        <v>0</v>
      </c>
      <c r="R1143" s="19">
        <f t="shared" si="1770"/>
        <v>1865.4</v>
      </c>
      <c r="S1143" s="19">
        <f t="shared" si="1806"/>
        <v>0</v>
      </c>
      <c r="T1143" s="19">
        <f t="shared" si="1800"/>
        <v>1865.4</v>
      </c>
      <c r="U1143" s="19">
        <f t="shared" si="1771"/>
        <v>1718.9</v>
      </c>
      <c r="V1143" s="19">
        <f t="shared" si="1772"/>
        <v>1718.9</v>
      </c>
      <c r="W1143" s="19">
        <f t="shared" si="1806"/>
        <v>0</v>
      </c>
      <c r="X1143" s="32"/>
      <c r="Y1143" s="23"/>
      <c r="Z1143" s="2"/>
    </row>
    <row r="1144" spans="1:26" ht="31.2" x14ac:dyDescent="0.3">
      <c r="A1144" s="47" t="s">
        <v>259</v>
      </c>
      <c r="B1144" s="44">
        <v>110</v>
      </c>
      <c r="C1144" s="47" t="s">
        <v>151</v>
      </c>
      <c r="D1144" s="47" t="s">
        <v>246</v>
      </c>
      <c r="E1144" s="15" t="s">
        <v>550</v>
      </c>
      <c r="F1144" s="19">
        <v>1865.4</v>
      </c>
      <c r="G1144" s="19">
        <v>1718.9</v>
      </c>
      <c r="H1144" s="19">
        <v>1718.9</v>
      </c>
      <c r="I1144" s="19"/>
      <c r="J1144" s="19"/>
      <c r="K1144" s="19"/>
      <c r="L1144" s="19">
        <f t="shared" si="1738"/>
        <v>1865.4</v>
      </c>
      <c r="M1144" s="19">
        <f t="shared" si="1739"/>
        <v>1718.9</v>
      </c>
      <c r="N1144" s="19">
        <f t="shared" si="1740"/>
        <v>1718.9</v>
      </c>
      <c r="O1144" s="19"/>
      <c r="P1144" s="19"/>
      <c r="Q1144" s="19"/>
      <c r="R1144" s="19">
        <f t="shared" si="1770"/>
        <v>1865.4</v>
      </c>
      <c r="S1144" s="19"/>
      <c r="T1144" s="19">
        <f t="shared" si="1800"/>
        <v>1865.4</v>
      </c>
      <c r="U1144" s="19">
        <f t="shared" si="1771"/>
        <v>1718.9</v>
      </c>
      <c r="V1144" s="19">
        <f t="shared" si="1772"/>
        <v>1718.9</v>
      </c>
      <c r="W1144" s="19"/>
      <c r="X1144" s="32"/>
      <c r="Y1144" s="23"/>
      <c r="Z1144" s="2"/>
    </row>
    <row r="1145" spans="1:26" ht="31.2" x14ac:dyDescent="0.3">
      <c r="A1145" s="47" t="s">
        <v>259</v>
      </c>
      <c r="B1145" s="44">
        <v>200</v>
      </c>
      <c r="C1145" s="47"/>
      <c r="D1145" s="47"/>
      <c r="E1145" s="15" t="s">
        <v>578</v>
      </c>
      <c r="F1145" s="19">
        <f t="shared" ref="F1145:K1146" si="1807">F1146</f>
        <v>18015.7</v>
      </c>
      <c r="G1145" s="19">
        <f t="shared" si="1807"/>
        <v>13535.6</v>
      </c>
      <c r="H1145" s="19">
        <f t="shared" si="1807"/>
        <v>13535.6</v>
      </c>
      <c r="I1145" s="19">
        <f t="shared" si="1807"/>
        <v>0</v>
      </c>
      <c r="J1145" s="19">
        <f t="shared" si="1807"/>
        <v>0</v>
      </c>
      <c r="K1145" s="19">
        <f t="shared" si="1807"/>
        <v>0</v>
      </c>
      <c r="L1145" s="19">
        <f t="shared" si="1738"/>
        <v>18015.7</v>
      </c>
      <c r="M1145" s="19">
        <f t="shared" si="1739"/>
        <v>13535.6</v>
      </c>
      <c r="N1145" s="19">
        <f t="shared" si="1740"/>
        <v>13535.6</v>
      </c>
      <c r="O1145" s="19">
        <f t="shared" ref="O1145:Q1146" si="1808">O1146</f>
        <v>0</v>
      </c>
      <c r="P1145" s="19">
        <f t="shared" si="1808"/>
        <v>0</v>
      </c>
      <c r="Q1145" s="19">
        <f t="shared" si="1808"/>
        <v>0</v>
      </c>
      <c r="R1145" s="19">
        <f t="shared" si="1770"/>
        <v>18015.7</v>
      </c>
      <c r="S1145" s="19">
        <f t="shared" ref="S1145:S1146" si="1809">S1146</f>
        <v>0</v>
      </c>
      <c r="T1145" s="19">
        <f t="shared" si="1800"/>
        <v>18015.7</v>
      </c>
      <c r="U1145" s="19">
        <f t="shared" si="1771"/>
        <v>13535.6</v>
      </c>
      <c r="V1145" s="19">
        <f t="shared" si="1772"/>
        <v>13535.6</v>
      </c>
      <c r="W1145" s="19">
        <f t="shared" ref="W1145:W1146" si="1810">W1146</f>
        <v>0</v>
      </c>
      <c r="X1145" s="32"/>
      <c r="Y1145" s="23"/>
      <c r="Z1145" s="2"/>
    </row>
    <row r="1146" spans="1:26" ht="46.8" x14ac:dyDescent="0.3">
      <c r="A1146" s="47" t="s">
        <v>259</v>
      </c>
      <c r="B1146" s="44">
        <v>240</v>
      </c>
      <c r="C1146" s="47"/>
      <c r="D1146" s="47"/>
      <c r="E1146" s="15" t="s">
        <v>586</v>
      </c>
      <c r="F1146" s="19">
        <f t="shared" si="1807"/>
        <v>18015.7</v>
      </c>
      <c r="G1146" s="19">
        <f t="shared" si="1807"/>
        <v>13535.6</v>
      </c>
      <c r="H1146" s="19">
        <f t="shared" si="1807"/>
        <v>13535.6</v>
      </c>
      <c r="I1146" s="19">
        <f t="shared" si="1807"/>
        <v>0</v>
      </c>
      <c r="J1146" s="19">
        <f t="shared" si="1807"/>
        <v>0</v>
      </c>
      <c r="K1146" s="19">
        <f t="shared" si="1807"/>
        <v>0</v>
      </c>
      <c r="L1146" s="19">
        <f t="shared" si="1738"/>
        <v>18015.7</v>
      </c>
      <c r="M1146" s="19">
        <f t="shared" si="1739"/>
        <v>13535.6</v>
      </c>
      <c r="N1146" s="19">
        <f t="shared" si="1740"/>
        <v>13535.6</v>
      </c>
      <c r="O1146" s="19">
        <f t="shared" si="1808"/>
        <v>0</v>
      </c>
      <c r="P1146" s="19">
        <f t="shared" si="1808"/>
        <v>0</v>
      </c>
      <c r="Q1146" s="19">
        <f t="shared" si="1808"/>
        <v>0</v>
      </c>
      <c r="R1146" s="19">
        <f t="shared" si="1770"/>
        <v>18015.7</v>
      </c>
      <c r="S1146" s="19">
        <f t="shared" si="1809"/>
        <v>0</v>
      </c>
      <c r="T1146" s="19">
        <f t="shared" si="1800"/>
        <v>18015.7</v>
      </c>
      <c r="U1146" s="19">
        <f t="shared" si="1771"/>
        <v>13535.6</v>
      </c>
      <c r="V1146" s="19">
        <f t="shared" si="1772"/>
        <v>13535.6</v>
      </c>
      <c r="W1146" s="19">
        <f t="shared" si="1810"/>
        <v>0</v>
      </c>
      <c r="X1146" s="32"/>
      <c r="Y1146" s="23"/>
      <c r="Z1146" s="2"/>
    </row>
    <row r="1147" spans="1:26" ht="31.2" x14ac:dyDescent="0.3">
      <c r="A1147" s="47" t="s">
        <v>259</v>
      </c>
      <c r="B1147" s="44">
        <v>240</v>
      </c>
      <c r="C1147" s="47" t="s">
        <v>151</v>
      </c>
      <c r="D1147" s="47" t="s">
        <v>246</v>
      </c>
      <c r="E1147" s="15" t="s">
        <v>550</v>
      </c>
      <c r="F1147" s="19">
        <v>18015.7</v>
      </c>
      <c r="G1147" s="19">
        <v>13535.6</v>
      </c>
      <c r="H1147" s="19">
        <v>13535.6</v>
      </c>
      <c r="I1147" s="19"/>
      <c r="J1147" s="19"/>
      <c r="K1147" s="19"/>
      <c r="L1147" s="19">
        <f t="shared" si="1738"/>
        <v>18015.7</v>
      </c>
      <c r="M1147" s="19">
        <f t="shared" si="1739"/>
        <v>13535.6</v>
      </c>
      <c r="N1147" s="19">
        <f t="shared" si="1740"/>
        <v>13535.6</v>
      </c>
      <c r="O1147" s="19"/>
      <c r="P1147" s="19"/>
      <c r="Q1147" s="19"/>
      <c r="R1147" s="19">
        <f t="shared" si="1770"/>
        <v>18015.7</v>
      </c>
      <c r="S1147" s="19"/>
      <c r="T1147" s="19">
        <f t="shared" si="1800"/>
        <v>18015.7</v>
      </c>
      <c r="U1147" s="19">
        <f t="shared" si="1771"/>
        <v>13535.6</v>
      </c>
      <c r="V1147" s="19">
        <f t="shared" si="1772"/>
        <v>13535.6</v>
      </c>
      <c r="W1147" s="19"/>
      <c r="X1147" s="32"/>
      <c r="Y1147" s="23"/>
      <c r="Z1147" s="2"/>
    </row>
    <row r="1148" spans="1:26" s="9" customFormat="1" ht="31.2" x14ac:dyDescent="0.3">
      <c r="A1148" s="8" t="s">
        <v>264</v>
      </c>
      <c r="B1148" s="14"/>
      <c r="C1148" s="8"/>
      <c r="D1148" s="8"/>
      <c r="E1148" s="45" t="s">
        <v>1147</v>
      </c>
      <c r="F1148" s="12">
        <f t="shared" ref="F1148:K1148" si="1811">F1149+F1219+F1357+F1372</f>
        <v>9388142.5</v>
      </c>
      <c r="G1148" s="12">
        <f t="shared" si="1811"/>
        <v>9029796.5000000019</v>
      </c>
      <c r="H1148" s="12">
        <f t="shared" si="1811"/>
        <v>8029764.5</v>
      </c>
      <c r="I1148" s="12">
        <f t="shared" si="1811"/>
        <v>-6607.7370000000001</v>
      </c>
      <c r="J1148" s="12">
        <f t="shared" si="1811"/>
        <v>0</v>
      </c>
      <c r="K1148" s="12">
        <f t="shared" si="1811"/>
        <v>0</v>
      </c>
      <c r="L1148" s="12">
        <f t="shared" si="1738"/>
        <v>9381534.7630000003</v>
      </c>
      <c r="M1148" s="12">
        <f t="shared" si="1739"/>
        <v>9029796.5000000019</v>
      </c>
      <c r="N1148" s="12">
        <f t="shared" si="1740"/>
        <v>8029764.5</v>
      </c>
      <c r="O1148" s="12">
        <f>O1149+O1219+O1357+O1372</f>
        <v>488598.64699999994</v>
      </c>
      <c r="P1148" s="12">
        <f>P1149+P1219+P1357+P1372</f>
        <v>0</v>
      </c>
      <c r="Q1148" s="12">
        <f>Q1149+Q1219+Q1357+Q1372</f>
        <v>-400000</v>
      </c>
      <c r="R1148" s="12">
        <f t="shared" si="1770"/>
        <v>9870133.4100000001</v>
      </c>
      <c r="S1148" s="12">
        <f>S1149+S1219+S1357+S1372</f>
        <v>-3336</v>
      </c>
      <c r="T1148" s="12">
        <f t="shared" si="1800"/>
        <v>9866797.4100000001</v>
      </c>
      <c r="U1148" s="12">
        <f t="shared" si="1771"/>
        <v>9029796.5000000019</v>
      </c>
      <c r="V1148" s="12">
        <f t="shared" si="1772"/>
        <v>7629764.5</v>
      </c>
      <c r="W1148" s="12">
        <f>W1149+W1219+W1357+W1372</f>
        <v>0</v>
      </c>
      <c r="X1148" s="22"/>
      <c r="Y1148" s="25"/>
    </row>
    <row r="1149" spans="1:26" s="11" customFormat="1" ht="46.8" x14ac:dyDescent="0.3">
      <c r="A1149" s="10" t="s">
        <v>265</v>
      </c>
      <c r="B1149" s="17"/>
      <c r="C1149" s="10"/>
      <c r="D1149" s="10"/>
      <c r="E1149" s="16" t="s">
        <v>1148</v>
      </c>
      <c r="F1149" s="18">
        <f t="shared" ref="F1149:K1149" si="1812">F1150+F1163+F1167+F1187+F1200+F1209+F1214</f>
        <v>4060431.8999999994</v>
      </c>
      <c r="G1149" s="18">
        <f t="shared" si="1812"/>
        <v>4476947.7</v>
      </c>
      <c r="H1149" s="18">
        <f t="shared" si="1812"/>
        <v>4267884.1999999993</v>
      </c>
      <c r="I1149" s="18">
        <f t="shared" si="1812"/>
        <v>-6607.7370000000001</v>
      </c>
      <c r="J1149" s="18">
        <f t="shared" si="1812"/>
        <v>0</v>
      </c>
      <c r="K1149" s="18">
        <f t="shared" si="1812"/>
        <v>0</v>
      </c>
      <c r="L1149" s="18">
        <f t="shared" si="1738"/>
        <v>4053824.1629999992</v>
      </c>
      <c r="M1149" s="18">
        <f t="shared" si="1739"/>
        <v>4476947.7</v>
      </c>
      <c r="N1149" s="18">
        <f t="shared" si="1740"/>
        <v>4267884.1999999993</v>
      </c>
      <c r="O1149" s="18">
        <f>O1150+O1163+O1167+O1187+O1200+O1209+O1214</f>
        <v>264118.98</v>
      </c>
      <c r="P1149" s="18">
        <f>P1150+P1163+P1167+P1187+P1200+P1209+P1214</f>
        <v>0</v>
      </c>
      <c r="Q1149" s="18">
        <f>Q1150+Q1163+Q1167+Q1187+Q1200+Q1209+Q1214</f>
        <v>-400000</v>
      </c>
      <c r="R1149" s="18">
        <f t="shared" si="1770"/>
        <v>4317943.1429999992</v>
      </c>
      <c r="S1149" s="18">
        <f>S1150+S1163+S1167+S1187+S1200+S1209+S1214</f>
        <v>0</v>
      </c>
      <c r="T1149" s="18">
        <f t="shared" si="1800"/>
        <v>4317943.1429999992</v>
      </c>
      <c r="U1149" s="18">
        <f t="shared" si="1771"/>
        <v>4476947.7</v>
      </c>
      <c r="V1149" s="18">
        <f t="shared" si="1772"/>
        <v>3867884.1999999993</v>
      </c>
      <c r="W1149" s="18">
        <f>W1150+W1163+W1167+W1187+W1200+W1209+W1214</f>
        <v>0</v>
      </c>
      <c r="X1149" s="31"/>
      <c r="Y1149" s="26"/>
    </row>
    <row r="1150" spans="1:26" ht="46.8" x14ac:dyDescent="0.3">
      <c r="A1150" s="47" t="s">
        <v>266</v>
      </c>
      <c r="B1150" s="44"/>
      <c r="C1150" s="47"/>
      <c r="D1150" s="47"/>
      <c r="E1150" s="15" t="s">
        <v>1149</v>
      </c>
      <c r="F1150" s="19">
        <f>F1151+F1155+F1159</f>
        <v>1858109.2</v>
      </c>
      <c r="G1150" s="19">
        <f t="shared" ref="G1150:W1150" si="1813">G1151+G1155+G1159</f>
        <v>1881619.4</v>
      </c>
      <c r="H1150" s="19">
        <f t="shared" si="1813"/>
        <v>1882070.4</v>
      </c>
      <c r="I1150" s="19">
        <f t="shared" ref="I1150:K1150" si="1814">I1151+I1155+I1159</f>
        <v>0</v>
      </c>
      <c r="J1150" s="19">
        <f t="shared" si="1814"/>
        <v>0</v>
      </c>
      <c r="K1150" s="19">
        <f t="shared" si="1814"/>
        <v>0</v>
      </c>
      <c r="L1150" s="19">
        <f t="shared" si="1738"/>
        <v>1858109.2</v>
      </c>
      <c r="M1150" s="19">
        <f t="shared" si="1739"/>
        <v>1881619.4</v>
      </c>
      <c r="N1150" s="19">
        <f t="shared" si="1740"/>
        <v>1882070.4</v>
      </c>
      <c r="O1150" s="19">
        <f t="shared" ref="O1150:Q1150" si="1815">O1151+O1155+O1159</f>
        <v>4606.0360000000001</v>
      </c>
      <c r="P1150" s="19">
        <f t="shared" si="1815"/>
        <v>0</v>
      </c>
      <c r="Q1150" s="19">
        <f t="shared" si="1815"/>
        <v>0</v>
      </c>
      <c r="R1150" s="19">
        <f t="shared" si="1770"/>
        <v>1862715.236</v>
      </c>
      <c r="S1150" s="19">
        <f t="shared" ref="S1150" si="1816">S1151+S1155+S1159</f>
        <v>0</v>
      </c>
      <c r="T1150" s="19">
        <f t="shared" si="1800"/>
        <v>1862715.236</v>
      </c>
      <c r="U1150" s="19">
        <f t="shared" si="1771"/>
        <v>1881619.4</v>
      </c>
      <c r="V1150" s="19">
        <f t="shared" si="1772"/>
        <v>1882070.4</v>
      </c>
      <c r="W1150" s="19">
        <f t="shared" si="1813"/>
        <v>0</v>
      </c>
      <c r="X1150" s="32"/>
      <c r="Y1150" s="23"/>
      <c r="Z1150" s="2"/>
    </row>
    <row r="1151" spans="1:26" x14ac:dyDescent="0.3">
      <c r="A1151" s="47" t="s">
        <v>261</v>
      </c>
      <c r="B1151" s="44"/>
      <c r="C1151" s="47"/>
      <c r="D1151" s="47"/>
      <c r="E1151" s="15" t="s">
        <v>717</v>
      </c>
      <c r="F1151" s="19">
        <f t="shared" ref="F1151:K1153" si="1817">F1152</f>
        <v>1743957.2</v>
      </c>
      <c r="G1151" s="19">
        <f t="shared" si="1817"/>
        <v>1778610.2999999998</v>
      </c>
      <c r="H1151" s="19">
        <f t="shared" si="1817"/>
        <v>1779061.2999999998</v>
      </c>
      <c r="I1151" s="19">
        <f t="shared" si="1817"/>
        <v>0</v>
      </c>
      <c r="J1151" s="19">
        <f t="shared" si="1817"/>
        <v>0</v>
      </c>
      <c r="K1151" s="19">
        <f t="shared" si="1817"/>
        <v>0</v>
      </c>
      <c r="L1151" s="19">
        <f t="shared" si="1738"/>
        <v>1743957.2</v>
      </c>
      <c r="M1151" s="19">
        <f t="shared" si="1739"/>
        <v>1778610.2999999998</v>
      </c>
      <c r="N1151" s="19">
        <f t="shared" si="1740"/>
        <v>1779061.2999999998</v>
      </c>
      <c r="O1151" s="19">
        <f t="shared" ref="O1151:Q1153" si="1818">O1152</f>
        <v>4606.0360000000001</v>
      </c>
      <c r="P1151" s="19">
        <f t="shared" si="1818"/>
        <v>0</v>
      </c>
      <c r="Q1151" s="19">
        <f t="shared" si="1818"/>
        <v>0</v>
      </c>
      <c r="R1151" s="19">
        <f t="shared" si="1770"/>
        <v>1748563.236</v>
      </c>
      <c r="S1151" s="19">
        <f t="shared" ref="S1151:S1153" si="1819">S1152</f>
        <v>0</v>
      </c>
      <c r="T1151" s="19">
        <f t="shared" si="1800"/>
        <v>1748563.236</v>
      </c>
      <c r="U1151" s="19">
        <f t="shared" si="1771"/>
        <v>1778610.2999999998</v>
      </c>
      <c r="V1151" s="19">
        <f t="shared" si="1772"/>
        <v>1779061.2999999998</v>
      </c>
      <c r="W1151" s="19">
        <f t="shared" ref="W1151:W1153" si="1820">W1152</f>
        <v>0</v>
      </c>
      <c r="X1151" s="32"/>
      <c r="Y1151" s="23"/>
      <c r="Z1151" s="2"/>
    </row>
    <row r="1152" spans="1:26" ht="31.2" x14ac:dyDescent="0.3">
      <c r="A1152" s="47" t="s">
        <v>261</v>
      </c>
      <c r="B1152" s="44">
        <v>200</v>
      </c>
      <c r="C1152" s="47"/>
      <c r="D1152" s="47"/>
      <c r="E1152" s="15" t="s">
        <v>578</v>
      </c>
      <c r="F1152" s="19">
        <f t="shared" si="1817"/>
        <v>1743957.2</v>
      </c>
      <c r="G1152" s="19">
        <f t="shared" si="1817"/>
        <v>1778610.2999999998</v>
      </c>
      <c r="H1152" s="19">
        <f t="shared" si="1817"/>
        <v>1779061.2999999998</v>
      </c>
      <c r="I1152" s="19">
        <f t="shared" si="1817"/>
        <v>0</v>
      </c>
      <c r="J1152" s="19">
        <f t="shared" si="1817"/>
        <v>0</v>
      </c>
      <c r="K1152" s="19">
        <f t="shared" si="1817"/>
        <v>0</v>
      </c>
      <c r="L1152" s="19">
        <f t="shared" si="1738"/>
        <v>1743957.2</v>
      </c>
      <c r="M1152" s="19">
        <f t="shared" si="1739"/>
        <v>1778610.2999999998</v>
      </c>
      <c r="N1152" s="19">
        <f t="shared" si="1740"/>
        <v>1779061.2999999998</v>
      </c>
      <c r="O1152" s="19">
        <f t="shared" si="1818"/>
        <v>4606.0360000000001</v>
      </c>
      <c r="P1152" s="19">
        <f t="shared" si="1818"/>
        <v>0</v>
      </c>
      <c r="Q1152" s="19">
        <f t="shared" si="1818"/>
        <v>0</v>
      </c>
      <c r="R1152" s="19">
        <f t="shared" si="1770"/>
        <v>1748563.236</v>
      </c>
      <c r="S1152" s="19">
        <f t="shared" si="1819"/>
        <v>0</v>
      </c>
      <c r="T1152" s="19">
        <f t="shared" si="1800"/>
        <v>1748563.236</v>
      </c>
      <c r="U1152" s="19">
        <f t="shared" si="1771"/>
        <v>1778610.2999999998</v>
      </c>
      <c r="V1152" s="19">
        <f t="shared" si="1772"/>
        <v>1779061.2999999998</v>
      </c>
      <c r="W1152" s="19">
        <f t="shared" si="1820"/>
        <v>0</v>
      </c>
      <c r="X1152" s="32"/>
      <c r="Y1152" s="23"/>
      <c r="Z1152" s="2"/>
    </row>
    <row r="1153" spans="1:26" ht="46.8" x14ac:dyDescent="0.3">
      <c r="A1153" s="47" t="s">
        <v>261</v>
      </c>
      <c r="B1153" s="44">
        <v>240</v>
      </c>
      <c r="C1153" s="47"/>
      <c r="D1153" s="47"/>
      <c r="E1153" s="15" t="s">
        <v>586</v>
      </c>
      <c r="F1153" s="19">
        <f t="shared" si="1817"/>
        <v>1743957.2</v>
      </c>
      <c r="G1153" s="19">
        <f t="shared" si="1817"/>
        <v>1778610.2999999998</v>
      </c>
      <c r="H1153" s="19">
        <f t="shared" si="1817"/>
        <v>1779061.2999999998</v>
      </c>
      <c r="I1153" s="19">
        <f t="shared" si="1817"/>
        <v>0</v>
      </c>
      <c r="J1153" s="19">
        <f t="shared" si="1817"/>
        <v>0</v>
      </c>
      <c r="K1153" s="19">
        <f t="shared" si="1817"/>
        <v>0</v>
      </c>
      <c r="L1153" s="19">
        <f t="shared" si="1738"/>
        <v>1743957.2</v>
      </c>
      <c r="M1153" s="19">
        <f t="shared" si="1739"/>
        <v>1778610.2999999998</v>
      </c>
      <c r="N1153" s="19">
        <f t="shared" si="1740"/>
        <v>1779061.2999999998</v>
      </c>
      <c r="O1153" s="19">
        <f t="shared" si="1818"/>
        <v>4606.0360000000001</v>
      </c>
      <c r="P1153" s="19">
        <f t="shared" si="1818"/>
        <v>0</v>
      </c>
      <c r="Q1153" s="19">
        <f t="shared" si="1818"/>
        <v>0</v>
      </c>
      <c r="R1153" s="19">
        <f t="shared" si="1770"/>
        <v>1748563.236</v>
      </c>
      <c r="S1153" s="19">
        <f t="shared" si="1819"/>
        <v>0</v>
      </c>
      <c r="T1153" s="19">
        <f t="shared" si="1800"/>
        <v>1748563.236</v>
      </c>
      <c r="U1153" s="19">
        <f t="shared" si="1771"/>
        <v>1778610.2999999998</v>
      </c>
      <c r="V1153" s="19">
        <f t="shared" si="1772"/>
        <v>1779061.2999999998</v>
      </c>
      <c r="W1153" s="19">
        <f t="shared" si="1820"/>
        <v>0</v>
      </c>
      <c r="X1153" s="32"/>
      <c r="Y1153" s="23"/>
      <c r="Z1153" s="2"/>
    </row>
    <row r="1154" spans="1:26" x14ac:dyDescent="0.3">
      <c r="A1154" s="47" t="s">
        <v>261</v>
      </c>
      <c r="B1154" s="44">
        <v>240</v>
      </c>
      <c r="C1154" s="47" t="s">
        <v>151</v>
      </c>
      <c r="D1154" s="47" t="s">
        <v>30</v>
      </c>
      <c r="E1154" s="15" t="s">
        <v>549</v>
      </c>
      <c r="F1154" s="19">
        <v>1743957.2</v>
      </c>
      <c r="G1154" s="19">
        <v>1778610.2999999998</v>
      </c>
      <c r="H1154" s="19">
        <v>1779061.2999999998</v>
      </c>
      <c r="I1154" s="19"/>
      <c r="J1154" s="19"/>
      <c r="K1154" s="19"/>
      <c r="L1154" s="19">
        <f t="shared" si="1738"/>
        <v>1743957.2</v>
      </c>
      <c r="M1154" s="19">
        <f t="shared" si="1739"/>
        <v>1778610.2999999998</v>
      </c>
      <c r="N1154" s="19">
        <f t="shared" si="1740"/>
        <v>1779061.2999999998</v>
      </c>
      <c r="O1154" s="19">
        <f>1449.112+4066.259-909.335</f>
        <v>4606.0360000000001</v>
      </c>
      <c r="P1154" s="19"/>
      <c r="Q1154" s="19"/>
      <c r="R1154" s="19">
        <f t="shared" si="1770"/>
        <v>1748563.236</v>
      </c>
      <c r="S1154" s="19"/>
      <c r="T1154" s="19">
        <f t="shared" si="1800"/>
        <v>1748563.236</v>
      </c>
      <c r="U1154" s="19">
        <f t="shared" si="1771"/>
        <v>1778610.2999999998</v>
      </c>
      <c r="V1154" s="19">
        <f t="shared" si="1772"/>
        <v>1779061.2999999998</v>
      </c>
      <c r="W1154" s="19"/>
      <c r="X1154" s="32"/>
      <c r="Y1154" s="23"/>
      <c r="Z1154" s="2"/>
    </row>
    <row r="1155" spans="1:26" ht="31.2" x14ac:dyDescent="0.3">
      <c r="A1155" s="47" t="s">
        <v>262</v>
      </c>
      <c r="B1155" s="44"/>
      <c r="C1155" s="47"/>
      <c r="D1155" s="47"/>
      <c r="E1155" s="15" t="s">
        <v>718</v>
      </c>
      <c r="F1155" s="19">
        <f t="shared" ref="F1155:K1157" si="1821">F1156</f>
        <v>44417.9</v>
      </c>
      <c r="G1155" s="19">
        <f t="shared" si="1821"/>
        <v>33275</v>
      </c>
      <c r="H1155" s="19">
        <f t="shared" si="1821"/>
        <v>33275</v>
      </c>
      <c r="I1155" s="19">
        <f t="shared" si="1821"/>
        <v>0</v>
      </c>
      <c r="J1155" s="19">
        <f t="shared" si="1821"/>
        <v>0</v>
      </c>
      <c r="K1155" s="19">
        <f t="shared" si="1821"/>
        <v>0</v>
      </c>
      <c r="L1155" s="19">
        <f t="shared" si="1738"/>
        <v>44417.9</v>
      </c>
      <c r="M1155" s="19">
        <f t="shared" si="1739"/>
        <v>33275</v>
      </c>
      <c r="N1155" s="19">
        <f t="shared" si="1740"/>
        <v>33275</v>
      </c>
      <c r="O1155" s="19">
        <f t="shared" ref="O1155:Q1157" si="1822">O1156</f>
        <v>0</v>
      </c>
      <c r="P1155" s="19">
        <f t="shared" si="1822"/>
        <v>0</v>
      </c>
      <c r="Q1155" s="19">
        <f t="shared" si="1822"/>
        <v>0</v>
      </c>
      <c r="R1155" s="19">
        <f t="shared" si="1770"/>
        <v>44417.9</v>
      </c>
      <c r="S1155" s="19">
        <f t="shared" ref="S1155:S1157" si="1823">S1156</f>
        <v>0</v>
      </c>
      <c r="T1155" s="19">
        <f t="shared" si="1800"/>
        <v>44417.9</v>
      </c>
      <c r="U1155" s="19">
        <f t="shared" si="1771"/>
        <v>33275</v>
      </c>
      <c r="V1155" s="19">
        <f t="shared" si="1772"/>
        <v>33275</v>
      </c>
      <c r="W1155" s="19">
        <f t="shared" ref="W1155:W1157" si="1824">W1156</f>
        <v>0</v>
      </c>
      <c r="X1155" s="32"/>
      <c r="Y1155" s="23"/>
      <c r="Z1155" s="2"/>
    </row>
    <row r="1156" spans="1:26" ht="31.2" x14ac:dyDescent="0.3">
      <c r="A1156" s="47" t="s">
        <v>262</v>
      </c>
      <c r="B1156" s="44">
        <v>200</v>
      </c>
      <c r="C1156" s="47"/>
      <c r="D1156" s="47"/>
      <c r="E1156" s="15" t="s">
        <v>578</v>
      </c>
      <c r="F1156" s="19">
        <f t="shared" si="1821"/>
        <v>44417.9</v>
      </c>
      <c r="G1156" s="19">
        <f t="shared" si="1821"/>
        <v>33275</v>
      </c>
      <c r="H1156" s="19">
        <f t="shared" si="1821"/>
        <v>33275</v>
      </c>
      <c r="I1156" s="19">
        <f t="shared" si="1821"/>
        <v>0</v>
      </c>
      <c r="J1156" s="19">
        <f t="shared" si="1821"/>
        <v>0</v>
      </c>
      <c r="K1156" s="19">
        <f t="shared" si="1821"/>
        <v>0</v>
      </c>
      <c r="L1156" s="19">
        <f t="shared" ref="L1156:L1222" si="1825">F1156+I1156</f>
        <v>44417.9</v>
      </c>
      <c r="M1156" s="19">
        <f t="shared" ref="M1156:M1222" si="1826">G1156+J1156</f>
        <v>33275</v>
      </c>
      <c r="N1156" s="19">
        <f t="shared" ref="N1156:N1222" si="1827">H1156+K1156</f>
        <v>33275</v>
      </c>
      <c r="O1156" s="19">
        <f t="shared" si="1822"/>
        <v>0</v>
      </c>
      <c r="P1156" s="19">
        <f t="shared" si="1822"/>
        <v>0</v>
      </c>
      <c r="Q1156" s="19">
        <f t="shared" si="1822"/>
        <v>0</v>
      </c>
      <c r="R1156" s="19">
        <f t="shared" si="1770"/>
        <v>44417.9</v>
      </c>
      <c r="S1156" s="19">
        <f t="shared" si="1823"/>
        <v>0</v>
      </c>
      <c r="T1156" s="19">
        <f t="shared" si="1800"/>
        <v>44417.9</v>
      </c>
      <c r="U1156" s="19">
        <f t="shared" si="1771"/>
        <v>33275</v>
      </c>
      <c r="V1156" s="19">
        <f t="shared" si="1772"/>
        <v>33275</v>
      </c>
      <c r="W1156" s="19">
        <f t="shared" si="1824"/>
        <v>0</v>
      </c>
      <c r="X1156" s="32"/>
      <c r="Y1156" s="23"/>
      <c r="Z1156" s="2"/>
    </row>
    <row r="1157" spans="1:26" ht="46.8" x14ac:dyDescent="0.3">
      <c r="A1157" s="47" t="s">
        <v>262</v>
      </c>
      <c r="B1157" s="44">
        <v>240</v>
      </c>
      <c r="C1157" s="47"/>
      <c r="D1157" s="47"/>
      <c r="E1157" s="15" t="s">
        <v>586</v>
      </c>
      <c r="F1157" s="19">
        <f t="shared" si="1821"/>
        <v>44417.9</v>
      </c>
      <c r="G1157" s="19">
        <f t="shared" si="1821"/>
        <v>33275</v>
      </c>
      <c r="H1157" s="19">
        <f t="shared" si="1821"/>
        <v>33275</v>
      </c>
      <c r="I1157" s="19">
        <f t="shared" si="1821"/>
        <v>0</v>
      </c>
      <c r="J1157" s="19">
        <f t="shared" si="1821"/>
        <v>0</v>
      </c>
      <c r="K1157" s="19">
        <f t="shared" si="1821"/>
        <v>0</v>
      </c>
      <c r="L1157" s="19">
        <f t="shared" si="1825"/>
        <v>44417.9</v>
      </c>
      <c r="M1157" s="19">
        <f t="shared" si="1826"/>
        <v>33275</v>
      </c>
      <c r="N1157" s="19">
        <f t="shared" si="1827"/>
        <v>33275</v>
      </c>
      <c r="O1157" s="19">
        <f t="shared" si="1822"/>
        <v>0</v>
      </c>
      <c r="P1157" s="19">
        <f t="shared" si="1822"/>
        <v>0</v>
      </c>
      <c r="Q1157" s="19">
        <f t="shared" si="1822"/>
        <v>0</v>
      </c>
      <c r="R1157" s="19">
        <f t="shared" si="1770"/>
        <v>44417.9</v>
      </c>
      <c r="S1157" s="19">
        <f t="shared" si="1823"/>
        <v>0</v>
      </c>
      <c r="T1157" s="19">
        <f t="shared" si="1800"/>
        <v>44417.9</v>
      </c>
      <c r="U1157" s="19">
        <f t="shared" si="1771"/>
        <v>33275</v>
      </c>
      <c r="V1157" s="19">
        <f t="shared" si="1772"/>
        <v>33275</v>
      </c>
      <c r="W1157" s="19">
        <f t="shared" si="1824"/>
        <v>0</v>
      </c>
      <c r="X1157" s="32"/>
      <c r="Y1157" s="23"/>
      <c r="Z1157" s="2"/>
    </row>
    <row r="1158" spans="1:26" x14ac:dyDescent="0.3">
      <c r="A1158" s="47" t="s">
        <v>262</v>
      </c>
      <c r="B1158" s="44">
        <v>240</v>
      </c>
      <c r="C1158" s="47" t="s">
        <v>151</v>
      </c>
      <c r="D1158" s="47" t="s">
        <v>30</v>
      </c>
      <c r="E1158" s="15" t="s">
        <v>549</v>
      </c>
      <c r="F1158" s="19">
        <v>44417.9</v>
      </c>
      <c r="G1158" s="19">
        <v>33275</v>
      </c>
      <c r="H1158" s="19">
        <v>33275</v>
      </c>
      <c r="I1158" s="19"/>
      <c r="J1158" s="19"/>
      <c r="K1158" s="19"/>
      <c r="L1158" s="19">
        <f t="shared" si="1825"/>
        <v>44417.9</v>
      </c>
      <c r="M1158" s="19">
        <f t="shared" si="1826"/>
        <v>33275</v>
      </c>
      <c r="N1158" s="19">
        <f t="shared" si="1827"/>
        <v>33275</v>
      </c>
      <c r="O1158" s="19"/>
      <c r="P1158" s="19"/>
      <c r="Q1158" s="19"/>
      <c r="R1158" s="19">
        <f t="shared" si="1770"/>
        <v>44417.9</v>
      </c>
      <c r="S1158" s="19"/>
      <c r="T1158" s="19">
        <f t="shared" si="1800"/>
        <v>44417.9</v>
      </c>
      <c r="U1158" s="19">
        <f t="shared" si="1771"/>
        <v>33275</v>
      </c>
      <c r="V1158" s="19">
        <f t="shared" si="1772"/>
        <v>33275</v>
      </c>
      <c r="W1158" s="19"/>
      <c r="X1158" s="32"/>
      <c r="Y1158" s="23"/>
      <c r="Z1158" s="2"/>
    </row>
    <row r="1159" spans="1:26" ht="46.8" x14ac:dyDescent="0.3">
      <c r="A1159" s="47" t="s">
        <v>263</v>
      </c>
      <c r="B1159" s="44"/>
      <c r="C1159" s="47"/>
      <c r="D1159" s="47"/>
      <c r="E1159" s="15" t="s">
        <v>719</v>
      </c>
      <c r="F1159" s="19">
        <f t="shared" ref="F1159:K1161" si="1828">F1160</f>
        <v>69734.100000000006</v>
      </c>
      <c r="G1159" s="19">
        <f t="shared" si="1828"/>
        <v>69734.100000000006</v>
      </c>
      <c r="H1159" s="19">
        <f t="shared" si="1828"/>
        <v>69734.100000000006</v>
      </c>
      <c r="I1159" s="19">
        <f t="shared" si="1828"/>
        <v>0</v>
      </c>
      <c r="J1159" s="19">
        <f t="shared" si="1828"/>
        <v>0</v>
      </c>
      <c r="K1159" s="19">
        <f t="shared" si="1828"/>
        <v>0</v>
      </c>
      <c r="L1159" s="19">
        <f t="shared" si="1825"/>
        <v>69734.100000000006</v>
      </c>
      <c r="M1159" s="19">
        <f t="shared" si="1826"/>
        <v>69734.100000000006</v>
      </c>
      <c r="N1159" s="19">
        <f t="shared" si="1827"/>
        <v>69734.100000000006</v>
      </c>
      <c r="O1159" s="19">
        <f t="shared" ref="O1159:Q1161" si="1829">O1160</f>
        <v>0</v>
      </c>
      <c r="P1159" s="19">
        <f t="shared" si="1829"/>
        <v>0</v>
      </c>
      <c r="Q1159" s="19">
        <f t="shared" si="1829"/>
        <v>0</v>
      </c>
      <c r="R1159" s="19">
        <f t="shared" si="1770"/>
        <v>69734.100000000006</v>
      </c>
      <c r="S1159" s="19">
        <f t="shared" ref="S1159:S1161" si="1830">S1160</f>
        <v>0</v>
      </c>
      <c r="T1159" s="19">
        <f t="shared" si="1800"/>
        <v>69734.100000000006</v>
      </c>
      <c r="U1159" s="19">
        <f t="shared" si="1771"/>
        <v>69734.100000000006</v>
      </c>
      <c r="V1159" s="19">
        <f t="shared" si="1772"/>
        <v>69734.100000000006</v>
      </c>
      <c r="W1159" s="19">
        <f t="shared" ref="W1159:W1161" si="1831">W1160</f>
        <v>0</v>
      </c>
      <c r="X1159" s="32"/>
      <c r="Y1159" s="23"/>
      <c r="Z1159" s="2"/>
    </row>
    <row r="1160" spans="1:26" x14ac:dyDescent="0.3">
      <c r="A1160" s="47" t="s">
        <v>263</v>
      </c>
      <c r="B1160" s="44">
        <v>800</v>
      </c>
      <c r="C1160" s="47"/>
      <c r="D1160" s="47"/>
      <c r="E1160" s="15" t="s">
        <v>583</v>
      </c>
      <c r="F1160" s="19">
        <f t="shared" si="1828"/>
        <v>69734.100000000006</v>
      </c>
      <c r="G1160" s="19">
        <f t="shared" si="1828"/>
        <v>69734.100000000006</v>
      </c>
      <c r="H1160" s="19">
        <f t="shared" si="1828"/>
        <v>69734.100000000006</v>
      </c>
      <c r="I1160" s="19">
        <f t="shared" si="1828"/>
        <v>0</v>
      </c>
      <c r="J1160" s="19">
        <f t="shared" si="1828"/>
        <v>0</v>
      </c>
      <c r="K1160" s="19">
        <f t="shared" si="1828"/>
        <v>0</v>
      </c>
      <c r="L1160" s="19">
        <f t="shared" si="1825"/>
        <v>69734.100000000006</v>
      </c>
      <c r="M1160" s="19">
        <f t="shared" si="1826"/>
        <v>69734.100000000006</v>
      </c>
      <c r="N1160" s="19">
        <f t="shared" si="1827"/>
        <v>69734.100000000006</v>
      </c>
      <c r="O1160" s="19">
        <f t="shared" si="1829"/>
        <v>0</v>
      </c>
      <c r="P1160" s="19">
        <f t="shared" si="1829"/>
        <v>0</v>
      </c>
      <c r="Q1160" s="19">
        <f t="shared" si="1829"/>
        <v>0</v>
      </c>
      <c r="R1160" s="19">
        <f t="shared" si="1770"/>
        <v>69734.100000000006</v>
      </c>
      <c r="S1160" s="19">
        <f t="shared" si="1830"/>
        <v>0</v>
      </c>
      <c r="T1160" s="19">
        <f t="shared" si="1800"/>
        <v>69734.100000000006</v>
      </c>
      <c r="U1160" s="19">
        <f t="shared" si="1771"/>
        <v>69734.100000000006</v>
      </c>
      <c r="V1160" s="19">
        <f t="shared" si="1772"/>
        <v>69734.100000000006</v>
      </c>
      <c r="W1160" s="19">
        <f t="shared" si="1831"/>
        <v>0</v>
      </c>
      <c r="X1160" s="32"/>
      <c r="Y1160" s="23"/>
      <c r="Z1160" s="2"/>
    </row>
    <row r="1161" spans="1:26" ht="78" x14ac:dyDescent="0.3">
      <c r="A1161" s="47" t="s">
        <v>263</v>
      </c>
      <c r="B1161" s="44">
        <v>810</v>
      </c>
      <c r="C1161" s="47"/>
      <c r="D1161" s="47"/>
      <c r="E1161" s="15" t="s">
        <v>599</v>
      </c>
      <c r="F1161" s="19">
        <f t="shared" si="1828"/>
        <v>69734.100000000006</v>
      </c>
      <c r="G1161" s="19">
        <f t="shared" si="1828"/>
        <v>69734.100000000006</v>
      </c>
      <c r="H1161" s="19">
        <f t="shared" si="1828"/>
        <v>69734.100000000006</v>
      </c>
      <c r="I1161" s="19">
        <f t="shared" si="1828"/>
        <v>0</v>
      </c>
      <c r="J1161" s="19">
        <f t="shared" si="1828"/>
        <v>0</v>
      </c>
      <c r="K1161" s="19">
        <f t="shared" si="1828"/>
        <v>0</v>
      </c>
      <c r="L1161" s="19">
        <f t="shared" si="1825"/>
        <v>69734.100000000006</v>
      </c>
      <c r="M1161" s="19">
        <f t="shared" si="1826"/>
        <v>69734.100000000006</v>
      </c>
      <c r="N1161" s="19">
        <f t="shared" si="1827"/>
        <v>69734.100000000006</v>
      </c>
      <c r="O1161" s="19">
        <f t="shared" si="1829"/>
        <v>0</v>
      </c>
      <c r="P1161" s="19">
        <f t="shared" si="1829"/>
        <v>0</v>
      </c>
      <c r="Q1161" s="19">
        <f t="shared" si="1829"/>
        <v>0</v>
      </c>
      <c r="R1161" s="19">
        <f t="shared" si="1770"/>
        <v>69734.100000000006</v>
      </c>
      <c r="S1161" s="19">
        <f t="shared" si="1830"/>
        <v>0</v>
      </c>
      <c r="T1161" s="19">
        <f t="shared" si="1800"/>
        <v>69734.100000000006</v>
      </c>
      <c r="U1161" s="19">
        <f t="shared" si="1771"/>
        <v>69734.100000000006</v>
      </c>
      <c r="V1161" s="19">
        <f t="shared" si="1772"/>
        <v>69734.100000000006</v>
      </c>
      <c r="W1161" s="19">
        <f t="shared" si="1831"/>
        <v>0</v>
      </c>
      <c r="X1161" s="32"/>
      <c r="Y1161" s="23"/>
      <c r="Z1161" s="2"/>
    </row>
    <row r="1162" spans="1:26" x14ac:dyDescent="0.3">
      <c r="A1162" s="47" t="s">
        <v>263</v>
      </c>
      <c r="B1162" s="44">
        <v>810</v>
      </c>
      <c r="C1162" s="47" t="s">
        <v>151</v>
      </c>
      <c r="D1162" s="47" t="s">
        <v>30</v>
      </c>
      <c r="E1162" s="15" t="s">
        <v>549</v>
      </c>
      <c r="F1162" s="19">
        <v>69734.100000000006</v>
      </c>
      <c r="G1162" s="19">
        <v>69734.100000000006</v>
      </c>
      <c r="H1162" s="19">
        <v>69734.100000000006</v>
      </c>
      <c r="I1162" s="19"/>
      <c r="J1162" s="19"/>
      <c r="K1162" s="19"/>
      <c r="L1162" s="19">
        <f t="shared" si="1825"/>
        <v>69734.100000000006</v>
      </c>
      <c r="M1162" s="19">
        <f t="shared" si="1826"/>
        <v>69734.100000000006</v>
      </c>
      <c r="N1162" s="19">
        <f t="shared" si="1827"/>
        <v>69734.100000000006</v>
      </c>
      <c r="O1162" s="19"/>
      <c r="P1162" s="19"/>
      <c r="Q1162" s="19"/>
      <c r="R1162" s="19">
        <f t="shared" si="1770"/>
        <v>69734.100000000006</v>
      </c>
      <c r="S1162" s="19"/>
      <c r="T1162" s="19">
        <f t="shared" si="1800"/>
        <v>69734.100000000006</v>
      </c>
      <c r="U1162" s="19">
        <f t="shared" si="1771"/>
        <v>69734.100000000006</v>
      </c>
      <c r="V1162" s="19">
        <f t="shared" si="1772"/>
        <v>69734.100000000006</v>
      </c>
      <c r="W1162" s="19"/>
      <c r="X1162" s="32"/>
      <c r="Y1162" s="23"/>
      <c r="Z1162" s="2"/>
    </row>
    <row r="1163" spans="1:26" ht="62.4" x14ac:dyDescent="0.3">
      <c r="A1163" s="47" t="s">
        <v>267</v>
      </c>
      <c r="B1163" s="44"/>
      <c r="C1163" s="47"/>
      <c r="D1163" s="47"/>
      <c r="E1163" s="15" t="s">
        <v>1150</v>
      </c>
      <c r="F1163" s="19">
        <f t="shared" ref="F1163:K1165" si="1832">F1164</f>
        <v>78270.900000000009</v>
      </c>
      <c r="G1163" s="19">
        <f t="shared" si="1832"/>
        <v>48251.1</v>
      </c>
      <c r="H1163" s="19">
        <f t="shared" si="1832"/>
        <v>48251.1</v>
      </c>
      <c r="I1163" s="19">
        <f t="shared" si="1832"/>
        <v>0</v>
      </c>
      <c r="J1163" s="19">
        <f t="shared" si="1832"/>
        <v>0</v>
      </c>
      <c r="K1163" s="19">
        <f t="shared" si="1832"/>
        <v>0</v>
      </c>
      <c r="L1163" s="19">
        <f t="shared" si="1825"/>
        <v>78270.900000000009</v>
      </c>
      <c r="M1163" s="19">
        <f t="shared" si="1826"/>
        <v>48251.1</v>
      </c>
      <c r="N1163" s="19">
        <f t="shared" si="1827"/>
        <v>48251.1</v>
      </c>
      <c r="O1163" s="19">
        <f t="shared" ref="O1163:Q1165" si="1833">O1164</f>
        <v>2544.422</v>
      </c>
      <c r="P1163" s="19">
        <f t="shared" si="1833"/>
        <v>0</v>
      </c>
      <c r="Q1163" s="19">
        <f t="shared" si="1833"/>
        <v>0</v>
      </c>
      <c r="R1163" s="19">
        <f t="shared" si="1770"/>
        <v>80815.322000000015</v>
      </c>
      <c r="S1163" s="19">
        <f t="shared" ref="S1163:S1165" si="1834">S1164</f>
        <v>0</v>
      </c>
      <c r="T1163" s="19">
        <f t="shared" si="1800"/>
        <v>80815.322000000015</v>
      </c>
      <c r="U1163" s="19">
        <f t="shared" si="1771"/>
        <v>48251.1</v>
      </c>
      <c r="V1163" s="19">
        <f t="shared" si="1772"/>
        <v>48251.1</v>
      </c>
      <c r="W1163" s="19">
        <f t="shared" ref="W1163:W1165" si="1835">W1164</f>
        <v>0</v>
      </c>
      <c r="X1163" s="32"/>
      <c r="Y1163" s="23"/>
      <c r="Z1163" s="2"/>
    </row>
    <row r="1164" spans="1:26" ht="31.2" x14ac:dyDescent="0.3">
      <c r="A1164" s="47" t="s">
        <v>267</v>
      </c>
      <c r="B1164" s="44">
        <v>200</v>
      </c>
      <c r="C1164" s="47"/>
      <c r="D1164" s="47"/>
      <c r="E1164" s="15" t="s">
        <v>578</v>
      </c>
      <c r="F1164" s="19">
        <f t="shared" si="1832"/>
        <v>78270.900000000009</v>
      </c>
      <c r="G1164" s="19">
        <f t="shared" si="1832"/>
        <v>48251.1</v>
      </c>
      <c r="H1164" s="19">
        <f t="shared" si="1832"/>
        <v>48251.1</v>
      </c>
      <c r="I1164" s="19">
        <f t="shared" si="1832"/>
        <v>0</v>
      </c>
      <c r="J1164" s="19">
        <f t="shared" si="1832"/>
        <v>0</v>
      </c>
      <c r="K1164" s="19">
        <f t="shared" si="1832"/>
        <v>0</v>
      </c>
      <c r="L1164" s="19">
        <f t="shared" si="1825"/>
        <v>78270.900000000009</v>
      </c>
      <c r="M1164" s="19">
        <f t="shared" si="1826"/>
        <v>48251.1</v>
      </c>
      <c r="N1164" s="19">
        <f t="shared" si="1827"/>
        <v>48251.1</v>
      </c>
      <c r="O1164" s="19">
        <f t="shared" si="1833"/>
        <v>2544.422</v>
      </c>
      <c r="P1164" s="19">
        <f t="shared" si="1833"/>
        <v>0</v>
      </c>
      <c r="Q1164" s="19">
        <f t="shared" si="1833"/>
        <v>0</v>
      </c>
      <c r="R1164" s="19">
        <f t="shared" si="1770"/>
        <v>80815.322000000015</v>
      </c>
      <c r="S1164" s="19">
        <f t="shared" si="1834"/>
        <v>0</v>
      </c>
      <c r="T1164" s="19">
        <f t="shared" si="1800"/>
        <v>80815.322000000015</v>
      </c>
      <c r="U1164" s="19">
        <f t="shared" si="1771"/>
        <v>48251.1</v>
      </c>
      <c r="V1164" s="19">
        <f t="shared" si="1772"/>
        <v>48251.1</v>
      </c>
      <c r="W1164" s="19">
        <f t="shared" si="1835"/>
        <v>0</v>
      </c>
      <c r="X1164" s="32"/>
      <c r="Y1164" s="23"/>
      <c r="Z1164" s="2"/>
    </row>
    <row r="1165" spans="1:26" ht="46.8" x14ac:dyDescent="0.3">
      <c r="A1165" s="47" t="s">
        <v>267</v>
      </c>
      <c r="B1165" s="44">
        <v>240</v>
      </c>
      <c r="C1165" s="47"/>
      <c r="D1165" s="47"/>
      <c r="E1165" s="15" t="s">
        <v>586</v>
      </c>
      <c r="F1165" s="19">
        <f t="shared" si="1832"/>
        <v>78270.900000000009</v>
      </c>
      <c r="G1165" s="19">
        <f t="shared" si="1832"/>
        <v>48251.1</v>
      </c>
      <c r="H1165" s="19">
        <f t="shared" si="1832"/>
        <v>48251.1</v>
      </c>
      <c r="I1165" s="19">
        <f t="shared" si="1832"/>
        <v>0</v>
      </c>
      <c r="J1165" s="19">
        <f t="shared" si="1832"/>
        <v>0</v>
      </c>
      <c r="K1165" s="19">
        <f t="shared" si="1832"/>
        <v>0</v>
      </c>
      <c r="L1165" s="19">
        <f t="shared" si="1825"/>
        <v>78270.900000000009</v>
      </c>
      <c r="M1165" s="19">
        <f t="shared" si="1826"/>
        <v>48251.1</v>
      </c>
      <c r="N1165" s="19">
        <f t="shared" si="1827"/>
        <v>48251.1</v>
      </c>
      <c r="O1165" s="19">
        <f t="shared" si="1833"/>
        <v>2544.422</v>
      </c>
      <c r="P1165" s="19">
        <f t="shared" si="1833"/>
        <v>0</v>
      </c>
      <c r="Q1165" s="19">
        <f t="shared" si="1833"/>
        <v>0</v>
      </c>
      <c r="R1165" s="19">
        <f t="shared" si="1770"/>
        <v>80815.322000000015</v>
      </c>
      <c r="S1165" s="19">
        <f t="shared" si="1834"/>
        <v>0</v>
      </c>
      <c r="T1165" s="19">
        <f t="shared" si="1800"/>
        <v>80815.322000000015</v>
      </c>
      <c r="U1165" s="19">
        <f t="shared" si="1771"/>
        <v>48251.1</v>
      </c>
      <c r="V1165" s="19">
        <f t="shared" si="1772"/>
        <v>48251.1</v>
      </c>
      <c r="W1165" s="19">
        <f t="shared" si="1835"/>
        <v>0</v>
      </c>
      <c r="X1165" s="32"/>
      <c r="Y1165" s="23"/>
      <c r="Z1165" s="2"/>
    </row>
    <row r="1166" spans="1:26" x14ac:dyDescent="0.3">
      <c r="A1166" s="47" t="s">
        <v>267</v>
      </c>
      <c r="B1166" s="44">
        <v>240</v>
      </c>
      <c r="C1166" s="47" t="s">
        <v>151</v>
      </c>
      <c r="D1166" s="47" t="s">
        <v>30</v>
      </c>
      <c r="E1166" s="15" t="s">
        <v>549</v>
      </c>
      <c r="F1166" s="19">
        <v>78270.900000000009</v>
      </c>
      <c r="G1166" s="19">
        <v>48251.1</v>
      </c>
      <c r="H1166" s="19">
        <v>48251.1</v>
      </c>
      <c r="I1166" s="19"/>
      <c r="J1166" s="19"/>
      <c r="K1166" s="19"/>
      <c r="L1166" s="19">
        <f t="shared" si="1825"/>
        <v>78270.900000000009</v>
      </c>
      <c r="M1166" s="19">
        <f t="shared" si="1826"/>
        <v>48251.1</v>
      </c>
      <c r="N1166" s="19">
        <f t="shared" si="1827"/>
        <v>48251.1</v>
      </c>
      <c r="O1166" s="19">
        <v>2544.422</v>
      </c>
      <c r="P1166" s="19"/>
      <c r="Q1166" s="19"/>
      <c r="R1166" s="19">
        <f t="shared" si="1770"/>
        <v>80815.322000000015</v>
      </c>
      <c r="S1166" s="19"/>
      <c r="T1166" s="19">
        <f t="shared" si="1800"/>
        <v>80815.322000000015</v>
      </c>
      <c r="U1166" s="19">
        <f t="shared" si="1771"/>
        <v>48251.1</v>
      </c>
      <c r="V1166" s="19">
        <f t="shared" si="1772"/>
        <v>48251.1</v>
      </c>
      <c r="W1166" s="19"/>
      <c r="X1166" s="32"/>
      <c r="Y1166" s="23"/>
      <c r="Z1166" s="2"/>
    </row>
    <row r="1167" spans="1:26" ht="62.4" x14ac:dyDescent="0.3">
      <c r="A1167" s="47" t="s">
        <v>270</v>
      </c>
      <c r="B1167" s="44"/>
      <c r="C1167" s="47"/>
      <c r="D1167" s="47"/>
      <c r="E1167" s="15" t="s">
        <v>944</v>
      </c>
      <c r="F1167" s="19">
        <f>F1168+F1176+F1172+F1180</f>
        <v>833494.5</v>
      </c>
      <c r="G1167" s="19">
        <f t="shared" ref="G1167:H1167" si="1836">G1168+G1176+G1172+G1180</f>
        <v>1239940.2</v>
      </c>
      <c r="H1167" s="19">
        <f t="shared" si="1836"/>
        <v>1291719.8</v>
      </c>
      <c r="I1167" s="19">
        <f t="shared" ref="I1167:K1167" si="1837">I1168+I1176+I1172+I1180</f>
        <v>-6607.7370000000001</v>
      </c>
      <c r="J1167" s="19">
        <f t="shared" si="1837"/>
        <v>0</v>
      </c>
      <c r="K1167" s="19">
        <f t="shared" si="1837"/>
        <v>0</v>
      </c>
      <c r="L1167" s="19">
        <f t="shared" si="1825"/>
        <v>826886.76300000004</v>
      </c>
      <c r="M1167" s="19">
        <f t="shared" si="1826"/>
        <v>1239940.2</v>
      </c>
      <c r="N1167" s="19">
        <f t="shared" si="1827"/>
        <v>1291719.8</v>
      </c>
      <c r="O1167" s="19">
        <f>O1168+O1176+O1172+O1180</f>
        <v>237125.82199999999</v>
      </c>
      <c r="P1167" s="19">
        <f t="shared" ref="P1167:W1167" si="1838">P1168+P1176+P1172+P1180</f>
        <v>0</v>
      </c>
      <c r="Q1167" s="19">
        <f t="shared" si="1838"/>
        <v>0</v>
      </c>
      <c r="R1167" s="19">
        <f t="shared" si="1770"/>
        <v>1064012.585</v>
      </c>
      <c r="S1167" s="19">
        <f t="shared" ref="S1167" si="1839">S1168+S1176+S1172+S1180</f>
        <v>0</v>
      </c>
      <c r="T1167" s="19">
        <f t="shared" si="1800"/>
        <v>1064012.585</v>
      </c>
      <c r="U1167" s="19">
        <f t="shared" si="1771"/>
        <v>1239940.2</v>
      </c>
      <c r="V1167" s="19">
        <f t="shared" si="1772"/>
        <v>1291719.8</v>
      </c>
      <c r="W1167" s="19">
        <f t="shared" si="1838"/>
        <v>0</v>
      </c>
      <c r="X1167" s="32"/>
      <c r="Y1167" s="23"/>
      <c r="Z1167" s="2"/>
    </row>
    <row r="1168" spans="1:26" ht="31.2" x14ac:dyDescent="0.3">
      <c r="A1168" s="47" t="s">
        <v>268</v>
      </c>
      <c r="B1168" s="44"/>
      <c r="C1168" s="47"/>
      <c r="D1168" s="47"/>
      <c r="E1168" s="15" t="s">
        <v>721</v>
      </c>
      <c r="F1168" s="19">
        <f t="shared" ref="F1168:K1170" si="1840">F1169</f>
        <v>423136.2</v>
      </c>
      <c r="G1168" s="19">
        <f t="shared" si="1840"/>
        <v>969312</v>
      </c>
      <c r="H1168" s="19">
        <f t="shared" si="1840"/>
        <v>1291719.8</v>
      </c>
      <c r="I1168" s="19">
        <f t="shared" si="1840"/>
        <v>0</v>
      </c>
      <c r="J1168" s="19">
        <f t="shared" si="1840"/>
        <v>0</v>
      </c>
      <c r="K1168" s="19">
        <f t="shared" si="1840"/>
        <v>0</v>
      </c>
      <c r="L1168" s="19">
        <f t="shared" si="1825"/>
        <v>423136.2</v>
      </c>
      <c r="M1168" s="19">
        <f t="shared" si="1826"/>
        <v>969312</v>
      </c>
      <c r="N1168" s="19">
        <f t="shared" si="1827"/>
        <v>1291719.8</v>
      </c>
      <c r="O1168" s="19">
        <f t="shared" ref="O1168:Q1170" si="1841">O1169</f>
        <v>120625.822</v>
      </c>
      <c r="P1168" s="19">
        <f t="shared" si="1841"/>
        <v>0</v>
      </c>
      <c r="Q1168" s="19">
        <f t="shared" si="1841"/>
        <v>0</v>
      </c>
      <c r="R1168" s="19">
        <f t="shared" si="1770"/>
        <v>543762.022</v>
      </c>
      <c r="S1168" s="19">
        <f t="shared" ref="S1168:S1170" si="1842">S1169</f>
        <v>0</v>
      </c>
      <c r="T1168" s="19">
        <f t="shared" si="1800"/>
        <v>543762.022</v>
      </c>
      <c r="U1168" s="19">
        <f t="shared" si="1771"/>
        <v>969312</v>
      </c>
      <c r="V1168" s="19">
        <f t="shared" si="1772"/>
        <v>1291719.8</v>
      </c>
      <c r="W1168" s="19">
        <f t="shared" ref="W1168:W1170" si="1843">W1169</f>
        <v>0</v>
      </c>
      <c r="X1168" s="32"/>
      <c r="Y1168" s="23"/>
      <c r="Z1168" s="2"/>
    </row>
    <row r="1169" spans="1:26" ht="31.2" x14ac:dyDescent="0.3">
      <c r="A1169" s="47" t="s">
        <v>268</v>
      </c>
      <c r="B1169" s="44">
        <v>200</v>
      </c>
      <c r="C1169" s="47"/>
      <c r="D1169" s="47"/>
      <c r="E1169" s="15" t="s">
        <v>578</v>
      </c>
      <c r="F1169" s="19">
        <f t="shared" si="1840"/>
        <v>423136.2</v>
      </c>
      <c r="G1169" s="19">
        <f t="shared" si="1840"/>
        <v>969312</v>
      </c>
      <c r="H1169" s="19">
        <f t="shared" si="1840"/>
        <v>1291719.8</v>
      </c>
      <c r="I1169" s="19">
        <f t="shared" si="1840"/>
        <v>0</v>
      </c>
      <c r="J1169" s="19">
        <f t="shared" si="1840"/>
        <v>0</v>
      </c>
      <c r="K1169" s="19">
        <f t="shared" si="1840"/>
        <v>0</v>
      </c>
      <c r="L1169" s="19">
        <f t="shared" si="1825"/>
        <v>423136.2</v>
      </c>
      <c r="M1169" s="19">
        <f t="shared" si="1826"/>
        <v>969312</v>
      </c>
      <c r="N1169" s="19">
        <f t="shared" si="1827"/>
        <v>1291719.8</v>
      </c>
      <c r="O1169" s="19">
        <f t="shared" si="1841"/>
        <v>120625.822</v>
      </c>
      <c r="P1169" s="19">
        <f t="shared" si="1841"/>
        <v>0</v>
      </c>
      <c r="Q1169" s="19">
        <f t="shared" si="1841"/>
        <v>0</v>
      </c>
      <c r="R1169" s="19">
        <f t="shared" si="1770"/>
        <v>543762.022</v>
      </c>
      <c r="S1169" s="19">
        <f t="shared" si="1842"/>
        <v>0</v>
      </c>
      <c r="T1169" s="19">
        <f t="shared" si="1800"/>
        <v>543762.022</v>
      </c>
      <c r="U1169" s="19">
        <f t="shared" si="1771"/>
        <v>969312</v>
      </c>
      <c r="V1169" s="19">
        <f t="shared" si="1772"/>
        <v>1291719.8</v>
      </c>
      <c r="W1169" s="19">
        <f t="shared" si="1843"/>
        <v>0</v>
      </c>
      <c r="X1169" s="32"/>
      <c r="Y1169" s="23"/>
      <c r="Z1169" s="2"/>
    </row>
    <row r="1170" spans="1:26" ht="46.8" x14ac:dyDescent="0.3">
      <c r="A1170" s="47" t="s">
        <v>268</v>
      </c>
      <c r="B1170" s="44">
        <v>240</v>
      </c>
      <c r="C1170" s="47"/>
      <c r="D1170" s="47"/>
      <c r="E1170" s="15" t="s">
        <v>586</v>
      </c>
      <c r="F1170" s="19">
        <f t="shared" si="1840"/>
        <v>423136.2</v>
      </c>
      <c r="G1170" s="19">
        <f t="shared" si="1840"/>
        <v>969312</v>
      </c>
      <c r="H1170" s="19">
        <f t="shared" si="1840"/>
        <v>1291719.8</v>
      </c>
      <c r="I1170" s="19">
        <f t="shared" si="1840"/>
        <v>0</v>
      </c>
      <c r="J1170" s="19">
        <f t="shared" si="1840"/>
        <v>0</v>
      </c>
      <c r="K1170" s="19">
        <f t="shared" si="1840"/>
        <v>0</v>
      </c>
      <c r="L1170" s="19">
        <f t="shared" si="1825"/>
        <v>423136.2</v>
      </c>
      <c r="M1170" s="19">
        <f t="shared" si="1826"/>
        <v>969312</v>
      </c>
      <c r="N1170" s="19">
        <f t="shared" si="1827"/>
        <v>1291719.8</v>
      </c>
      <c r="O1170" s="19">
        <f t="shared" si="1841"/>
        <v>120625.822</v>
      </c>
      <c r="P1170" s="19">
        <f t="shared" si="1841"/>
        <v>0</v>
      </c>
      <c r="Q1170" s="19">
        <f t="shared" si="1841"/>
        <v>0</v>
      </c>
      <c r="R1170" s="19">
        <f t="shared" ref="R1170:R1233" si="1844">L1170+O1170</f>
        <v>543762.022</v>
      </c>
      <c r="S1170" s="19">
        <f t="shared" si="1842"/>
        <v>0</v>
      </c>
      <c r="T1170" s="19">
        <f t="shared" si="1800"/>
        <v>543762.022</v>
      </c>
      <c r="U1170" s="19">
        <f t="shared" ref="U1170:U1233" si="1845">M1170+P1170</f>
        <v>969312</v>
      </c>
      <c r="V1170" s="19">
        <f t="shared" ref="V1170:V1233" si="1846">N1170+Q1170</f>
        <v>1291719.8</v>
      </c>
      <c r="W1170" s="19">
        <f t="shared" si="1843"/>
        <v>0</v>
      </c>
      <c r="X1170" s="32"/>
      <c r="Y1170" s="23"/>
      <c r="Z1170" s="2"/>
    </row>
    <row r="1171" spans="1:26" x14ac:dyDescent="0.3">
      <c r="A1171" s="47" t="s">
        <v>268</v>
      </c>
      <c r="B1171" s="44">
        <v>240</v>
      </c>
      <c r="C1171" s="47" t="s">
        <v>151</v>
      </c>
      <c r="D1171" s="47" t="s">
        <v>30</v>
      </c>
      <c r="E1171" s="15" t="s">
        <v>549</v>
      </c>
      <c r="F1171" s="19">
        <v>423136.2</v>
      </c>
      <c r="G1171" s="19">
        <v>969312</v>
      </c>
      <c r="H1171" s="19">
        <v>1291719.8</v>
      </c>
      <c r="I1171" s="19"/>
      <c r="J1171" s="19"/>
      <c r="K1171" s="19"/>
      <c r="L1171" s="19">
        <f t="shared" si="1825"/>
        <v>423136.2</v>
      </c>
      <c r="M1171" s="19">
        <f t="shared" si="1826"/>
        <v>969312</v>
      </c>
      <c r="N1171" s="19">
        <f t="shared" si="1827"/>
        <v>1291719.8</v>
      </c>
      <c r="O1171" s="19">
        <v>120625.822</v>
      </c>
      <c r="P1171" s="19"/>
      <c r="Q1171" s="19"/>
      <c r="R1171" s="19">
        <f t="shared" si="1844"/>
        <v>543762.022</v>
      </c>
      <c r="S1171" s="19"/>
      <c r="T1171" s="19">
        <f t="shared" si="1800"/>
        <v>543762.022</v>
      </c>
      <c r="U1171" s="19">
        <f t="shared" si="1845"/>
        <v>969312</v>
      </c>
      <c r="V1171" s="19">
        <f t="shared" si="1846"/>
        <v>1291719.8</v>
      </c>
      <c r="W1171" s="19"/>
      <c r="X1171" s="32"/>
      <c r="Y1171" s="23"/>
      <c r="Z1171" s="2"/>
    </row>
    <row r="1172" spans="1:26" ht="46.8" x14ac:dyDescent="0.3">
      <c r="A1172" s="47" t="s">
        <v>1021</v>
      </c>
      <c r="B1172" s="44"/>
      <c r="C1172" s="47"/>
      <c r="D1172" s="47"/>
      <c r="E1172" s="15" t="s">
        <v>741</v>
      </c>
      <c r="F1172" s="19">
        <f>F1173</f>
        <v>15800</v>
      </c>
      <c r="G1172" s="19">
        <f t="shared" ref="G1172:W1174" si="1847">G1173</f>
        <v>0</v>
      </c>
      <c r="H1172" s="19">
        <f t="shared" si="1847"/>
        <v>0</v>
      </c>
      <c r="I1172" s="19">
        <f t="shared" si="1847"/>
        <v>-6607.7370000000001</v>
      </c>
      <c r="J1172" s="19">
        <f t="shared" si="1847"/>
        <v>0</v>
      </c>
      <c r="K1172" s="19">
        <f t="shared" si="1847"/>
        <v>0</v>
      </c>
      <c r="L1172" s="19">
        <f t="shared" si="1825"/>
        <v>9192.262999999999</v>
      </c>
      <c r="M1172" s="19">
        <f t="shared" si="1826"/>
        <v>0</v>
      </c>
      <c r="N1172" s="19">
        <f t="shared" si="1827"/>
        <v>0</v>
      </c>
      <c r="O1172" s="19">
        <f t="shared" si="1847"/>
        <v>0</v>
      </c>
      <c r="P1172" s="19">
        <f t="shared" si="1847"/>
        <v>0</v>
      </c>
      <c r="Q1172" s="19">
        <f t="shared" si="1847"/>
        <v>0</v>
      </c>
      <c r="R1172" s="19">
        <f t="shared" si="1844"/>
        <v>9192.262999999999</v>
      </c>
      <c r="S1172" s="19">
        <f t="shared" si="1847"/>
        <v>0</v>
      </c>
      <c r="T1172" s="19">
        <f t="shared" si="1800"/>
        <v>9192.262999999999</v>
      </c>
      <c r="U1172" s="19">
        <f t="shared" si="1845"/>
        <v>0</v>
      </c>
      <c r="V1172" s="19">
        <f t="shared" si="1846"/>
        <v>0</v>
      </c>
      <c r="W1172" s="19">
        <f t="shared" si="1847"/>
        <v>0</v>
      </c>
      <c r="X1172" s="32"/>
      <c r="Y1172" s="23"/>
      <c r="Z1172" s="2"/>
    </row>
    <row r="1173" spans="1:26" ht="31.2" x14ac:dyDescent="0.3">
      <c r="A1173" s="47" t="s">
        <v>1021</v>
      </c>
      <c r="B1173" s="44">
        <v>200</v>
      </c>
      <c r="C1173" s="47"/>
      <c r="D1173" s="47"/>
      <c r="E1173" s="15" t="s">
        <v>578</v>
      </c>
      <c r="F1173" s="19">
        <f>F1174</f>
        <v>15800</v>
      </c>
      <c r="G1173" s="19">
        <f t="shared" si="1847"/>
        <v>0</v>
      </c>
      <c r="H1173" s="19">
        <f t="shared" si="1847"/>
        <v>0</v>
      </c>
      <c r="I1173" s="19">
        <f t="shared" si="1847"/>
        <v>-6607.7370000000001</v>
      </c>
      <c r="J1173" s="19">
        <f t="shared" si="1847"/>
        <v>0</v>
      </c>
      <c r="K1173" s="19">
        <f t="shared" si="1847"/>
        <v>0</v>
      </c>
      <c r="L1173" s="19">
        <f t="shared" si="1825"/>
        <v>9192.262999999999</v>
      </c>
      <c r="M1173" s="19">
        <f t="shared" si="1826"/>
        <v>0</v>
      </c>
      <c r="N1173" s="19">
        <f t="shared" si="1827"/>
        <v>0</v>
      </c>
      <c r="O1173" s="19">
        <f t="shared" si="1847"/>
        <v>0</v>
      </c>
      <c r="P1173" s="19">
        <f t="shared" si="1847"/>
        <v>0</v>
      </c>
      <c r="Q1173" s="19">
        <f t="shared" si="1847"/>
        <v>0</v>
      </c>
      <c r="R1173" s="19">
        <f t="shared" si="1844"/>
        <v>9192.262999999999</v>
      </c>
      <c r="S1173" s="19">
        <f t="shared" si="1847"/>
        <v>0</v>
      </c>
      <c r="T1173" s="19">
        <f t="shared" si="1800"/>
        <v>9192.262999999999</v>
      </c>
      <c r="U1173" s="19">
        <f t="shared" si="1845"/>
        <v>0</v>
      </c>
      <c r="V1173" s="19">
        <f t="shared" si="1846"/>
        <v>0</v>
      </c>
      <c r="W1173" s="19">
        <f t="shared" si="1847"/>
        <v>0</v>
      </c>
      <c r="X1173" s="32"/>
      <c r="Y1173" s="23"/>
      <c r="Z1173" s="2"/>
    </row>
    <row r="1174" spans="1:26" ht="46.8" x14ac:dyDescent="0.3">
      <c r="A1174" s="47" t="s">
        <v>1021</v>
      </c>
      <c r="B1174" s="44">
        <v>240</v>
      </c>
      <c r="C1174" s="47"/>
      <c r="D1174" s="47"/>
      <c r="E1174" s="15" t="s">
        <v>586</v>
      </c>
      <c r="F1174" s="19">
        <f>F1175</f>
        <v>15800</v>
      </c>
      <c r="G1174" s="19">
        <f t="shared" si="1847"/>
        <v>0</v>
      </c>
      <c r="H1174" s="19">
        <f t="shared" si="1847"/>
        <v>0</v>
      </c>
      <c r="I1174" s="19">
        <f t="shared" si="1847"/>
        <v>-6607.7370000000001</v>
      </c>
      <c r="J1174" s="19">
        <f t="shared" si="1847"/>
        <v>0</v>
      </c>
      <c r="K1174" s="19">
        <f t="shared" si="1847"/>
        <v>0</v>
      </c>
      <c r="L1174" s="19">
        <f t="shared" si="1825"/>
        <v>9192.262999999999</v>
      </c>
      <c r="M1174" s="19">
        <f t="shared" si="1826"/>
        <v>0</v>
      </c>
      <c r="N1174" s="19">
        <f t="shared" si="1827"/>
        <v>0</v>
      </c>
      <c r="O1174" s="19">
        <f t="shared" si="1847"/>
        <v>0</v>
      </c>
      <c r="P1174" s="19">
        <f t="shared" si="1847"/>
        <v>0</v>
      </c>
      <c r="Q1174" s="19">
        <f t="shared" si="1847"/>
        <v>0</v>
      </c>
      <c r="R1174" s="19">
        <f t="shared" si="1844"/>
        <v>9192.262999999999</v>
      </c>
      <c r="S1174" s="19">
        <f t="shared" si="1847"/>
        <v>0</v>
      </c>
      <c r="T1174" s="19">
        <f t="shared" si="1800"/>
        <v>9192.262999999999</v>
      </c>
      <c r="U1174" s="19">
        <f t="shared" si="1845"/>
        <v>0</v>
      </c>
      <c r="V1174" s="19">
        <f t="shared" si="1846"/>
        <v>0</v>
      </c>
      <c r="W1174" s="19">
        <f t="shared" si="1847"/>
        <v>0</v>
      </c>
      <c r="X1174" s="32"/>
      <c r="Y1174" s="23"/>
      <c r="Z1174" s="2"/>
    </row>
    <row r="1175" spans="1:26" x14ac:dyDescent="0.3">
      <c r="A1175" s="47" t="s">
        <v>1021</v>
      </c>
      <c r="B1175" s="44">
        <v>240</v>
      </c>
      <c r="C1175" s="47" t="s">
        <v>151</v>
      </c>
      <c r="D1175" s="47" t="s">
        <v>24</v>
      </c>
      <c r="E1175" s="15" t="s">
        <v>548</v>
      </c>
      <c r="F1175" s="19">
        <v>15800</v>
      </c>
      <c r="G1175" s="19">
        <v>0</v>
      </c>
      <c r="H1175" s="19">
        <v>0</v>
      </c>
      <c r="I1175" s="19">
        <v>-6607.7370000000001</v>
      </c>
      <c r="J1175" s="19"/>
      <c r="K1175" s="19"/>
      <c r="L1175" s="19">
        <f t="shared" si="1825"/>
        <v>9192.262999999999</v>
      </c>
      <c r="M1175" s="19">
        <f t="shared" si="1826"/>
        <v>0</v>
      </c>
      <c r="N1175" s="19">
        <f t="shared" si="1827"/>
        <v>0</v>
      </c>
      <c r="O1175" s="19"/>
      <c r="P1175" s="19"/>
      <c r="Q1175" s="19"/>
      <c r="R1175" s="19">
        <f t="shared" si="1844"/>
        <v>9192.262999999999</v>
      </c>
      <c r="S1175" s="19"/>
      <c r="T1175" s="19">
        <f t="shared" si="1800"/>
        <v>9192.262999999999</v>
      </c>
      <c r="U1175" s="19">
        <f t="shared" si="1845"/>
        <v>0</v>
      </c>
      <c r="V1175" s="19">
        <f t="shared" si="1846"/>
        <v>0</v>
      </c>
      <c r="W1175" s="19"/>
      <c r="X1175" s="32"/>
      <c r="Y1175" s="23" t="s">
        <v>1304</v>
      </c>
      <c r="Z1175" s="2"/>
    </row>
    <row r="1176" spans="1:26" ht="78" x14ac:dyDescent="0.3">
      <c r="A1176" s="47" t="s">
        <v>269</v>
      </c>
      <c r="B1176" s="44"/>
      <c r="C1176" s="47"/>
      <c r="D1176" s="47"/>
      <c r="E1176" s="15" t="s">
        <v>720</v>
      </c>
      <c r="F1176" s="19">
        <f t="shared" ref="F1176:K1178" si="1848">F1177</f>
        <v>161558.29999999999</v>
      </c>
      <c r="G1176" s="19">
        <f t="shared" si="1848"/>
        <v>37628.199999999997</v>
      </c>
      <c r="H1176" s="19">
        <f t="shared" si="1848"/>
        <v>0</v>
      </c>
      <c r="I1176" s="19">
        <f t="shared" si="1848"/>
        <v>0</v>
      </c>
      <c r="J1176" s="19">
        <f t="shared" si="1848"/>
        <v>0</v>
      </c>
      <c r="K1176" s="19">
        <f t="shared" si="1848"/>
        <v>0</v>
      </c>
      <c r="L1176" s="19">
        <f t="shared" si="1825"/>
        <v>161558.29999999999</v>
      </c>
      <c r="M1176" s="19">
        <f t="shared" si="1826"/>
        <v>37628.199999999997</v>
      </c>
      <c r="N1176" s="19">
        <f t="shared" si="1827"/>
        <v>0</v>
      </c>
      <c r="O1176" s="19">
        <f t="shared" ref="O1176:Q1178" si="1849">O1177</f>
        <v>0</v>
      </c>
      <c r="P1176" s="19">
        <f t="shared" si="1849"/>
        <v>0</v>
      </c>
      <c r="Q1176" s="19">
        <f t="shared" si="1849"/>
        <v>0</v>
      </c>
      <c r="R1176" s="19">
        <f t="shared" si="1844"/>
        <v>161558.29999999999</v>
      </c>
      <c r="S1176" s="19">
        <f t="shared" ref="S1176:S1178" si="1850">S1177</f>
        <v>0</v>
      </c>
      <c r="T1176" s="19">
        <f t="shared" si="1800"/>
        <v>161558.29999999999</v>
      </c>
      <c r="U1176" s="19">
        <f t="shared" si="1845"/>
        <v>37628.199999999997</v>
      </c>
      <c r="V1176" s="19">
        <f t="shared" si="1846"/>
        <v>0</v>
      </c>
      <c r="W1176" s="19">
        <f t="shared" ref="W1176:W1178" si="1851">W1177</f>
        <v>0</v>
      </c>
      <c r="X1176" s="32"/>
      <c r="Y1176" s="23"/>
      <c r="Z1176" s="2"/>
    </row>
    <row r="1177" spans="1:26" ht="31.2" x14ac:dyDescent="0.3">
      <c r="A1177" s="47" t="s">
        <v>269</v>
      </c>
      <c r="B1177" s="44">
        <v>200</v>
      </c>
      <c r="C1177" s="47"/>
      <c r="D1177" s="47"/>
      <c r="E1177" s="15" t="s">
        <v>578</v>
      </c>
      <c r="F1177" s="19">
        <f t="shared" si="1848"/>
        <v>161558.29999999999</v>
      </c>
      <c r="G1177" s="19">
        <f t="shared" si="1848"/>
        <v>37628.199999999997</v>
      </c>
      <c r="H1177" s="19">
        <f t="shared" si="1848"/>
        <v>0</v>
      </c>
      <c r="I1177" s="19">
        <f t="shared" si="1848"/>
        <v>0</v>
      </c>
      <c r="J1177" s="19">
        <f t="shared" si="1848"/>
        <v>0</v>
      </c>
      <c r="K1177" s="19">
        <f t="shared" si="1848"/>
        <v>0</v>
      </c>
      <c r="L1177" s="19">
        <f t="shared" si="1825"/>
        <v>161558.29999999999</v>
      </c>
      <c r="M1177" s="19">
        <f t="shared" si="1826"/>
        <v>37628.199999999997</v>
      </c>
      <c r="N1177" s="19">
        <f t="shared" si="1827"/>
        <v>0</v>
      </c>
      <c r="O1177" s="19">
        <f t="shared" si="1849"/>
        <v>0</v>
      </c>
      <c r="P1177" s="19">
        <f t="shared" si="1849"/>
        <v>0</v>
      </c>
      <c r="Q1177" s="19">
        <f t="shared" si="1849"/>
        <v>0</v>
      </c>
      <c r="R1177" s="19">
        <f t="shared" si="1844"/>
        <v>161558.29999999999</v>
      </c>
      <c r="S1177" s="19">
        <f t="shared" si="1850"/>
        <v>0</v>
      </c>
      <c r="T1177" s="19">
        <f t="shared" si="1800"/>
        <v>161558.29999999999</v>
      </c>
      <c r="U1177" s="19">
        <f t="shared" si="1845"/>
        <v>37628.199999999997</v>
      </c>
      <c r="V1177" s="19">
        <f t="shared" si="1846"/>
        <v>0</v>
      </c>
      <c r="W1177" s="19">
        <f t="shared" si="1851"/>
        <v>0</v>
      </c>
      <c r="X1177" s="32"/>
      <c r="Y1177" s="23"/>
      <c r="Z1177" s="2"/>
    </row>
    <row r="1178" spans="1:26" ht="46.8" x14ac:dyDescent="0.3">
      <c r="A1178" s="47" t="s">
        <v>269</v>
      </c>
      <c r="B1178" s="44">
        <v>240</v>
      </c>
      <c r="C1178" s="47"/>
      <c r="D1178" s="47"/>
      <c r="E1178" s="15" t="s">
        <v>586</v>
      </c>
      <c r="F1178" s="19">
        <f t="shared" si="1848"/>
        <v>161558.29999999999</v>
      </c>
      <c r="G1178" s="19">
        <f t="shared" si="1848"/>
        <v>37628.199999999997</v>
      </c>
      <c r="H1178" s="19">
        <f t="shared" si="1848"/>
        <v>0</v>
      </c>
      <c r="I1178" s="19">
        <f t="shared" si="1848"/>
        <v>0</v>
      </c>
      <c r="J1178" s="19">
        <f t="shared" si="1848"/>
        <v>0</v>
      </c>
      <c r="K1178" s="19">
        <f t="shared" si="1848"/>
        <v>0</v>
      </c>
      <c r="L1178" s="19">
        <f t="shared" si="1825"/>
        <v>161558.29999999999</v>
      </c>
      <c r="M1178" s="19">
        <f t="shared" si="1826"/>
        <v>37628.199999999997</v>
      </c>
      <c r="N1178" s="19">
        <f t="shared" si="1827"/>
        <v>0</v>
      </c>
      <c r="O1178" s="19">
        <f t="shared" si="1849"/>
        <v>0</v>
      </c>
      <c r="P1178" s="19">
        <f t="shared" si="1849"/>
        <v>0</v>
      </c>
      <c r="Q1178" s="19">
        <f t="shared" si="1849"/>
        <v>0</v>
      </c>
      <c r="R1178" s="19">
        <f t="shared" si="1844"/>
        <v>161558.29999999999</v>
      </c>
      <c r="S1178" s="19">
        <f t="shared" si="1850"/>
        <v>0</v>
      </c>
      <c r="T1178" s="19">
        <f t="shared" si="1800"/>
        <v>161558.29999999999</v>
      </c>
      <c r="U1178" s="19">
        <f t="shared" si="1845"/>
        <v>37628.199999999997</v>
      </c>
      <c r="V1178" s="19">
        <f t="shared" si="1846"/>
        <v>0</v>
      </c>
      <c r="W1178" s="19">
        <f t="shared" si="1851"/>
        <v>0</v>
      </c>
      <c r="X1178" s="32"/>
      <c r="Y1178" s="23"/>
      <c r="Z1178" s="2"/>
    </row>
    <row r="1179" spans="1:26" x14ac:dyDescent="0.3">
      <c r="A1179" s="47" t="s">
        <v>269</v>
      </c>
      <c r="B1179" s="44">
        <v>240</v>
      </c>
      <c r="C1179" s="47" t="s">
        <v>151</v>
      </c>
      <c r="D1179" s="47" t="s">
        <v>30</v>
      </c>
      <c r="E1179" s="15" t="s">
        <v>549</v>
      </c>
      <c r="F1179" s="19">
        <v>161558.29999999999</v>
      </c>
      <c r="G1179" s="19">
        <v>37628.199999999997</v>
      </c>
      <c r="H1179" s="19">
        <v>0</v>
      </c>
      <c r="I1179" s="19"/>
      <c r="J1179" s="19"/>
      <c r="K1179" s="19"/>
      <c r="L1179" s="19">
        <f t="shared" si="1825"/>
        <v>161558.29999999999</v>
      </c>
      <c r="M1179" s="19">
        <f t="shared" si="1826"/>
        <v>37628.199999999997</v>
      </c>
      <c r="N1179" s="19">
        <f t="shared" si="1827"/>
        <v>0</v>
      </c>
      <c r="O1179" s="19"/>
      <c r="P1179" s="19"/>
      <c r="Q1179" s="19"/>
      <c r="R1179" s="19">
        <f t="shared" si="1844"/>
        <v>161558.29999999999</v>
      </c>
      <c r="S1179" s="19"/>
      <c r="T1179" s="19">
        <f t="shared" si="1800"/>
        <v>161558.29999999999</v>
      </c>
      <c r="U1179" s="19">
        <f t="shared" si="1845"/>
        <v>37628.199999999997</v>
      </c>
      <c r="V1179" s="19">
        <f t="shared" si="1846"/>
        <v>0</v>
      </c>
      <c r="W1179" s="19"/>
      <c r="X1179" s="32"/>
      <c r="Y1179" s="23"/>
      <c r="Z1179" s="2"/>
    </row>
    <row r="1180" spans="1:26" ht="124.8" x14ac:dyDescent="0.3">
      <c r="A1180" s="47" t="s">
        <v>988</v>
      </c>
      <c r="B1180" s="44"/>
      <c r="C1180" s="47"/>
      <c r="D1180" s="47"/>
      <c r="E1180" s="15" t="s">
        <v>1375</v>
      </c>
      <c r="F1180" s="19">
        <f>F1181</f>
        <v>233000</v>
      </c>
      <c r="G1180" s="19">
        <f t="shared" ref="G1180:W1182" si="1852">G1181</f>
        <v>233000</v>
      </c>
      <c r="H1180" s="19">
        <f t="shared" si="1852"/>
        <v>0</v>
      </c>
      <c r="I1180" s="19">
        <f t="shared" si="1852"/>
        <v>0</v>
      </c>
      <c r="J1180" s="19">
        <f t="shared" si="1852"/>
        <v>0</v>
      </c>
      <c r="K1180" s="19">
        <f t="shared" si="1852"/>
        <v>0</v>
      </c>
      <c r="L1180" s="19">
        <f t="shared" si="1825"/>
        <v>233000</v>
      </c>
      <c r="M1180" s="19">
        <f t="shared" si="1826"/>
        <v>233000</v>
      </c>
      <c r="N1180" s="19">
        <f t="shared" si="1827"/>
        <v>0</v>
      </c>
      <c r="O1180" s="19">
        <f>O1181+O1184</f>
        <v>116500</v>
      </c>
      <c r="P1180" s="19">
        <f t="shared" ref="P1180:W1180" si="1853">P1181+P1184</f>
        <v>0</v>
      </c>
      <c r="Q1180" s="19">
        <f t="shared" si="1853"/>
        <v>0</v>
      </c>
      <c r="R1180" s="19">
        <f t="shared" si="1844"/>
        <v>349500</v>
      </c>
      <c r="S1180" s="19">
        <f t="shared" ref="S1180" si="1854">S1181+S1184</f>
        <v>0</v>
      </c>
      <c r="T1180" s="19">
        <f t="shared" si="1800"/>
        <v>349500</v>
      </c>
      <c r="U1180" s="19">
        <f t="shared" si="1845"/>
        <v>233000</v>
      </c>
      <c r="V1180" s="19">
        <f t="shared" si="1846"/>
        <v>0</v>
      </c>
      <c r="W1180" s="19">
        <f t="shared" si="1853"/>
        <v>0</v>
      </c>
      <c r="X1180" s="32"/>
      <c r="Y1180" s="23"/>
      <c r="Z1180" s="2"/>
    </row>
    <row r="1181" spans="1:26" ht="31.2" x14ac:dyDescent="0.3">
      <c r="A1181" s="47" t="s">
        <v>988</v>
      </c>
      <c r="B1181" s="44">
        <v>200</v>
      </c>
      <c r="C1181" s="47"/>
      <c r="D1181" s="47"/>
      <c r="E1181" s="15" t="s">
        <v>578</v>
      </c>
      <c r="F1181" s="19">
        <f>F1182</f>
        <v>233000</v>
      </c>
      <c r="G1181" s="19">
        <f t="shared" si="1852"/>
        <v>233000</v>
      </c>
      <c r="H1181" s="19">
        <f t="shared" si="1852"/>
        <v>0</v>
      </c>
      <c r="I1181" s="19">
        <f t="shared" si="1852"/>
        <v>0</v>
      </c>
      <c r="J1181" s="19">
        <f t="shared" si="1852"/>
        <v>0</v>
      </c>
      <c r="K1181" s="19">
        <f t="shared" si="1852"/>
        <v>0</v>
      </c>
      <c r="L1181" s="19">
        <f t="shared" si="1825"/>
        <v>233000</v>
      </c>
      <c r="M1181" s="19">
        <f t="shared" si="1826"/>
        <v>233000</v>
      </c>
      <c r="N1181" s="19">
        <f t="shared" si="1827"/>
        <v>0</v>
      </c>
      <c r="O1181" s="19">
        <f t="shared" si="1852"/>
        <v>116500</v>
      </c>
      <c r="P1181" s="19">
        <f t="shared" si="1852"/>
        <v>0</v>
      </c>
      <c r="Q1181" s="19">
        <f t="shared" si="1852"/>
        <v>0</v>
      </c>
      <c r="R1181" s="19">
        <f t="shared" si="1844"/>
        <v>349500</v>
      </c>
      <c r="S1181" s="19">
        <f t="shared" si="1852"/>
        <v>0</v>
      </c>
      <c r="T1181" s="19">
        <f t="shared" si="1800"/>
        <v>349500</v>
      </c>
      <c r="U1181" s="19">
        <f t="shared" si="1845"/>
        <v>233000</v>
      </c>
      <c r="V1181" s="19">
        <f t="shared" si="1846"/>
        <v>0</v>
      </c>
      <c r="W1181" s="19">
        <f t="shared" si="1852"/>
        <v>0</v>
      </c>
      <c r="X1181" s="32"/>
      <c r="Y1181" s="23"/>
      <c r="Z1181" s="2"/>
    </row>
    <row r="1182" spans="1:26" ht="46.8" x14ac:dyDescent="0.3">
      <c r="A1182" s="47" t="s">
        <v>988</v>
      </c>
      <c r="B1182" s="44">
        <v>240</v>
      </c>
      <c r="C1182" s="47"/>
      <c r="D1182" s="47"/>
      <c r="E1182" s="15" t="s">
        <v>586</v>
      </c>
      <c r="F1182" s="19">
        <f>F1183</f>
        <v>233000</v>
      </c>
      <c r="G1182" s="19">
        <f t="shared" si="1852"/>
        <v>233000</v>
      </c>
      <c r="H1182" s="19">
        <f t="shared" si="1852"/>
        <v>0</v>
      </c>
      <c r="I1182" s="19">
        <f t="shared" si="1852"/>
        <v>0</v>
      </c>
      <c r="J1182" s="19">
        <f t="shared" si="1852"/>
        <v>0</v>
      </c>
      <c r="K1182" s="19">
        <f t="shared" si="1852"/>
        <v>0</v>
      </c>
      <c r="L1182" s="19">
        <f t="shared" si="1825"/>
        <v>233000</v>
      </c>
      <c r="M1182" s="19">
        <f t="shared" si="1826"/>
        <v>233000</v>
      </c>
      <c r="N1182" s="19">
        <f t="shared" si="1827"/>
        <v>0</v>
      </c>
      <c r="O1182" s="19">
        <f t="shared" si="1852"/>
        <v>116500</v>
      </c>
      <c r="P1182" s="19">
        <f t="shared" si="1852"/>
        <v>0</v>
      </c>
      <c r="Q1182" s="19">
        <f t="shared" si="1852"/>
        <v>0</v>
      </c>
      <c r="R1182" s="19">
        <f t="shared" si="1844"/>
        <v>349500</v>
      </c>
      <c r="S1182" s="19">
        <f t="shared" si="1852"/>
        <v>0</v>
      </c>
      <c r="T1182" s="19">
        <f t="shared" si="1800"/>
        <v>349500</v>
      </c>
      <c r="U1182" s="19">
        <f t="shared" si="1845"/>
        <v>233000</v>
      </c>
      <c r="V1182" s="19">
        <f t="shared" si="1846"/>
        <v>0</v>
      </c>
      <c r="W1182" s="19">
        <f t="shared" si="1852"/>
        <v>0</v>
      </c>
      <c r="X1182" s="32"/>
      <c r="Y1182" s="23"/>
      <c r="Z1182" s="2"/>
    </row>
    <row r="1183" spans="1:26" x14ac:dyDescent="0.3">
      <c r="A1183" s="47" t="s">
        <v>988</v>
      </c>
      <c r="B1183" s="44">
        <v>240</v>
      </c>
      <c r="C1183" s="47" t="s">
        <v>151</v>
      </c>
      <c r="D1183" s="47" t="s">
        <v>24</v>
      </c>
      <c r="E1183" s="15" t="s">
        <v>548</v>
      </c>
      <c r="F1183" s="19">
        <v>233000</v>
      </c>
      <c r="G1183" s="19">
        <v>233000</v>
      </c>
      <c r="H1183" s="19">
        <v>0</v>
      </c>
      <c r="I1183" s="19"/>
      <c r="J1183" s="19"/>
      <c r="K1183" s="19"/>
      <c r="L1183" s="19">
        <f t="shared" si="1825"/>
        <v>233000</v>
      </c>
      <c r="M1183" s="19">
        <f t="shared" si="1826"/>
        <v>233000</v>
      </c>
      <c r="N1183" s="19">
        <f t="shared" si="1827"/>
        <v>0</v>
      </c>
      <c r="O1183" s="19">
        <v>116500</v>
      </c>
      <c r="P1183" s="19"/>
      <c r="Q1183" s="19"/>
      <c r="R1183" s="19">
        <f t="shared" si="1844"/>
        <v>349500</v>
      </c>
      <c r="S1183" s="19"/>
      <c r="T1183" s="19">
        <f t="shared" si="1800"/>
        <v>349500</v>
      </c>
      <c r="U1183" s="19">
        <f t="shared" si="1845"/>
        <v>233000</v>
      </c>
      <c r="V1183" s="19">
        <f t="shared" si="1846"/>
        <v>0</v>
      </c>
      <c r="W1183" s="19"/>
      <c r="X1183" s="32"/>
      <c r="Y1183" s="23"/>
      <c r="Z1183" s="2"/>
    </row>
    <row r="1184" spans="1:26" ht="46.8" hidden="1" x14ac:dyDescent="0.3">
      <c r="A1184" s="35" t="s">
        <v>988</v>
      </c>
      <c r="B1184" s="34">
        <v>400</v>
      </c>
      <c r="C1184" s="35"/>
      <c r="D1184" s="35"/>
      <c r="E1184" s="15" t="s">
        <v>580</v>
      </c>
      <c r="F1184" s="19"/>
      <c r="G1184" s="19"/>
      <c r="H1184" s="19"/>
      <c r="I1184" s="19"/>
      <c r="J1184" s="19"/>
      <c r="K1184" s="19"/>
      <c r="L1184" s="19"/>
      <c r="M1184" s="19"/>
      <c r="N1184" s="19"/>
      <c r="O1184" s="19">
        <f>O1185</f>
        <v>0</v>
      </c>
      <c r="P1184" s="19">
        <f t="shared" ref="P1184:W1185" si="1855">P1185</f>
        <v>0</v>
      </c>
      <c r="Q1184" s="19">
        <f t="shared" si="1855"/>
        <v>0</v>
      </c>
      <c r="R1184" s="19">
        <f t="shared" si="1844"/>
        <v>0</v>
      </c>
      <c r="S1184" s="19">
        <f t="shared" si="1855"/>
        <v>0</v>
      </c>
      <c r="T1184" s="19"/>
      <c r="U1184" s="19">
        <f t="shared" si="1845"/>
        <v>0</v>
      </c>
      <c r="V1184" s="19">
        <f t="shared" si="1846"/>
        <v>0</v>
      </c>
      <c r="W1184" s="19">
        <f t="shared" si="1855"/>
        <v>0</v>
      </c>
      <c r="X1184" s="32">
        <v>1</v>
      </c>
      <c r="Y1184" s="23"/>
      <c r="Z1184" s="2"/>
    </row>
    <row r="1185" spans="1:26" hidden="1" x14ac:dyDescent="0.3">
      <c r="A1185" s="35" t="s">
        <v>988</v>
      </c>
      <c r="B1185" s="34">
        <v>410</v>
      </c>
      <c r="C1185" s="35"/>
      <c r="D1185" s="35"/>
      <c r="E1185" s="15" t="s">
        <v>593</v>
      </c>
      <c r="F1185" s="19"/>
      <c r="G1185" s="19"/>
      <c r="H1185" s="19"/>
      <c r="I1185" s="19"/>
      <c r="J1185" s="19"/>
      <c r="K1185" s="19"/>
      <c r="L1185" s="19"/>
      <c r="M1185" s="19"/>
      <c r="N1185" s="19"/>
      <c r="O1185" s="19">
        <f>O1186</f>
        <v>0</v>
      </c>
      <c r="P1185" s="19">
        <f t="shared" si="1855"/>
        <v>0</v>
      </c>
      <c r="Q1185" s="19">
        <f t="shared" si="1855"/>
        <v>0</v>
      </c>
      <c r="R1185" s="19">
        <f t="shared" si="1844"/>
        <v>0</v>
      </c>
      <c r="S1185" s="19">
        <f t="shared" si="1855"/>
        <v>0</v>
      </c>
      <c r="T1185" s="19"/>
      <c r="U1185" s="19">
        <f t="shared" si="1845"/>
        <v>0</v>
      </c>
      <c r="V1185" s="19">
        <f t="shared" si="1846"/>
        <v>0</v>
      </c>
      <c r="W1185" s="19">
        <f t="shared" si="1855"/>
        <v>0</v>
      </c>
      <c r="X1185" s="32">
        <v>1</v>
      </c>
      <c r="Y1185" s="23"/>
      <c r="Z1185" s="2"/>
    </row>
    <row r="1186" spans="1:26" hidden="1" x14ac:dyDescent="0.3">
      <c r="A1186" s="35" t="s">
        <v>988</v>
      </c>
      <c r="B1186" s="34">
        <v>410</v>
      </c>
      <c r="C1186" s="35" t="s">
        <v>151</v>
      </c>
      <c r="D1186" s="35" t="s">
        <v>24</v>
      </c>
      <c r="E1186" s="15" t="s">
        <v>548</v>
      </c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>
        <f t="shared" si="1844"/>
        <v>0</v>
      </c>
      <c r="S1186" s="19"/>
      <c r="T1186" s="19"/>
      <c r="U1186" s="19">
        <f t="shared" si="1845"/>
        <v>0</v>
      </c>
      <c r="V1186" s="19">
        <f t="shared" si="1846"/>
        <v>0</v>
      </c>
      <c r="W1186" s="19"/>
      <c r="X1186" s="32">
        <v>1</v>
      </c>
      <c r="Y1186" s="23"/>
      <c r="Z1186" s="2"/>
    </row>
    <row r="1187" spans="1:26" ht="62.4" x14ac:dyDescent="0.3">
      <c r="A1187" s="47" t="s">
        <v>273</v>
      </c>
      <c r="B1187" s="44"/>
      <c r="C1187" s="47"/>
      <c r="D1187" s="47"/>
      <c r="E1187" s="15" t="s">
        <v>1151</v>
      </c>
      <c r="F1187" s="19">
        <f>F1188+F1192+F1196</f>
        <v>299973.7</v>
      </c>
      <c r="G1187" s="19">
        <f t="shared" ref="G1187:W1187" si="1856">G1188+G1192+G1196</f>
        <v>325632.19999999995</v>
      </c>
      <c r="H1187" s="19">
        <f t="shared" si="1856"/>
        <v>218824.09999999998</v>
      </c>
      <c r="I1187" s="19">
        <f t="shared" ref="I1187:K1187" si="1857">I1188+I1192+I1196</f>
        <v>0</v>
      </c>
      <c r="J1187" s="19">
        <f t="shared" si="1857"/>
        <v>0</v>
      </c>
      <c r="K1187" s="19">
        <f t="shared" si="1857"/>
        <v>0</v>
      </c>
      <c r="L1187" s="19">
        <f t="shared" si="1825"/>
        <v>299973.7</v>
      </c>
      <c r="M1187" s="19">
        <f t="shared" si="1826"/>
        <v>325632.19999999995</v>
      </c>
      <c r="N1187" s="19">
        <f t="shared" si="1827"/>
        <v>218824.09999999998</v>
      </c>
      <c r="O1187" s="19">
        <f t="shared" ref="O1187:Q1187" si="1858">O1188+O1192+O1196</f>
        <v>19842.7</v>
      </c>
      <c r="P1187" s="19">
        <f t="shared" si="1858"/>
        <v>0</v>
      </c>
      <c r="Q1187" s="19">
        <f t="shared" si="1858"/>
        <v>0</v>
      </c>
      <c r="R1187" s="19">
        <f t="shared" si="1844"/>
        <v>319816.40000000002</v>
      </c>
      <c r="S1187" s="19">
        <f t="shared" ref="S1187" si="1859">S1188+S1192+S1196</f>
        <v>0</v>
      </c>
      <c r="T1187" s="19">
        <f t="shared" ref="T1187:T1250" si="1860">R1187+S1187</f>
        <v>319816.40000000002</v>
      </c>
      <c r="U1187" s="19">
        <f t="shared" si="1845"/>
        <v>325632.19999999995</v>
      </c>
      <c r="V1187" s="19">
        <f t="shared" si="1846"/>
        <v>218824.09999999998</v>
      </c>
      <c r="W1187" s="19">
        <f t="shared" si="1856"/>
        <v>0</v>
      </c>
      <c r="X1187" s="32"/>
      <c r="Y1187" s="23"/>
      <c r="Z1187" s="2"/>
    </row>
    <row r="1188" spans="1:26" ht="31.2" x14ac:dyDescent="0.3">
      <c r="A1188" s="47" t="s">
        <v>271</v>
      </c>
      <c r="B1188" s="44"/>
      <c r="C1188" s="47"/>
      <c r="D1188" s="47"/>
      <c r="E1188" s="15" t="s">
        <v>722</v>
      </c>
      <c r="F1188" s="19">
        <f t="shared" ref="F1188:K1190" si="1861">F1189</f>
        <v>1239.3</v>
      </c>
      <c r="G1188" s="19">
        <f t="shared" si="1861"/>
        <v>1239.3</v>
      </c>
      <c r="H1188" s="19">
        <f t="shared" si="1861"/>
        <v>1239.3</v>
      </c>
      <c r="I1188" s="19">
        <f t="shared" si="1861"/>
        <v>0</v>
      </c>
      <c r="J1188" s="19">
        <f t="shared" si="1861"/>
        <v>0</v>
      </c>
      <c r="K1188" s="19">
        <f t="shared" si="1861"/>
        <v>0</v>
      </c>
      <c r="L1188" s="19">
        <f t="shared" si="1825"/>
        <v>1239.3</v>
      </c>
      <c r="M1188" s="19">
        <f t="shared" si="1826"/>
        <v>1239.3</v>
      </c>
      <c r="N1188" s="19">
        <f t="shared" si="1827"/>
        <v>1239.3</v>
      </c>
      <c r="O1188" s="19">
        <f t="shared" ref="O1188:Q1190" si="1862">O1189</f>
        <v>0</v>
      </c>
      <c r="P1188" s="19">
        <f t="shared" si="1862"/>
        <v>0</v>
      </c>
      <c r="Q1188" s="19">
        <f t="shared" si="1862"/>
        <v>0</v>
      </c>
      <c r="R1188" s="19">
        <f t="shared" si="1844"/>
        <v>1239.3</v>
      </c>
      <c r="S1188" s="19">
        <f t="shared" ref="S1188:S1190" si="1863">S1189</f>
        <v>0</v>
      </c>
      <c r="T1188" s="19">
        <f t="shared" si="1860"/>
        <v>1239.3</v>
      </c>
      <c r="U1188" s="19">
        <f t="shared" si="1845"/>
        <v>1239.3</v>
      </c>
      <c r="V1188" s="19">
        <f t="shared" si="1846"/>
        <v>1239.3</v>
      </c>
      <c r="W1188" s="19">
        <f t="shared" ref="W1188:W1190" si="1864">W1189</f>
        <v>0</v>
      </c>
      <c r="X1188" s="32"/>
      <c r="Y1188" s="23"/>
      <c r="Z1188" s="2"/>
    </row>
    <row r="1189" spans="1:26" ht="31.2" x14ac:dyDescent="0.3">
      <c r="A1189" s="47" t="s">
        <v>271</v>
      </c>
      <c r="B1189" s="44">
        <v>200</v>
      </c>
      <c r="C1189" s="47"/>
      <c r="D1189" s="47"/>
      <c r="E1189" s="15" t="s">
        <v>578</v>
      </c>
      <c r="F1189" s="19">
        <f t="shared" si="1861"/>
        <v>1239.3</v>
      </c>
      <c r="G1189" s="19">
        <f t="shared" si="1861"/>
        <v>1239.3</v>
      </c>
      <c r="H1189" s="19">
        <f t="shared" si="1861"/>
        <v>1239.3</v>
      </c>
      <c r="I1189" s="19">
        <f t="shared" si="1861"/>
        <v>0</v>
      </c>
      <c r="J1189" s="19">
        <f t="shared" si="1861"/>
        <v>0</v>
      </c>
      <c r="K1189" s="19">
        <f t="shared" si="1861"/>
        <v>0</v>
      </c>
      <c r="L1189" s="19">
        <f t="shared" si="1825"/>
        <v>1239.3</v>
      </c>
      <c r="M1189" s="19">
        <f t="shared" si="1826"/>
        <v>1239.3</v>
      </c>
      <c r="N1189" s="19">
        <f t="shared" si="1827"/>
        <v>1239.3</v>
      </c>
      <c r="O1189" s="19">
        <f t="shared" si="1862"/>
        <v>0</v>
      </c>
      <c r="P1189" s="19">
        <f t="shared" si="1862"/>
        <v>0</v>
      </c>
      <c r="Q1189" s="19">
        <f t="shared" si="1862"/>
        <v>0</v>
      </c>
      <c r="R1189" s="19">
        <f t="shared" si="1844"/>
        <v>1239.3</v>
      </c>
      <c r="S1189" s="19">
        <f t="shared" si="1863"/>
        <v>0</v>
      </c>
      <c r="T1189" s="19">
        <f t="shared" si="1860"/>
        <v>1239.3</v>
      </c>
      <c r="U1189" s="19">
        <f t="shared" si="1845"/>
        <v>1239.3</v>
      </c>
      <c r="V1189" s="19">
        <f t="shared" si="1846"/>
        <v>1239.3</v>
      </c>
      <c r="W1189" s="19">
        <f t="shared" si="1864"/>
        <v>0</v>
      </c>
      <c r="X1189" s="32"/>
      <c r="Y1189" s="23"/>
      <c r="Z1189" s="2"/>
    </row>
    <row r="1190" spans="1:26" ht="46.8" x14ac:dyDescent="0.3">
      <c r="A1190" s="47" t="s">
        <v>271</v>
      </c>
      <c r="B1190" s="44">
        <v>240</v>
      </c>
      <c r="C1190" s="47"/>
      <c r="D1190" s="47"/>
      <c r="E1190" s="15" t="s">
        <v>586</v>
      </c>
      <c r="F1190" s="19">
        <f t="shared" si="1861"/>
        <v>1239.3</v>
      </c>
      <c r="G1190" s="19">
        <f t="shared" si="1861"/>
        <v>1239.3</v>
      </c>
      <c r="H1190" s="19">
        <f t="shared" si="1861"/>
        <v>1239.3</v>
      </c>
      <c r="I1190" s="19">
        <f t="shared" si="1861"/>
        <v>0</v>
      </c>
      <c r="J1190" s="19">
        <f t="shared" si="1861"/>
        <v>0</v>
      </c>
      <c r="K1190" s="19">
        <f t="shared" si="1861"/>
        <v>0</v>
      </c>
      <c r="L1190" s="19">
        <f t="shared" si="1825"/>
        <v>1239.3</v>
      </c>
      <c r="M1190" s="19">
        <f t="shared" si="1826"/>
        <v>1239.3</v>
      </c>
      <c r="N1190" s="19">
        <f t="shared" si="1827"/>
        <v>1239.3</v>
      </c>
      <c r="O1190" s="19">
        <f t="shared" si="1862"/>
        <v>0</v>
      </c>
      <c r="P1190" s="19">
        <f t="shared" si="1862"/>
        <v>0</v>
      </c>
      <c r="Q1190" s="19">
        <f t="shared" si="1862"/>
        <v>0</v>
      </c>
      <c r="R1190" s="19">
        <f t="shared" si="1844"/>
        <v>1239.3</v>
      </c>
      <c r="S1190" s="19">
        <f t="shared" si="1863"/>
        <v>0</v>
      </c>
      <c r="T1190" s="19">
        <f t="shared" si="1860"/>
        <v>1239.3</v>
      </c>
      <c r="U1190" s="19">
        <f t="shared" si="1845"/>
        <v>1239.3</v>
      </c>
      <c r="V1190" s="19">
        <f t="shared" si="1846"/>
        <v>1239.3</v>
      </c>
      <c r="W1190" s="19">
        <f t="shared" si="1864"/>
        <v>0</v>
      </c>
      <c r="X1190" s="32"/>
      <c r="Y1190" s="23"/>
      <c r="Z1190" s="2"/>
    </row>
    <row r="1191" spans="1:26" x14ac:dyDescent="0.3">
      <c r="A1191" s="47" t="s">
        <v>271</v>
      </c>
      <c r="B1191" s="44">
        <v>240</v>
      </c>
      <c r="C1191" s="47" t="s">
        <v>200</v>
      </c>
      <c r="D1191" s="47" t="s">
        <v>20</v>
      </c>
      <c r="E1191" s="15" t="s">
        <v>553</v>
      </c>
      <c r="F1191" s="19">
        <v>1239.3</v>
      </c>
      <c r="G1191" s="19">
        <v>1239.3</v>
      </c>
      <c r="H1191" s="19">
        <v>1239.3</v>
      </c>
      <c r="I1191" s="19"/>
      <c r="J1191" s="19"/>
      <c r="K1191" s="19"/>
      <c r="L1191" s="19">
        <f t="shared" si="1825"/>
        <v>1239.3</v>
      </c>
      <c r="M1191" s="19">
        <f t="shared" si="1826"/>
        <v>1239.3</v>
      </c>
      <c r="N1191" s="19">
        <f t="shared" si="1827"/>
        <v>1239.3</v>
      </c>
      <c r="O1191" s="19"/>
      <c r="P1191" s="19"/>
      <c r="Q1191" s="19"/>
      <c r="R1191" s="19">
        <f t="shared" si="1844"/>
        <v>1239.3</v>
      </c>
      <c r="S1191" s="19"/>
      <c r="T1191" s="19">
        <f t="shared" si="1860"/>
        <v>1239.3</v>
      </c>
      <c r="U1191" s="19">
        <f t="shared" si="1845"/>
        <v>1239.3</v>
      </c>
      <c r="V1191" s="19">
        <f t="shared" si="1846"/>
        <v>1239.3</v>
      </c>
      <c r="W1191" s="19"/>
      <c r="X1191" s="32"/>
      <c r="Y1191" s="23"/>
      <c r="Z1191" s="2"/>
    </row>
    <row r="1192" spans="1:26" ht="46.8" x14ac:dyDescent="0.3">
      <c r="A1192" s="47" t="s">
        <v>272</v>
      </c>
      <c r="B1192" s="44"/>
      <c r="C1192" s="47"/>
      <c r="D1192" s="47"/>
      <c r="E1192" s="15" t="s">
        <v>723</v>
      </c>
      <c r="F1192" s="19">
        <f t="shared" ref="F1192:K1194" si="1865">F1193</f>
        <v>173149.6</v>
      </c>
      <c r="G1192" s="19">
        <f t="shared" si="1865"/>
        <v>153149.6</v>
      </c>
      <c r="H1192" s="19">
        <f t="shared" si="1865"/>
        <v>153149.6</v>
      </c>
      <c r="I1192" s="19">
        <f t="shared" si="1865"/>
        <v>0</v>
      </c>
      <c r="J1192" s="19">
        <f t="shared" si="1865"/>
        <v>0</v>
      </c>
      <c r="K1192" s="19">
        <f t="shared" si="1865"/>
        <v>0</v>
      </c>
      <c r="L1192" s="19">
        <f t="shared" si="1825"/>
        <v>173149.6</v>
      </c>
      <c r="M1192" s="19">
        <f t="shared" si="1826"/>
        <v>153149.6</v>
      </c>
      <c r="N1192" s="19">
        <f t="shared" si="1827"/>
        <v>153149.6</v>
      </c>
      <c r="O1192" s="19">
        <f t="shared" ref="O1192:Q1194" si="1866">O1193</f>
        <v>0</v>
      </c>
      <c r="P1192" s="19">
        <f t="shared" si="1866"/>
        <v>0</v>
      </c>
      <c r="Q1192" s="19">
        <f t="shared" si="1866"/>
        <v>0</v>
      </c>
      <c r="R1192" s="19">
        <f t="shared" si="1844"/>
        <v>173149.6</v>
      </c>
      <c r="S1192" s="19">
        <f t="shared" ref="S1192:S1194" si="1867">S1193</f>
        <v>0</v>
      </c>
      <c r="T1192" s="19">
        <f t="shared" si="1860"/>
        <v>173149.6</v>
      </c>
      <c r="U1192" s="19">
        <f t="shared" si="1845"/>
        <v>153149.6</v>
      </c>
      <c r="V1192" s="19">
        <f t="shared" si="1846"/>
        <v>153149.6</v>
      </c>
      <c r="W1192" s="19">
        <f t="shared" ref="W1192:W1194" si="1868">W1193</f>
        <v>0</v>
      </c>
      <c r="X1192" s="32"/>
      <c r="Y1192" s="23"/>
      <c r="Z1192" s="2"/>
    </row>
    <row r="1193" spans="1:26" x14ac:dyDescent="0.3">
      <c r="A1193" s="47" t="s">
        <v>272</v>
      </c>
      <c r="B1193" s="44">
        <v>800</v>
      </c>
      <c r="C1193" s="47"/>
      <c r="D1193" s="47"/>
      <c r="E1193" s="15" t="s">
        <v>583</v>
      </c>
      <c r="F1193" s="19">
        <f t="shared" si="1865"/>
        <v>173149.6</v>
      </c>
      <c r="G1193" s="19">
        <f t="shared" si="1865"/>
        <v>153149.6</v>
      </c>
      <c r="H1193" s="19">
        <f t="shared" si="1865"/>
        <v>153149.6</v>
      </c>
      <c r="I1193" s="19">
        <f t="shared" si="1865"/>
        <v>0</v>
      </c>
      <c r="J1193" s="19">
        <f t="shared" si="1865"/>
        <v>0</v>
      </c>
      <c r="K1193" s="19">
        <f t="shared" si="1865"/>
        <v>0</v>
      </c>
      <c r="L1193" s="19">
        <f t="shared" si="1825"/>
        <v>173149.6</v>
      </c>
      <c r="M1193" s="19">
        <f t="shared" si="1826"/>
        <v>153149.6</v>
      </c>
      <c r="N1193" s="19">
        <f t="shared" si="1827"/>
        <v>153149.6</v>
      </c>
      <c r="O1193" s="19">
        <f t="shared" si="1866"/>
        <v>0</v>
      </c>
      <c r="P1193" s="19">
        <f t="shared" si="1866"/>
        <v>0</v>
      </c>
      <c r="Q1193" s="19">
        <f t="shared" si="1866"/>
        <v>0</v>
      </c>
      <c r="R1193" s="19">
        <f t="shared" si="1844"/>
        <v>173149.6</v>
      </c>
      <c r="S1193" s="19">
        <f t="shared" si="1867"/>
        <v>0</v>
      </c>
      <c r="T1193" s="19">
        <f t="shared" si="1860"/>
        <v>173149.6</v>
      </c>
      <c r="U1193" s="19">
        <f t="shared" si="1845"/>
        <v>153149.6</v>
      </c>
      <c r="V1193" s="19">
        <f t="shared" si="1846"/>
        <v>153149.6</v>
      </c>
      <c r="W1193" s="19">
        <f t="shared" si="1868"/>
        <v>0</v>
      </c>
      <c r="X1193" s="32"/>
      <c r="Y1193" s="23"/>
      <c r="Z1193" s="2"/>
    </row>
    <row r="1194" spans="1:26" ht="78" x14ac:dyDescent="0.3">
      <c r="A1194" s="47" t="s">
        <v>272</v>
      </c>
      <c r="B1194" s="44">
        <v>810</v>
      </c>
      <c r="C1194" s="47"/>
      <c r="D1194" s="47"/>
      <c r="E1194" s="15" t="s">
        <v>599</v>
      </c>
      <c r="F1194" s="19">
        <f t="shared" si="1865"/>
        <v>173149.6</v>
      </c>
      <c r="G1194" s="19">
        <f t="shared" si="1865"/>
        <v>153149.6</v>
      </c>
      <c r="H1194" s="19">
        <f t="shared" si="1865"/>
        <v>153149.6</v>
      </c>
      <c r="I1194" s="19">
        <f t="shared" si="1865"/>
        <v>0</v>
      </c>
      <c r="J1194" s="19">
        <f t="shared" si="1865"/>
        <v>0</v>
      </c>
      <c r="K1194" s="19">
        <f t="shared" si="1865"/>
        <v>0</v>
      </c>
      <c r="L1194" s="19">
        <f t="shared" si="1825"/>
        <v>173149.6</v>
      </c>
      <c r="M1194" s="19">
        <f t="shared" si="1826"/>
        <v>153149.6</v>
      </c>
      <c r="N1194" s="19">
        <f t="shared" si="1827"/>
        <v>153149.6</v>
      </c>
      <c r="O1194" s="19">
        <f t="shared" si="1866"/>
        <v>0</v>
      </c>
      <c r="P1194" s="19">
        <f t="shared" si="1866"/>
        <v>0</v>
      </c>
      <c r="Q1194" s="19">
        <f t="shared" si="1866"/>
        <v>0</v>
      </c>
      <c r="R1194" s="19">
        <f t="shared" si="1844"/>
        <v>173149.6</v>
      </c>
      <c r="S1194" s="19">
        <f t="shared" si="1867"/>
        <v>0</v>
      </c>
      <c r="T1194" s="19">
        <f t="shared" si="1860"/>
        <v>173149.6</v>
      </c>
      <c r="U1194" s="19">
        <f t="shared" si="1845"/>
        <v>153149.6</v>
      </c>
      <c r="V1194" s="19">
        <f t="shared" si="1846"/>
        <v>153149.6</v>
      </c>
      <c r="W1194" s="19">
        <f t="shared" si="1868"/>
        <v>0</v>
      </c>
      <c r="X1194" s="32"/>
      <c r="Y1194" s="23"/>
      <c r="Z1194" s="2"/>
    </row>
    <row r="1195" spans="1:26" x14ac:dyDescent="0.3">
      <c r="A1195" s="47" t="s">
        <v>272</v>
      </c>
      <c r="B1195" s="44">
        <v>810</v>
      </c>
      <c r="C1195" s="47" t="s">
        <v>200</v>
      </c>
      <c r="D1195" s="47" t="s">
        <v>20</v>
      </c>
      <c r="E1195" s="15" t="s">
        <v>553</v>
      </c>
      <c r="F1195" s="19">
        <v>173149.6</v>
      </c>
      <c r="G1195" s="19">
        <v>153149.6</v>
      </c>
      <c r="H1195" s="19">
        <v>153149.6</v>
      </c>
      <c r="I1195" s="19"/>
      <c r="J1195" s="19"/>
      <c r="K1195" s="19"/>
      <c r="L1195" s="19">
        <f t="shared" si="1825"/>
        <v>173149.6</v>
      </c>
      <c r="M1195" s="19">
        <f t="shared" si="1826"/>
        <v>153149.6</v>
      </c>
      <c r="N1195" s="19">
        <f t="shared" si="1827"/>
        <v>153149.6</v>
      </c>
      <c r="O1195" s="19"/>
      <c r="P1195" s="19"/>
      <c r="Q1195" s="19"/>
      <c r="R1195" s="19">
        <f t="shared" si="1844"/>
        <v>173149.6</v>
      </c>
      <c r="S1195" s="19"/>
      <c r="T1195" s="19">
        <f t="shared" si="1860"/>
        <v>173149.6</v>
      </c>
      <c r="U1195" s="19">
        <f t="shared" si="1845"/>
        <v>153149.6</v>
      </c>
      <c r="V1195" s="19">
        <f t="shared" si="1846"/>
        <v>153149.6</v>
      </c>
      <c r="W1195" s="19"/>
      <c r="X1195" s="32"/>
      <c r="Y1195" s="23"/>
      <c r="Z1195" s="2"/>
    </row>
    <row r="1196" spans="1:26" x14ac:dyDescent="0.3">
      <c r="A1196" s="47" t="s">
        <v>990</v>
      </c>
      <c r="B1196" s="44"/>
      <c r="C1196" s="47"/>
      <c r="D1196" s="47"/>
      <c r="E1196" s="15" t="s">
        <v>989</v>
      </c>
      <c r="F1196" s="19">
        <f>F1197</f>
        <v>125584.8</v>
      </c>
      <c r="G1196" s="19">
        <f t="shared" ref="G1196:W1198" si="1869">G1197</f>
        <v>171243.3</v>
      </c>
      <c r="H1196" s="19">
        <f t="shared" si="1869"/>
        <v>64435.199999999997</v>
      </c>
      <c r="I1196" s="19">
        <f t="shared" si="1869"/>
        <v>0</v>
      </c>
      <c r="J1196" s="19">
        <f t="shared" si="1869"/>
        <v>0</v>
      </c>
      <c r="K1196" s="19">
        <f t="shared" si="1869"/>
        <v>0</v>
      </c>
      <c r="L1196" s="19">
        <f t="shared" si="1825"/>
        <v>125584.8</v>
      </c>
      <c r="M1196" s="19">
        <f t="shared" si="1826"/>
        <v>171243.3</v>
      </c>
      <c r="N1196" s="19">
        <f t="shared" si="1827"/>
        <v>64435.199999999997</v>
      </c>
      <c r="O1196" s="19">
        <f t="shared" si="1869"/>
        <v>19842.7</v>
      </c>
      <c r="P1196" s="19">
        <f t="shared" si="1869"/>
        <v>0</v>
      </c>
      <c r="Q1196" s="19">
        <f t="shared" si="1869"/>
        <v>0</v>
      </c>
      <c r="R1196" s="19">
        <f t="shared" si="1844"/>
        <v>145427.5</v>
      </c>
      <c r="S1196" s="19">
        <f t="shared" si="1869"/>
        <v>0</v>
      </c>
      <c r="T1196" s="19">
        <f t="shared" si="1860"/>
        <v>145427.5</v>
      </c>
      <c r="U1196" s="19">
        <f t="shared" si="1845"/>
        <v>171243.3</v>
      </c>
      <c r="V1196" s="19">
        <f t="shared" si="1846"/>
        <v>64435.199999999997</v>
      </c>
      <c r="W1196" s="19">
        <f t="shared" si="1869"/>
        <v>0</v>
      </c>
      <c r="X1196" s="32"/>
      <c r="Y1196" s="23"/>
      <c r="Z1196" s="2"/>
    </row>
    <row r="1197" spans="1:26" x14ac:dyDescent="0.3">
      <c r="A1197" s="47" t="s">
        <v>990</v>
      </c>
      <c r="B1197" s="44">
        <v>800</v>
      </c>
      <c r="C1197" s="47"/>
      <c r="D1197" s="47"/>
      <c r="E1197" s="15" t="s">
        <v>583</v>
      </c>
      <c r="F1197" s="19">
        <f>F1198</f>
        <v>125584.8</v>
      </c>
      <c r="G1197" s="19">
        <f t="shared" si="1869"/>
        <v>171243.3</v>
      </c>
      <c r="H1197" s="19">
        <f t="shared" si="1869"/>
        <v>64435.199999999997</v>
      </c>
      <c r="I1197" s="19">
        <f t="shared" si="1869"/>
        <v>0</v>
      </c>
      <c r="J1197" s="19">
        <f t="shared" si="1869"/>
        <v>0</v>
      </c>
      <c r="K1197" s="19">
        <f t="shared" si="1869"/>
        <v>0</v>
      </c>
      <c r="L1197" s="19">
        <f t="shared" si="1825"/>
        <v>125584.8</v>
      </c>
      <c r="M1197" s="19">
        <f t="shared" si="1826"/>
        <v>171243.3</v>
      </c>
      <c r="N1197" s="19">
        <f t="shared" si="1827"/>
        <v>64435.199999999997</v>
      </c>
      <c r="O1197" s="19">
        <f t="shared" si="1869"/>
        <v>19842.7</v>
      </c>
      <c r="P1197" s="19">
        <f t="shared" si="1869"/>
        <v>0</v>
      </c>
      <c r="Q1197" s="19">
        <f t="shared" si="1869"/>
        <v>0</v>
      </c>
      <c r="R1197" s="19">
        <f t="shared" si="1844"/>
        <v>145427.5</v>
      </c>
      <c r="S1197" s="19">
        <f t="shared" si="1869"/>
        <v>0</v>
      </c>
      <c r="T1197" s="19">
        <f t="shared" si="1860"/>
        <v>145427.5</v>
      </c>
      <c r="U1197" s="19">
        <f t="shared" si="1845"/>
        <v>171243.3</v>
      </c>
      <c r="V1197" s="19">
        <f t="shared" si="1846"/>
        <v>64435.199999999997</v>
      </c>
      <c r="W1197" s="19">
        <f t="shared" si="1869"/>
        <v>0</v>
      </c>
      <c r="X1197" s="32"/>
      <c r="Y1197" s="23"/>
      <c r="Z1197" s="2"/>
    </row>
    <row r="1198" spans="1:26" ht="78" x14ac:dyDescent="0.3">
      <c r="A1198" s="47" t="s">
        <v>990</v>
      </c>
      <c r="B1198" s="44">
        <v>810</v>
      </c>
      <c r="C1198" s="47"/>
      <c r="D1198" s="47"/>
      <c r="E1198" s="15" t="s">
        <v>599</v>
      </c>
      <c r="F1198" s="19">
        <f>F1199</f>
        <v>125584.8</v>
      </c>
      <c r="G1198" s="19">
        <f t="shared" si="1869"/>
        <v>171243.3</v>
      </c>
      <c r="H1198" s="19">
        <f t="shared" si="1869"/>
        <v>64435.199999999997</v>
      </c>
      <c r="I1198" s="19">
        <f t="shared" si="1869"/>
        <v>0</v>
      </c>
      <c r="J1198" s="19">
        <f t="shared" si="1869"/>
        <v>0</v>
      </c>
      <c r="K1198" s="19">
        <f t="shared" si="1869"/>
        <v>0</v>
      </c>
      <c r="L1198" s="19">
        <f t="shared" si="1825"/>
        <v>125584.8</v>
      </c>
      <c r="M1198" s="19">
        <f t="shared" si="1826"/>
        <v>171243.3</v>
      </c>
      <c r="N1198" s="19">
        <f t="shared" si="1827"/>
        <v>64435.199999999997</v>
      </c>
      <c r="O1198" s="19">
        <f t="shared" si="1869"/>
        <v>19842.7</v>
      </c>
      <c r="P1198" s="19">
        <f t="shared" si="1869"/>
        <v>0</v>
      </c>
      <c r="Q1198" s="19">
        <f t="shared" si="1869"/>
        <v>0</v>
      </c>
      <c r="R1198" s="19">
        <f t="shared" si="1844"/>
        <v>145427.5</v>
      </c>
      <c r="S1198" s="19">
        <f t="shared" si="1869"/>
        <v>0</v>
      </c>
      <c r="T1198" s="19">
        <f t="shared" si="1860"/>
        <v>145427.5</v>
      </c>
      <c r="U1198" s="19">
        <f t="shared" si="1845"/>
        <v>171243.3</v>
      </c>
      <c r="V1198" s="19">
        <f t="shared" si="1846"/>
        <v>64435.199999999997</v>
      </c>
      <c r="W1198" s="19">
        <f t="shared" si="1869"/>
        <v>0</v>
      </c>
      <c r="X1198" s="32"/>
      <c r="Y1198" s="23"/>
      <c r="Z1198" s="2"/>
    </row>
    <row r="1199" spans="1:26" x14ac:dyDescent="0.3">
      <c r="A1199" s="47" t="s">
        <v>990</v>
      </c>
      <c r="B1199" s="44">
        <v>810</v>
      </c>
      <c r="C1199" s="47" t="s">
        <v>200</v>
      </c>
      <c r="D1199" s="47" t="s">
        <v>20</v>
      </c>
      <c r="E1199" s="15" t="s">
        <v>553</v>
      </c>
      <c r="F1199" s="19">
        <v>125584.8</v>
      </c>
      <c r="G1199" s="19">
        <v>171243.3</v>
      </c>
      <c r="H1199" s="19">
        <v>64435.199999999997</v>
      </c>
      <c r="I1199" s="19"/>
      <c r="J1199" s="19"/>
      <c r="K1199" s="19"/>
      <c r="L1199" s="19">
        <f t="shared" si="1825"/>
        <v>125584.8</v>
      </c>
      <c r="M1199" s="19">
        <f t="shared" si="1826"/>
        <v>171243.3</v>
      </c>
      <c r="N1199" s="19">
        <f t="shared" si="1827"/>
        <v>64435.199999999997</v>
      </c>
      <c r="O1199" s="19">
        <v>19842.7</v>
      </c>
      <c r="P1199" s="19"/>
      <c r="Q1199" s="19"/>
      <c r="R1199" s="19">
        <f t="shared" si="1844"/>
        <v>145427.5</v>
      </c>
      <c r="S1199" s="19"/>
      <c r="T1199" s="19">
        <f t="shared" si="1860"/>
        <v>145427.5</v>
      </c>
      <c r="U1199" s="19">
        <f t="shared" si="1845"/>
        <v>171243.3</v>
      </c>
      <c r="V1199" s="19">
        <f t="shared" si="1846"/>
        <v>64435.199999999997</v>
      </c>
      <c r="W1199" s="19"/>
      <c r="X1199" s="32"/>
      <c r="Y1199" s="23"/>
      <c r="Z1199" s="2"/>
    </row>
    <row r="1200" spans="1:26" ht="31.2" x14ac:dyDescent="0.3">
      <c r="A1200" s="47" t="s">
        <v>274</v>
      </c>
      <c r="B1200" s="44"/>
      <c r="C1200" s="47"/>
      <c r="D1200" s="47"/>
      <c r="E1200" s="15" t="s">
        <v>1152</v>
      </c>
      <c r="F1200" s="19">
        <f>F1201+F1205</f>
        <v>62361.8</v>
      </c>
      <c r="G1200" s="19">
        <f>G1201+G1205</f>
        <v>143161.79999999999</v>
      </c>
      <c r="H1200" s="19">
        <f t="shared" ref="H1200:W1200" si="1870">H1201+H1205</f>
        <v>187018.8</v>
      </c>
      <c r="I1200" s="19">
        <f t="shared" ref="I1200:K1200" si="1871">I1201+I1205</f>
        <v>0</v>
      </c>
      <c r="J1200" s="19">
        <f t="shared" si="1871"/>
        <v>0</v>
      </c>
      <c r="K1200" s="19">
        <f t="shared" si="1871"/>
        <v>0</v>
      </c>
      <c r="L1200" s="19">
        <f t="shared" si="1825"/>
        <v>62361.8</v>
      </c>
      <c r="M1200" s="19">
        <f t="shared" si="1826"/>
        <v>143161.79999999999</v>
      </c>
      <c r="N1200" s="19">
        <f t="shared" si="1827"/>
        <v>187018.8</v>
      </c>
      <c r="O1200" s="19">
        <f t="shared" ref="O1200:Q1200" si="1872">O1201+O1205</f>
        <v>0</v>
      </c>
      <c r="P1200" s="19">
        <f t="shared" si="1872"/>
        <v>0</v>
      </c>
      <c r="Q1200" s="19">
        <f t="shared" si="1872"/>
        <v>0</v>
      </c>
      <c r="R1200" s="19">
        <f t="shared" si="1844"/>
        <v>62361.8</v>
      </c>
      <c r="S1200" s="19">
        <f t="shared" ref="S1200" si="1873">S1201+S1205</f>
        <v>0</v>
      </c>
      <c r="T1200" s="19">
        <f t="shared" si="1860"/>
        <v>62361.8</v>
      </c>
      <c r="U1200" s="19">
        <f t="shared" si="1845"/>
        <v>143161.79999999999</v>
      </c>
      <c r="V1200" s="19">
        <f t="shared" si="1846"/>
        <v>187018.8</v>
      </c>
      <c r="W1200" s="19">
        <f t="shared" si="1870"/>
        <v>0</v>
      </c>
      <c r="X1200" s="32"/>
      <c r="Y1200" s="23"/>
      <c r="Z1200" s="2"/>
    </row>
    <row r="1201" spans="1:26" x14ac:dyDescent="0.3">
      <c r="A1201" s="47" t="s">
        <v>993</v>
      </c>
      <c r="B1201" s="44"/>
      <c r="C1201" s="47"/>
      <c r="D1201" s="47"/>
      <c r="E1201" s="15" t="s">
        <v>994</v>
      </c>
      <c r="F1201" s="19">
        <f>F1202</f>
        <v>0</v>
      </c>
      <c r="G1201" s="19">
        <f t="shared" ref="G1201:W1203" si="1874">G1202</f>
        <v>80800</v>
      </c>
      <c r="H1201" s="19">
        <f t="shared" si="1874"/>
        <v>70680</v>
      </c>
      <c r="I1201" s="19">
        <f t="shared" si="1874"/>
        <v>0</v>
      </c>
      <c r="J1201" s="19">
        <f t="shared" si="1874"/>
        <v>0</v>
      </c>
      <c r="K1201" s="19">
        <f t="shared" si="1874"/>
        <v>0</v>
      </c>
      <c r="L1201" s="19">
        <f t="shared" si="1825"/>
        <v>0</v>
      </c>
      <c r="M1201" s="19">
        <f t="shared" si="1826"/>
        <v>80800</v>
      </c>
      <c r="N1201" s="19">
        <f t="shared" si="1827"/>
        <v>70680</v>
      </c>
      <c r="O1201" s="19">
        <f t="shared" si="1874"/>
        <v>0</v>
      </c>
      <c r="P1201" s="19">
        <f t="shared" si="1874"/>
        <v>0</v>
      </c>
      <c r="Q1201" s="19">
        <f t="shared" si="1874"/>
        <v>0</v>
      </c>
      <c r="R1201" s="19">
        <f t="shared" si="1844"/>
        <v>0</v>
      </c>
      <c r="S1201" s="19">
        <f t="shared" si="1874"/>
        <v>0</v>
      </c>
      <c r="T1201" s="19">
        <f t="shared" si="1860"/>
        <v>0</v>
      </c>
      <c r="U1201" s="19">
        <f t="shared" si="1845"/>
        <v>80800</v>
      </c>
      <c r="V1201" s="19">
        <f t="shared" si="1846"/>
        <v>70680</v>
      </c>
      <c r="W1201" s="19">
        <f t="shared" si="1874"/>
        <v>0</v>
      </c>
      <c r="X1201" s="32"/>
      <c r="Y1201" s="23"/>
      <c r="Z1201" s="2"/>
    </row>
    <row r="1202" spans="1:26" ht="31.2" x14ac:dyDescent="0.3">
      <c r="A1202" s="47" t="s">
        <v>993</v>
      </c>
      <c r="B1202" s="44">
        <v>200</v>
      </c>
      <c r="C1202" s="47"/>
      <c r="D1202" s="47"/>
      <c r="E1202" s="15" t="s">
        <v>578</v>
      </c>
      <c r="F1202" s="19">
        <f>F1203</f>
        <v>0</v>
      </c>
      <c r="G1202" s="19">
        <f t="shared" si="1874"/>
        <v>80800</v>
      </c>
      <c r="H1202" s="19">
        <f t="shared" si="1874"/>
        <v>70680</v>
      </c>
      <c r="I1202" s="19">
        <f t="shared" si="1874"/>
        <v>0</v>
      </c>
      <c r="J1202" s="19">
        <f t="shared" si="1874"/>
        <v>0</v>
      </c>
      <c r="K1202" s="19">
        <f t="shared" si="1874"/>
        <v>0</v>
      </c>
      <c r="L1202" s="19">
        <f t="shared" si="1825"/>
        <v>0</v>
      </c>
      <c r="M1202" s="19">
        <f t="shared" si="1826"/>
        <v>80800</v>
      </c>
      <c r="N1202" s="19">
        <f t="shared" si="1827"/>
        <v>70680</v>
      </c>
      <c r="O1202" s="19">
        <f t="shared" si="1874"/>
        <v>0</v>
      </c>
      <c r="P1202" s="19">
        <f t="shared" si="1874"/>
        <v>0</v>
      </c>
      <c r="Q1202" s="19">
        <f t="shared" si="1874"/>
        <v>0</v>
      </c>
      <c r="R1202" s="19">
        <f t="shared" si="1844"/>
        <v>0</v>
      </c>
      <c r="S1202" s="19">
        <f t="shared" si="1874"/>
        <v>0</v>
      </c>
      <c r="T1202" s="19">
        <f t="shared" si="1860"/>
        <v>0</v>
      </c>
      <c r="U1202" s="19">
        <f t="shared" si="1845"/>
        <v>80800</v>
      </c>
      <c r="V1202" s="19">
        <f t="shared" si="1846"/>
        <v>70680</v>
      </c>
      <c r="W1202" s="19">
        <f t="shared" si="1874"/>
        <v>0</v>
      </c>
      <c r="X1202" s="32"/>
      <c r="Y1202" s="23"/>
      <c r="Z1202" s="2"/>
    </row>
    <row r="1203" spans="1:26" ht="46.8" x14ac:dyDescent="0.3">
      <c r="A1203" s="47" t="s">
        <v>993</v>
      </c>
      <c r="B1203" s="44">
        <v>240</v>
      </c>
      <c r="C1203" s="47"/>
      <c r="D1203" s="47"/>
      <c r="E1203" s="15" t="s">
        <v>586</v>
      </c>
      <c r="F1203" s="19">
        <f>F1204</f>
        <v>0</v>
      </c>
      <c r="G1203" s="19">
        <f t="shared" si="1874"/>
        <v>80800</v>
      </c>
      <c r="H1203" s="19">
        <f t="shared" si="1874"/>
        <v>70680</v>
      </c>
      <c r="I1203" s="19">
        <f t="shared" si="1874"/>
        <v>0</v>
      </c>
      <c r="J1203" s="19">
        <f t="shared" si="1874"/>
        <v>0</v>
      </c>
      <c r="K1203" s="19">
        <f t="shared" si="1874"/>
        <v>0</v>
      </c>
      <c r="L1203" s="19">
        <f t="shared" si="1825"/>
        <v>0</v>
      </c>
      <c r="M1203" s="19">
        <f t="shared" si="1826"/>
        <v>80800</v>
      </c>
      <c r="N1203" s="19">
        <f t="shared" si="1827"/>
        <v>70680</v>
      </c>
      <c r="O1203" s="19">
        <f t="shared" si="1874"/>
        <v>0</v>
      </c>
      <c r="P1203" s="19">
        <f t="shared" si="1874"/>
        <v>0</v>
      </c>
      <c r="Q1203" s="19">
        <f t="shared" si="1874"/>
        <v>0</v>
      </c>
      <c r="R1203" s="19">
        <f t="shared" si="1844"/>
        <v>0</v>
      </c>
      <c r="S1203" s="19">
        <f t="shared" si="1874"/>
        <v>0</v>
      </c>
      <c r="T1203" s="19">
        <f t="shared" si="1860"/>
        <v>0</v>
      </c>
      <c r="U1203" s="19">
        <f t="shared" si="1845"/>
        <v>80800</v>
      </c>
      <c r="V1203" s="19">
        <f t="shared" si="1846"/>
        <v>70680</v>
      </c>
      <c r="W1203" s="19">
        <f t="shared" si="1874"/>
        <v>0</v>
      </c>
      <c r="X1203" s="32"/>
      <c r="Y1203" s="23"/>
      <c r="Z1203" s="2"/>
    </row>
    <row r="1204" spans="1:26" x14ac:dyDescent="0.3">
      <c r="A1204" s="47" t="s">
        <v>993</v>
      </c>
      <c r="B1204" s="44">
        <v>240</v>
      </c>
      <c r="C1204" s="47" t="s">
        <v>200</v>
      </c>
      <c r="D1204" s="47" t="s">
        <v>20</v>
      </c>
      <c r="E1204" s="15" t="s">
        <v>553</v>
      </c>
      <c r="F1204" s="19">
        <v>0</v>
      </c>
      <c r="G1204" s="19">
        <v>80800</v>
      </c>
      <c r="H1204" s="19">
        <v>70680</v>
      </c>
      <c r="I1204" s="19"/>
      <c r="J1204" s="19"/>
      <c r="K1204" s="19"/>
      <c r="L1204" s="19">
        <f t="shared" si="1825"/>
        <v>0</v>
      </c>
      <c r="M1204" s="19">
        <f t="shared" si="1826"/>
        <v>80800</v>
      </c>
      <c r="N1204" s="19">
        <f t="shared" si="1827"/>
        <v>70680</v>
      </c>
      <c r="O1204" s="19"/>
      <c r="P1204" s="19"/>
      <c r="Q1204" s="19"/>
      <c r="R1204" s="19">
        <f t="shared" si="1844"/>
        <v>0</v>
      </c>
      <c r="S1204" s="19"/>
      <c r="T1204" s="19">
        <f t="shared" si="1860"/>
        <v>0</v>
      </c>
      <c r="U1204" s="19">
        <f t="shared" si="1845"/>
        <v>80800</v>
      </c>
      <c r="V1204" s="19">
        <f t="shared" si="1846"/>
        <v>70680</v>
      </c>
      <c r="W1204" s="19"/>
      <c r="X1204" s="32"/>
      <c r="Y1204" s="23"/>
      <c r="Z1204" s="2"/>
    </row>
    <row r="1205" spans="1:26" x14ac:dyDescent="0.3">
      <c r="A1205" s="20" t="s">
        <v>995</v>
      </c>
      <c r="B1205" s="44"/>
      <c r="C1205" s="47"/>
      <c r="D1205" s="47"/>
      <c r="E1205" s="15" t="s">
        <v>989</v>
      </c>
      <c r="F1205" s="19">
        <f>F1206</f>
        <v>62361.8</v>
      </c>
      <c r="G1205" s="19">
        <f t="shared" ref="G1205:W1207" si="1875">G1206</f>
        <v>62361.8</v>
      </c>
      <c r="H1205" s="19">
        <f t="shared" si="1875"/>
        <v>116338.8</v>
      </c>
      <c r="I1205" s="19">
        <f t="shared" si="1875"/>
        <v>0</v>
      </c>
      <c r="J1205" s="19">
        <f t="shared" si="1875"/>
        <v>0</v>
      </c>
      <c r="K1205" s="19">
        <f t="shared" si="1875"/>
        <v>0</v>
      </c>
      <c r="L1205" s="19">
        <f t="shared" si="1825"/>
        <v>62361.8</v>
      </c>
      <c r="M1205" s="19">
        <f t="shared" si="1826"/>
        <v>62361.8</v>
      </c>
      <c r="N1205" s="19">
        <f t="shared" si="1827"/>
        <v>116338.8</v>
      </c>
      <c r="O1205" s="19">
        <f t="shared" si="1875"/>
        <v>0</v>
      </c>
      <c r="P1205" s="19">
        <f t="shared" si="1875"/>
        <v>0</v>
      </c>
      <c r="Q1205" s="19">
        <f t="shared" si="1875"/>
        <v>0</v>
      </c>
      <c r="R1205" s="19">
        <f t="shared" si="1844"/>
        <v>62361.8</v>
      </c>
      <c r="S1205" s="19">
        <f t="shared" si="1875"/>
        <v>0</v>
      </c>
      <c r="T1205" s="19">
        <f t="shared" si="1860"/>
        <v>62361.8</v>
      </c>
      <c r="U1205" s="19">
        <f t="shared" si="1845"/>
        <v>62361.8</v>
      </c>
      <c r="V1205" s="19">
        <f t="shared" si="1846"/>
        <v>116338.8</v>
      </c>
      <c r="W1205" s="19">
        <f t="shared" si="1875"/>
        <v>0</v>
      </c>
      <c r="X1205" s="32"/>
      <c r="Y1205" s="23"/>
      <c r="Z1205" s="2"/>
    </row>
    <row r="1206" spans="1:26" ht="31.2" x14ac:dyDescent="0.3">
      <c r="A1206" s="20" t="s">
        <v>995</v>
      </c>
      <c r="B1206" s="44">
        <v>200</v>
      </c>
      <c r="C1206" s="47"/>
      <c r="D1206" s="47"/>
      <c r="E1206" s="15" t="s">
        <v>578</v>
      </c>
      <c r="F1206" s="19">
        <f>F1207</f>
        <v>62361.8</v>
      </c>
      <c r="G1206" s="19">
        <f t="shared" si="1875"/>
        <v>62361.8</v>
      </c>
      <c r="H1206" s="19">
        <f t="shared" si="1875"/>
        <v>116338.8</v>
      </c>
      <c r="I1206" s="19">
        <f t="shared" si="1875"/>
        <v>0</v>
      </c>
      <c r="J1206" s="19">
        <f t="shared" si="1875"/>
        <v>0</v>
      </c>
      <c r="K1206" s="19">
        <f t="shared" si="1875"/>
        <v>0</v>
      </c>
      <c r="L1206" s="19">
        <f t="shared" si="1825"/>
        <v>62361.8</v>
      </c>
      <c r="M1206" s="19">
        <f t="shared" si="1826"/>
        <v>62361.8</v>
      </c>
      <c r="N1206" s="19">
        <f t="shared" si="1827"/>
        <v>116338.8</v>
      </c>
      <c r="O1206" s="19">
        <f t="shared" si="1875"/>
        <v>0</v>
      </c>
      <c r="P1206" s="19">
        <f t="shared" si="1875"/>
        <v>0</v>
      </c>
      <c r="Q1206" s="19">
        <f t="shared" si="1875"/>
        <v>0</v>
      </c>
      <c r="R1206" s="19">
        <f t="shared" si="1844"/>
        <v>62361.8</v>
      </c>
      <c r="S1206" s="19">
        <f t="shared" si="1875"/>
        <v>0</v>
      </c>
      <c r="T1206" s="19">
        <f t="shared" si="1860"/>
        <v>62361.8</v>
      </c>
      <c r="U1206" s="19">
        <f t="shared" si="1845"/>
        <v>62361.8</v>
      </c>
      <c r="V1206" s="19">
        <f t="shared" si="1846"/>
        <v>116338.8</v>
      </c>
      <c r="W1206" s="19">
        <f t="shared" si="1875"/>
        <v>0</v>
      </c>
      <c r="X1206" s="32"/>
      <c r="Y1206" s="23"/>
      <c r="Z1206" s="2"/>
    </row>
    <row r="1207" spans="1:26" ht="46.8" x14ac:dyDescent="0.3">
      <c r="A1207" s="20" t="s">
        <v>995</v>
      </c>
      <c r="B1207" s="44">
        <v>240</v>
      </c>
      <c r="C1207" s="47"/>
      <c r="D1207" s="47"/>
      <c r="E1207" s="15" t="s">
        <v>586</v>
      </c>
      <c r="F1207" s="19">
        <f>F1208</f>
        <v>62361.8</v>
      </c>
      <c r="G1207" s="19">
        <f t="shared" si="1875"/>
        <v>62361.8</v>
      </c>
      <c r="H1207" s="19">
        <f t="shared" si="1875"/>
        <v>116338.8</v>
      </c>
      <c r="I1207" s="19">
        <f t="shared" si="1875"/>
        <v>0</v>
      </c>
      <c r="J1207" s="19">
        <f t="shared" si="1875"/>
        <v>0</v>
      </c>
      <c r="K1207" s="19">
        <f t="shared" si="1875"/>
        <v>0</v>
      </c>
      <c r="L1207" s="19">
        <f t="shared" si="1825"/>
        <v>62361.8</v>
      </c>
      <c r="M1207" s="19">
        <f t="shared" si="1826"/>
        <v>62361.8</v>
      </c>
      <c r="N1207" s="19">
        <f t="shared" si="1827"/>
        <v>116338.8</v>
      </c>
      <c r="O1207" s="19">
        <f t="shared" si="1875"/>
        <v>0</v>
      </c>
      <c r="P1207" s="19">
        <f t="shared" si="1875"/>
        <v>0</v>
      </c>
      <c r="Q1207" s="19">
        <f t="shared" si="1875"/>
        <v>0</v>
      </c>
      <c r="R1207" s="19">
        <f t="shared" si="1844"/>
        <v>62361.8</v>
      </c>
      <c r="S1207" s="19">
        <f t="shared" si="1875"/>
        <v>0</v>
      </c>
      <c r="T1207" s="19">
        <f t="shared" si="1860"/>
        <v>62361.8</v>
      </c>
      <c r="U1207" s="19">
        <f t="shared" si="1845"/>
        <v>62361.8</v>
      </c>
      <c r="V1207" s="19">
        <f t="shared" si="1846"/>
        <v>116338.8</v>
      </c>
      <c r="W1207" s="19">
        <f t="shared" si="1875"/>
        <v>0</v>
      </c>
      <c r="X1207" s="32"/>
      <c r="Y1207" s="23"/>
      <c r="Z1207" s="2"/>
    </row>
    <row r="1208" spans="1:26" x14ac:dyDescent="0.3">
      <c r="A1208" s="20" t="s">
        <v>995</v>
      </c>
      <c r="B1208" s="44">
        <v>240</v>
      </c>
      <c r="C1208" s="47" t="s">
        <v>200</v>
      </c>
      <c r="D1208" s="47" t="s">
        <v>20</v>
      </c>
      <c r="E1208" s="15" t="s">
        <v>553</v>
      </c>
      <c r="F1208" s="19">
        <v>62361.8</v>
      </c>
      <c r="G1208" s="19">
        <v>62361.8</v>
      </c>
      <c r="H1208" s="19">
        <v>116338.8</v>
      </c>
      <c r="I1208" s="19"/>
      <c r="J1208" s="19"/>
      <c r="K1208" s="19"/>
      <c r="L1208" s="19">
        <f t="shared" si="1825"/>
        <v>62361.8</v>
      </c>
      <c r="M1208" s="19">
        <f t="shared" si="1826"/>
        <v>62361.8</v>
      </c>
      <c r="N1208" s="19">
        <f t="shared" si="1827"/>
        <v>116338.8</v>
      </c>
      <c r="O1208" s="19"/>
      <c r="P1208" s="19"/>
      <c r="Q1208" s="19"/>
      <c r="R1208" s="19">
        <f t="shared" si="1844"/>
        <v>62361.8</v>
      </c>
      <c r="S1208" s="19"/>
      <c r="T1208" s="19">
        <f t="shared" si="1860"/>
        <v>62361.8</v>
      </c>
      <c r="U1208" s="19">
        <f t="shared" si="1845"/>
        <v>62361.8</v>
      </c>
      <c r="V1208" s="19">
        <f t="shared" si="1846"/>
        <v>116338.8</v>
      </c>
      <c r="W1208" s="19"/>
      <c r="X1208" s="32"/>
      <c r="Y1208" s="23"/>
      <c r="Z1208" s="2"/>
    </row>
    <row r="1209" spans="1:26" ht="62.4" x14ac:dyDescent="0.3">
      <c r="A1209" s="47" t="s">
        <v>815</v>
      </c>
      <c r="B1209" s="44"/>
      <c r="C1209" s="47"/>
      <c r="D1209" s="47"/>
      <c r="E1209" s="15" t="s">
        <v>1153</v>
      </c>
      <c r="F1209" s="19">
        <f>F1210</f>
        <v>327257.60000000015</v>
      </c>
      <c r="G1209" s="19">
        <f t="shared" ref="G1209:W1209" si="1876">G1210</f>
        <v>232992.70000000007</v>
      </c>
      <c r="H1209" s="19">
        <f t="shared" si="1876"/>
        <v>40000</v>
      </c>
      <c r="I1209" s="19">
        <f t="shared" si="1876"/>
        <v>0</v>
      </c>
      <c r="J1209" s="19">
        <f t="shared" si="1876"/>
        <v>0</v>
      </c>
      <c r="K1209" s="19">
        <f t="shared" si="1876"/>
        <v>0</v>
      </c>
      <c r="L1209" s="19">
        <f t="shared" si="1825"/>
        <v>327257.60000000015</v>
      </c>
      <c r="M1209" s="19">
        <f t="shared" si="1826"/>
        <v>232992.70000000007</v>
      </c>
      <c r="N1209" s="19">
        <f t="shared" si="1827"/>
        <v>40000</v>
      </c>
      <c r="O1209" s="19">
        <f t="shared" si="1876"/>
        <v>0</v>
      </c>
      <c r="P1209" s="19">
        <f t="shared" si="1876"/>
        <v>0</v>
      </c>
      <c r="Q1209" s="19">
        <f t="shared" si="1876"/>
        <v>200000</v>
      </c>
      <c r="R1209" s="19">
        <f t="shared" si="1844"/>
        <v>327257.60000000015</v>
      </c>
      <c r="S1209" s="19">
        <f t="shared" si="1876"/>
        <v>0</v>
      </c>
      <c r="T1209" s="19">
        <f t="shared" si="1860"/>
        <v>327257.60000000015</v>
      </c>
      <c r="U1209" s="19">
        <f t="shared" si="1845"/>
        <v>232992.70000000007</v>
      </c>
      <c r="V1209" s="19">
        <f t="shared" si="1846"/>
        <v>240000</v>
      </c>
      <c r="W1209" s="19">
        <f t="shared" si="1876"/>
        <v>0</v>
      </c>
      <c r="X1209" s="32"/>
      <c r="Y1209" s="23"/>
      <c r="Z1209" s="2"/>
    </row>
    <row r="1210" spans="1:26" ht="78" x14ac:dyDescent="0.3">
      <c r="A1210" s="47" t="s">
        <v>949</v>
      </c>
      <c r="B1210" s="44"/>
      <c r="C1210" s="47"/>
      <c r="D1210" s="47"/>
      <c r="E1210" s="15" t="s">
        <v>720</v>
      </c>
      <c r="F1210" s="19">
        <f>F1211</f>
        <v>327257.60000000015</v>
      </c>
      <c r="G1210" s="19">
        <f t="shared" ref="G1210:W1212" si="1877">G1211</f>
        <v>232992.70000000007</v>
      </c>
      <c r="H1210" s="19">
        <f t="shared" si="1877"/>
        <v>40000</v>
      </c>
      <c r="I1210" s="19">
        <f t="shared" si="1877"/>
        <v>0</v>
      </c>
      <c r="J1210" s="19">
        <f t="shared" si="1877"/>
        <v>0</v>
      </c>
      <c r="K1210" s="19">
        <f t="shared" si="1877"/>
        <v>0</v>
      </c>
      <c r="L1210" s="19">
        <f t="shared" si="1825"/>
        <v>327257.60000000015</v>
      </c>
      <c r="M1210" s="19">
        <f t="shared" si="1826"/>
        <v>232992.70000000007</v>
      </c>
      <c r="N1210" s="19">
        <f t="shared" si="1827"/>
        <v>40000</v>
      </c>
      <c r="O1210" s="19">
        <f t="shared" si="1877"/>
        <v>0</v>
      </c>
      <c r="P1210" s="19">
        <f t="shared" si="1877"/>
        <v>0</v>
      </c>
      <c r="Q1210" s="19">
        <f t="shared" si="1877"/>
        <v>200000</v>
      </c>
      <c r="R1210" s="19">
        <f t="shared" si="1844"/>
        <v>327257.60000000015</v>
      </c>
      <c r="S1210" s="19">
        <f t="shared" si="1877"/>
        <v>0</v>
      </c>
      <c r="T1210" s="19">
        <f t="shared" si="1860"/>
        <v>327257.60000000015</v>
      </c>
      <c r="U1210" s="19">
        <f t="shared" si="1845"/>
        <v>232992.70000000007</v>
      </c>
      <c r="V1210" s="19">
        <f t="shared" si="1846"/>
        <v>240000</v>
      </c>
      <c r="W1210" s="19">
        <f t="shared" si="1877"/>
        <v>0</v>
      </c>
      <c r="X1210" s="32"/>
      <c r="Y1210" s="23"/>
      <c r="Z1210" s="2"/>
    </row>
    <row r="1211" spans="1:26" ht="31.2" x14ac:dyDescent="0.3">
      <c r="A1211" s="47" t="s">
        <v>949</v>
      </c>
      <c r="B1211" s="44">
        <v>200</v>
      </c>
      <c r="C1211" s="47"/>
      <c r="D1211" s="47"/>
      <c r="E1211" s="15" t="s">
        <v>578</v>
      </c>
      <c r="F1211" s="19">
        <f t="shared" ref="F1211:H1212" si="1878">F1212</f>
        <v>327257.60000000015</v>
      </c>
      <c r="G1211" s="19">
        <f t="shared" si="1878"/>
        <v>232992.70000000007</v>
      </c>
      <c r="H1211" s="19">
        <f t="shared" si="1878"/>
        <v>40000</v>
      </c>
      <c r="I1211" s="19">
        <f t="shared" si="1877"/>
        <v>0</v>
      </c>
      <c r="J1211" s="19">
        <f t="shared" si="1877"/>
        <v>0</v>
      </c>
      <c r="K1211" s="19">
        <f t="shared" si="1877"/>
        <v>0</v>
      </c>
      <c r="L1211" s="19">
        <f t="shared" si="1825"/>
        <v>327257.60000000015</v>
      </c>
      <c r="M1211" s="19">
        <f t="shared" si="1826"/>
        <v>232992.70000000007</v>
      </c>
      <c r="N1211" s="19">
        <f t="shared" si="1827"/>
        <v>40000</v>
      </c>
      <c r="O1211" s="19">
        <f t="shared" si="1877"/>
        <v>0</v>
      </c>
      <c r="P1211" s="19">
        <f t="shared" si="1877"/>
        <v>0</v>
      </c>
      <c r="Q1211" s="19">
        <f t="shared" si="1877"/>
        <v>200000</v>
      </c>
      <c r="R1211" s="19">
        <f t="shared" si="1844"/>
        <v>327257.60000000015</v>
      </c>
      <c r="S1211" s="19">
        <f t="shared" si="1877"/>
        <v>0</v>
      </c>
      <c r="T1211" s="19">
        <f t="shared" si="1860"/>
        <v>327257.60000000015</v>
      </c>
      <c r="U1211" s="19">
        <f t="shared" si="1845"/>
        <v>232992.70000000007</v>
      </c>
      <c r="V1211" s="19">
        <f t="shared" si="1846"/>
        <v>240000</v>
      </c>
      <c r="W1211" s="19">
        <f t="shared" ref="W1211:W1212" si="1879">W1212</f>
        <v>0</v>
      </c>
      <c r="X1211" s="32"/>
      <c r="Y1211" s="23"/>
      <c r="Z1211" s="2"/>
    </row>
    <row r="1212" spans="1:26" ht="46.8" x14ac:dyDescent="0.3">
      <c r="A1212" s="47" t="s">
        <v>949</v>
      </c>
      <c r="B1212" s="44">
        <v>240</v>
      </c>
      <c r="C1212" s="47"/>
      <c r="D1212" s="47"/>
      <c r="E1212" s="15" t="s">
        <v>586</v>
      </c>
      <c r="F1212" s="19">
        <f t="shared" si="1878"/>
        <v>327257.60000000015</v>
      </c>
      <c r="G1212" s="19">
        <f t="shared" si="1878"/>
        <v>232992.70000000007</v>
      </c>
      <c r="H1212" s="19">
        <f t="shared" si="1878"/>
        <v>40000</v>
      </c>
      <c r="I1212" s="19">
        <f t="shared" si="1877"/>
        <v>0</v>
      </c>
      <c r="J1212" s="19">
        <f t="shared" si="1877"/>
        <v>0</v>
      </c>
      <c r="K1212" s="19">
        <f t="shared" si="1877"/>
        <v>0</v>
      </c>
      <c r="L1212" s="19">
        <f t="shared" si="1825"/>
        <v>327257.60000000015</v>
      </c>
      <c r="M1212" s="19">
        <f t="shared" si="1826"/>
        <v>232992.70000000007</v>
      </c>
      <c r="N1212" s="19">
        <f t="shared" si="1827"/>
        <v>40000</v>
      </c>
      <c r="O1212" s="19">
        <f t="shared" si="1877"/>
        <v>0</v>
      </c>
      <c r="P1212" s="19">
        <f t="shared" si="1877"/>
        <v>0</v>
      </c>
      <c r="Q1212" s="19">
        <f t="shared" si="1877"/>
        <v>200000</v>
      </c>
      <c r="R1212" s="19">
        <f t="shared" si="1844"/>
        <v>327257.60000000015</v>
      </c>
      <c r="S1212" s="19">
        <f t="shared" si="1877"/>
        <v>0</v>
      </c>
      <c r="T1212" s="19">
        <f t="shared" si="1860"/>
        <v>327257.60000000015</v>
      </c>
      <c r="U1212" s="19">
        <f t="shared" si="1845"/>
        <v>232992.70000000007</v>
      </c>
      <c r="V1212" s="19">
        <f t="shared" si="1846"/>
        <v>240000</v>
      </c>
      <c r="W1212" s="19">
        <f t="shared" si="1879"/>
        <v>0</v>
      </c>
      <c r="X1212" s="32"/>
      <c r="Y1212" s="23"/>
      <c r="Z1212" s="2"/>
    </row>
    <row r="1213" spans="1:26" x14ac:dyDescent="0.3">
      <c r="A1213" s="47" t="s">
        <v>949</v>
      </c>
      <c r="B1213" s="44">
        <v>240</v>
      </c>
      <c r="C1213" s="47" t="s">
        <v>151</v>
      </c>
      <c r="D1213" s="47" t="s">
        <v>30</v>
      </c>
      <c r="E1213" s="15" t="s">
        <v>549</v>
      </c>
      <c r="F1213" s="19">
        <v>327257.60000000015</v>
      </c>
      <c r="G1213" s="19">
        <v>232992.70000000007</v>
      </c>
      <c r="H1213" s="19">
        <v>40000</v>
      </c>
      <c r="I1213" s="19"/>
      <c r="J1213" s="19"/>
      <c r="K1213" s="19"/>
      <c r="L1213" s="19">
        <f t="shared" si="1825"/>
        <v>327257.60000000015</v>
      </c>
      <c r="M1213" s="19">
        <f t="shared" si="1826"/>
        <v>232992.70000000007</v>
      </c>
      <c r="N1213" s="19">
        <f t="shared" si="1827"/>
        <v>40000</v>
      </c>
      <c r="O1213" s="19"/>
      <c r="P1213" s="19"/>
      <c r="Q1213" s="19">
        <f>100000+100000</f>
        <v>200000</v>
      </c>
      <c r="R1213" s="19">
        <f t="shared" si="1844"/>
        <v>327257.60000000015</v>
      </c>
      <c r="S1213" s="19"/>
      <c r="T1213" s="19">
        <f t="shared" si="1860"/>
        <v>327257.60000000015</v>
      </c>
      <c r="U1213" s="19">
        <f t="shared" si="1845"/>
        <v>232992.70000000007</v>
      </c>
      <c r="V1213" s="19">
        <f t="shared" si="1846"/>
        <v>240000</v>
      </c>
      <c r="W1213" s="19"/>
      <c r="X1213" s="32"/>
      <c r="Y1213" s="23"/>
      <c r="Z1213" s="2"/>
    </row>
    <row r="1214" spans="1:26" ht="109.2" x14ac:dyDescent="0.3">
      <c r="A1214" s="20" t="s">
        <v>920</v>
      </c>
      <c r="B1214" s="44"/>
      <c r="C1214" s="47"/>
      <c r="D1214" s="47"/>
      <c r="E1214" s="15" t="s">
        <v>919</v>
      </c>
      <c r="F1214" s="19">
        <f t="shared" ref="F1214:K1217" si="1880">F1215</f>
        <v>600964.19999999995</v>
      </c>
      <c r="G1214" s="19">
        <f t="shared" si="1880"/>
        <v>605350.30000000005</v>
      </c>
      <c r="H1214" s="19">
        <f t="shared" si="1880"/>
        <v>600000</v>
      </c>
      <c r="I1214" s="19">
        <f t="shared" si="1880"/>
        <v>0</v>
      </c>
      <c r="J1214" s="19">
        <f t="shared" si="1880"/>
        <v>0</v>
      </c>
      <c r="K1214" s="19">
        <f t="shared" si="1880"/>
        <v>0</v>
      </c>
      <c r="L1214" s="19">
        <f t="shared" si="1825"/>
        <v>600964.19999999995</v>
      </c>
      <c r="M1214" s="19">
        <f t="shared" si="1826"/>
        <v>605350.30000000005</v>
      </c>
      <c r="N1214" s="19">
        <f t="shared" si="1827"/>
        <v>600000</v>
      </c>
      <c r="O1214" s="19">
        <f t="shared" ref="O1214:Q1217" si="1881">O1215</f>
        <v>0</v>
      </c>
      <c r="P1214" s="19">
        <f t="shared" si="1881"/>
        <v>0</v>
      </c>
      <c r="Q1214" s="19">
        <f t="shared" si="1881"/>
        <v>-600000</v>
      </c>
      <c r="R1214" s="19">
        <f t="shared" si="1844"/>
        <v>600964.19999999995</v>
      </c>
      <c r="S1214" s="19">
        <f t="shared" ref="S1214:S1217" si="1882">S1215</f>
        <v>0</v>
      </c>
      <c r="T1214" s="19">
        <f t="shared" si="1860"/>
        <v>600964.19999999995</v>
      </c>
      <c r="U1214" s="19">
        <f t="shared" si="1845"/>
        <v>605350.30000000005</v>
      </c>
      <c r="V1214" s="19">
        <f t="shared" si="1846"/>
        <v>0</v>
      </c>
      <c r="W1214" s="19">
        <f t="shared" ref="W1214:W1217" si="1883">W1215</f>
        <v>0</v>
      </c>
      <c r="X1214" s="32"/>
      <c r="Y1214" s="23"/>
      <c r="Z1214" s="2"/>
    </row>
    <row r="1215" spans="1:26" ht="78" x14ac:dyDescent="0.3">
      <c r="A1215" s="20" t="s">
        <v>921</v>
      </c>
      <c r="B1215" s="44"/>
      <c r="C1215" s="47"/>
      <c r="D1215" s="47"/>
      <c r="E1215" s="15" t="s">
        <v>922</v>
      </c>
      <c r="F1215" s="19">
        <f t="shared" si="1880"/>
        <v>600964.19999999995</v>
      </c>
      <c r="G1215" s="19">
        <f t="shared" si="1880"/>
        <v>605350.30000000005</v>
      </c>
      <c r="H1215" s="19">
        <f t="shared" si="1880"/>
        <v>600000</v>
      </c>
      <c r="I1215" s="19">
        <f t="shared" si="1880"/>
        <v>0</v>
      </c>
      <c r="J1215" s="19">
        <f t="shared" si="1880"/>
        <v>0</v>
      </c>
      <c r="K1215" s="19">
        <f t="shared" si="1880"/>
        <v>0</v>
      </c>
      <c r="L1215" s="19">
        <f t="shared" si="1825"/>
        <v>600964.19999999995</v>
      </c>
      <c r="M1215" s="19">
        <f t="shared" si="1826"/>
        <v>605350.30000000005</v>
      </c>
      <c r="N1215" s="19">
        <f t="shared" si="1827"/>
        <v>600000</v>
      </c>
      <c r="O1215" s="19">
        <f t="shared" si="1881"/>
        <v>0</v>
      </c>
      <c r="P1215" s="19">
        <f t="shared" si="1881"/>
        <v>0</v>
      </c>
      <c r="Q1215" s="19">
        <f t="shared" si="1881"/>
        <v>-600000</v>
      </c>
      <c r="R1215" s="19">
        <f t="shared" si="1844"/>
        <v>600964.19999999995</v>
      </c>
      <c r="S1215" s="19">
        <f t="shared" si="1882"/>
        <v>0</v>
      </c>
      <c r="T1215" s="19">
        <f t="shared" si="1860"/>
        <v>600964.19999999995</v>
      </c>
      <c r="U1215" s="19">
        <f t="shared" si="1845"/>
        <v>605350.30000000005</v>
      </c>
      <c r="V1215" s="19">
        <f t="shared" si="1846"/>
        <v>0</v>
      </c>
      <c r="W1215" s="19">
        <f t="shared" si="1883"/>
        <v>0</v>
      </c>
      <c r="X1215" s="32"/>
      <c r="Y1215" s="23"/>
      <c r="Z1215" s="2"/>
    </row>
    <row r="1216" spans="1:26" ht="31.2" x14ac:dyDescent="0.3">
      <c r="A1216" s="20" t="s">
        <v>921</v>
      </c>
      <c r="B1216" s="44">
        <v>200</v>
      </c>
      <c r="C1216" s="47"/>
      <c r="D1216" s="47"/>
      <c r="E1216" s="15" t="s">
        <v>578</v>
      </c>
      <c r="F1216" s="19">
        <f t="shared" si="1880"/>
        <v>600964.19999999995</v>
      </c>
      <c r="G1216" s="19">
        <f t="shared" si="1880"/>
        <v>605350.30000000005</v>
      </c>
      <c r="H1216" s="19">
        <f t="shared" si="1880"/>
        <v>600000</v>
      </c>
      <c r="I1216" s="19">
        <f t="shared" si="1880"/>
        <v>0</v>
      </c>
      <c r="J1216" s="19">
        <f t="shared" si="1880"/>
        <v>0</v>
      </c>
      <c r="K1216" s="19">
        <f t="shared" si="1880"/>
        <v>0</v>
      </c>
      <c r="L1216" s="19">
        <f t="shared" si="1825"/>
        <v>600964.19999999995</v>
      </c>
      <c r="M1216" s="19">
        <f t="shared" si="1826"/>
        <v>605350.30000000005</v>
      </c>
      <c r="N1216" s="19">
        <f t="shared" si="1827"/>
        <v>600000</v>
      </c>
      <c r="O1216" s="19">
        <f t="shared" si="1881"/>
        <v>0</v>
      </c>
      <c r="P1216" s="19">
        <f t="shared" si="1881"/>
        <v>0</v>
      </c>
      <c r="Q1216" s="19">
        <f t="shared" si="1881"/>
        <v>-600000</v>
      </c>
      <c r="R1216" s="19">
        <f t="shared" si="1844"/>
        <v>600964.19999999995</v>
      </c>
      <c r="S1216" s="19">
        <f t="shared" si="1882"/>
        <v>0</v>
      </c>
      <c r="T1216" s="19">
        <f t="shared" si="1860"/>
        <v>600964.19999999995</v>
      </c>
      <c r="U1216" s="19">
        <f t="shared" si="1845"/>
        <v>605350.30000000005</v>
      </c>
      <c r="V1216" s="19">
        <f t="shared" si="1846"/>
        <v>0</v>
      </c>
      <c r="W1216" s="19">
        <f t="shared" si="1883"/>
        <v>0</v>
      </c>
      <c r="X1216" s="32"/>
      <c r="Y1216" s="23"/>
      <c r="Z1216" s="2"/>
    </row>
    <row r="1217" spans="1:26" ht="46.8" x14ac:dyDescent="0.3">
      <c r="A1217" s="20" t="s">
        <v>921</v>
      </c>
      <c r="B1217" s="44">
        <v>240</v>
      </c>
      <c r="C1217" s="47"/>
      <c r="D1217" s="47"/>
      <c r="E1217" s="15" t="s">
        <v>586</v>
      </c>
      <c r="F1217" s="19">
        <f t="shared" si="1880"/>
        <v>600964.19999999995</v>
      </c>
      <c r="G1217" s="19">
        <f t="shared" si="1880"/>
        <v>605350.30000000005</v>
      </c>
      <c r="H1217" s="19">
        <f t="shared" si="1880"/>
        <v>600000</v>
      </c>
      <c r="I1217" s="19">
        <f t="shared" si="1880"/>
        <v>0</v>
      </c>
      <c r="J1217" s="19">
        <f t="shared" si="1880"/>
        <v>0</v>
      </c>
      <c r="K1217" s="19">
        <f t="shared" si="1880"/>
        <v>0</v>
      </c>
      <c r="L1217" s="19">
        <f t="shared" si="1825"/>
        <v>600964.19999999995</v>
      </c>
      <c r="M1217" s="19">
        <f t="shared" si="1826"/>
        <v>605350.30000000005</v>
      </c>
      <c r="N1217" s="19">
        <f t="shared" si="1827"/>
        <v>600000</v>
      </c>
      <c r="O1217" s="19">
        <f t="shared" si="1881"/>
        <v>0</v>
      </c>
      <c r="P1217" s="19">
        <f t="shared" si="1881"/>
        <v>0</v>
      </c>
      <c r="Q1217" s="19">
        <f t="shared" si="1881"/>
        <v>-600000</v>
      </c>
      <c r="R1217" s="19">
        <f t="shared" si="1844"/>
        <v>600964.19999999995</v>
      </c>
      <c r="S1217" s="19">
        <f t="shared" si="1882"/>
        <v>0</v>
      </c>
      <c r="T1217" s="19">
        <f t="shared" si="1860"/>
        <v>600964.19999999995</v>
      </c>
      <c r="U1217" s="19">
        <f t="shared" si="1845"/>
        <v>605350.30000000005</v>
      </c>
      <c r="V1217" s="19">
        <f t="shared" si="1846"/>
        <v>0</v>
      </c>
      <c r="W1217" s="19">
        <f t="shared" si="1883"/>
        <v>0</v>
      </c>
      <c r="X1217" s="32"/>
      <c r="Y1217" s="23"/>
      <c r="Z1217" s="2"/>
    </row>
    <row r="1218" spans="1:26" x14ac:dyDescent="0.3">
      <c r="A1218" s="20" t="s">
        <v>921</v>
      </c>
      <c r="B1218" s="44">
        <v>240</v>
      </c>
      <c r="C1218" s="47" t="s">
        <v>151</v>
      </c>
      <c r="D1218" s="47" t="s">
        <v>30</v>
      </c>
      <c r="E1218" s="15" t="s">
        <v>549</v>
      </c>
      <c r="F1218" s="19">
        <v>600964.19999999995</v>
      </c>
      <c r="G1218" s="19">
        <v>605350.30000000005</v>
      </c>
      <c r="H1218" s="19">
        <v>600000</v>
      </c>
      <c r="I1218" s="19"/>
      <c r="J1218" s="19"/>
      <c r="K1218" s="19"/>
      <c r="L1218" s="19">
        <f t="shared" si="1825"/>
        <v>600964.19999999995</v>
      </c>
      <c r="M1218" s="19">
        <f t="shared" si="1826"/>
        <v>605350.30000000005</v>
      </c>
      <c r="N1218" s="19">
        <f t="shared" si="1827"/>
        <v>600000</v>
      </c>
      <c r="O1218" s="19"/>
      <c r="P1218" s="19"/>
      <c r="Q1218" s="19">
        <v>-600000</v>
      </c>
      <c r="R1218" s="19">
        <f t="shared" si="1844"/>
        <v>600964.19999999995</v>
      </c>
      <c r="S1218" s="19"/>
      <c r="T1218" s="19">
        <f t="shared" si="1860"/>
        <v>600964.19999999995</v>
      </c>
      <c r="U1218" s="19">
        <f t="shared" si="1845"/>
        <v>605350.30000000005</v>
      </c>
      <c r="V1218" s="19">
        <f t="shared" si="1846"/>
        <v>0</v>
      </c>
      <c r="W1218" s="19"/>
      <c r="X1218" s="32"/>
      <c r="Y1218" s="23"/>
      <c r="Z1218" s="2"/>
    </row>
    <row r="1219" spans="1:26" s="11" customFormat="1" ht="62.4" x14ac:dyDescent="0.3">
      <c r="A1219" s="10" t="s">
        <v>286</v>
      </c>
      <c r="B1219" s="17"/>
      <c r="C1219" s="10"/>
      <c r="D1219" s="10"/>
      <c r="E1219" s="16" t="s">
        <v>1154</v>
      </c>
      <c r="F1219" s="18">
        <f>F1220+F1333+F1342+F1347</f>
        <v>4658250.7</v>
      </c>
      <c r="G1219" s="18">
        <f t="shared" ref="G1219:H1219" si="1884">G1220+G1333+G1342+G1347</f>
        <v>3893465.1000000006</v>
      </c>
      <c r="H1219" s="18">
        <f t="shared" si="1884"/>
        <v>3114528.8000000003</v>
      </c>
      <c r="I1219" s="18">
        <f t="shared" ref="I1219:K1219" si="1885">I1220+I1333+I1342+I1347</f>
        <v>0</v>
      </c>
      <c r="J1219" s="18">
        <f t="shared" si="1885"/>
        <v>0</v>
      </c>
      <c r="K1219" s="18">
        <f t="shared" si="1885"/>
        <v>0</v>
      </c>
      <c r="L1219" s="18">
        <f t="shared" si="1825"/>
        <v>4658250.7</v>
      </c>
      <c r="M1219" s="18">
        <f t="shared" si="1826"/>
        <v>3893465.1000000006</v>
      </c>
      <c r="N1219" s="18">
        <f t="shared" si="1827"/>
        <v>3114528.8000000003</v>
      </c>
      <c r="O1219" s="18">
        <f>O1220+O1333+O1342+O1347+O1352</f>
        <v>206736.56899999996</v>
      </c>
      <c r="P1219" s="18">
        <f t="shared" ref="P1219:W1219" si="1886">P1220+P1333+P1342+P1347+P1352</f>
        <v>0</v>
      </c>
      <c r="Q1219" s="18">
        <f t="shared" si="1886"/>
        <v>0</v>
      </c>
      <c r="R1219" s="18">
        <f t="shared" si="1844"/>
        <v>4864987.2690000003</v>
      </c>
      <c r="S1219" s="18">
        <f t="shared" ref="S1219" si="1887">S1220+S1333+S1342+S1347+S1352</f>
        <v>0</v>
      </c>
      <c r="T1219" s="18">
        <f t="shared" si="1860"/>
        <v>4864987.2690000003</v>
      </c>
      <c r="U1219" s="18">
        <f t="shared" si="1845"/>
        <v>3893465.1000000006</v>
      </c>
      <c r="V1219" s="18">
        <f t="shared" si="1846"/>
        <v>3114528.8000000003</v>
      </c>
      <c r="W1219" s="18">
        <f t="shared" si="1886"/>
        <v>0</v>
      </c>
      <c r="X1219" s="31"/>
      <c r="Y1219" s="26"/>
    </row>
    <row r="1220" spans="1:26" ht="46.8" x14ac:dyDescent="0.3">
      <c r="A1220" s="47" t="s">
        <v>287</v>
      </c>
      <c r="B1220" s="44"/>
      <c r="C1220" s="47"/>
      <c r="D1220" s="47"/>
      <c r="E1220" s="15" t="s">
        <v>1155</v>
      </c>
      <c r="F1220" s="19">
        <f>F1233+F1253+F1265+F1269+F1273+F1277+F1281+F1289+F1297+F1301+F1305+F1309+F1313+F1317+F1237+F1229+F1325+F1293+F1241+F1245+F1249+F1257+F1285+F1221+F1261</f>
        <v>4480856.5</v>
      </c>
      <c r="G1220" s="19">
        <f t="shared" ref="G1220:H1220" si="1888">G1233+G1253+G1265+G1269+G1273+G1277+G1281+G1289+G1297+G1301+G1305+G1309+G1313+G1317+G1237+G1229+G1325+G1293+G1241+G1245+G1249+G1257+G1285+G1221+G1261</f>
        <v>3730729.7</v>
      </c>
      <c r="H1220" s="19">
        <f t="shared" si="1888"/>
        <v>2970367.6</v>
      </c>
      <c r="I1220" s="19">
        <f t="shared" ref="I1220:K1220" si="1889">I1233+I1253+I1265+I1269+I1273+I1277+I1281+I1289+I1297+I1301+I1305+I1309+I1313+I1317+I1237+I1229+I1325+I1293+I1241+I1245+I1249+I1257+I1285+I1221+I1261</f>
        <v>0</v>
      </c>
      <c r="J1220" s="19">
        <f t="shared" si="1889"/>
        <v>0</v>
      </c>
      <c r="K1220" s="19">
        <f t="shared" si="1889"/>
        <v>0</v>
      </c>
      <c r="L1220" s="19">
        <f t="shared" si="1825"/>
        <v>4480856.5</v>
      </c>
      <c r="M1220" s="19">
        <f t="shared" si="1826"/>
        <v>3730729.7</v>
      </c>
      <c r="N1220" s="19">
        <f t="shared" si="1827"/>
        <v>2970367.6</v>
      </c>
      <c r="O1220" s="19">
        <f>O1233+O1253+O1265+O1269+O1273+O1277+O1281+O1289+O1297+O1301+O1305+O1309+O1313+O1317+O1237+O1229+O1325+O1293+O1241+O1245+O1249+O1257+O1285+O1221+O1261+O1225+O1322+O1330</f>
        <v>9267.2289999999703</v>
      </c>
      <c r="P1220" s="19">
        <f t="shared" ref="P1220:W1220" si="1890">P1233+P1253+P1265+P1269+P1273+P1277+P1281+P1289+P1297+P1301+P1305+P1309+P1313+P1317+P1237+P1229+P1325+P1293+P1241+P1245+P1249+P1257+P1285+P1221+P1261+P1225+P1322+P1330</f>
        <v>0</v>
      </c>
      <c r="Q1220" s="19">
        <f t="shared" si="1890"/>
        <v>0</v>
      </c>
      <c r="R1220" s="19">
        <f t="shared" si="1844"/>
        <v>4490123.7290000003</v>
      </c>
      <c r="S1220" s="19">
        <f t="shared" ref="S1220" si="1891">S1233+S1253+S1265+S1269+S1273+S1277+S1281+S1289+S1297+S1301+S1305+S1309+S1313+S1317+S1237+S1229+S1325+S1293+S1241+S1245+S1249+S1257+S1285+S1221+S1261+S1225+S1322+S1330</f>
        <v>0</v>
      </c>
      <c r="T1220" s="19">
        <f t="shared" si="1860"/>
        <v>4490123.7290000003</v>
      </c>
      <c r="U1220" s="19">
        <f t="shared" si="1845"/>
        <v>3730729.7</v>
      </c>
      <c r="V1220" s="19">
        <f t="shared" si="1846"/>
        <v>2970367.6</v>
      </c>
      <c r="W1220" s="19">
        <f t="shared" si="1890"/>
        <v>0</v>
      </c>
      <c r="X1220" s="32"/>
      <c r="Y1220" s="23"/>
      <c r="Z1220" s="2"/>
    </row>
    <row r="1221" spans="1:26" ht="93.6" x14ac:dyDescent="0.3">
      <c r="A1221" s="20" t="s">
        <v>996</v>
      </c>
      <c r="B1221" s="44"/>
      <c r="C1221" s="47"/>
      <c r="D1221" s="47"/>
      <c r="E1221" s="15" t="s">
        <v>1156</v>
      </c>
      <c r="F1221" s="19">
        <f>F1222</f>
        <v>2259263.7999999998</v>
      </c>
      <c r="G1221" s="19">
        <f t="shared" ref="G1221:W1223" si="1892">G1222</f>
        <v>936232.6</v>
      </c>
      <c r="H1221" s="19">
        <f t="shared" si="1892"/>
        <v>0</v>
      </c>
      <c r="I1221" s="19">
        <f t="shared" si="1892"/>
        <v>0</v>
      </c>
      <c r="J1221" s="19">
        <f t="shared" si="1892"/>
        <v>0</v>
      </c>
      <c r="K1221" s="19">
        <f t="shared" si="1892"/>
        <v>0</v>
      </c>
      <c r="L1221" s="19">
        <f t="shared" si="1825"/>
        <v>2259263.7999999998</v>
      </c>
      <c r="M1221" s="19">
        <f t="shared" si="1826"/>
        <v>936232.6</v>
      </c>
      <c r="N1221" s="19">
        <f t="shared" si="1827"/>
        <v>0</v>
      </c>
      <c r="O1221" s="19">
        <f t="shared" si="1892"/>
        <v>0</v>
      </c>
      <c r="P1221" s="19">
        <f t="shared" si="1892"/>
        <v>0</v>
      </c>
      <c r="Q1221" s="19">
        <f t="shared" si="1892"/>
        <v>0</v>
      </c>
      <c r="R1221" s="19">
        <f t="shared" si="1844"/>
        <v>2259263.7999999998</v>
      </c>
      <c r="S1221" s="19">
        <f t="shared" si="1892"/>
        <v>0</v>
      </c>
      <c r="T1221" s="19">
        <f t="shared" si="1860"/>
        <v>2259263.7999999998</v>
      </c>
      <c r="U1221" s="19">
        <f t="shared" si="1845"/>
        <v>936232.6</v>
      </c>
      <c r="V1221" s="19">
        <f t="shared" si="1846"/>
        <v>0</v>
      </c>
      <c r="W1221" s="19">
        <f t="shared" si="1892"/>
        <v>0</v>
      </c>
      <c r="X1221" s="32"/>
      <c r="Y1221" s="23"/>
      <c r="Z1221" s="2"/>
    </row>
    <row r="1222" spans="1:26" ht="46.8" x14ac:dyDescent="0.3">
      <c r="A1222" s="20" t="s">
        <v>996</v>
      </c>
      <c r="B1222" s="44">
        <v>400</v>
      </c>
      <c r="C1222" s="47"/>
      <c r="D1222" s="47"/>
      <c r="E1222" s="15" t="s">
        <v>580</v>
      </c>
      <c r="F1222" s="19">
        <f>F1223</f>
        <v>2259263.7999999998</v>
      </c>
      <c r="G1222" s="19">
        <f t="shared" si="1892"/>
        <v>936232.6</v>
      </c>
      <c r="H1222" s="19">
        <f t="shared" si="1892"/>
        <v>0</v>
      </c>
      <c r="I1222" s="19">
        <f t="shared" si="1892"/>
        <v>0</v>
      </c>
      <c r="J1222" s="19">
        <f t="shared" si="1892"/>
        <v>0</v>
      </c>
      <c r="K1222" s="19">
        <f t="shared" si="1892"/>
        <v>0</v>
      </c>
      <c r="L1222" s="19">
        <f t="shared" si="1825"/>
        <v>2259263.7999999998</v>
      </c>
      <c r="M1222" s="19">
        <f t="shared" si="1826"/>
        <v>936232.6</v>
      </c>
      <c r="N1222" s="19">
        <f t="shared" si="1827"/>
        <v>0</v>
      </c>
      <c r="O1222" s="19">
        <f t="shared" si="1892"/>
        <v>0</v>
      </c>
      <c r="P1222" s="19">
        <f t="shared" si="1892"/>
        <v>0</v>
      </c>
      <c r="Q1222" s="19">
        <f t="shared" si="1892"/>
        <v>0</v>
      </c>
      <c r="R1222" s="19">
        <f t="shared" si="1844"/>
        <v>2259263.7999999998</v>
      </c>
      <c r="S1222" s="19">
        <f t="shared" si="1892"/>
        <v>0</v>
      </c>
      <c r="T1222" s="19">
        <f t="shared" si="1860"/>
        <v>2259263.7999999998</v>
      </c>
      <c r="U1222" s="19">
        <f t="shared" si="1845"/>
        <v>936232.6</v>
      </c>
      <c r="V1222" s="19">
        <f t="shared" si="1846"/>
        <v>0</v>
      </c>
      <c r="W1222" s="19">
        <f t="shared" si="1892"/>
        <v>0</v>
      </c>
      <c r="X1222" s="32"/>
      <c r="Y1222" s="23"/>
      <c r="Z1222" s="2"/>
    </row>
    <row r="1223" spans="1:26" x14ac:dyDescent="0.3">
      <c r="A1223" s="20" t="s">
        <v>996</v>
      </c>
      <c r="B1223" s="44">
        <v>410</v>
      </c>
      <c r="C1223" s="47"/>
      <c r="D1223" s="47"/>
      <c r="E1223" s="15" t="s">
        <v>593</v>
      </c>
      <c r="F1223" s="19">
        <f>F1224</f>
        <v>2259263.7999999998</v>
      </c>
      <c r="G1223" s="19">
        <f t="shared" si="1892"/>
        <v>936232.6</v>
      </c>
      <c r="H1223" s="19">
        <f t="shared" si="1892"/>
        <v>0</v>
      </c>
      <c r="I1223" s="19">
        <f t="shared" si="1892"/>
        <v>0</v>
      </c>
      <c r="J1223" s="19">
        <f t="shared" si="1892"/>
        <v>0</v>
      </c>
      <c r="K1223" s="19">
        <f t="shared" si="1892"/>
        <v>0</v>
      </c>
      <c r="L1223" s="19">
        <f t="shared" ref="L1223:L1290" si="1893">F1223+I1223</f>
        <v>2259263.7999999998</v>
      </c>
      <c r="M1223" s="19">
        <f t="shared" ref="M1223:M1290" si="1894">G1223+J1223</f>
        <v>936232.6</v>
      </c>
      <c r="N1223" s="19">
        <f t="shared" ref="N1223:N1290" si="1895">H1223+K1223</f>
        <v>0</v>
      </c>
      <c r="O1223" s="19">
        <f t="shared" si="1892"/>
        <v>0</v>
      </c>
      <c r="P1223" s="19">
        <f t="shared" si="1892"/>
        <v>0</v>
      </c>
      <c r="Q1223" s="19">
        <f t="shared" si="1892"/>
        <v>0</v>
      </c>
      <c r="R1223" s="19">
        <f t="shared" si="1844"/>
        <v>2259263.7999999998</v>
      </c>
      <c r="S1223" s="19">
        <f t="shared" si="1892"/>
        <v>0</v>
      </c>
      <c r="T1223" s="19">
        <f t="shared" si="1860"/>
        <v>2259263.7999999998</v>
      </c>
      <c r="U1223" s="19">
        <f t="shared" si="1845"/>
        <v>936232.6</v>
      </c>
      <c r="V1223" s="19">
        <f t="shared" si="1846"/>
        <v>0</v>
      </c>
      <c r="W1223" s="19">
        <f t="shared" si="1892"/>
        <v>0</v>
      </c>
      <c r="X1223" s="32"/>
      <c r="Y1223" s="23"/>
      <c r="Z1223" s="2"/>
    </row>
    <row r="1224" spans="1:26" x14ac:dyDescent="0.3">
      <c r="A1224" s="20" t="s">
        <v>996</v>
      </c>
      <c r="B1224" s="44">
        <v>410</v>
      </c>
      <c r="C1224" s="47" t="s">
        <v>151</v>
      </c>
      <c r="D1224" s="47" t="s">
        <v>24</v>
      </c>
      <c r="E1224" s="15" t="s">
        <v>548</v>
      </c>
      <c r="F1224" s="19">
        <v>2259263.7999999998</v>
      </c>
      <c r="G1224" s="19">
        <v>936232.6</v>
      </c>
      <c r="H1224" s="19">
        <v>0</v>
      </c>
      <c r="I1224" s="19"/>
      <c r="J1224" s="19"/>
      <c r="K1224" s="19"/>
      <c r="L1224" s="19">
        <f t="shared" si="1893"/>
        <v>2259263.7999999998</v>
      </c>
      <c r="M1224" s="19">
        <f t="shared" si="1894"/>
        <v>936232.6</v>
      </c>
      <c r="N1224" s="19">
        <f t="shared" si="1895"/>
        <v>0</v>
      </c>
      <c r="O1224" s="19"/>
      <c r="P1224" s="19"/>
      <c r="Q1224" s="19"/>
      <c r="R1224" s="19">
        <f t="shared" si="1844"/>
        <v>2259263.7999999998</v>
      </c>
      <c r="S1224" s="19"/>
      <c r="T1224" s="19">
        <f t="shared" si="1860"/>
        <v>2259263.7999999998</v>
      </c>
      <c r="U1224" s="19">
        <f t="shared" si="1845"/>
        <v>936232.6</v>
      </c>
      <c r="V1224" s="19">
        <f t="shared" si="1846"/>
        <v>0</v>
      </c>
      <c r="W1224" s="19"/>
      <c r="X1224" s="32"/>
      <c r="Y1224" s="23"/>
      <c r="Z1224" s="2"/>
    </row>
    <row r="1225" spans="1:26" ht="46.8" x14ac:dyDescent="0.3">
      <c r="A1225" s="47" t="s">
        <v>1383</v>
      </c>
      <c r="B1225" s="44"/>
      <c r="C1225" s="47"/>
      <c r="D1225" s="47"/>
      <c r="E1225" s="15" t="s">
        <v>1384</v>
      </c>
      <c r="F1225" s="19"/>
      <c r="G1225" s="19"/>
      <c r="H1225" s="19"/>
      <c r="I1225" s="19"/>
      <c r="J1225" s="19"/>
      <c r="K1225" s="19"/>
      <c r="L1225" s="19"/>
      <c r="M1225" s="19"/>
      <c r="N1225" s="19"/>
      <c r="O1225" s="19">
        <f>O1226</f>
        <v>7520.6559999999999</v>
      </c>
      <c r="P1225" s="19">
        <f t="shared" ref="P1225:W1227" si="1896">P1226</f>
        <v>0</v>
      </c>
      <c r="Q1225" s="19">
        <f t="shared" si="1896"/>
        <v>0</v>
      </c>
      <c r="R1225" s="19">
        <f t="shared" si="1844"/>
        <v>7520.6559999999999</v>
      </c>
      <c r="S1225" s="19">
        <f t="shared" si="1896"/>
        <v>0</v>
      </c>
      <c r="T1225" s="19">
        <f t="shared" si="1860"/>
        <v>7520.6559999999999</v>
      </c>
      <c r="U1225" s="19">
        <f t="shared" si="1845"/>
        <v>0</v>
      </c>
      <c r="V1225" s="19">
        <f t="shared" si="1846"/>
        <v>0</v>
      </c>
      <c r="W1225" s="19">
        <f t="shared" si="1896"/>
        <v>0</v>
      </c>
      <c r="X1225" s="32"/>
      <c r="Y1225" s="23"/>
      <c r="Z1225" s="2"/>
    </row>
    <row r="1226" spans="1:26" ht="46.8" x14ac:dyDescent="0.3">
      <c r="A1226" s="47" t="s">
        <v>1383</v>
      </c>
      <c r="B1226" s="44">
        <v>400</v>
      </c>
      <c r="C1226" s="47"/>
      <c r="D1226" s="47"/>
      <c r="E1226" s="15" t="s">
        <v>580</v>
      </c>
      <c r="F1226" s="19"/>
      <c r="G1226" s="19"/>
      <c r="H1226" s="19"/>
      <c r="I1226" s="19"/>
      <c r="J1226" s="19"/>
      <c r="K1226" s="19"/>
      <c r="L1226" s="19"/>
      <c r="M1226" s="19"/>
      <c r="N1226" s="19"/>
      <c r="O1226" s="19">
        <f>O1227</f>
        <v>7520.6559999999999</v>
      </c>
      <c r="P1226" s="19">
        <f t="shared" si="1896"/>
        <v>0</v>
      </c>
      <c r="Q1226" s="19">
        <f t="shared" si="1896"/>
        <v>0</v>
      </c>
      <c r="R1226" s="19">
        <f t="shared" si="1844"/>
        <v>7520.6559999999999</v>
      </c>
      <c r="S1226" s="19">
        <f t="shared" si="1896"/>
        <v>0</v>
      </c>
      <c r="T1226" s="19">
        <f t="shared" si="1860"/>
        <v>7520.6559999999999</v>
      </c>
      <c r="U1226" s="19">
        <f t="shared" si="1845"/>
        <v>0</v>
      </c>
      <c r="V1226" s="19">
        <f t="shared" si="1846"/>
        <v>0</v>
      </c>
      <c r="W1226" s="19">
        <f t="shared" si="1896"/>
        <v>0</v>
      </c>
      <c r="X1226" s="32"/>
      <c r="Y1226" s="23"/>
      <c r="Z1226" s="2"/>
    </row>
    <row r="1227" spans="1:26" x14ac:dyDescent="0.3">
      <c r="A1227" s="47" t="s">
        <v>1383</v>
      </c>
      <c r="B1227" s="44">
        <v>410</v>
      </c>
      <c r="C1227" s="47"/>
      <c r="D1227" s="47"/>
      <c r="E1227" s="15" t="s">
        <v>593</v>
      </c>
      <c r="F1227" s="19"/>
      <c r="G1227" s="19"/>
      <c r="H1227" s="19"/>
      <c r="I1227" s="19"/>
      <c r="J1227" s="19"/>
      <c r="K1227" s="19"/>
      <c r="L1227" s="19"/>
      <c r="M1227" s="19"/>
      <c r="N1227" s="19"/>
      <c r="O1227" s="19">
        <f>O1228</f>
        <v>7520.6559999999999</v>
      </c>
      <c r="P1227" s="19">
        <f t="shared" si="1896"/>
        <v>0</v>
      </c>
      <c r="Q1227" s="19">
        <f t="shared" si="1896"/>
        <v>0</v>
      </c>
      <c r="R1227" s="19">
        <f t="shared" si="1844"/>
        <v>7520.6559999999999</v>
      </c>
      <c r="S1227" s="19">
        <f t="shared" si="1896"/>
        <v>0</v>
      </c>
      <c r="T1227" s="19">
        <f t="shared" si="1860"/>
        <v>7520.6559999999999</v>
      </c>
      <c r="U1227" s="19">
        <f t="shared" si="1845"/>
        <v>0</v>
      </c>
      <c r="V1227" s="19">
        <f t="shared" si="1846"/>
        <v>0</v>
      </c>
      <c r="W1227" s="19">
        <f t="shared" si="1896"/>
        <v>0</v>
      </c>
      <c r="X1227" s="32"/>
      <c r="Y1227" s="23"/>
      <c r="Z1227" s="2"/>
    </row>
    <row r="1228" spans="1:26" x14ac:dyDescent="0.3">
      <c r="A1228" s="47" t="s">
        <v>1383</v>
      </c>
      <c r="B1228" s="44">
        <v>410</v>
      </c>
      <c r="C1228" s="47" t="s">
        <v>151</v>
      </c>
      <c r="D1228" s="47" t="s">
        <v>30</v>
      </c>
      <c r="E1228" s="15" t="s">
        <v>549</v>
      </c>
      <c r="F1228" s="19"/>
      <c r="G1228" s="19"/>
      <c r="H1228" s="19"/>
      <c r="I1228" s="19"/>
      <c r="J1228" s="19"/>
      <c r="K1228" s="19"/>
      <c r="L1228" s="19"/>
      <c r="M1228" s="19"/>
      <c r="N1228" s="19"/>
      <c r="O1228" s="19">
        <v>7520.6559999999999</v>
      </c>
      <c r="P1228" s="19"/>
      <c r="Q1228" s="19"/>
      <c r="R1228" s="19">
        <f t="shared" si="1844"/>
        <v>7520.6559999999999</v>
      </c>
      <c r="S1228" s="19"/>
      <c r="T1228" s="19">
        <f t="shared" si="1860"/>
        <v>7520.6559999999999</v>
      </c>
      <c r="U1228" s="19">
        <f t="shared" si="1845"/>
        <v>0</v>
      </c>
      <c r="V1228" s="19">
        <f t="shared" si="1846"/>
        <v>0</v>
      </c>
      <c r="W1228" s="19"/>
      <c r="X1228" s="32"/>
      <c r="Y1228" s="23"/>
      <c r="Z1228" s="2"/>
    </row>
    <row r="1229" spans="1:26" ht="62.4" x14ac:dyDescent="0.3">
      <c r="A1229" s="47" t="s">
        <v>860</v>
      </c>
      <c r="B1229" s="44"/>
      <c r="C1229" s="47"/>
      <c r="D1229" s="47"/>
      <c r="E1229" s="15" t="s">
        <v>869</v>
      </c>
      <c r="F1229" s="19">
        <f t="shared" ref="F1229:K1231" si="1897">F1230</f>
        <v>6397</v>
      </c>
      <c r="G1229" s="19">
        <f t="shared" si="1897"/>
        <v>0</v>
      </c>
      <c r="H1229" s="19">
        <f t="shared" si="1897"/>
        <v>0</v>
      </c>
      <c r="I1229" s="19">
        <f t="shared" si="1897"/>
        <v>0</v>
      </c>
      <c r="J1229" s="19">
        <f t="shared" si="1897"/>
        <v>0</v>
      </c>
      <c r="K1229" s="19">
        <f t="shared" si="1897"/>
        <v>0</v>
      </c>
      <c r="L1229" s="19">
        <f t="shared" si="1893"/>
        <v>6397</v>
      </c>
      <c r="M1229" s="19">
        <f t="shared" si="1894"/>
        <v>0</v>
      </c>
      <c r="N1229" s="19">
        <f t="shared" si="1895"/>
        <v>0</v>
      </c>
      <c r="O1229" s="19">
        <f t="shared" ref="O1229:Q1231" si="1898">O1230</f>
        <v>0</v>
      </c>
      <c r="P1229" s="19">
        <f t="shared" si="1898"/>
        <v>0</v>
      </c>
      <c r="Q1229" s="19">
        <f t="shared" si="1898"/>
        <v>0</v>
      </c>
      <c r="R1229" s="19">
        <f t="shared" si="1844"/>
        <v>6397</v>
      </c>
      <c r="S1229" s="19">
        <f t="shared" ref="S1229:S1231" si="1899">S1230</f>
        <v>0</v>
      </c>
      <c r="T1229" s="19">
        <f t="shared" si="1860"/>
        <v>6397</v>
      </c>
      <c r="U1229" s="19">
        <f t="shared" si="1845"/>
        <v>0</v>
      </c>
      <c r="V1229" s="19">
        <f t="shared" si="1846"/>
        <v>0</v>
      </c>
      <c r="W1229" s="19">
        <f t="shared" ref="W1229:W1231" si="1900">W1230</f>
        <v>0</v>
      </c>
      <c r="X1229" s="32"/>
      <c r="Y1229" s="23"/>
      <c r="Z1229" s="2"/>
    </row>
    <row r="1230" spans="1:26" ht="46.8" x14ac:dyDescent="0.3">
      <c r="A1230" s="47" t="s">
        <v>860</v>
      </c>
      <c r="B1230" s="44">
        <v>400</v>
      </c>
      <c r="C1230" s="47"/>
      <c r="D1230" s="47"/>
      <c r="E1230" s="15" t="s">
        <v>580</v>
      </c>
      <c r="F1230" s="19">
        <f t="shared" si="1897"/>
        <v>6397</v>
      </c>
      <c r="G1230" s="19">
        <f t="shared" si="1897"/>
        <v>0</v>
      </c>
      <c r="H1230" s="19">
        <f t="shared" si="1897"/>
        <v>0</v>
      </c>
      <c r="I1230" s="19">
        <f t="shared" si="1897"/>
        <v>0</v>
      </c>
      <c r="J1230" s="19">
        <f t="shared" si="1897"/>
        <v>0</v>
      </c>
      <c r="K1230" s="19">
        <f t="shared" si="1897"/>
        <v>0</v>
      </c>
      <c r="L1230" s="19">
        <f t="shared" si="1893"/>
        <v>6397</v>
      </c>
      <c r="M1230" s="19">
        <f t="shared" si="1894"/>
        <v>0</v>
      </c>
      <c r="N1230" s="19">
        <f t="shared" si="1895"/>
        <v>0</v>
      </c>
      <c r="O1230" s="19">
        <f t="shared" si="1898"/>
        <v>0</v>
      </c>
      <c r="P1230" s="19">
        <f t="shared" si="1898"/>
        <v>0</v>
      </c>
      <c r="Q1230" s="19">
        <f t="shared" si="1898"/>
        <v>0</v>
      </c>
      <c r="R1230" s="19">
        <f t="shared" si="1844"/>
        <v>6397</v>
      </c>
      <c r="S1230" s="19">
        <f t="shared" si="1899"/>
        <v>0</v>
      </c>
      <c r="T1230" s="19">
        <f t="shared" si="1860"/>
        <v>6397</v>
      </c>
      <c r="U1230" s="19">
        <f t="shared" si="1845"/>
        <v>0</v>
      </c>
      <c r="V1230" s="19">
        <f t="shared" si="1846"/>
        <v>0</v>
      </c>
      <c r="W1230" s="19">
        <f t="shared" si="1900"/>
        <v>0</v>
      </c>
      <c r="X1230" s="32"/>
      <c r="Y1230" s="23"/>
      <c r="Z1230" s="2"/>
    </row>
    <row r="1231" spans="1:26" x14ac:dyDescent="0.3">
      <c r="A1231" s="47" t="s">
        <v>860</v>
      </c>
      <c r="B1231" s="44">
        <v>410</v>
      </c>
      <c r="C1231" s="47"/>
      <c r="D1231" s="47"/>
      <c r="E1231" s="15" t="s">
        <v>593</v>
      </c>
      <c r="F1231" s="19">
        <f t="shared" si="1897"/>
        <v>6397</v>
      </c>
      <c r="G1231" s="19">
        <f t="shared" si="1897"/>
        <v>0</v>
      </c>
      <c r="H1231" s="19">
        <f t="shared" si="1897"/>
        <v>0</v>
      </c>
      <c r="I1231" s="19">
        <f t="shared" si="1897"/>
        <v>0</v>
      </c>
      <c r="J1231" s="19">
        <f t="shared" si="1897"/>
        <v>0</v>
      </c>
      <c r="K1231" s="19">
        <f t="shared" si="1897"/>
        <v>0</v>
      </c>
      <c r="L1231" s="19">
        <f t="shared" si="1893"/>
        <v>6397</v>
      </c>
      <c r="M1231" s="19">
        <f t="shared" si="1894"/>
        <v>0</v>
      </c>
      <c r="N1231" s="19">
        <f t="shared" si="1895"/>
        <v>0</v>
      </c>
      <c r="O1231" s="19">
        <f t="shared" si="1898"/>
        <v>0</v>
      </c>
      <c r="P1231" s="19">
        <f t="shared" si="1898"/>
        <v>0</v>
      </c>
      <c r="Q1231" s="19">
        <f t="shared" si="1898"/>
        <v>0</v>
      </c>
      <c r="R1231" s="19">
        <f t="shared" si="1844"/>
        <v>6397</v>
      </c>
      <c r="S1231" s="19">
        <f t="shared" si="1899"/>
        <v>0</v>
      </c>
      <c r="T1231" s="19">
        <f t="shared" si="1860"/>
        <v>6397</v>
      </c>
      <c r="U1231" s="19">
        <f t="shared" si="1845"/>
        <v>0</v>
      </c>
      <c r="V1231" s="19">
        <f t="shared" si="1846"/>
        <v>0</v>
      </c>
      <c r="W1231" s="19">
        <f t="shared" si="1900"/>
        <v>0</v>
      </c>
      <c r="X1231" s="32"/>
      <c r="Y1231" s="23"/>
      <c r="Z1231" s="2"/>
    </row>
    <row r="1232" spans="1:26" x14ac:dyDescent="0.3">
      <c r="A1232" s="47" t="s">
        <v>860</v>
      </c>
      <c r="B1232" s="44">
        <v>410</v>
      </c>
      <c r="C1232" s="47" t="s">
        <v>151</v>
      </c>
      <c r="D1232" s="47" t="s">
        <v>30</v>
      </c>
      <c r="E1232" s="15" t="s">
        <v>549</v>
      </c>
      <c r="F1232" s="19">
        <v>6397</v>
      </c>
      <c r="G1232" s="19">
        <v>0</v>
      </c>
      <c r="H1232" s="19">
        <v>0</v>
      </c>
      <c r="I1232" s="19"/>
      <c r="J1232" s="19"/>
      <c r="K1232" s="19"/>
      <c r="L1232" s="19">
        <f t="shared" si="1893"/>
        <v>6397</v>
      </c>
      <c r="M1232" s="19">
        <f t="shared" si="1894"/>
        <v>0</v>
      </c>
      <c r="N1232" s="19">
        <f t="shared" si="1895"/>
        <v>0</v>
      </c>
      <c r="O1232" s="19"/>
      <c r="P1232" s="19"/>
      <c r="Q1232" s="19"/>
      <c r="R1232" s="19">
        <f t="shared" si="1844"/>
        <v>6397</v>
      </c>
      <c r="S1232" s="19"/>
      <c r="T1232" s="19">
        <f t="shared" si="1860"/>
        <v>6397</v>
      </c>
      <c r="U1232" s="19">
        <f t="shared" si="1845"/>
        <v>0</v>
      </c>
      <c r="V1232" s="19">
        <f t="shared" si="1846"/>
        <v>0</v>
      </c>
      <c r="W1232" s="19"/>
      <c r="X1232" s="32"/>
      <c r="Y1232" s="23"/>
      <c r="Z1232" s="2"/>
    </row>
    <row r="1233" spans="1:26" ht="31.2" x14ac:dyDescent="0.3">
      <c r="A1233" s="47" t="s">
        <v>275</v>
      </c>
      <c r="B1233" s="44"/>
      <c r="C1233" s="47"/>
      <c r="D1233" s="47"/>
      <c r="E1233" s="15" t="s">
        <v>724</v>
      </c>
      <c r="F1233" s="19">
        <f t="shared" ref="F1233:K1235" si="1901">F1234</f>
        <v>14934.8</v>
      </c>
      <c r="G1233" s="19">
        <f t="shared" si="1901"/>
        <v>0</v>
      </c>
      <c r="H1233" s="19">
        <f t="shared" si="1901"/>
        <v>0</v>
      </c>
      <c r="I1233" s="19">
        <f t="shared" si="1901"/>
        <v>0</v>
      </c>
      <c r="J1233" s="19">
        <f t="shared" si="1901"/>
        <v>0</v>
      </c>
      <c r="K1233" s="19">
        <f t="shared" si="1901"/>
        <v>0</v>
      </c>
      <c r="L1233" s="19">
        <f t="shared" si="1893"/>
        <v>14934.8</v>
      </c>
      <c r="M1233" s="19">
        <f t="shared" si="1894"/>
        <v>0</v>
      </c>
      <c r="N1233" s="19">
        <f t="shared" si="1895"/>
        <v>0</v>
      </c>
      <c r="O1233" s="19">
        <f t="shared" ref="O1233:Q1235" si="1902">O1234</f>
        <v>3209.28</v>
      </c>
      <c r="P1233" s="19">
        <f t="shared" si="1902"/>
        <v>0</v>
      </c>
      <c r="Q1233" s="19">
        <f t="shared" si="1902"/>
        <v>0</v>
      </c>
      <c r="R1233" s="19">
        <f t="shared" si="1844"/>
        <v>18144.079999999998</v>
      </c>
      <c r="S1233" s="19">
        <f t="shared" ref="S1233:S1235" si="1903">S1234</f>
        <v>0</v>
      </c>
      <c r="T1233" s="19">
        <f t="shared" si="1860"/>
        <v>18144.079999999998</v>
      </c>
      <c r="U1233" s="19">
        <f t="shared" si="1845"/>
        <v>0</v>
      </c>
      <c r="V1233" s="19">
        <f t="shared" si="1846"/>
        <v>0</v>
      </c>
      <c r="W1233" s="19">
        <f t="shared" ref="W1233:W1235" si="1904">W1234</f>
        <v>0</v>
      </c>
      <c r="X1233" s="32"/>
      <c r="Y1233" s="23"/>
      <c r="Z1233" s="2"/>
    </row>
    <row r="1234" spans="1:26" ht="46.8" x14ac:dyDescent="0.3">
      <c r="A1234" s="47" t="s">
        <v>275</v>
      </c>
      <c r="B1234" s="44">
        <v>400</v>
      </c>
      <c r="C1234" s="47"/>
      <c r="D1234" s="47"/>
      <c r="E1234" s="15" t="s">
        <v>580</v>
      </c>
      <c r="F1234" s="19">
        <f t="shared" si="1901"/>
        <v>14934.8</v>
      </c>
      <c r="G1234" s="19">
        <f t="shared" si="1901"/>
        <v>0</v>
      </c>
      <c r="H1234" s="19">
        <f t="shared" si="1901"/>
        <v>0</v>
      </c>
      <c r="I1234" s="19">
        <f t="shared" si="1901"/>
        <v>0</v>
      </c>
      <c r="J1234" s="19">
        <f t="shared" si="1901"/>
        <v>0</v>
      </c>
      <c r="K1234" s="19">
        <f t="shared" si="1901"/>
        <v>0</v>
      </c>
      <c r="L1234" s="19">
        <f t="shared" si="1893"/>
        <v>14934.8</v>
      </c>
      <c r="M1234" s="19">
        <f t="shared" si="1894"/>
        <v>0</v>
      </c>
      <c r="N1234" s="19">
        <f t="shared" si="1895"/>
        <v>0</v>
      </c>
      <c r="O1234" s="19">
        <f t="shared" si="1902"/>
        <v>3209.28</v>
      </c>
      <c r="P1234" s="19">
        <f t="shared" si="1902"/>
        <v>0</v>
      </c>
      <c r="Q1234" s="19">
        <f t="shared" si="1902"/>
        <v>0</v>
      </c>
      <c r="R1234" s="19">
        <f t="shared" ref="R1234:R1297" si="1905">L1234+O1234</f>
        <v>18144.079999999998</v>
      </c>
      <c r="S1234" s="19">
        <f t="shared" si="1903"/>
        <v>0</v>
      </c>
      <c r="T1234" s="19">
        <f t="shared" si="1860"/>
        <v>18144.079999999998</v>
      </c>
      <c r="U1234" s="19">
        <f t="shared" ref="U1234:U1297" si="1906">M1234+P1234</f>
        <v>0</v>
      </c>
      <c r="V1234" s="19">
        <f t="shared" ref="V1234:V1297" si="1907">N1234+Q1234</f>
        <v>0</v>
      </c>
      <c r="W1234" s="19">
        <f t="shared" si="1904"/>
        <v>0</v>
      </c>
      <c r="X1234" s="32"/>
      <c r="Y1234" s="23"/>
      <c r="Z1234" s="2"/>
    </row>
    <row r="1235" spans="1:26" x14ac:dyDescent="0.3">
      <c r="A1235" s="47" t="s">
        <v>275</v>
      </c>
      <c r="B1235" s="44">
        <v>410</v>
      </c>
      <c r="C1235" s="47"/>
      <c r="D1235" s="47"/>
      <c r="E1235" s="15" t="s">
        <v>593</v>
      </c>
      <c r="F1235" s="19">
        <f t="shared" si="1901"/>
        <v>14934.8</v>
      </c>
      <c r="G1235" s="19">
        <f t="shared" si="1901"/>
        <v>0</v>
      </c>
      <c r="H1235" s="19">
        <f t="shared" si="1901"/>
        <v>0</v>
      </c>
      <c r="I1235" s="19">
        <f t="shared" si="1901"/>
        <v>0</v>
      </c>
      <c r="J1235" s="19">
        <f t="shared" si="1901"/>
        <v>0</v>
      </c>
      <c r="K1235" s="19">
        <f t="shared" si="1901"/>
        <v>0</v>
      </c>
      <c r="L1235" s="19">
        <f t="shared" si="1893"/>
        <v>14934.8</v>
      </c>
      <c r="M1235" s="19">
        <f t="shared" si="1894"/>
        <v>0</v>
      </c>
      <c r="N1235" s="19">
        <f t="shared" si="1895"/>
        <v>0</v>
      </c>
      <c r="O1235" s="19">
        <f t="shared" si="1902"/>
        <v>3209.28</v>
      </c>
      <c r="P1235" s="19">
        <f t="shared" si="1902"/>
        <v>0</v>
      </c>
      <c r="Q1235" s="19">
        <f t="shared" si="1902"/>
        <v>0</v>
      </c>
      <c r="R1235" s="19">
        <f t="shared" si="1905"/>
        <v>18144.079999999998</v>
      </c>
      <c r="S1235" s="19">
        <f t="shared" si="1903"/>
        <v>0</v>
      </c>
      <c r="T1235" s="19">
        <f t="shared" si="1860"/>
        <v>18144.079999999998</v>
      </c>
      <c r="U1235" s="19">
        <f t="shared" si="1906"/>
        <v>0</v>
      </c>
      <c r="V1235" s="19">
        <f t="shared" si="1907"/>
        <v>0</v>
      </c>
      <c r="W1235" s="19">
        <f t="shared" si="1904"/>
        <v>0</v>
      </c>
      <c r="X1235" s="32"/>
      <c r="Y1235" s="23"/>
      <c r="Z1235" s="2"/>
    </row>
    <row r="1236" spans="1:26" x14ac:dyDescent="0.3">
      <c r="A1236" s="47" t="s">
        <v>275</v>
      </c>
      <c r="B1236" s="44">
        <v>410</v>
      </c>
      <c r="C1236" s="47" t="s">
        <v>151</v>
      </c>
      <c r="D1236" s="47" t="s">
        <v>30</v>
      </c>
      <c r="E1236" s="15" t="s">
        <v>549</v>
      </c>
      <c r="F1236" s="19">
        <v>14934.8</v>
      </c>
      <c r="G1236" s="19">
        <v>0</v>
      </c>
      <c r="H1236" s="19">
        <v>0</v>
      </c>
      <c r="I1236" s="19"/>
      <c r="J1236" s="19"/>
      <c r="K1236" s="19"/>
      <c r="L1236" s="19">
        <f t="shared" si="1893"/>
        <v>14934.8</v>
      </c>
      <c r="M1236" s="19">
        <f t="shared" si="1894"/>
        <v>0</v>
      </c>
      <c r="N1236" s="19">
        <f t="shared" si="1895"/>
        <v>0</v>
      </c>
      <c r="O1236" s="19">
        <v>3209.28</v>
      </c>
      <c r="P1236" s="19"/>
      <c r="Q1236" s="19"/>
      <c r="R1236" s="19">
        <f t="shared" si="1905"/>
        <v>18144.079999999998</v>
      </c>
      <c r="S1236" s="19"/>
      <c r="T1236" s="19">
        <f t="shared" si="1860"/>
        <v>18144.079999999998</v>
      </c>
      <c r="U1236" s="19">
        <f t="shared" si="1906"/>
        <v>0</v>
      </c>
      <c r="V1236" s="19">
        <f t="shared" si="1907"/>
        <v>0</v>
      </c>
      <c r="W1236" s="19"/>
      <c r="X1236" s="32"/>
      <c r="Y1236" s="23"/>
      <c r="Z1236" s="2"/>
    </row>
    <row r="1237" spans="1:26" ht="31.2" x14ac:dyDescent="0.3">
      <c r="A1237" s="47" t="s">
        <v>859</v>
      </c>
      <c r="B1237" s="44"/>
      <c r="C1237" s="47"/>
      <c r="D1237" s="47"/>
      <c r="E1237" s="15" t="s">
        <v>870</v>
      </c>
      <c r="F1237" s="19">
        <f t="shared" ref="F1237:K1239" si="1908">F1238</f>
        <v>1213.5999999999999</v>
      </c>
      <c r="G1237" s="19">
        <f t="shared" si="1908"/>
        <v>0</v>
      </c>
      <c r="H1237" s="19">
        <f t="shared" si="1908"/>
        <v>0</v>
      </c>
      <c r="I1237" s="19">
        <f t="shared" si="1908"/>
        <v>0</v>
      </c>
      <c r="J1237" s="19">
        <f t="shared" si="1908"/>
        <v>0</v>
      </c>
      <c r="K1237" s="19">
        <f t="shared" si="1908"/>
        <v>0</v>
      </c>
      <c r="L1237" s="19">
        <f t="shared" si="1893"/>
        <v>1213.5999999999999</v>
      </c>
      <c r="M1237" s="19">
        <f t="shared" si="1894"/>
        <v>0</v>
      </c>
      <c r="N1237" s="19">
        <f t="shared" si="1895"/>
        <v>0</v>
      </c>
      <c r="O1237" s="19">
        <f t="shared" ref="O1237:Q1239" si="1909">O1238</f>
        <v>0</v>
      </c>
      <c r="P1237" s="19">
        <f t="shared" si="1909"/>
        <v>0</v>
      </c>
      <c r="Q1237" s="19">
        <f t="shared" si="1909"/>
        <v>0</v>
      </c>
      <c r="R1237" s="19">
        <f t="shared" si="1905"/>
        <v>1213.5999999999999</v>
      </c>
      <c r="S1237" s="19">
        <f t="shared" ref="S1237:S1239" si="1910">S1238</f>
        <v>0</v>
      </c>
      <c r="T1237" s="19">
        <f t="shared" si="1860"/>
        <v>1213.5999999999999</v>
      </c>
      <c r="U1237" s="19">
        <f t="shared" si="1906"/>
        <v>0</v>
      </c>
      <c r="V1237" s="19">
        <f t="shared" si="1907"/>
        <v>0</v>
      </c>
      <c r="W1237" s="19">
        <f t="shared" ref="W1237:W1239" si="1911">W1238</f>
        <v>0</v>
      </c>
      <c r="X1237" s="32"/>
      <c r="Y1237" s="23"/>
      <c r="Z1237" s="2"/>
    </row>
    <row r="1238" spans="1:26" ht="46.8" x14ac:dyDescent="0.3">
      <c r="A1238" s="47" t="s">
        <v>859</v>
      </c>
      <c r="B1238" s="44">
        <v>400</v>
      </c>
      <c r="C1238" s="47"/>
      <c r="D1238" s="47"/>
      <c r="E1238" s="15" t="s">
        <v>580</v>
      </c>
      <c r="F1238" s="19">
        <f t="shared" si="1908"/>
        <v>1213.5999999999999</v>
      </c>
      <c r="G1238" s="19">
        <f t="shared" si="1908"/>
        <v>0</v>
      </c>
      <c r="H1238" s="19">
        <f t="shared" si="1908"/>
        <v>0</v>
      </c>
      <c r="I1238" s="19">
        <f t="shared" si="1908"/>
        <v>0</v>
      </c>
      <c r="J1238" s="19">
        <f t="shared" si="1908"/>
        <v>0</v>
      </c>
      <c r="K1238" s="19">
        <f t="shared" si="1908"/>
        <v>0</v>
      </c>
      <c r="L1238" s="19">
        <f t="shared" si="1893"/>
        <v>1213.5999999999999</v>
      </c>
      <c r="M1238" s="19">
        <f t="shared" si="1894"/>
        <v>0</v>
      </c>
      <c r="N1238" s="19">
        <f t="shared" si="1895"/>
        <v>0</v>
      </c>
      <c r="O1238" s="19">
        <f t="shared" si="1909"/>
        <v>0</v>
      </c>
      <c r="P1238" s="19">
        <f t="shared" si="1909"/>
        <v>0</v>
      </c>
      <c r="Q1238" s="19">
        <f t="shared" si="1909"/>
        <v>0</v>
      </c>
      <c r="R1238" s="19">
        <f t="shared" si="1905"/>
        <v>1213.5999999999999</v>
      </c>
      <c r="S1238" s="19">
        <f t="shared" si="1910"/>
        <v>0</v>
      </c>
      <c r="T1238" s="19">
        <f t="shared" si="1860"/>
        <v>1213.5999999999999</v>
      </c>
      <c r="U1238" s="19">
        <f t="shared" si="1906"/>
        <v>0</v>
      </c>
      <c r="V1238" s="19">
        <f t="shared" si="1907"/>
        <v>0</v>
      </c>
      <c r="W1238" s="19">
        <f t="shared" si="1911"/>
        <v>0</v>
      </c>
      <c r="X1238" s="32"/>
      <c r="Y1238" s="23"/>
      <c r="Z1238" s="2"/>
    </row>
    <row r="1239" spans="1:26" x14ac:dyDescent="0.3">
      <c r="A1239" s="47" t="s">
        <v>859</v>
      </c>
      <c r="B1239" s="44">
        <v>410</v>
      </c>
      <c r="C1239" s="47"/>
      <c r="D1239" s="47"/>
      <c r="E1239" s="15" t="s">
        <v>593</v>
      </c>
      <c r="F1239" s="19">
        <f t="shared" si="1908"/>
        <v>1213.5999999999999</v>
      </c>
      <c r="G1239" s="19">
        <f t="shared" si="1908"/>
        <v>0</v>
      </c>
      <c r="H1239" s="19">
        <f t="shared" si="1908"/>
        <v>0</v>
      </c>
      <c r="I1239" s="19">
        <f t="shared" si="1908"/>
        <v>0</v>
      </c>
      <c r="J1239" s="19">
        <f t="shared" si="1908"/>
        <v>0</v>
      </c>
      <c r="K1239" s="19">
        <f t="shared" si="1908"/>
        <v>0</v>
      </c>
      <c r="L1239" s="19">
        <f t="shared" si="1893"/>
        <v>1213.5999999999999</v>
      </c>
      <c r="M1239" s="19">
        <f t="shared" si="1894"/>
        <v>0</v>
      </c>
      <c r="N1239" s="19">
        <f t="shared" si="1895"/>
        <v>0</v>
      </c>
      <c r="O1239" s="19">
        <f t="shared" si="1909"/>
        <v>0</v>
      </c>
      <c r="P1239" s="19">
        <f t="shared" si="1909"/>
        <v>0</v>
      </c>
      <c r="Q1239" s="19">
        <f t="shared" si="1909"/>
        <v>0</v>
      </c>
      <c r="R1239" s="19">
        <f t="shared" si="1905"/>
        <v>1213.5999999999999</v>
      </c>
      <c r="S1239" s="19">
        <f t="shared" si="1910"/>
        <v>0</v>
      </c>
      <c r="T1239" s="19">
        <f t="shared" si="1860"/>
        <v>1213.5999999999999</v>
      </c>
      <c r="U1239" s="19">
        <f t="shared" si="1906"/>
        <v>0</v>
      </c>
      <c r="V1239" s="19">
        <f t="shared" si="1907"/>
        <v>0</v>
      </c>
      <c r="W1239" s="19">
        <f t="shared" si="1911"/>
        <v>0</v>
      </c>
      <c r="X1239" s="32"/>
      <c r="Y1239" s="23"/>
      <c r="Z1239" s="2"/>
    </row>
    <row r="1240" spans="1:26" x14ac:dyDescent="0.3">
      <c r="A1240" s="47" t="s">
        <v>859</v>
      </c>
      <c r="B1240" s="44">
        <v>410</v>
      </c>
      <c r="C1240" s="47" t="s">
        <v>151</v>
      </c>
      <c r="D1240" s="47" t="s">
        <v>30</v>
      </c>
      <c r="E1240" s="15" t="s">
        <v>549</v>
      </c>
      <c r="F1240" s="19">
        <v>1213.5999999999999</v>
      </c>
      <c r="G1240" s="19">
        <v>0</v>
      </c>
      <c r="H1240" s="19">
        <v>0</v>
      </c>
      <c r="I1240" s="19"/>
      <c r="J1240" s="19"/>
      <c r="K1240" s="19"/>
      <c r="L1240" s="19">
        <f t="shared" si="1893"/>
        <v>1213.5999999999999</v>
      </c>
      <c r="M1240" s="19">
        <f t="shared" si="1894"/>
        <v>0</v>
      </c>
      <c r="N1240" s="19">
        <f t="shared" si="1895"/>
        <v>0</v>
      </c>
      <c r="O1240" s="19"/>
      <c r="P1240" s="19"/>
      <c r="Q1240" s="19"/>
      <c r="R1240" s="19">
        <f t="shared" si="1905"/>
        <v>1213.5999999999999</v>
      </c>
      <c r="S1240" s="19"/>
      <c r="T1240" s="19">
        <f t="shared" si="1860"/>
        <v>1213.5999999999999</v>
      </c>
      <c r="U1240" s="19">
        <f t="shared" si="1906"/>
        <v>0</v>
      </c>
      <c r="V1240" s="19">
        <f t="shared" si="1907"/>
        <v>0</v>
      </c>
      <c r="W1240" s="19"/>
      <c r="X1240" s="32"/>
      <c r="Y1240" s="23"/>
      <c r="Z1240" s="2"/>
    </row>
    <row r="1241" spans="1:26" ht="31.2" x14ac:dyDescent="0.3">
      <c r="A1241" s="47" t="s">
        <v>902</v>
      </c>
      <c r="B1241" s="44"/>
      <c r="C1241" s="47"/>
      <c r="D1241" s="47"/>
      <c r="E1241" s="15" t="s">
        <v>917</v>
      </c>
      <c r="F1241" s="19">
        <f t="shared" ref="F1241:K1243" si="1912">F1242</f>
        <v>21398.400000000001</v>
      </c>
      <c r="G1241" s="19">
        <f t="shared" si="1912"/>
        <v>0</v>
      </c>
      <c r="H1241" s="19">
        <f t="shared" si="1912"/>
        <v>0</v>
      </c>
      <c r="I1241" s="19">
        <f t="shared" si="1912"/>
        <v>0</v>
      </c>
      <c r="J1241" s="19">
        <f t="shared" si="1912"/>
        <v>0</v>
      </c>
      <c r="K1241" s="19">
        <f t="shared" si="1912"/>
        <v>0</v>
      </c>
      <c r="L1241" s="19">
        <f t="shared" si="1893"/>
        <v>21398.400000000001</v>
      </c>
      <c r="M1241" s="19">
        <f t="shared" si="1894"/>
        <v>0</v>
      </c>
      <c r="N1241" s="19">
        <f t="shared" si="1895"/>
        <v>0</v>
      </c>
      <c r="O1241" s="19">
        <f t="shared" ref="O1241:Q1243" si="1913">O1242</f>
        <v>0</v>
      </c>
      <c r="P1241" s="19">
        <f t="shared" si="1913"/>
        <v>0</v>
      </c>
      <c r="Q1241" s="19">
        <f t="shared" si="1913"/>
        <v>0</v>
      </c>
      <c r="R1241" s="19">
        <f t="shared" si="1905"/>
        <v>21398.400000000001</v>
      </c>
      <c r="S1241" s="19">
        <f t="shared" ref="S1241:S1243" si="1914">S1242</f>
        <v>0</v>
      </c>
      <c r="T1241" s="19">
        <f t="shared" si="1860"/>
        <v>21398.400000000001</v>
      </c>
      <c r="U1241" s="19">
        <f t="shared" si="1906"/>
        <v>0</v>
      </c>
      <c r="V1241" s="19">
        <f t="shared" si="1907"/>
        <v>0</v>
      </c>
      <c r="W1241" s="19">
        <f t="shared" ref="W1241:W1243" si="1915">W1242</f>
        <v>0</v>
      </c>
      <c r="X1241" s="32"/>
      <c r="Y1241" s="23"/>
      <c r="Z1241" s="2"/>
    </row>
    <row r="1242" spans="1:26" ht="46.8" x14ac:dyDescent="0.3">
      <c r="A1242" s="47" t="s">
        <v>902</v>
      </c>
      <c r="B1242" s="44">
        <v>400</v>
      </c>
      <c r="C1242" s="47"/>
      <c r="D1242" s="47"/>
      <c r="E1242" s="15" t="s">
        <v>580</v>
      </c>
      <c r="F1242" s="19">
        <f t="shared" si="1912"/>
        <v>21398.400000000001</v>
      </c>
      <c r="G1242" s="19">
        <f t="shared" si="1912"/>
        <v>0</v>
      </c>
      <c r="H1242" s="19">
        <f t="shared" si="1912"/>
        <v>0</v>
      </c>
      <c r="I1242" s="19">
        <f t="shared" si="1912"/>
        <v>0</v>
      </c>
      <c r="J1242" s="19">
        <f t="shared" si="1912"/>
        <v>0</v>
      </c>
      <c r="K1242" s="19">
        <f t="shared" si="1912"/>
        <v>0</v>
      </c>
      <c r="L1242" s="19">
        <f t="shared" si="1893"/>
        <v>21398.400000000001</v>
      </c>
      <c r="M1242" s="19">
        <f t="shared" si="1894"/>
        <v>0</v>
      </c>
      <c r="N1242" s="19">
        <f t="shared" si="1895"/>
        <v>0</v>
      </c>
      <c r="O1242" s="19">
        <f t="shared" si="1913"/>
        <v>0</v>
      </c>
      <c r="P1242" s="19">
        <f t="shared" si="1913"/>
        <v>0</v>
      </c>
      <c r="Q1242" s="19">
        <f t="shared" si="1913"/>
        <v>0</v>
      </c>
      <c r="R1242" s="19">
        <f t="shared" si="1905"/>
        <v>21398.400000000001</v>
      </c>
      <c r="S1242" s="19">
        <f t="shared" si="1914"/>
        <v>0</v>
      </c>
      <c r="T1242" s="19">
        <f t="shared" si="1860"/>
        <v>21398.400000000001</v>
      </c>
      <c r="U1242" s="19">
        <f t="shared" si="1906"/>
        <v>0</v>
      </c>
      <c r="V1242" s="19">
        <f t="shared" si="1907"/>
        <v>0</v>
      </c>
      <c r="W1242" s="19">
        <f t="shared" si="1915"/>
        <v>0</v>
      </c>
      <c r="X1242" s="32"/>
      <c r="Y1242" s="23"/>
      <c r="Z1242" s="2"/>
    </row>
    <row r="1243" spans="1:26" x14ac:dyDescent="0.3">
      <c r="A1243" s="47" t="s">
        <v>902</v>
      </c>
      <c r="B1243" s="44">
        <v>410</v>
      </c>
      <c r="C1243" s="47"/>
      <c r="D1243" s="47"/>
      <c r="E1243" s="15" t="s">
        <v>593</v>
      </c>
      <c r="F1243" s="19">
        <f t="shared" si="1912"/>
        <v>21398.400000000001</v>
      </c>
      <c r="G1243" s="19">
        <f t="shared" si="1912"/>
        <v>0</v>
      </c>
      <c r="H1243" s="19">
        <f t="shared" si="1912"/>
        <v>0</v>
      </c>
      <c r="I1243" s="19">
        <f t="shared" si="1912"/>
        <v>0</v>
      </c>
      <c r="J1243" s="19">
        <f t="shared" si="1912"/>
        <v>0</v>
      </c>
      <c r="K1243" s="19">
        <f t="shared" si="1912"/>
        <v>0</v>
      </c>
      <c r="L1243" s="19">
        <f t="shared" si="1893"/>
        <v>21398.400000000001</v>
      </c>
      <c r="M1243" s="19">
        <f t="shared" si="1894"/>
        <v>0</v>
      </c>
      <c r="N1243" s="19">
        <f t="shared" si="1895"/>
        <v>0</v>
      </c>
      <c r="O1243" s="19">
        <f t="shared" si="1913"/>
        <v>0</v>
      </c>
      <c r="P1243" s="19">
        <f t="shared" si="1913"/>
        <v>0</v>
      </c>
      <c r="Q1243" s="19">
        <f t="shared" si="1913"/>
        <v>0</v>
      </c>
      <c r="R1243" s="19">
        <f t="shared" si="1905"/>
        <v>21398.400000000001</v>
      </c>
      <c r="S1243" s="19">
        <f t="shared" si="1914"/>
        <v>0</v>
      </c>
      <c r="T1243" s="19">
        <f t="shared" si="1860"/>
        <v>21398.400000000001</v>
      </c>
      <c r="U1243" s="19">
        <f t="shared" si="1906"/>
        <v>0</v>
      </c>
      <c r="V1243" s="19">
        <f t="shared" si="1907"/>
        <v>0</v>
      </c>
      <c r="W1243" s="19">
        <f t="shared" si="1915"/>
        <v>0</v>
      </c>
      <c r="X1243" s="32"/>
      <c r="Y1243" s="23"/>
      <c r="Z1243" s="2"/>
    </row>
    <row r="1244" spans="1:26" x14ac:dyDescent="0.3">
      <c r="A1244" s="47" t="s">
        <v>902</v>
      </c>
      <c r="B1244" s="44">
        <v>410</v>
      </c>
      <c r="C1244" s="47" t="s">
        <v>151</v>
      </c>
      <c r="D1244" s="47" t="s">
        <v>30</v>
      </c>
      <c r="E1244" s="15" t="s">
        <v>549</v>
      </c>
      <c r="F1244" s="19">
        <v>21398.400000000001</v>
      </c>
      <c r="G1244" s="19">
        <v>0</v>
      </c>
      <c r="H1244" s="19">
        <v>0</v>
      </c>
      <c r="I1244" s="19"/>
      <c r="J1244" s="19"/>
      <c r="K1244" s="19"/>
      <c r="L1244" s="19">
        <f t="shared" si="1893"/>
        <v>21398.400000000001</v>
      </c>
      <c r="M1244" s="19">
        <f t="shared" si="1894"/>
        <v>0</v>
      </c>
      <c r="N1244" s="19">
        <f t="shared" si="1895"/>
        <v>0</v>
      </c>
      <c r="O1244" s="19"/>
      <c r="P1244" s="19"/>
      <c r="Q1244" s="19"/>
      <c r="R1244" s="19">
        <f t="shared" si="1905"/>
        <v>21398.400000000001</v>
      </c>
      <c r="S1244" s="19"/>
      <c r="T1244" s="19">
        <f t="shared" si="1860"/>
        <v>21398.400000000001</v>
      </c>
      <c r="U1244" s="19">
        <f t="shared" si="1906"/>
        <v>0</v>
      </c>
      <c r="V1244" s="19">
        <f t="shared" si="1907"/>
        <v>0</v>
      </c>
      <c r="W1244" s="19"/>
      <c r="X1244" s="32"/>
      <c r="Y1244" s="23"/>
      <c r="Z1244" s="2"/>
    </row>
    <row r="1245" spans="1:26" ht="31.2" x14ac:dyDescent="0.3">
      <c r="A1245" s="47" t="s">
        <v>903</v>
      </c>
      <c r="B1245" s="44"/>
      <c r="C1245" s="47"/>
      <c r="D1245" s="47"/>
      <c r="E1245" s="15" t="s">
        <v>905</v>
      </c>
      <c r="F1245" s="19">
        <f t="shared" ref="F1245:K1247" si="1916">F1246</f>
        <v>12363.3</v>
      </c>
      <c r="G1245" s="19">
        <f t="shared" si="1916"/>
        <v>0</v>
      </c>
      <c r="H1245" s="19">
        <f t="shared" si="1916"/>
        <v>0</v>
      </c>
      <c r="I1245" s="19">
        <f t="shared" si="1916"/>
        <v>0</v>
      </c>
      <c r="J1245" s="19">
        <f t="shared" si="1916"/>
        <v>0</v>
      </c>
      <c r="K1245" s="19">
        <f t="shared" si="1916"/>
        <v>0</v>
      </c>
      <c r="L1245" s="19">
        <f t="shared" si="1893"/>
        <v>12363.3</v>
      </c>
      <c r="M1245" s="19">
        <f t="shared" si="1894"/>
        <v>0</v>
      </c>
      <c r="N1245" s="19">
        <f t="shared" si="1895"/>
        <v>0</v>
      </c>
      <c r="O1245" s="19">
        <f t="shared" ref="O1245:Q1247" si="1917">O1246</f>
        <v>0</v>
      </c>
      <c r="P1245" s="19">
        <f t="shared" si="1917"/>
        <v>0</v>
      </c>
      <c r="Q1245" s="19">
        <f t="shared" si="1917"/>
        <v>0</v>
      </c>
      <c r="R1245" s="19">
        <f t="shared" si="1905"/>
        <v>12363.3</v>
      </c>
      <c r="S1245" s="19">
        <f t="shared" ref="S1245:S1247" si="1918">S1246</f>
        <v>0</v>
      </c>
      <c r="T1245" s="19">
        <f t="shared" si="1860"/>
        <v>12363.3</v>
      </c>
      <c r="U1245" s="19">
        <f t="shared" si="1906"/>
        <v>0</v>
      </c>
      <c r="V1245" s="19">
        <f t="shared" si="1907"/>
        <v>0</v>
      </c>
      <c r="W1245" s="19">
        <f t="shared" ref="W1245:W1247" si="1919">W1246</f>
        <v>0</v>
      </c>
      <c r="X1245" s="32"/>
      <c r="Y1245" s="23"/>
      <c r="Z1245" s="2"/>
    </row>
    <row r="1246" spans="1:26" ht="46.8" x14ac:dyDescent="0.3">
      <c r="A1246" s="47" t="s">
        <v>903</v>
      </c>
      <c r="B1246" s="44">
        <v>400</v>
      </c>
      <c r="C1246" s="47"/>
      <c r="D1246" s="47"/>
      <c r="E1246" s="15" t="s">
        <v>580</v>
      </c>
      <c r="F1246" s="19">
        <f t="shared" si="1916"/>
        <v>12363.3</v>
      </c>
      <c r="G1246" s="19">
        <f t="shared" si="1916"/>
        <v>0</v>
      </c>
      <c r="H1246" s="19">
        <f t="shared" si="1916"/>
        <v>0</v>
      </c>
      <c r="I1246" s="19">
        <f t="shared" si="1916"/>
        <v>0</v>
      </c>
      <c r="J1246" s="19">
        <f t="shared" si="1916"/>
        <v>0</v>
      </c>
      <c r="K1246" s="19">
        <f t="shared" si="1916"/>
        <v>0</v>
      </c>
      <c r="L1246" s="19">
        <f t="shared" si="1893"/>
        <v>12363.3</v>
      </c>
      <c r="M1246" s="19">
        <f t="shared" si="1894"/>
        <v>0</v>
      </c>
      <c r="N1246" s="19">
        <f t="shared" si="1895"/>
        <v>0</v>
      </c>
      <c r="O1246" s="19">
        <f t="shared" si="1917"/>
        <v>0</v>
      </c>
      <c r="P1246" s="19">
        <f t="shared" si="1917"/>
        <v>0</v>
      </c>
      <c r="Q1246" s="19">
        <f t="shared" si="1917"/>
        <v>0</v>
      </c>
      <c r="R1246" s="19">
        <f t="shared" si="1905"/>
        <v>12363.3</v>
      </c>
      <c r="S1246" s="19">
        <f t="shared" si="1918"/>
        <v>0</v>
      </c>
      <c r="T1246" s="19">
        <f t="shared" si="1860"/>
        <v>12363.3</v>
      </c>
      <c r="U1246" s="19">
        <f t="shared" si="1906"/>
        <v>0</v>
      </c>
      <c r="V1246" s="19">
        <f t="shared" si="1907"/>
        <v>0</v>
      </c>
      <c r="W1246" s="19">
        <f t="shared" si="1919"/>
        <v>0</v>
      </c>
      <c r="X1246" s="32"/>
      <c r="Y1246" s="23"/>
      <c r="Z1246" s="2"/>
    </row>
    <row r="1247" spans="1:26" x14ac:dyDescent="0.3">
      <c r="A1247" s="47" t="s">
        <v>903</v>
      </c>
      <c r="B1247" s="44">
        <v>410</v>
      </c>
      <c r="C1247" s="47"/>
      <c r="D1247" s="47"/>
      <c r="E1247" s="15" t="s">
        <v>593</v>
      </c>
      <c r="F1247" s="19">
        <f t="shared" si="1916"/>
        <v>12363.3</v>
      </c>
      <c r="G1247" s="19">
        <f t="shared" si="1916"/>
        <v>0</v>
      </c>
      <c r="H1247" s="19">
        <f t="shared" si="1916"/>
        <v>0</v>
      </c>
      <c r="I1247" s="19">
        <f t="shared" si="1916"/>
        <v>0</v>
      </c>
      <c r="J1247" s="19">
        <f t="shared" si="1916"/>
        <v>0</v>
      </c>
      <c r="K1247" s="19">
        <f t="shared" si="1916"/>
        <v>0</v>
      </c>
      <c r="L1247" s="19">
        <f t="shared" si="1893"/>
        <v>12363.3</v>
      </c>
      <c r="M1247" s="19">
        <f t="shared" si="1894"/>
        <v>0</v>
      </c>
      <c r="N1247" s="19">
        <f t="shared" si="1895"/>
        <v>0</v>
      </c>
      <c r="O1247" s="19">
        <f t="shared" si="1917"/>
        <v>0</v>
      </c>
      <c r="P1247" s="19">
        <f t="shared" si="1917"/>
        <v>0</v>
      </c>
      <c r="Q1247" s="19">
        <f t="shared" si="1917"/>
        <v>0</v>
      </c>
      <c r="R1247" s="19">
        <f t="shared" si="1905"/>
        <v>12363.3</v>
      </c>
      <c r="S1247" s="19">
        <f t="shared" si="1918"/>
        <v>0</v>
      </c>
      <c r="T1247" s="19">
        <f t="shared" si="1860"/>
        <v>12363.3</v>
      </c>
      <c r="U1247" s="19">
        <f t="shared" si="1906"/>
        <v>0</v>
      </c>
      <c r="V1247" s="19">
        <f t="shared" si="1907"/>
        <v>0</v>
      </c>
      <c r="W1247" s="19">
        <f t="shared" si="1919"/>
        <v>0</v>
      </c>
      <c r="X1247" s="32"/>
      <c r="Y1247" s="23"/>
      <c r="Z1247" s="2"/>
    </row>
    <row r="1248" spans="1:26" x14ac:dyDescent="0.3">
      <c r="A1248" s="47" t="s">
        <v>903</v>
      </c>
      <c r="B1248" s="44">
        <v>410</v>
      </c>
      <c r="C1248" s="47" t="s">
        <v>151</v>
      </c>
      <c r="D1248" s="47" t="s">
        <v>30</v>
      </c>
      <c r="E1248" s="15" t="s">
        <v>549</v>
      </c>
      <c r="F1248" s="19">
        <v>12363.3</v>
      </c>
      <c r="G1248" s="19">
        <v>0</v>
      </c>
      <c r="H1248" s="19">
        <v>0</v>
      </c>
      <c r="I1248" s="19"/>
      <c r="J1248" s="19"/>
      <c r="K1248" s="19"/>
      <c r="L1248" s="19">
        <f t="shared" si="1893"/>
        <v>12363.3</v>
      </c>
      <c r="M1248" s="19">
        <f t="shared" si="1894"/>
        <v>0</v>
      </c>
      <c r="N1248" s="19">
        <f t="shared" si="1895"/>
        <v>0</v>
      </c>
      <c r="O1248" s="19"/>
      <c r="P1248" s="19"/>
      <c r="Q1248" s="19"/>
      <c r="R1248" s="19">
        <f t="shared" si="1905"/>
        <v>12363.3</v>
      </c>
      <c r="S1248" s="19"/>
      <c r="T1248" s="19">
        <f t="shared" si="1860"/>
        <v>12363.3</v>
      </c>
      <c r="U1248" s="19">
        <f t="shared" si="1906"/>
        <v>0</v>
      </c>
      <c r="V1248" s="19">
        <f t="shared" si="1907"/>
        <v>0</v>
      </c>
      <c r="W1248" s="19"/>
      <c r="X1248" s="32"/>
      <c r="Y1248" s="23"/>
      <c r="Z1248" s="2"/>
    </row>
    <row r="1249" spans="1:26" ht="62.4" x14ac:dyDescent="0.3">
      <c r="A1249" s="47" t="s">
        <v>904</v>
      </c>
      <c r="B1249" s="44"/>
      <c r="C1249" s="47"/>
      <c r="D1249" s="47"/>
      <c r="E1249" s="15" t="s">
        <v>906</v>
      </c>
      <c r="F1249" s="19">
        <f t="shared" ref="F1249:K1251" si="1920">F1250</f>
        <v>9666.2000000000007</v>
      </c>
      <c r="G1249" s="19">
        <f t="shared" si="1920"/>
        <v>0</v>
      </c>
      <c r="H1249" s="19">
        <f t="shared" si="1920"/>
        <v>0</v>
      </c>
      <c r="I1249" s="19">
        <f t="shared" si="1920"/>
        <v>0</v>
      </c>
      <c r="J1249" s="19">
        <f t="shared" si="1920"/>
        <v>0</v>
      </c>
      <c r="K1249" s="19">
        <f t="shared" si="1920"/>
        <v>0</v>
      </c>
      <c r="L1249" s="19">
        <f t="shared" si="1893"/>
        <v>9666.2000000000007</v>
      </c>
      <c r="M1249" s="19">
        <f t="shared" si="1894"/>
        <v>0</v>
      </c>
      <c r="N1249" s="19">
        <f t="shared" si="1895"/>
        <v>0</v>
      </c>
      <c r="O1249" s="19">
        <f t="shared" ref="O1249:Q1251" si="1921">O1250</f>
        <v>0</v>
      </c>
      <c r="P1249" s="19">
        <f t="shared" si="1921"/>
        <v>0</v>
      </c>
      <c r="Q1249" s="19">
        <f t="shared" si="1921"/>
        <v>0</v>
      </c>
      <c r="R1249" s="19">
        <f t="shared" si="1905"/>
        <v>9666.2000000000007</v>
      </c>
      <c r="S1249" s="19">
        <f t="shared" ref="S1249:S1251" si="1922">S1250</f>
        <v>0</v>
      </c>
      <c r="T1249" s="19">
        <f t="shared" si="1860"/>
        <v>9666.2000000000007</v>
      </c>
      <c r="U1249" s="19">
        <f t="shared" si="1906"/>
        <v>0</v>
      </c>
      <c r="V1249" s="19">
        <f t="shared" si="1907"/>
        <v>0</v>
      </c>
      <c r="W1249" s="19">
        <f t="shared" ref="W1249:W1251" si="1923">W1250</f>
        <v>0</v>
      </c>
      <c r="X1249" s="32"/>
      <c r="Y1249" s="23"/>
      <c r="Z1249" s="2"/>
    </row>
    <row r="1250" spans="1:26" ht="46.8" x14ac:dyDescent="0.3">
      <c r="A1250" s="47" t="s">
        <v>904</v>
      </c>
      <c r="B1250" s="44">
        <v>400</v>
      </c>
      <c r="C1250" s="47"/>
      <c r="D1250" s="47"/>
      <c r="E1250" s="15" t="s">
        <v>580</v>
      </c>
      <c r="F1250" s="19">
        <f t="shared" si="1920"/>
        <v>9666.2000000000007</v>
      </c>
      <c r="G1250" s="19">
        <f t="shared" si="1920"/>
        <v>0</v>
      </c>
      <c r="H1250" s="19">
        <f t="shared" si="1920"/>
        <v>0</v>
      </c>
      <c r="I1250" s="19">
        <f t="shared" si="1920"/>
        <v>0</v>
      </c>
      <c r="J1250" s="19">
        <f t="shared" si="1920"/>
        <v>0</v>
      </c>
      <c r="K1250" s="19">
        <f t="shared" si="1920"/>
        <v>0</v>
      </c>
      <c r="L1250" s="19">
        <f t="shared" si="1893"/>
        <v>9666.2000000000007</v>
      </c>
      <c r="M1250" s="19">
        <f t="shared" si="1894"/>
        <v>0</v>
      </c>
      <c r="N1250" s="19">
        <f t="shared" si="1895"/>
        <v>0</v>
      </c>
      <c r="O1250" s="19">
        <f t="shared" si="1921"/>
        <v>0</v>
      </c>
      <c r="P1250" s="19">
        <f t="shared" si="1921"/>
        <v>0</v>
      </c>
      <c r="Q1250" s="19">
        <f t="shared" si="1921"/>
        <v>0</v>
      </c>
      <c r="R1250" s="19">
        <f t="shared" si="1905"/>
        <v>9666.2000000000007</v>
      </c>
      <c r="S1250" s="19">
        <f t="shared" si="1922"/>
        <v>0</v>
      </c>
      <c r="T1250" s="19">
        <f t="shared" si="1860"/>
        <v>9666.2000000000007</v>
      </c>
      <c r="U1250" s="19">
        <f t="shared" si="1906"/>
        <v>0</v>
      </c>
      <c r="V1250" s="19">
        <f t="shared" si="1907"/>
        <v>0</v>
      </c>
      <c r="W1250" s="19">
        <f t="shared" si="1923"/>
        <v>0</v>
      </c>
      <c r="X1250" s="32"/>
      <c r="Y1250" s="23"/>
      <c r="Z1250" s="2"/>
    </row>
    <row r="1251" spans="1:26" x14ac:dyDescent="0.3">
      <c r="A1251" s="47" t="s">
        <v>904</v>
      </c>
      <c r="B1251" s="44">
        <v>410</v>
      </c>
      <c r="C1251" s="47"/>
      <c r="D1251" s="47"/>
      <c r="E1251" s="15" t="s">
        <v>593</v>
      </c>
      <c r="F1251" s="19">
        <f t="shared" si="1920"/>
        <v>9666.2000000000007</v>
      </c>
      <c r="G1251" s="19">
        <f t="shared" si="1920"/>
        <v>0</v>
      </c>
      <c r="H1251" s="19">
        <f t="shared" si="1920"/>
        <v>0</v>
      </c>
      <c r="I1251" s="19">
        <f t="shared" si="1920"/>
        <v>0</v>
      </c>
      <c r="J1251" s="19">
        <f t="shared" si="1920"/>
        <v>0</v>
      </c>
      <c r="K1251" s="19">
        <f t="shared" si="1920"/>
        <v>0</v>
      </c>
      <c r="L1251" s="19">
        <f t="shared" si="1893"/>
        <v>9666.2000000000007</v>
      </c>
      <c r="M1251" s="19">
        <f t="shared" si="1894"/>
        <v>0</v>
      </c>
      <c r="N1251" s="19">
        <f t="shared" si="1895"/>
        <v>0</v>
      </c>
      <c r="O1251" s="19">
        <f t="shared" si="1921"/>
        <v>0</v>
      </c>
      <c r="P1251" s="19">
        <f t="shared" si="1921"/>
        <v>0</v>
      </c>
      <c r="Q1251" s="19">
        <f t="shared" si="1921"/>
        <v>0</v>
      </c>
      <c r="R1251" s="19">
        <f t="shared" si="1905"/>
        <v>9666.2000000000007</v>
      </c>
      <c r="S1251" s="19">
        <f t="shared" si="1922"/>
        <v>0</v>
      </c>
      <c r="T1251" s="19">
        <f t="shared" ref="T1251:T1252" si="1924">R1251+S1251</f>
        <v>9666.2000000000007</v>
      </c>
      <c r="U1251" s="19">
        <f t="shared" si="1906"/>
        <v>0</v>
      </c>
      <c r="V1251" s="19">
        <f t="shared" si="1907"/>
        <v>0</v>
      </c>
      <c r="W1251" s="19">
        <f t="shared" si="1923"/>
        <v>0</v>
      </c>
      <c r="X1251" s="32"/>
      <c r="Y1251" s="23"/>
      <c r="Z1251" s="2"/>
    </row>
    <row r="1252" spans="1:26" x14ac:dyDescent="0.3">
      <c r="A1252" s="47" t="s">
        <v>904</v>
      </c>
      <c r="B1252" s="44">
        <v>410</v>
      </c>
      <c r="C1252" s="47" t="s">
        <v>151</v>
      </c>
      <c r="D1252" s="47" t="s">
        <v>30</v>
      </c>
      <c r="E1252" s="15" t="s">
        <v>549</v>
      </c>
      <c r="F1252" s="19">
        <v>9666.2000000000007</v>
      </c>
      <c r="G1252" s="19">
        <v>0</v>
      </c>
      <c r="H1252" s="19">
        <v>0</v>
      </c>
      <c r="I1252" s="19"/>
      <c r="J1252" s="19"/>
      <c r="K1252" s="19"/>
      <c r="L1252" s="19">
        <f t="shared" si="1893"/>
        <v>9666.2000000000007</v>
      </c>
      <c r="M1252" s="19">
        <f t="shared" si="1894"/>
        <v>0</v>
      </c>
      <c r="N1252" s="19">
        <f t="shared" si="1895"/>
        <v>0</v>
      </c>
      <c r="O1252" s="19"/>
      <c r="P1252" s="19"/>
      <c r="Q1252" s="19"/>
      <c r="R1252" s="19">
        <f t="shared" si="1905"/>
        <v>9666.2000000000007</v>
      </c>
      <c r="S1252" s="19"/>
      <c r="T1252" s="19">
        <f t="shared" si="1924"/>
        <v>9666.2000000000007</v>
      </c>
      <c r="U1252" s="19">
        <f t="shared" si="1906"/>
        <v>0</v>
      </c>
      <c r="V1252" s="19">
        <f t="shared" si="1907"/>
        <v>0</v>
      </c>
      <c r="W1252" s="19"/>
      <c r="X1252" s="32"/>
      <c r="Y1252" s="23"/>
      <c r="Z1252" s="2"/>
    </row>
    <row r="1253" spans="1:26" ht="109.2" hidden="1" x14ac:dyDescent="0.3">
      <c r="A1253" s="35" t="s">
        <v>276</v>
      </c>
      <c r="B1253" s="34"/>
      <c r="C1253" s="35"/>
      <c r="D1253" s="35"/>
      <c r="E1253" s="15" t="s">
        <v>725</v>
      </c>
      <c r="F1253" s="19">
        <f t="shared" ref="F1253:K1255" si="1925">F1254</f>
        <v>35136.400000000001</v>
      </c>
      <c r="G1253" s="19">
        <f t="shared" si="1925"/>
        <v>0</v>
      </c>
      <c r="H1253" s="19">
        <f t="shared" si="1925"/>
        <v>0</v>
      </c>
      <c r="I1253" s="19">
        <f t="shared" si="1925"/>
        <v>0</v>
      </c>
      <c r="J1253" s="19">
        <f t="shared" si="1925"/>
        <v>0</v>
      </c>
      <c r="K1253" s="19">
        <f t="shared" si="1925"/>
        <v>0</v>
      </c>
      <c r="L1253" s="19">
        <f t="shared" si="1893"/>
        <v>35136.400000000001</v>
      </c>
      <c r="M1253" s="19">
        <f t="shared" si="1894"/>
        <v>0</v>
      </c>
      <c r="N1253" s="19">
        <f t="shared" si="1895"/>
        <v>0</v>
      </c>
      <c r="O1253" s="19">
        <f t="shared" ref="O1253:Q1255" si="1926">O1254</f>
        <v>-35136.400000000001</v>
      </c>
      <c r="P1253" s="19">
        <f t="shared" si="1926"/>
        <v>0</v>
      </c>
      <c r="Q1253" s="19">
        <f t="shared" si="1926"/>
        <v>0</v>
      </c>
      <c r="R1253" s="19">
        <f t="shared" si="1905"/>
        <v>0</v>
      </c>
      <c r="S1253" s="19">
        <f t="shared" ref="S1253:S1255" si="1927">S1254</f>
        <v>0</v>
      </c>
      <c r="T1253" s="19"/>
      <c r="U1253" s="19">
        <f t="shared" si="1906"/>
        <v>0</v>
      </c>
      <c r="V1253" s="19">
        <f t="shared" si="1907"/>
        <v>0</v>
      </c>
      <c r="W1253" s="19">
        <f t="shared" ref="W1253:W1255" si="1928">W1254</f>
        <v>0</v>
      </c>
      <c r="X1253" s="32">
        <v>1</v>
      </c>
      <c r="Y1253" s="23"/>
      <c r="Z1253" s="2"/>
    </row>
    <row r="1254" spans="1:26" ht="46.8" hidden="1" x14ac:dyDescent="0.3">
      <c r="A1254" s="35" t="s">
        <v>276</v>
      </c>
      <c r="B1254" s="34">
        <v>400</v>
      </c>
      <c r="C1254" s="35"/>
      <c r="D1254" s="35"/>
      <c r="E1254" s="15" t="s">
        <v>580</v>
      </c>
      <c r="F1254" s="19">
        <f t="shared" si="1925"/>
        <v>35136.400000000001</v>
      </c>
      <c r="G1254" s="19">
        <f t="shared" si="1925"/>
        <v>0</v>
      </c>
      <c r="H1254" s="19">
        <f t="shared" si="1925"/>
        <v>0</v>
      </c>
      <c r="I1254" s="19">
        <f t="shared" si="1925"/>
        <v>0</v>
      </c>
      <c r="J1254" s="19">
        <f t="shared" si="1925"/>
        <v>0</v>
      </c>
      <c r="K1254" s="19">
        <f t="shared" si="1925"/>
        <v>0</v>
      </c>
      <c r="L1254" s="19">
        <f t="shared" si="1893"/>
        <v>35136.400000000001</v>
      </c>
      <c r="M1254" s="19">
        <f t="shared" si="1894"/>
        <v>0</v>
      </c>
      <c r="N1254" s="19">
        <f t="shared" si="1895"/>
        <v>0</v>
      </c>
      <c r="O1254" s="19">
        <f t="shared" si="1926"/>
        <v>-35136.400000000001</v>
      </c>
      <c r="P1254" s="19">
        <f t="shared" si="1926"/>
        <v>0</v>
      </c>
      <c r="Q1254" s="19">
        <f t="shared" si="1926"/>
        <v>0</v>
      </c>
      <c r="R1254" s="19">
        <f t="shared" si="1905"/>
        <v>0</v>
      </c>
      <c r="S1254" s="19">
        <f t="shared" si="1927"/>
        <v>0</v>
      </c>
      <c r="T1254" s="19"/>
      <c r="U1254" s="19">
        <f t="shared" si="1906"/>
        <v>0</v>
      </c>
      <c r="V1254" s="19">
        <f t="shared" si="1907"/>
        <v>0</v>
      </c>
      <c r="W1254" s="19">
        <f t="shared" si="1928"/>
        <v>0</v>
      </c>
      <c r="X1254" s="32">
        <v>1</v>
      </c>
      <c r="Y1254" s="23"/>
      <c r="Z1254" s="2"/>
    </row>
    <row r="1255" spans="1:26" hidden="1" x14ac:dyDescent="0.3">
      <c r="A1255" s="35" t="s">
        <v>276</v>
      </c>
      <c r="B1255" s="34">
        <v>410</v>
      </c>
      <c r="C1255" s="35"/>
      <c r="D1255" s="35"/>
      <c r="E1255" s="15" t="s">
        <v>593</v>
      </c>
      <c r="F1255" s="19">
        <f t="shared" si="1925"/>
        <v>35136.400000000001</v>
      </c>
      <c r="G1255" s="19">
        <f t="shared" si="1925"/>
        <v>0</v>
      </c>
      <c r="H1255" s="19">
        <f t="shared" si="1925"/>
        <v>0</v>
      </c>
      <c r="I1255" s="19">
        <f t="shared" si="1925"/>
        <v>0</v>
      </c>
      <c r="J1255" s="19">
        <f t="shared" si="1925"/>
        <v>0</v>
      </c>
      <c r="K1255" s="19">
        <f t="shared" si="1925"/>
        <v>0</v>
      </c>
      <c r="L1255" s="19">
        <f t="shared" si="1893"/>
        <v>35136.400000000001</v>
      </c>
      <c r="M1255" s="19">
        <f t="shared" si="1894"/>
        <v>0</v>
      </c>
      <c r="N1255" s="19">
        <f t="shared" si="1895"/>
        <v>0</v>
      </c>
      <c r="O1255" s="19">
        <f t="shared" si="1926"/>
        <v>-35136.400000000001</v>
      </c>
      <c r="P1255" s="19">
        <f t="shared" si="1926"/>
        <v>0</v>
      </c>
      <c r="Q1255" s="19">
        <f t="shared" si="1926"/>
        <v>0</v>
      </c>
      <c r="R1255" s="19">
        <f t="shared" si="1905"/>
        <v>0</v>
      </c>
      <c r="S1255" s="19">
        <f t="shared" si="1927"/>
        <v>0</v>
      </c>
      <c r="T1255" s="19"/>
      <c r="U1255" s="19">
        <f t="shared" si="1906"/>
        <v>0</v>
      </c>
      <c r="V1255" s="19">
        <f t="shared" si="1907"/>
        <v>0</v>
      </c>
      <c r="W1255" s="19">
        <f t="shared" si="1928"/>
        <v>0</v>
      </c>
      <c r="X1255" s="32">
        <v>1</v>
      </c>
      <c r="Y1255" s="23"/>
      <c r="Z1255" s="2"/>
    </row>
    <row r="1256" spans="1:26" hidden="1" x14ac:dyDescent="0.3">
      <c r="A1256" s="35" t="s">
        <v>276</v>
      </c>
      <c r="B1256" s="34">
        <v>410</v>
      </c>
      <c r="C1256" s="35" t="s">
        <v>151</v>
      </c>
      <c r="D1256" s="35" t="s">
        <v>30</v>
      </c>
      <c r="E1256" s="15" t="s">
        <v>549</v>
      </c>
      <c r="F1256" s="19">
        <v>35136.400000000001</v>
      </c>
      <c r="G1256" s="19">
        <v>0</v>
      </c>
      <c r="H1256" s="19">
        <v>0</v>
      </c>
      <c r="I1256" s="19"/>
      <c r="J1256" s="19"/>
      <c r="K1256" s="19"/>
      <c r="L1256" s="19">
        <f t="shared" si="1893"/>
        <v>35136.400000000001</v>
      </c>
      <c r="M1256" s="19">
        <f t="shared" si="1894"/>
        <v>0</v>
      </c>
      <c r="N1256" s="19">
        <f t="shared" si="1895"/>
        <v>0</v>
      </c>
      <c r="O1256" s="19">
        <v>-35136.400000000001</v>
      </c>
      <c r="P1256" s="19"/>
      <c r="Q1256" s="19"/>
      <c r="R1256" s="19">
        <f t="shared" si="1905"/>
        <v>0</v>
      </c>
      <c r="S1256" s="19"/>
      <c r="T1256" s="19"/>
      <c r="U1256" s="19">
        <f t="shared" si="1906"/>
        <v>0</v>
      </c>
      <c r="V1256" s="19">
        <f t="shared" si="1907"/>
        <v>0</v>
      </c>
      <c r="W1256" s="19"/>
      <c r="X1256" s="32">
        <v>1</v>
      </c>
      <c r="Y1256" s="23"/>
      <c r="Z1256" s="2"/>
    </row>
    <row r="1257" spans="1:26" ht="93.6" x14ac:dyDescent="0.3">
      <c r="A1257" s="20" t="s">
        <v>927</v>
      </c>
      <c r="B1257" s="44"/>
      <c r="C1257" s="47"/>
      <c r="D1257" s="47"/>
      <c r="E1257" s="15" t="s">
        <v>930</v>
      </c>
      <c r="F1257" s="19">
        <f t="shared" ref="F1257:K1259" si="1929">F1258</f>
        <v>0</v>
      </c>
      <c r="G1257" s="19">
        <f t="shared" si="1929"/>
        <v>8257.9</v>
      </c>
      <c r="H1257" s="19">
        <f t="shared" si="1929"/>
        <v>0</v>
      </c>
      <c r="I1257" s="19">
        <f t="shared" si="1929"/>
        <v>0</v>
      </c>
      <c r="J1257" s="19">
        <f t="shared" si="1929"/>
        <v>0</v>
      </c>
      <c r="K1257" s="19">
        <f t="shared" si="1929"/>
        <v>0</v>
      </c>
      <c r="L1257" s="19">
        <f t="shared" si="1893"/>
        <v>0</v>
      </c>
      <c r="M1257" s="19">
        <f t="shared" si="1894"/>
        <v>8257.9</v>
      </c>
      <c r="N1257" s="19">
        <f t="shared" si="1895"/>
        <v>0</v>
      </c>
      <c r="O1257" s="19">
        <f t="shared" ref="O1257:Q1259" si="1930">O1258</f>
        <v>0</v>
      </c>
      <c r="P1257" s="19">
        <f t="shared" si="1930"/>
        <v>0</v>
      </c>
      <c r="Q1257" s="19">
        <f t="shared" si="1930"/>
        <v>0</v>
      </c>
      <c r="R1257" s="19">
        <f t="shared" si="1905"/>
        <v>0</v>
      </c>
      <c r="S1257" s="19">
        <f t="shared" ref="S1257:S1259" si="1931">S1258</f>
        <v>0</v>
      </c>
      <c r="T1257" s="19">
        <f t="shared" ref="T1257:T1320" si="1932">R1257+S1257</f>
        <v>0</v>
      </c>
      <c r="U1257" s="19">
        <f t="shared" si="1906"/>
        <v>8257.9</v>
      </c>
      <c r="V1257" s="19">
        <f t="shared" si="1907"/>
        <v>0</v>
      </c>
      <c r="W1257" s="19">
        <f t="shared" ref="W1257:W1259" si="1933">W1258</f>
        <v>0</v>
      </c>
      <c r="X1257" s="32"/>
      <c r="Y1257" s="23"/>
      <c r="Z1257" s="2"/>
    </row>
    <row r="1258" spans="1:26" ht="46.8" x14ac:dyDescent="0.3">
      <c r="A1258" s="20" t="s">
        <v>927</v>
      </c>
      <c r="B1258" s="44">
        <v>400</v>
      </c>
      <c r="C1258" s="47"/>
      <c r="D1258" s="47"/>
      <c r="E1258" s="15" t="s">
        <v>580</v>
      </c>
      <c r="F1258" s="19">
        <f t="shared" si="1929"/>
        <v>0</v>
      </c>
      <c r="G1258" s="19">
        <f t="shared" si="1929"/>
        <v>8257.9</v>
      </c>
      <c r="H1258" s="19">
        <f t="shared" si="1929"/>
        <v>0</v>
      </c>
      <c r="I1258" s="19">
        <f t="shared" si="1929"/>
        <v>0</v>
      </c>
      <c r="J1258" s="19">
        <f t="shared" si="1929"/>
        <v>0</v>
      </c>
      <c r="K1258" s="19">
        <f t="shared" si="1929"/>
        <v>0</v>
      </c>
      <c r="L1258" s="19">
        <f t="shared" si="1893"/>
        <v>0</v>
      </c>
      <c r="M1258" s="19">
        <f t="shared" si="1894"/>
        <v>8257.9</v>
      </c>
      <c r="N1258" s="19">
        <f t="shared" si="1895"/>
        <v>0</v>
      </c>
      <c r="O1258" s="19">
        <f t="shared" si="1930"/>
        <v>0</v>
      </c>
      <c r="P1258" s="19">
        <f t="shared" si="1930"/>
        <v>0</v>
      </c>
      <c r="Q1258" s="19">
        <f t="shared" si="1930"/>
        <v>0</v>
      </c>
      <c r="R1258" s="19">
        <f t="shared" si="1905"/>
        <v>0</v>
      </c>
      <c r="S1258" s="19">
        <f t="shared" si="1931"/>
        <v>0</v>
      </c>
      <c r="T1258" s="19">
        <f t="shared" si="1932"/>
        <v>0</v>
      </c>
      <c r="U1258" s="19">
        <f t="shared" si="1906"/>
        <v>8257.9</v>
      </c>
      <c r="V1258" s="19">
        <f t="shared" si="1907"/>
        <v>0</v>
      </c>
      <c r="W1258" s="19">
        <f t="shared" si="1933"/>
        <v>0</v>
      </c>
      <c r="X1258" s="32"/>
      <c r="Y1258" s="23"/>
      <c r="Z1258" s="2"/>
    </row>
    <row r="1259" spans="1:26" x14ac:dyDescent="0.3">
      <c r="A1259" s="20" t="s">
        <v>927</v>
      </c>
      <c r="B1259" s="44">
        <v>410</v>
      </c>
      <c r="C1259" s="47"/>
      <c r="D1259" s="47"/>
      <c r="E1259" s="15" t="s">
        <v>593</v>
      </c>
      <c r="F1259" s="19">
        <f t="shared" si="1929"/>
        <v>0</v>
      </c>
      <c r="G1259" s="19">
        <f t="shared" si="1929"/>
        <v>8257.9</v>
      </c>
      <c r="H1259" s="19">
        <f t="shared" si="1929"/>
        <v>0</v>
      </c>
      <c r="I1259" s="19">
        <f t="shared" si="1929"/>
        <v>0</v>
      </c>
      <c r="J1259" s="19">
        <f t="shared" si="1929"/>
        <v>0</v>
      </c>
      <c r="K1259" s="19">
        <f t="shared" si="1929"/>
        <v>0</v>
      </c>
      <c r="L1259" s="19">
        <f t="shared" si="1893"/>
        <v>0</v>
      </c>
      <c r="M1259" s="19">
        <f t="shared" si="1894"/>
        <v>8257.9</v>
      </c>
      <c r="N1259" s="19">
        <f t="shared" si="1895"/>
        <v>0</v>
      </c>
      <c r="O1259" s="19">
        <f t="shared" si="1930"/>
        <v>0</v>
      </c>
      <c r="P1259" s="19">
        <f t="shared" si="1930"/>
        <v>0</v>
      </c>
      <c r="Q1259" s="19">
        <f t="shared" si="1930"/>
        <v>0</v>
      </c>
      <c r="R1259" s="19">
        <f t="shared" si="1905"/>
        <v>0</v>
      </c>
      <c r="S1259" s="19">
        <f t="shared" si="1931"/>
        <v>0</v>
      </c>
      <c r="T1259" s="19">
        <f t="shared" si="1932"/>
        <v>0</v>
      </c>
      <c r="U1259" s="19">
        <f t="shared" si="1906"/>
        <v>8257.9</v>
      </c>
      <c r="V1259" s="19">
        <f t="shared" si="1907"/>
        <v>0</v>
      </c>
      <c r="W1259" s="19">
        <f t="shared" si="1933"/>
        <v>0</v>
      </c>
      <c r="X1259" s="32"/>
      <c r="Y1259" s="23"/>
      <c r="Z1259" s="2"/>
    </row>
    <row r="1260" spans="1:26" x14ac:dyDescent="0.3">
      <c r="A1260" s="20" t="s">
        <v>927</v>
      </c>
      <c r="B1260" s="44">
        <v>410</v>
      </c>
      <c r="C1260" s="47" t="s">
        <v>151</v>
      </c>
      <c r="D1260" s="47" t="s">
        <v>30</v>
      </c>
      <c r="E1260" s="15" t="s">
        <v>549</v>
      </c>
      <c r="F1260" s="19">
        <v>0</v>
      </c>
      <c r="G1260" s="19">
        <v>8257.9</v>
      </c>
      <c r="H1260" s="19">
        <v>0</v>
      </c>
      <c r="I1260" s="19"/>
      <c r="J1260" s="19"/>
      <c r="K1260" s="19"/>
      <c r="L1260" s="19">
        <f t="shared" si="1893"/>
        <v>0</v>
      </c>
      <c r="M1260" s="19">
        <f t="shared" si="1894"/>
        <v>8257.9</v>
      </c>
      <c r="N1260" s="19">
        <f t="shared" si="1895"/>
        <v>0</v>
      </c>
      <c r="O1260" s="19"/>
      <c r="P1260" s="19"/>
      <c r="Q1260" s="19"/>
      <c r="R1260" s="19">
        <f t="shared" si="1905"/>
        <v>0</v>
      </c>
      <c r="S1260" s="19"/>
      <c r="T1260" s="19">
        <f t="shared" si="1932"/>
        <v>0</v>
      </c>
      <c r="U1260" s="19">
        <f t="shared" si="1906"/>
        <v>8257.9</v>
      </c>
      <c r="V1260" s="19">
        <f t="shared" si="1907"/>
        <v>0</v>
      </c>
      <c r="W1260" s="19"/>
      <c r="X1260" s="32"/>
      <c r="Y1260" s="23"/>
      <c r="Z1260" s="2"/>
    </row>
    <row r="1261" spans="1:26" ht="93.6" x14ac:dyDescent="0.3">
      <c r="A1261" s="20" t="s">
        <v>997</v>
      </c>
      <c r="B1261" s="44"/>
      <c r="C1261" s="47"/>
      <c r="D1261" s="47"/>
      <c r="E1261" s="15" t="s">
        <v>998</v>
      </c>
      <c r="F1261" s="19">
        <f>F1262</f>
        <v>13812.6</v>
      </c>
      <c r="G1261" s="19">
        <f t="shared" ref="G1261:W1263" si="1934">G1262</f>
        <v>98527.1</v>
      </c>
      <c r="H1261" s="19">
        <f t="shared" si="1934"/>
        <v>0</v>
      </c>
      <c r="I1261" s="19">
        <f t="shared" si="1934"/>
        <v>0</v>
      </c>
      <c r="J1261" s="19">
        <f t="shared" si="1934"/>
        <v>0</v>
      </c>
      <c r="K1261" s="19">
        <f t="shared" si="1934"/>
        <v>0</v>
      </c>
      <c r="L1261" s="19">
        <f t="shared" si="1893"/>
        <v>13812.6</v>
      </c>
      <c r="M1261" s="19">
        <f t="shared" si="1894"/>
        <v>98527.1</v>
      </c>
      <c r="N1261" s="19">
        <f t="shared" si="1895"/>
        <v>0</v>
      </c>
      <c r="O1261" s="19">
        <f t="shared" si="1934"/>
        <v>0</v>
      </c>
      <c r="P1261" s="19">
        <f t="shared" si="1934"/>
        <v>0</v>
      </c>
      <c r="Q1261" s="19">
        <f t="shared" si="1934"/>
        <v>0</v>
      </c>
      <c r="R1261" s="19">
        <f t="shared" si="1905"/>
        <v>13812.6</v>
      </c>
      <c r="S1261" s="19">
        <f t="shared" si="1934"/>
        <v>0</v>
      </c>
      <c r="T1261" s="19">
        <f t="shared" si="1932"/>
        <v>13812.6</v>
      </c>
      <c r="U1261" s="19">
        <f t="shared" si="1906"/>
        <v>98527.1</v>
      </c>
      <c r="V1261" s="19">
        <f t="shared" si="1907"/>
        <v>0</v>
      </c>
      <c r="W1261" s="19">
        <f t="shared" si="1934"/>
        <v>0</v>
      </c>
      <c r="X1261" s="32"/>
      <c r="Y1261" s="23"/>
      <c r="Z1261" s="2"/>
    </row>
    <row r="1262" spans="1:26" ht="46.8" x14ac:dyDescent="0.3">
      <c r="A1262" s="20" t="s">
        <v>997</v>
      </c>
      <c r="B1262" s="44">
        <v>400</v>
      </c>
      <c r="C1262" s="47"/>
      <c r="D1262" s="47"/>
      <c r="E1262" s="15" t="s">
        <v>580</v>
      </c>
      <c r="F1262" s="19">
        <f>F1263</f>
        <v>13812.6</v>
      </c>
      <c r="G1262" s="19">
        <f t="shared" si="1934"/>
        <v>98527.1</v>
      </c>
      <c r="H1262" s="19">
        <f t="shared" si="1934"/>
        <v>0</v>
      </c>
      <c r="I1262" s="19">
        <f t="shared" si="1934"/>
        <v>0</v>
      </c>
      <c r="J1262" s="19">
        <f t="shared" si="1934"/>
        <v>0</v>
      </c>
      <c r="K1262" s="19">
        <f t="shared" si="1934"/>
        <v>0</v>
      </c>
      <c r="L1262" s="19">
        <f t="shared" si="1893"/>
        <v>13812.6</v>
      </c>
      <c r="M1262" s="19">
        <f t="shared" si="1894"/>
        <v>98527.1</v>
      </c>
      <c r="N1262" s="19">
        <f t="shared" si="1895"/>
        <v>0</v>
      </c>
      <c r="O1262" s="19">
        <f t="shared" si="1934"/>
        <v>0</v>
      </c>
      <c r="P1262" s="19">
        <f t="shared" si="1934"/>
        <v>0</v>
      </c>
      <c r="Q1262" s="19">
        <f t="shared" si="1934"/>
        <v>0</v>
      </c>
      <c r="R1262" s="19">
        <f t="shared" si="1905"/>
        <v>13812.6</v>
      </c>
      <c r="S1262" s="19">
        <f t="shared" si="1934"/>
        <v>0</v>
      </c>
      <c r="T1262" s="19">
        <f t="shared" si="1932"/>
        <v>13812.6</v>
      </c>
      <c r="U1262" s="19">
        <f t="shared" si="1906"/>
        <v>98527.1</v>
      </c>
      <c r="V1262" s="19">
        <f t="shared" si="1907"/>
        <v>0</v>
      </c>
      <c r="W1262" s="19">
        <f t="shared" si="1934"/>
        <v>0</v>
      </c>
      <c r="X1262" s="32"/>
      <c r="Y1262" s="23"/>
      <c r="Z1262" s="2"/>
    </row>
    <row r="1263" spans="1:26" x14ac:dyDescent="0.3">
      <c r="A1263" s="20" t="s">
        <v>997</v>
      </c>
      <c r="B1263" s="44">
        <v>410</v>
      </c>
      <c r="C1263" s="47"/>
      <c r="D1263" s="47"/>
      <c r="E1263" s="15" t="s">
        <v>593</v>
      </c>
      <c r="F1263" s="19">
        <f>F1264</f>
        <v>13812.6</v>
      </c>
      <c r="G1263" s="19">
        <f t="shared" si="1934"/>
        <v>98527.1</v>
      </c>
      <c r="H1263" s="19">
        <f t="shared" si="1934"/>
        <v>0</v>
      </c>
      <c r="I1263" s="19">
        <f t="shared" si="1934"/>
        <v>0</v>
      </c>
      <c r="J1263" s="19">
        <f t="shared" si="1934"/>
        <v>0</v>
      </c>
      <c r="K1263" s="19">
        <f t="shared" si="1934"/>
        <v>0</v>
      </c>
      <c r="L1263" s="19">
        <f t="shared" si="1893"/>
        <v>13812.6</v>
      </c>
      <c r="M1263" s="19">
        <f t="shared" si="1894"/>
        <v>98527.1</v>
      </c>
      <c r="N1263" s="19">
        <f t="shared" si="1895"/>
        <v>0</v>
      </c>
      <c r="O1263" s="19">
        <f t="shared" si="1934"/>
        <v>0</v>
      </c>
      <c r="P1263" s="19">
        <f t="shared" si="1934"/>
        <v>0</v>
      </c>
      <c r="Q1263" s="19">
        <f t="shared" si="1934"/>
        <v>0</v>
      </c>
      <c r="R1263" s="19">
        <f t="shared" si="1905"/>
        <v>13812.6</v>
      </c>
      <c r="S1263" s="19">
        <f t="shared" si="1934"/>
        <v>0</v>
      </c>
      <c r="T1263" s="19">
        <f t="shared" si="1932"/>
        <v>13812.6</v>
      </c>
      <c r="U1263" s="19">
        <f t="shared" si="1906"/>
        <v>98527.1</v>
      </c>
      <c r="V1263" s="19">
        <f t="shared" si="1907"/>
        <v>0</v>
      </c>
      <c r="W1263" s="19">
        <f t="shared" si="1934"/>
        <v>0</v>
      </c>
      <c r="X1263" s="32"/>
      <c r="Y1263" s="23"/>
      <c r="Z1263" s="2"/>
    </row>
    <row r="1264" spans="1:26" x14ac:dyDescent="0.3">
      <c r="A1264" s="20" t="s">
        <v>997</v>
      </c>
      <c r="B1264" s="44">
        <v>410</v>
      </c>
      <c r="C1264" s="47" t="s">
        <v>151</v>
      </c>
      <c r="D1264" s="47" t="s">
        <v>30</v>
      </c>
      <c r="E1264" s="15" t="s">
        <v>549</v>
      </c>
      <c r="F1264" s="19">
        <v>13812.6</v>
      </c>
      <c r="G1264" s="19">
        <v>98527.1</v>
      </c>
      <c r="H1264" s="19">
        <v>0</v>
      </c>
      <c r="I1264" s="19"/>
      <c r="J1264" s="19"/>
      <c r="K1264" s="19"/>
      <c r="L1264" s="19">
        <f t="shared" si="1893"/>
        <v>13812.6</v>
      </c>
      <c r="M1264" s="19">
        <f t="shared" si="1894"/>
        <v>98527.1</v>
      </c>
      <c r="N1264" s="19">
        <f t="shared" si="1895"/>
        <v>0</v>
      </c>
      <c r="O1264" s="19"/>
      <c r="P1264" s="19"/>
      <c r="Q1264" s="19"/>
      <c r="R1264" s="19">
        <f t="shared" si="1905"/>
        <v>13812.6</v>
      </c>
      <c r="S1264" s="19"/>
      <c r="T1264" s="19">
        <f t="shared" si="1932"/>
        <v>13812.6</v>
      </c>
      <c r="U1264" s="19">
        <f t="shared" si="1906"/>
        <v>98527.1</v>
      </c>
      <c r="V1264" s="19">
        <f t="shared" si="1907"/>
        <v>0</v>
      </c>
      <c r="W1264" s="19"/>
      <c r="X1264" s="32"/>
      <c r="Y1264" s="23"/>
      <c r="Z1264" s="2"/>
    </row>
    <row r="1265" spans="1:26" ht="109.2" x14ac:dyDescent="0.3">
      <c r="A1265" s="47" t="s">
        <v>277</v>
      </c>
      <c r="B1265" s="44"/>
      <c r="C1265" s="47"/>
      <c r="D1265" s="47"/>
      <c r="E1265" s="15" t="s">
        <v>726</v>
      </c>
      <c r="F1265" s="19">
        <f t="shared" ref="F1265:K1267" si="1935">F1266</f>
        <v>55813.9</v>
      </c>
      <c r="G1265" s="19">
        <f t="shared" si="1935"/>
        <v>63750</v>
      </c>
      <c r="H1265" s="19">
        <f t="shared" si="1935"/>
        <v>0</v>
      </c>
      <c r="I1265" s="19">
        <f t="shared" si="1935"/>
        <v>0</v>
      </c>
      <c r="J1265" s="19">
        <f t="shared" si="1935"/>
        <v>0</v>
      </c>
      <c r="K1265" s="19">
        <f t="shared" si="1935"/>
        <v>0</v>
      </c>
      <c r="L1265" s="19">
        <f t="shared" si="1893"/>
        <v>55813.9</v>
      </c>
      <c r="M1265" s="19">
        <f t="shared" si="1894"/>
        <v>63750</v>
      </c>
      <c r="N1265" s="19">
        <f t="shared" si="1895"/>
        <v>0</v>
      </c>
      <c r="O1265" s="19">
        <f t="shared" ref="O1265:Q1267" si="1936">O1266</f>
        <v>0</v>
      </c>
      <c r="P1265" s="19">
        <f t="shared" si="1936"/>
        <v>0</v>
      </c>
      <c r="Q1265" s="19">
        <f t="shared" si="1936"/>
        <v>0</v>
      </c>
      <c r="R1265" s="19">
        <f t="shared" si="1905"/>
        <v>55813.9</v>
      </c>
      <c r="S1265" s="19">
        <f t="shared" ref="S1265:S1267" si="1937">S1266</f>
        <v>0</v>
      </c>
      <c r="T1265" s="19">
        <f t="shared" si="1932"/>
        <v>55813.9</v>
      </c>
      <c r="U1265" s="19">
        <f t="shared" si="1906"/>
        <v>63750</v>
      </c>
      <c r="V1265" s="19">
        <f t="shared" si="1907"/>
        <v>0</v>
      </c>
      <c r="W1265" s="19">
        <f t="shared" ref="W1265:W1267" si="1938">W1266</f>
        <v>0</v>
      </c>
      <c r="X1265" s="32"/>
      <c r="Y1265" s="23"/>
      <c r="Z1265" s="2"/>
    </row>
    <row r="1266" spans="1:26" ht="46.8" x14ac:dyDescent="0.3">
      <c r="A1266" s="47" t="s">
        <v>277</v>
      </c>
      <c r="B1266" s="44">
        <v>400</v>
      </c>
      <c r="C1266" s="47"/>
      <c r="D1266" s="47"/>
      <c r="E1266" s="15" t="s">
        <v>580</v>
      </c>
      <c r="F1266" s="19">
        <f t="shared" si="1935"/>
        <v>55813.9</v>
      </c>
      <c r="G1266" s="19">
        <f t="shared" si="1935"/>
        <v>63750</v>
      </c>
      <c r="H1266" s="19">
        <f t="shared" si="1935"/>
        <v>0</v>
      </c>
      <c r="I1266" s="19">
        <f t="shared" si="1935"/>
        <v>0</v>
      </c>
      <c r="J1266" s="19">
        <f t="shared" si="1935"/>
        <v>0</v>
      </c>
      <c r="K1266" s="19">
        <f t="shared" si="1935"/>
        <v>0</v>
      </c>
      <c r="L1266" s="19">
        <f t="shared" si="1893"/>
        <v>55813.9</v>
      </c>
      <c r="M1266" s="19">
        <f t="shared" si="1894"/>
        <v>63750</v>
      </c>
      <c r="N1266" s="19">
        <f t="shared" si="1895"/>
        <v>0</v>
      </c>
      <c r="O1266" s="19">
        <f t="shared" si="1936"/>
        <v>0</v>
      </c>
      <c r="P1266" s="19">
        <f t="shared" si="1936"/>
        <v>0</v>
      </c>
      <c r="Q1266" s="19">
        <f t="shared" si="1936"/>
        <v>0</v>
      </c>
      <c r="R1266" s="19">
        <f t="shared" si="1905"/>
        <v>55813.9</v>
      </c>
      <c r="S1266" s="19">
        <f t="shared" si="1937"/>
        <v>0</v>
      </c>
      <c r="T1266" s="19">
        <f t="shared" si="1932"/>
        <v>55813.9</v>
      </c>
      <c r="U1266" s="19">
        <f t="shared" si="1906"/>
        <v>63750</v>
      </c>
      <c r="V1266" s="19">
        <f t="shared" si="1907"/>
        <v>0</v>
      </c>
      <c r="W1266" s="19">
        <f t="shared" si="1938"/>
        <v>0</v>
      </c>
      <c r="X1266" s="32"/>
      <c r="Y1266" s="23"/>
      <c r="Z1266" s="2"/>
    </row>
    <row r="1267" spans="1:26" x14ac:dyDescent="0.3">
      <c r="A1267" s="47" t="s">
        <v>277</v>
      </c>
      <c r="B1267" s="44">
        <v>410</v>
      </c>
      <c r="C1267" s="47"/>
      <c r="D1267" s="47"/>
      <c r="E1267" s="15" t="s">
        <v>593</v>
      </c>
      <c r="F1267" s="19">
        <f t="shared" si="1935"/>
        <v>55813.9</v>
      </c>
      <c r="G1267" s="19">
        <f t="shared" si="1935"/>
        <v>63750</v>
      </c>
      <c r="H1267" s="19">
        <f t="shared" si="1935"/>
        <v>0</v>
      </c>
      <c r="I1267" s="19">
        <f t="shared" si="1935"/>
        <v>0</v>
      </c>
      <c r="J1267" s="19">
        <f t="shared" si="1935"/>
        <v>0</v>
      </c>
      <c r="K1267" s="19">
        <f t="shared" si="1935"/>
        <v>0</v>
      </c>
      <c r="L1267" s="19">
        <f t="shared" si="1893"/>
        <v>55813.9</v>
      </c>
      <c r="M1267" s="19">
        <f t="shared" si="1894"/>
        <v>63750</v>
      </c>
      <c r="N1267" s="19">
        <f t="shared" si="1895"/>
        <v>0</v>
      </c>
      <c r="O1267" s="19">
        <f t="shared" si="1936"/>
        <v>0</v>
      </c>
      <c r="P1267" s="19">
        <f t="shared" si="1936"/>
        <v>0</v>
      </c>
      <c r="Q1267" s="19">
        <f t="shared" si="1936"/>
        <v>0</v>
      </c>
      <c r="R1267" s="19">
        <f t="shared" si="1905"/>
        <v>55813.9</v>
      </c>
      <c r="S1267" s="19">
        <f t="shared" si="1937"/>
        <v>0</v>
      </c>
      <c r="T1267" s="19">
        <f t="shared" si="1932"/>
        <v>55813.9</v>
      </c>
      <c r="U1267" s="19">
        <f t="shared" si="1906"/>
        <v>63750</v>
      </c>
      <c r="V1267" s="19">
        <f t="shared" si="1907"/>
        <v>0</v>
      </c>
      <c r="W1267" s="19">
        <f t="shared" si="1938"/>
        <v>0</v>
      </c>
      <c r="X1267" s="32"/>
      <c r="Y1267" s="23"/>
      <c r="Z1267" s="2"/>
    </row>
    <row r="1268" spans="1:26" x14ac:dyDescent="0.3">
      <c r="A1268" s="47" t="s">
        <v>277</v>
      </c>
      <c r="B1268" s="44">
        <v>410</v>
      </c>
      <c r="C1268" s="47" t="s">
        <v>151</v>
      </c>
      <c r="D1268" s="47" t="s">
        <v>30</v>
      </c>
      <c r="E1268" s="15" t="s">
        <v>549</v>
      </c>
      <c r="F1268" s="19">
        <v>55813.9</v>
      </c>
      <c r="G1268" s="19">
        <v>63750</v>
      </c>
      <c r="H1268" s="19">
        <v>0</v>
      </c>
      <c r="I1268" s="19"/>
      <c r="J1268" s="19"/>
      <c r="K1268" s="19"/>
      <c r="L1268" s="19">
        <f t="shared" si="1893"/>
        <v>55813.9</v>
      </c>
      <c r="M1268" s="19">
        <f t="shared" si="1894"/>
        <v>63750</v>
      </c>
      <c r="N1268" s="19">
        <f t="shared" si="1895"/>
        <v>0</v>
      </c>
      <c r="O1268" s="19"/>
      <c r="P1268" s="19"/>
      <c r="Q1268" s="19"/>
      <c r="R1268" s="19">
        <f t="shared" si="1905"/>
        <v>55813.9</v>
      </c>
      <c r="S1268" s="19"/>
      <c r="T1268" s="19">
        <f t="shared" si="1932"/>
        <v>55813.9</v>
      </c>
      <c r="U1268" s="19">
        <f t="shared" si="1906"/>
        <v>63750</v>
      </c>
      <c r="V1268" s="19">
        <f t="shared" si="1907"/>
        <v>0</v>
      </c>
      <c r="W1268" s="19"/>
      <c r="X1268" s="32"/>
      <c r="Y1268" s="23"/>
      <c r="Z1268" s="2"/>
    </row>
    <row r="1269" spans="1:26" ht="124.8" x14ac:dyDescent="0.3">
      <c r="A1269" s="47" t="s">
        <v>278</v>
      </c>
      <c r="B1269" s="44"/>
      <c r="C1269" s="47"/>
      <c r="D1269" s="47"/>
      <c r="E1269" s="15" t="s">
        <v>727</v>
      </c>
      <c r="F1269" s="19">
        <f t="shared" ref="F1269:K1271" si="1939">F1270</f>
        <v>21258.1</v>
      </c>
      <c r="G1269" s="19">
        <f t="shared" si="1939"/>
        <v>0</v>
      </c>
      <c r="H1269" s="19">
        <f t="shared" si="1939"/>
        <v>0</v>
      </c>
      <c r="I1269" s="19">
        <f t="shared" si="1939"/>
        <v>0</v>
      </c>
      <c r="J1269" s="19">
        <f t="shared" si="1939"/>
        <v>0</v>
      </c>
      <c r="K1269" s="19">
        <f t="shared" si="1939"/>
        <v>0</v>
      </c>
      <c r="L1269" s="19">
        <f t="shared" si="1893"/>
        <v>21258.1</v>
      </c>
      <c r="M1269" s="19">
        <f t="shared" si="1894"/>
        <v>0</v>
      </c>
      <c r="N1269" s="19">
        <f t="shared" si="1895"/>
        <v>0</v>
      </c>
      <c r="O1269" s="19">
        <f t="shared" ref="O1269:Q1271" si="1940">O1270</f>
        <v>0</v>
      </c>
      <c r="P1269" s="19">
        <f t="shared" si="1940"/>
        <v>0</v>
      </c>
      <c r="Q1269" s="19">
        <f t="shared" si="1940"/>
        <v>0</v>
      </c>
      <c r="R1269" s="19">
        <f t="shared" si="1905"/>
        <v>21258.1</v>
      </c>
      <c r="S1269" s="19">
        <f t="shared" ref="S1269:S1271" si="1941">S1270</f>
        <v>0</v>
      </c>
      <c r="T1269" s="19">
        <f t="shared" si="1932"/>
        <v>21258.1</v>
      </c>
      <c r="U1269" s="19">
        <f t="shared" si="1906"/>
        <v>0</v>
      </c>
      <c r="V1269" s="19">
        <f t="shared" si="1907"/>
        <v>0</v>
      </c>
      <c r="W1269" s="19">
        <f t="shared" ref="W1269:W1271" si="1942">W1270</f>
        <v>0</v>
      </c>
      <c r="X1269" s="32"/>
      <c r="Y1269" s="23"/>
      <c r="Z1269" s="2"/>
    </row>
    <row r="1270" spans="1:26" ht="46.8" x14ac:dyDescent="0.3">
      <c r="A1270" s="47" t="s">
        <v>278</v>
      </c>
      <c r="B1270" s="44">
        <v>400</v>
      </c>
      <c r="C1270" s="47"/>
      <c r="D1270" s="47"/>
      <c r="E1270" s="15" t="s">
        <v>580</v>
      </c>
      <c r="F1270" s="19">
        <f t="shared" si="1939"/>
        <v>21258.1</v>
      </c>
      <c r="G1270" s="19">
        <f t="shared" si="1939"/>
        <v>0</v>
      </c>
      <c r="H1270" s="19">
        <f t="shared" si="1939"/>
        <v>0</v>
      </c>
      <c r="I1270" s="19">
        <f t="shared" si="1939"/>
        <v>0</v>
      </c>
      <c r="J1270" s="19">
        <f t="shared" si="1939"/>
        <v>0</v>
      </c>
      <c r="K1270" s="19">
        <f t="shared" si="1939"/>
        <v>0</v>
      </c>
      <c r="L1270" s="19">
        <f t="shared" si="1893"/>
        <v>21258.1</v>
      </c>
      <c r="M1270" s="19">
        <f t="shared" si="1894"/>
        <v>0</v>
      </c>
      <c r="N1270" s="19">
        <f t="shared" si="1895"/>
        <v>0</v>
      </c>
      <c r="O1270" s="19">
        <f t="shared" si="1940"/>
        <v>0</v>
      </c>
      <c r="P1270" s="19">
        <f t="shared" si="1940"/>
        <v>0</v>
      </c>
      <c r="Q1270" s="19">
        <f t="shared" si="1940"/>
        <v>0</v>
      </c>
      <c r="R1270" s="19">
        <f t="shared" si="1905"/>
        <v>21258.1</v>
      </c>
      <c r="S1270" s="19">
        <f t="shared" si="1941"/>
        <v>0</v>
      </c>
      <c r="T1270" s="19">
        <f t="shared" si="1932"/>
        <v>21258.1</v>
      </c>
      <c r="U1270" s="19">
        <f t="shared" si="1906"/>
        <v>0</v>
      </c>
      <c r="V1270" s="19">
        <f t="shared" si="1907"/>
        <v>0</v>
      </c>
      <c r="W1270" s="19">
        <f t="shared" si="1942"/>
        <v>0</v>
      </c>
      <c r="X1270" s="32"/>
      <c r="Y1270" s="23"/>
      <c r="Z1270" s="2"/>
    </row>
    <row r="1271" spans="1:26" x14ac:dyDescent="0.3">
      <c r="A1271" s="47" t="s">
        <v>278</v>
      </c>
      <c r="B1271" s="44">
        <v>410</v>
      </c>
      <c r="C1271" s="47"/>
      <c r="D1271" s="47"/>
      <c r="E1271" s="15" t="s">
        <v>593</v>
      </c>
      <c r="F1271" s="19">
        <f t="shared" si="1939"/>
        <v>21258.1</v>
      </c>
      <c r="G1271" s="19">
        <f t="shared" si="1939"/>
        <v>0</v>
      </c>
      <c r="H1271" s="19">
        <f t="shared" si="1939"/>
        <v>0</v>
      </c>
      <c r="I1271" s="19">
        <f t="shared" si="1939"/>
        <v>0</v>
      </c>
      <c r="J1271" s="19">
        <f t="shared" si="1939"/>
        <v>0</v>
      </c>
      <c r="K1271" s="19">
        <f t="shared" si="1939"/>
        <v>0</v>
      </c>
      <c r="L1271" s="19">
        <f t="shared" si="1893"/>
        <v>21258.1</v>
      </c>
      <c r="M1271" s="19">
        <f t="shared" si="1894"/>
        <v>0</v>
      </c>
      <c r="N1271" s="19">
        <f t="shared" si="1895"/>
        <v>0</v>
      </c>
      <c r="O1271" s="19">
        <f t="shared" si="1940"/>
        <v>0</v>
      </c>
      <c r="P1271" s="19">
        <f t="shared" si="1940"/>
        <v>0</v>
      </c>
      <c r="Q1271" s="19">
        <f t="shared" si="1940"/>
        <v>0</v>
      </c>
      <c r="R1271" s="19">
        <f t="shared" si="1905"/>
        <v>21258.1</v>
      </c>
      <c r="S1271" s="19">
        <f t="shared" si="1941"/>
        <v>0</v>
      </c>
      <c r="T1271" s="19">
        <f t="shared" si="1932"/>
        <v>21258.1</v>
      </c>
      <c r="U1271" s="19">
        <f t="shared" si="1906"/>
        <v>0</v>
      </c>
      <c r="V1271" s="19">
        <f t="shared" si="1907"/>
        <v>0</v>
      </c>
      <c r="W1271" s="19">
        <f t="shared" si="1942"/>
        <v>0</v>
      </c>
      <c r="X1271" s="32"/>
      <c r="Y1271" s="23"/>
      <c r="Z1271" s="2"/>
    </row>
    <row r="1272" spans="1:26" x14ac:dyDescent="0.3">
      <c r="A1272" s="47" t="s">
        <v>278</v>
      </c>
      <c r="B1272" s="44">
        <v>410</v>
      </c>
      <c r="C1272" s="47" t="s">
        <v>151</v>
      </c>
      <c r="D1272" s="47" t="s">
        <v>30</v>
      </c>
      <c r="E1272" s="15" t="s">
        <v>549</v>
      </c>
      <c r="F1272" s="19">
        <v>21258.1</v>
      </c>
      <c r="G1272" s="19">
        <v>0</v>
      </c>
      <c r="H1272" s="19">
        <v>0</v>
      </c>
      <c r="I1272" s="19"/>
      <c r="J1272" s="19"/>
      <c r="K1272" s="19"/>
      <c r="L1272" s="19">
        <f t="shared" si="1893"/>
        <v>21258.1</v>
      </c>
      <c r="M1272" s="19">
        <f t="shared" si="1894"/>
        <v>0</v>
      </c>
      <c r="N1272" s="19">
        <f t="shared" si="1895"/>
        <v>0</v>
      </c>
      <c r="O1272" s="19"/>
      <c r="P1272" s="19"/>
      <c r="Q1272" s="19"/>
      <c r="R1272" s="19">
        <f t="shared" si="1905"/>
        <v>21258.1</v>
      </c>
      <c r="S1272" s="19"/>
      <c r="T1272" s="19">
        <f t="shared" si="1932"/>
        <v>21258.1</v>
      </c>
      <c r="U1272" s="19">
        <f t="shared" si="1906"/>
        <v>0</v>
      </c>
      <c r="V1272" s="19">
        <f t="shared" si="1907"/>
        <v>0</v>
      </c>
      <c r="W1272" s="19"/>
      <c r="X1272" s="32"/>
      <c r="Y1272" s="23"/>
      <c r="Z1272" s="2"/>
    </row>
    <row r="1273" spans="1:26" ht="124.8" x14ac:dyDescent="0.3">
      <c r="A1273" s="47" t="s">
        <v>279</v>
      </c>
      <c r="B1273" s="44"/>
      <c r="C1273" s="47"/>
      <c r="D1273" s="47"/>
      <c r="E1273" s="15" t="s">
        <v>728</v>
      </c>
      <c r="F1273" s="19">
        <f t="shared" ref="F1273:K1275" si="1943">F1274</f>
        <v>18083.5</v>
      </c>
      <c r="G1273" s="19">
        <f t="shared" si="1943"/>
        <v>77856.3</v>
      </c>
      <c r="H1273" s="19">
        <f t="shared" si="1943"/>
        <v>0</v>
      </c>
      <c r="I1273" s="19">
        <f t="shared" si="1943"/>
        <v>0</v>
      </c>
      <c r="J1273" s="19">
        <f t="shared" si="1943"/>
        <v>0</v>
      </c>
      <c r="K1273" s="19">
        <f t="shared" si="1943"/>
        <v>0</v>
      </c>
      <c r="L1273" s="19">
        <f t="shared" si="1893"/>
        <v>18083.5</v>
      </c>
      <c r="M1273" s="19">
        <f t="shared" si="1894"/>
        <v>77856.3</v>
      </c>
      <c r="N1273" s="19">
        <f t="shared" si="1895"/>
        <v>0</v>
      </c>
      <c r="O1273" s="19">
        <f t="shared" ref="O1273:Q1275" si="1944">O1274</f>
        <v>0</v>
      </c>
      <c r="P1273" s="19">
        <f t="shared" si="1944"/>
        <v>0</v>
      </c>
      <c r="Q1273" s="19">
        <f t="shared" si="1944"/>
        <v>0</v>
      </c>
      <c r="R1273" s="19">
        <f t="shared" si="1905"/>
        <v>18083.5</v>
      </c>
      <c r="S1273" s="19">
        <f t="shared" ref="S1273:S1275" si="1945">S1274</f>
        <v>0</v>
      </c>
      <c r="T1273" s="19">
        <f t="shared" si="1932"/>
        <v>18083.5</v>
      </c>
      <c r="U1273" s="19">
        <f t="shared" si="1906"/>
        <v>77856.3</v>
      </c>
      <c r="V1273" s="19">
        <f t="shared" si="1907"/>
        <v>0</v>
      </c>
      <c r="W1273" s="19">
        <f t="shared" ref="W1273:W1275" si="1946">W1274</f>
        <v>0</v>
      </c>
      <c r="X1273" s="32"/>
      <c r="Y1273" s="23"/>
      <c r="Z1273" s="2"/>
    </row>
    <row r="1274" spans="1:26" ht="46.8" x14ac:dyDescent="0.3">
      <c r="A1274" s="47" t="s">
        <v>279</v>
      </c>
      <c r="B1274" s="44">
        <v>400</v>
      </c>
      <c r="C1274" s="47"/>
      <c r="D1274" s="47"/>
      <c r="E1274" s="15" t="s">
        <v>580</v>
      </c>
      <c r="F1274" s="19">
        <f t="shared" si="1943"/>
        <v>18083.5</v>
      </c>
      <c r="G1274" s="19">
        <f t="shared" si="1943"/>
        <v>77856.3</v>
      </c>
      <c r="H1274" s="19">
        <f t="shared" si="1943"/>
        <v>0</v>
      </c>
      <c r="I1274" s="19">
        <f t="shared" si="1943"/>
        <v>0</v>
      </c>
      <c r="J1274" s="19">
        <f t="shared" si="1943"/>
        <v>0</v>
      </c>
      <c r="K1274" s="19">
        <f t="shared" si="1943"/>
        <v>0</v>
      </c>
      <c r="L1274" s="19">
        <f t="shared" si="1893"/>
        <v>18083.5</v>
      </c>
      <c r="M1274" s="19">
        <f t="shared" si="1894"/>
        <v>77856.3</v>
      </c>
      <c r="N1274" s="19">
        <f t="shared" si="1895"/>
        <v>0</v>
      </c>
      <c r="O1274" s="19">
        <f t="shared" si="1944"/>
        <v>0</v>
      </c>
      <c r="P1274" s="19">
        <f t="shared" si="1944"/>
        <v>0</v>
      </c>
      <c r="Q1274" s="19">
        <f t="shared" si="1944"/>
        <v>0</v>
      </c>
      <c r="R1274" s="19">
        <f t="shared" si="1905"/>
        <v>18083.5</v>
      </c>
      <c r="S1274" s="19">
        <f t="shared" si="1945"/>
        <v>0</v>
      </c>
      <c r="T1274" s="19">
        <f t="shared" si="1932"/>
        <v>18083.5</v>
      </c>
      <c r="U1274" s="19">
        <f t="shared" si="1906"/>
        <v>77856.3</v>
      </c>
      <c r="V1274" s="19">
        <f t="shared" si="1907"/>
        <v>0</v>
      </c>
      <c r="W1274" s="19">
        <f t="shared" si="1946"/>
        <v>0</v>
      </c>
      <c r="X1274" s="32"/>
      <c r="Y1274" s="23"/>
      <c r="Z1274" s="2"/>
    </row>
    <row r="1275" spans="1:26" x14ac:dyDescent="0.3">
      <c r="A1275" s="47" t="s">
        <v>279</v>
      </c>
      <c r="B1275" s="44">
        <v>410</v>
      </c>
      <c r="C1275" s="47"/>
      <c r="D1275" s="47"/>
      <c r="E1275" s="15" t="s">
        <v>593</v>
      </c>
      <c r="F1275" s="19">
        <f t="shared" si="1943"/>
        <v>18083.5</v>
      </c>
      <c r="G1275" s="19">
        <f t="shared" si="1943"/>
        <v>77856.3</v>
      </c>
      <c r="H1275" s="19">
        <f t="shared" si="1943"/>
        <v>0</v>
      </c>
      <c r="I1275" s="19">
        <f t="shared" si="1943"/>
        <v>0</v>
      </c>
      <c r="J1275" s="19">
        <f t="shared" si="1943"/>
        <v>0</v>
      </c>
      <c r="K1275" s="19">
        <f t="shared" si="1943"/>
        <v>0</v>
      </c>
      <c r="L1275" s="19">
        <f t="shared" si="1893"/>
        <v>18083.5</v>
      </c>
      <c r="M1275" s="19">
        <f t="shared" si="1894"/>
        <v>77856.3</v>
      </c>
      <c r="N1275" s="19">
        <f t="shared" si="1895"/>
        <v>0</v>
      </c>
      <c r="O1275" s="19">
        <f t="shared" si="1944"/>
        <v>0</v>
      </c>
      <c r="P1275" s="19">
        <f t="shared" si="1944"/>
        <v>0</v>
      </c>
      <c r="Q1275" s="19">
        <f t="shared" si="1944"/>
        <v>0</v>
      </c>
      <c r="R1275" s="19">
        <f t="shared" si="1905"/>
        <v>18083.5</v>
      </c>
      <c r="S1275" s="19">
        <f t="shared" si="1945"/>
        <v>0</v>
      </c>
      <c r="T1275" s="19">
        <f t="shared" si="1932"/>
        <v>18083.5</v>
      </c>
      <c r="U1275" s="19">
        <f t="shared" si="1906"/>
        <v>77856.3</v>
      </c>
      <c r="V1275" s="19">
        <f t="shared" si="1907"/>
        <v>0</v>
      </c>
      <c r="W1275" s="19">
        <f t="shared" si="1946"/>
        <v>0</v>
      </c>
      <c r="X1275" s="32"/>
      <c r="Y1275" s="23"/>
      <c r="Z1275" s="2"/>
    </row>
    <row r="1276" spans="1:26" x14ac:dyDescent="0.3">
      <c r="A1276" s="47" t="s">
        <v>279</v>
      </c>
      <c r="B1276" s="44">
        <v>410</v>
      </c>
      <c r="C1276" s="47" t="s">
        <v>151</v>
      </c>
      <c r="D1276" s="47" t="s">
        <v>30</v>
      </c>
      <c r="E1276" s="15" t="s">
        <v>549</v>
      </c>
      <c r="F1276" s="19">
        <v>18083.5</v>
      </c>
      <c r="G1276" s="19">
        <v>77856.3</v>
      </c>
      <c r="H1276" s="19">
        <v>0</v>
      </c>
      <c r="I1276" s="19"/>
      <c r="J1276" s="19"/>
      <c r="K1276" s="19"/>
      <c r="L1276" s="19">
        <f t="shared" si="1893"/>
        <v>18083.5</v>
      </c>
      <c r="M1276" s="19">
        <f t="shared" si="1894"/>
        <v>77856.3</v>
      </c>
      <c r="N1276" s="19">
        <f t="shared" si="1895"/>
        <v>0</v>
      </c>
      <c r="O1276" s="19"/>
      <c r="P1276" s="19"/>
      <c r="Q1276" s="19"/>
      <c r="R1276" s="19">
        <f t="shared" si="1905"/>
        <v>18083.5</v>
      </c>
      <c r="S1276" s="19"/>
      <c r="T1276" s="19">
        <f t="shared" si="1932"/>
        <v>18083.5</v>
      </c>
      <c r="U1276" s="19">
        <f t="shared" si="1906"/>
        <v>77856.3</v>
      </c>
      <c r="V1276" s="19">
        <f t="shared" si="1907"/>
        <v>0</v>
      </c>
      <c r="W1276" s="19"/>
      <c r="X1276" s="32"/>
      <c r="Y1276" s="23"/>
      <c r="Z1276" s="2"/>
    </row>
    <row r="1277" spans="1:26" ht="109.2" x14ac:dyDescent="0.3">
      <c r="A1277" s="47" t="s">
        <v>280</v>
      </c>
      <c r="B1277" s="44"/>
      <c r="C1277" s="47"/>
      <c r="D1277" s="47"/>
      <c r="E1277" s="15" t="s">
        <v>843</v>
      </c>
      <c r="F1277" s="19">
        <f t="shared" ref="F1277:K1279" si="1947">F1278</f>
        <v>48155.5</v>
      </c>
      <c r="G1277" s="19">
        <f t="shared" si="1947"/>
        <v>182348.9</v>
      </c>
      <c r="H1277" s="19">
        <f t="shared" si="1947"/>
        <v>534567.5</v>
      </c>
      <c r="I1277" s="19">
        <f t="shared" si="1947"/>
        <v>0</v>
      </c>
      <c r="J1277" s="19">
        <f t="shared" si="1947"/>
        <v>0</v>
      </c>
      <c r="K1277" s="19">
        <f t="shared" si="1947"/>
        <v>0</v>
      </c>
      <c r="L1277" s="19">
        <f t="shared" si="1893"/>
        <v>48155.5</v>
      </c>
      <c r="M1277" s="19">
        <f t="shared" si="1894"/>
        <v>182348.9</v>
      </c>
      <c r="N1277" s="19">
        <f t="shared" si="1895"/>
        <v>534567.5</v>
      </c>
      <c r="O1277" s="19">
        <f t="shared" ref="O1277:Q1279" si="1948">O1278</f>
        <v>0</v>
      </c>
      <c r="P1277" s="19">
        <f t="shared" si="1948"/>
        <v>0</v>
      </c>
      <c r="Q1277" s="19">
        <f t="shared" si="1948"/>
        <v>0</v>
      </c>
      <c r="R1277" s="19">
        <f t="shared" si="1905"/>
        <v>48155.5</v>
      </c>
      <c r="S1277" s="19">
        <f t="shared" ref="S1277:S1279" si="1949">S1278</f>
        <v>0</v>
      </c>
      <c r="T1277" s="19">
        <f t="shared" si="1932"/>
        <v>48155.5</v>
      </c>
      <c r="U1277" s="19">
        <f t="shared" si="1906"/>
        <v>182348.9</v>
      </c>
      <c r="V1277" s="19">
        <f t="shared" si="1907"/>
        <v>534567.5</v>
      </c>
      <c r="W1277" s="19">
        <f t="shared" ref="W1277:W1279" si="1950">W1278</f>
        <v>0</v>
      </c>
      <c r="X1277" s="32"/>
      <c r="Y1277" s="23"/>
      <c r="Z1277" s="2"/>
    </row>
    <row r="1278" spans="1:26" ht="46.8" x14ac:dyDescent="0.3">
      <c r="A1278" s="47" t="s">
        <v>280</v>
      </c>
      <c r="B1278" s="44">
        <v>400</v>
      </c>
      <c r="C1278" s="47"/>
      <c r="D1278" s="47"/>
      <c r="E1278" s="15" t="s">
        <v>580</v>
      </c>
      <c r="F1278" s="19">
        <f t="shared" si="1947"/>
        <v>48155.5</v>
      </c>
      <c r="G1278" s="19">
        <f t="shared" si="1947"/>
        <v>182348.9</v>
      </c>
      <c r="H1278" s="19">
        <f t="shared" si="1947"/>
        <v>534567.5</v>
      </c>
      <c r="I1278" s="19">
        <f t="shared" si="1947"/>
        <v>0</v>
      </c>
      <c r="J1278" s="19">
        <f t="shared" si="1947"/>
        <v>0</v>
      </c>
      <c r="K1278" s="19">
        <f t="shared" si="1947"/>
        <v>0</v>
      </c>
      <c r="L1278" s="19">
        <f t="shared" si="1893"/>
        <v>48155.5</v>
      </c>
      <c r="M1278" s="19">
        <f t="shared" si="1894"/>
        <v>182348.9</v>
      </c>
      <c r="N1278" s="19">
        <f t="shared" si="1895"/>
        <v>534567.5</v>
      </c>
      <c r="O1278" s="19">
        <f t="shared" si="1948"/>
        <v>0</v>
      </c>
      <c r="P1278" s="19">
        <f t="shared" si="1948"/>
        <v>0</v>
      </c>
      <c r="Q1278" s="19">
        <f t="shared" si="1948"/>
        <v>0</v>
      </c>
      <c r="R1278" s="19">
        <f t="shared" si="1905"/>
        <v>48155.5</v>
      </c>
      <c r="S1278" s="19">
        <f t="shared" si="1949"/>
        <v>0</v>
      </c>
      <c r="T1278" s="19">
        <f t="shared" si="1932"/>
        <v>48155.5</v>
      </c>
      <c r="U1278" s="19">
        <f t="shared" si="1906"/>
        <v>182348.9</v>
      </c>
      <c r="V1278" s="19">
        <f t="shared" si="1907"/>
        <v>534567.5</v>
      </c>
      <c r="W1278" s="19">
        <f t="shared" si="1950"/>
        <v>0</v>
      </c>
      <c r="X1278" s="32"/>
      <c r="Y1278" s="23"/>
      <c r="Z1278" s="2"/>
    </row>
    <row r="1279" spans="1:26" x14ac:dyDescent="0.3">
      <c r="A1279" s="47" t="s">
        <v>280</v>
      </c>
      <c r="B1279" s="44">
        <v>410</v>
      </c>
      <c r="C1279" s="47"/>
      <c r="D1279" s="47"/>
      <c r="E1279" s="15" t="s">
        <v>593</v>
      </c>
      <c r="F1279" s="19">
        <f t="shared" si="1947"/>
        <v>48155.5</v>
      </c>
      <c r="G1279" s="19">
        <f t="shared" si="1947"/>
        <v>182348.9</v>
      </c>
      <c r="H1279" s="19">
        <f t="shared" si="1947"/>
        <v>534567.5</v>
      </c>
      <c r="I1279" s="19">
        <f t="shared" si="1947"/>
        <v>0</v>
      </c>
      <c r="J1279" s="19">
        <f t="shared" si="1947"/>
        <v>0</v>
      </c>
      <c r="K1279" s="19">
        <f t="shared" si="1947"/>
        <v>0</v>
      </c>
      <c r="L1279" s="19">
        <f t="shared" si="1893"/>
        <v>48155.5</v>
      </c>
      <c r="M1279" s="19">
        <f t="shared" si="1894"/>
        <v>182348.9</v>
      </c>
      <c r="N1279" s="19">
        <f t="shared" si="1895"/>
        <v>534567.5</v>
      </c>
      <c r="O1279" s="19">
        <f t="shared" si="1948"/>
        <v>0</v>
      </c>
      <c r="P1279" s="19">
        <f t="shared" si="1948"/>
        <v>0</v>
      </c>
      <c r="Q1279" s="19">
        <f t="shared" si="1948"/>
        <v>0</v>
      </c>
      <c r="R1279" s="19">
        <f t="shared" si="1905"/>
        <v>48155.5</v>
      </c>
      <c r="S1279" s="19">
        <f t="shared" si="1949"/>
        <v>0</v>
      </c>
      <c r="T1279" s="19">
        <f t="shared" si="1932"/>
        <v>48155.5</v>
      </c>
      <c r="U1279" s="19">
        <f t="shared" si="1906"/>
        <v>182348.9</v>
      </c>
      <c r="V1279" s="19">
        <f t="shared" si="1907"/>
        <v>534567.5</v>
      </c>
      <c r="W1279" s="19">
        <f t="shared" si="1950"/>
        <v>0</v>
      </c>
      <c r="X1279" s="32"/>
      <c r="Y1279" s="23"/>
      <c r="Z1279" s="2"/>
    </row>
    <row r="1280" spans="1:26" x14ac:dyDescent="0.3">
      <c r="A1280" s="47" t="s">
        <v>280</v>
      </c>
      <c r="B1280" s="44">
        <v>410</v>
      </c>
      <c r="C1280" s="47" t="s">
        <v>151</v>
      </c>
      <c r="D1280" s="47" t="s">
        <v>30</v>
      </c>
      <c r="E1280" s="15" t="s">
        <v>549</v>
      </c>
      <c r="F1280" s="19">
        <v>48155.5</v>
      </c>
      <c r="G1280" s="19">
        <v>182348.9</v>
      </c>
      <c r="H1280" s="19">
        <v>534567.5</v>
      </c>
      <c r="I1280" s="19"/>
      <c r="J1280" s="19"/>
      <c r="K1280" s="19"/>
      <c r="L1280" s="19">
        <f t="shared" si="1893"/>
        <v>48155.5</v>
      </c>
      <c r="M1280" s="19">
        <f t="shared" si="1894"/>
        <v>182348.9</v>
      </c>
      <c r="N1280" s="19">
        <f t="shared" si="1895"/>
        <v>534567.5</v>
      </c>
      <c r="O1280" s="19"/>
      <c r="P1280" s="19"/>
      <c r="Q1280" s="19"/>
      <c r="R1280" s="19">
        <f t="shared" si="1905"/>
        <v>48155.5</v>
      </c>
      <c r="S1280" s="19"/>
      <c r="T1280" s="19">
        <f t="shared" si="1932"/>
        <v>48155.5</v>
      </c>
      <c r="U1280" s="19">
        <f t="shared" si="1906"/>
        <v>182348.9</v>
      </c>
      <c r="V1280" s="19">
        <f t="shared" si="1907"/>
        <v>534567.5</v>
      </c>
      <c r="W1280" s="19"/>
      <c r="X1280" s="32"/>
      <c r="Y1280" s="23"/>
      <c r="Z1280" s="2"/>
    </row>
    <row r="1281" spans="1:26" ht="109.2" x14ac:dyDescent="0.3">
      <c r="A1281" s="47" t="s">
        <v>1361</v>
      </c>
      <c r="B1281" s="44"/>
      <c r="C1281" s="47"/>
      <c r="D1281" s="47"/>
      <c r="E1281" s="15" t="s">
        <v>828</v>
      </c>
      <c r="F1281" s="19">
        <f t="shared" ref="F1281:K1283" si="1951">F1282</f>
        <v>5305</v>
      </c>
      <c r="G1281" s="19">
        <f t="shared" si="1951"/>
        <v>136893.6</v>
      </c>
      <c r="H1281" s="19">
        <f t="shared" si="1951"/>
        <v>279089.3</v>
      </c>
      <c r="I1281" s="19">
        <f t="shared" si="1951"/>
        <v>0</v>
      </c>
      <c r="J1281" s="19">
        <f t="shared" si="1951"/>
        <v>0</v>
      </c>
      <c r="K1281" s="19">
        <f t="shared" si="1951"/>
        <v>0</v>
      </c>
      <c r="L1281" s="19">
        <f t="shared" si="1893"/>
        <v>5305</v>
      </c>
      <c r="M1281" s="19">
        <f t="shared" si="1894"/>
        <v>136893.6</v>
      </c>
      <c r="N1281" s="19">
        <f t="shared" si="1895"/>
        <v>279089.3</v>
      </c>
      <c r="O1281" s="19">
        <f t="shared" ref="O1281:Q1283" si="1952">O1282</f>
        <v>0</v>
      </c>
      <c r="P1281" s="19">
        <f t="shared" si="1952"/>
        <v>0</v>
      </c>
      <c r="Q1281" s="19">
        <f t="shared" si="1952"/>
        <v>0</v>
      </c>
      <c r="R1281" s="19">
        <f t="shared" si="1905"/>
        <v>5305</v>
      </c>
      <c r="S1281" s="19">
        <f t="shared" ref="S1281:S1283" si="1953">S1282</f>
        <v>0</v>
      </c>
      <c r="T1281" s="19">
        <f t="shared" si="1932"/>
        <v>5305</v>
      </c>
      <c r="U1281" s="19">
        <f t="shared" si="1906"/>
        <v>136893.6</v>
      </c>
      <c r="V1281" s="19">
        <f t="shared" si="1907"/>
        <v>279089.3</v>
      </c>
      <c r="W1281" s="19">
        <f t="shared" ref="W1281:W1283" si="1954">W1282</f>
        <v>0</v>
      </c>
      <c r="X1281" s="32"/>
      <c r="Y1281" s="23"/>
      <c r="Z1281" s="2"/>
    </row>
    <row r="1282" spans="1:26" ht="46.8" x14ac:dyDescent="0.3">
      <c r="A1282" s="47" t="s">
        <v>1361</v>
      </c>
      <c r="B1282" s="44">
        <v>400</v>
      </c>
      <c r="C1282" s="47"/>
      <c r="D1282" s="47"/>
      <c r="E1282" s="15" t="s">
        <v>580</v>
      </c>
      <c r="F1282" s="19">
        <f t="shared" si="1951"/>
        <v>5305</v>
      </c>
      <c r="G1282" s="19">
        <f t="shared" si="1951"/>
        <v>136893.6</v>
      </c>
      <c r="H1282" s="19">
        <f t="shared" si="1951"/>
        <v>279089.3</v>
      </c>
      <c r="I1282" s="19">
        <f t="shared" si="1951"/>
        <v>0</v>
      </c>
      <c r="J1282" s="19">
        <f t="shared" si="1951"/>
        <v>0</v>
      </c>
      <c r="K1282" s="19">
        <f t="shared" si="1951"/>
        <v>0</v>
      </c>
      <c r="L1282" s="19">
        <f t="shared" si="1893"/>
        <v>5305</v>
      </c>
      <c r="M1282" s="19">
        <f t="shared" si="1894"/>
        <v>136893.6</v>
      </c>
      <c r="N1282" s="19">
        <f t="shared" si="1895"/>
        <v>279089.3</v>
      </c>
      <c r="O1282" s="19">
        <f t="shared" si="1952"/>
        <v>0</v>
      </c>
      <c r="P1282" s="19">
        <f t="shared" si="1952"/>
        <v>0</v>
      </c>
      <c r="Q1282" s="19">
        <f t="shared" si="1952"/>
        <v>0</v>
      </c>
      <c r="R1282" s="19">
        <f t="shared" si="1905"/>
        <v>5305</v>
      </c>
      <c r="S1282" s="19">
        <f t="shared" si="1953"/>
        <v>0</v>
      </c>
      <c r="T1282" s="19">
        <f t="shared" si="1932"/>
        <v>5305</v>
      </c>
      <c r="U1282" s="19">
        <f t="shared" si="1906"/>
        <v>136893.6</v>
      </c>
      <c r="V1282" s="19">
        <f t="shared" si="1907"/>
        <v>279089.3</v>
      </c>
      <c r="W1282" s="19">
        <f t="shared" si="1954"/>
        <v>0</v>
      </c>
      <c r="X1282" s="32"/>
      <c r="Y1282" s="23"/>
      <c r="Z1282" s="2"/>
    </row>
    <row r="1283" spans="1:26" x14ac:dyDescent="0.3">
      <c r="A1283" s="47" t="s">
        <v>1361</v>
      </c>
      <c r="B1283" s="44">
        <v>410</v>
      </c>
      <c r="C1283" s="47"/>
      <c r="D1283" s="47"/>
      <c r="E1283" s="15" t="s">
        <v>593</v>
      </c>
      <c r="F1283" s="19">
        <f t="shared" si="1951"/>
        <v>5305</v>
      </c>
      <c r="G1283" s="19">
        <f t="shared" si="1951"/>
        <v>136893.6</v>
      </c>
      <c r="H1283" s="19">
        <f t="shared" si="1951"/>
        <v>279089.3</v>
      </c>
      <c r="I1283" s="19">
        <f t="shared" si="1951"/>
        <v>0</v>
      </c>
      <c r="J1283" s="19">
        <f t="shared" si="1951"/>
        <v>0</v>
      </c>
      <c r="K1283" s="19">
        <f t="shared" si="1951"/>
        <v>0</v>
      </c>
      <c r="L1283" s="19">
        <f t="shared" si="1893"/>
        <v>5305</v>
      </c>
      <c r="M1283" s="19">
        <f t="shared" si="1894"/>
        <v>136893.6</v>
      </c>
      <c r="N1283" s="19">
        <f t="shared" si="1895"/>
        <v>279089.3</v>
      </c>
      <c r="O1283" s="19">
        <f t="shared" si="1952"/>
        <v>0</v>
      </c>
      <c r="P1283" s="19">
        <f t="shared" si="1952"/>
        <v>0</v>
      </c>
      <c r="Q1283" s="19">
        <f t="shared" si="1952"/>
        <v>0</v>
      </c>
      <c r="R1283" s="19">
        <f t="shared" si="1905"/>
        <v>5305</v>
      </c>
      <c r="S1283" s="19">
        <f t="shared" si="1953"/>
        <v>0</v>
      </c>
      <c r="T1283" s="19">
        <f t="shared" si="1932"/>
        <v>5305</v>
      </c>
      <c r="U1283" s="19">
        <f t="shared" si="1906"/>
        <v>136893.6</v>
      </c>
      <c r="V1283" s="19">
        <f t="shared" si="1907"/>
        <v>279089.3</v>
      </c>
      <c r="W1283" s="19">
        <f t="shared" si="1954"/>
        <v>0</v>
      </c>
      <c r="X1283" s="32"/>
      <c r="Y1283" s="23"/>
      <c r="Z1283" s="2"/>
    </row>
    <row r="1284" spans="1:26" x14ac:dyDescent="0.3">
      <c r="A1284" s="47" t="s">
        <v>1361</v>
      </c>
      <c r="B1284" s="44">
        <v>410</v>
      </c>
      <c r="C1284" s="47" t="s">
        <v>151</v>
      </c>
      <c r="D1284" s="47" t="s">
        <v>30</v>
      </c>
      <c r="E1284" s="15" t="s">
        <v>549</v>
      </c>
      <c r="F1284" s="19">
        <v>5305</v>
      </c>
      <c r="G1284" s="19">
        <v>136893.6</v>
      </c>
      <c r="H1284" s="19">
        <v>279089.3</v>
      </c>
      <c r="I1284" s="19"/>
      <c r="J1284" s="19"/>
      <c r="K1284" s="19"/>
      <c r="L1284" s="19">
        <f t="shared" si="1893"/>
        <v>5305</v>
      </c>
      <c r="M1284" s="19">
        <f t="shared" si="1894"/>
        <v>136893.6</v>
      </c>
      <c r="N1284" s="19">
        <f t="shared" si="1895"/>
        <v>279089.3</v>
      </c>
      <c r="O1284" s="19"/>
      <c r="P1284" s="19"/>
      <c r="Q1284" s="19"/>
      <c r="R1284" s="19">
        <f t="shared" si="1905"/>
        <v>5305</v>
      </c>
      <c r="S1284" s="19"/>
      <c r="T1284" s="19">
        <f t="shared" si="1932"/>
        <v>5305</v>
      </c>
      <c r="U1284" s="19">
        <f t="shared" si="1906"/>
        <v>136893.6</v>
      </c>
      <c r="V1284" s="19">
        <f t="shared" si="1907"/>
        <v>279089.3</v>
      </c>
      <c r="W1284" s="19"/>
      <c r="X1284" s="32"/>
      <c r="Y1284" s="23"/>
      <c r="Z1284" s="2"/>
    </row>
    <row r="1285" spans="1:26" ht="78" x14ac:dyDescent="0.3">
      <c r="A1285" s="20" t="s">
        <v>928</v>
      </c>
      <c r="B1285" s="44"/>
      <c r="C1285" s="47"/>
      <c r="D1285" s="47"/>
      <c r="E1285" s="15" t="s">
        <v>931</v>
      </c>
      <c r="F1285" s="19">
        <f t="shared" ref="F1285:K1287" si="1955">F1286</f>
        <v>0</v>
      </c>
      <c r="G1285" s="19">
        <f t="shared" si="1955"/>
        <v>4853.8999999999996</v>
      </c>
      <c r="H1285" s="19">
        <f t="shared" si="1955"/>
        <v>0</v>
      </c>
      <c r="I1285" s="19">
        <f t="shared" si="1955"/>
        <v>0</v>
      </c>
      <c r="J1285" s="19">
        <f t="shared" si="1955"/>
        <v>0</v>
      </c>
      <c r="K1285" s="19">
        <f t="shared" si="1955"/>
        <v>0</v>
      </c>
      <c r="L1285" s="19">
        <f t="shared" si="1893"/>
        <v>0</v>
      </c>
      <c r="M1285" s="19">
        <f t="shared" si="1894"/>
        <v>4853.8999999999996</v>
      </c>
      <c r="N1285" s="19">
        <f t="shared" si="1895"/>
        <v>0</v>
      </c>
      <c r="O1285" s="19">
        <f t="shared" ref="O1285:Q1287" si="1956">O1286</f>
        <v>0</v>
      </c>
      <c r="P1285" s="19">
        <f t="shared" si="1956"/>
        <v>0</v>
      </c>
      <c r="Q1285" s="19">
        <f t="shared" si="1956"/>
        <v>0</v>
      </c>
      <c r="R1285" s="19">
        <f t="shared" si="1905"/>
        <v>0</v>
      </c>
      <c r="S1285" s="19">
        <f t="shared" ref="S1285:S1287" si="1957">S1286</f>
        <v>0</v>
      </c>
      <c r="T1285" s="19">
        <f t="shared" si="1932"/>
        <v>0</v>
      </c>
      <c r="U1285" s="19">
        <f t="shared" si="1906"/>
        <v>4853.8999999999996</v>
      </c>
      <c r="V1285" s="19">
        <f t="shared" si="1907"/>
        <v>0</v>
      </c>
      <c r="W1285" s="19">
        <f t="shared" ref="W1285:W1287" si="1958">W1286</f>
        <v>0</v>
      </c>
      <c r="X1285" s="32"/>
      <c r="Y1285" s="23"/>
      <c r="Z1285" s="2"/>
    </row>
    <row r="1286" spans="1:26" ht="46.8" x14ac:dyDescent="0.3">
      <c r="A1286" s="20" t="s">
        <v>928</v>
      </c>
      <c r="B1286" s="44">
        <v>400</v>
      </c>
      <c r="C1286" s="47"/>
      <c r="D1286" s="47"/>
      <c r="E1286" s="15" t="s">
        <v>580</v>
      </c>
      <c r="F1286" s="19">
        <f t="shared" si="1955"/>
        <v>0</v>
      </c>
      <c r="G1286" s="19">
        <f t="shared" si="1955"/>
        <v>4853.8999999999996</v>
      </c>
      <c r="H1286" s="19">
        <f t="shared" si="1955"/>
        <v>0</v>
      </c>
      <c r="I1286" s="19">
        <f t="shared" si="1955"/>
        <v>0</v>
      </c>
      <c r="J1286" s="19">
        <f t="shared" si="1955"/>
        <v>0</v>
      </c>
      <c r="K1286" s="19">
        <f t="shared" si="1955"/>
        <v>0</v>
      </c>
      <c r="L1286" s="19">
        <f t="shared" si="1893"/>
        <v>0</v>
      </c>
      <c r="M1286" s="19">
        <f t="shared" si="1894"/>
        <v>4853.8999999999996</v>
      </c>
      <c r="N1286" s="19">
        <f t="shared" si="1895"/>
        <v>0</v>
      </c>
      <c r="O1286" s="19">
        <f t="shared" si="1956"/>
        <v>0</v>
      </c>
      <c r="P1286" s="19">
        <f t="shared" si="1956"/>
        <v>0</v>
      </c>
      <c r="Q1286" s="19">
        <f t="shared" si="1956"/>
        <v>0</v>
      </c>
      <c r="R1286" s="19">
        <f t="shared" si="1905"/>
        <v>0</v>
      </c>
      <c r="S1286" s="19">
        <f t="shared" si="1957"/>
        <v>0</v>
      </c>
      <c r="T1286" s="19">
        <f t="shared" si="1932"/>
        <v>0</v>
      </c>
      <c r="U1286" s="19">
        <f t="shared" si="1906"/>
        <v>4853.8999999999996</v>
      </c>
      <c r="V1286" s="19">
        <f t="shared" si="1907"/>
        <v>0</v>
      </c>
      <c r="W1286" s="19">
        <f t="shared" si="1958"/>
        <v>0</v>
      </c>
      <c r="X1286" s="32"/>
      <c r="Y1286" s="23"/>
      <c r="Z1286" s="2"/>
    </row>
    <row r="1287" spans="1:26" x14ac:dyDescent="0.3">
      <c r="A1287" s="20" t="s">
        <v>928</v>
      </c>
      <c r="B1287" s="44">
        <v>410</v>
      </c>
      <c r="C1287" s="47"/>
      <c r="D1287" s="47"/>
      <c r="E1287" s="15" t="s">
        <v>593</v>
      </c>
      <c r="F1287" s="19">
        <f t="shared" si="1955"/>
        <v>0</v>
      </c>
      <c r="G1287" s="19">
        <f t="shared" si="1955"/>
        <v>4853.8999999999996</v>
      </c>
      <c r="H1287" s="19">
        <f t="shared" si="1955"/>
        <v>0</v>
      </c>
      <c r="I1287" s="19">
        <f t="shared" si="1955"/>
        <v>0</v>
      </c>
      <c r="J1287" s="19">
        <f t="shared" si="1955"/>
        <v>0</v>
      </c>
      <c r="K1287" s="19">
        <f t="shared" si="1955"/>
        <v>0</v>
      </c>
      <c r="L1287" s="19">
        <f t="shared" si="1893"/>
        <v>0</v>
      </c>
      <c r="M1287" s="19">
        <f t="shared" si="1894"/>
        <v>4853.8999999999996</v>
      </c>
      <c r="N1287" s="19">
        <f t="shared" si="1895"/>
        <v>0</v>
      </c>
      <c r="O1287" s="19">
        <f t="shared" si="1956"/>
        <v>0</v>
      </c>
      <c r="P1287" s="19">
        <f t="shared" si="1956"/>
        <v>0</v>
      </c>
      <c r="Q1287" s="19">
        <f t="shared" si="1956"/>
        <v>0</v>
      </c>
      <c r="R1287" s="19">
        <f t="shared" si="1905"/>
        <v>0</v>
      </c>
      <c r="S1287" s="19">
        <f t="shared" si="1957"/>
        <v>0</v>
      </c>
      <c r="T1287" s="19">
        <f t="shared" si="1932"/>
        <v>0</v>
      </c>
      <c r="U1287" s="19">
        <f t="shared" si="1906"/>
        <v>4853.8999999999996</v>
      </c>
      <c r="V1287" s="19">
        <f t="shared" si="1907"/>
        <v>0</v>
      </c>
      <c r="W1287" s="19">
        <f t="shared" si="1958"/>
        <v>0</v>
      </c>
      <c r="X1287" s="32"/>
      <c r="Y1287" s="23"/>
      <c r="Z1287" s="2"/>
    </row>
    <row r="1288" spans="1:26" x14ac:dyDescent="0.3">
      <c r="A1288" s="20" t="s">
        <v>928</v>
      </c>
      <c r="B1288" s="44">
        <v>410</v>
      </c>
      <c r="C1288" s="47" t="s">
        <v>151</v>
      </c>
      <c r="D1288" s="47" t="s">
        <v>30</v>
      </c>
      <c r="E1288" s="15" t="s">
        <v>549</v>
      </c>
      <c r="F1288" s="19">
        <v>0</v>
      </c>
      <c r="G1288" s="19">
        <v>4853.8999999999996</v>
      </c>
      <c r="H1288" s="19">
        <v>0</v>
      </c>
      <c r="I1288" s="19"/>
      <c r="J1288" s="19"/>
      <c r="K1288" s="19"/>
      <c r="L1288" s="19">
        <f t="shared" si="1893"/>
        <v>0</v>
      </c>
      <c r="M1288" s="19">
        <f t="shared" si="1894"/>
        <v>4853.8999999999996</v>
      </c>
      <c r="N1288" s="19">
        <f t="shared" si="1895"/>
        <v>0</v>
      </c>
      <c r="O1288" s="19"/>
      <c r="P1288" s="19"/>
      <c r="Q1288" s="19"/>
      <c r="R1288" s="19">
        <f t="shared" si="1905"/>
        <v>0</v>
      </c>
      <c r="S1288" s="19"/>
      <c r="T1288" s="19">
        <f t="shared" si="1932"/>
        <v>0</v>
      </c>
      <c r="U1288" s="19">
        <f t="shared" si="1906"/>
        <v>4853.8999999999996</v>
      </c>
      <c r="V1288" s="19">
        <f t="shared" si="1907"/>
        <v>0</v>
      </c>
      <c r="W1288" s="19"/>
      <c r="X1288" s="32"/>
      <c r="Y1288" s="23"/>
      <c r="Z1288" s="2"/>
    </row>
    <row r="1289" spans="1:26" ht="93.6" x14ac:dyDescent="0.3">
      <c r="A1289" s="47" t="s">
        <v>281</v>
      </c>
      <c r="B1289" s="44"/>
      <c r="C1289" s="47"/>
      <c r="D1289" s="47"/>
      <c r="E1289" s="15" t="s">
        <v>829</v>
      </c>
      <c r="F1289" s="19">
        <f t="shared" ref="F1289:K1291" si="1959">F1290</f>
        <v>95880.1</v>
      </c>
      <c r="G1289" s="19">
        <f t="shared" si="1959"/>
        <v>17184.2</v>
      </c>
      <c r="H1289" s="19">
        <f t="shared" si="1959"/>
        <v>0</v>
      </c>
      <c r="I1289" s="19">
        <f t="shared" si="1959"/>
        <v>0</v>
      </c>
      <c r="J1289" s="19">
        <f t="shared" si="1959"/>
        <v>0</v>
      </c>
      <c r="K1289" s="19">
        <f t="shared" si="1959"/>
        <v>0</v>
      </c>
      <c r="L1289" s="19">
        <f t="shared" si="1893"/>
        <v>95880.1</v>
      </c>
      <c r="M1289" s="19">
        <f t="shared" si="1894"/>
        <v>17184.2</v>
      </c>
      <c r="N1289" s="19">
        <f t="shared" si="1895"/>
        <v>0</v>
      </c>
      <c r="O1289" s="19">
        <f t="shared" ref="O1289:Q1291" si="1960">O1290</f>
        <v>2086.1000000000004</v>
      </c>
      <c r="P1289" s="19">
        <f t="shared" si="1960"/>
        <v>0</v>
      </c>
      <c r="Q1289" s="19">
        <f t="shared" si="1960"/>
        <v>0</v>
      </c>
      <c r="R1289" s="19">
        <f t="shared" si="1905"/>
        <v>97966.200000000012</v>
      </c>
      <c r="S1289" s="19">
        <f t="shared" ref="S1289:S1291" si="1961">S1290</f>
        <v>0</v>
      </c>
      <c r="T1289" s="19">
        <f t="shared" si="1932"/>
        <v>97966.200000000012</v>
      </c>
      <c r="U1289" s="19">
        <f t="shared" si="1906"/>
        <v>17184.2</v>
      </c>
      <c r="V1289" s="19">
        <f t="shared" si="1907"/>
        <v>0</v>
      </c>
      <c r="W1289" s="19">
        <f t="shared" ref="W1289:W1291" si="1962">W1290</f>
        <v>0</v>
      </c>
      <c r="X1289" s="32"/>
      <c r="Y1289" s="23"/>
      <c r="Z1289" s="2"/>
    </row>
    <row r="1290" spans="1:26" ht="46.8" x14ac:dyDescent="0.3">
      <c r="A1290" s="47" t="s">
        <v>281</v>
      </c>
      <c r="B1290" s="44">
        <v>400</v>
      </c>
      <c r="C1290" s="47"/>
      <c r="D1290" s="47"/>
      <c r="E1290" s="15" t="s">
        <v>580</v>
      </c>
      <c r="F1290" s="19">
        <f t="shared" si="1959"/>
        <v>95880.1</v>
      </c>
      <c r="G1290" s="19">
        <f t="shared" si="1959"/>
        <v>17184.2</v>
      </c>
      <c r="H1290" s="19">
        <f t="shared" si="1959"/>
        <v>0</v>
      </c>
      <c r="I1290" s="19">
        <f t="shared" si="1959"/>
        <v>0</v>
      </c>
      <c r="J1290" s="19">
        <f t="shared" si="1959"/>
        <v>0</v>
      </c>
      <c r="K1290" s="19">
        <f t="shared" si="1959"/>
        <v>0</v>
      </c>
      <c r="L1290" s="19">
        <f t="shared" si="1893"/>
        <v>95880.1</v>
      </c>
      <c r="M1290" s="19">
        <f t="shared" si="1894"/>
        <v>17184.2</v>
      </c>
      <c r="N1290" s="19">
        <f t="shared" si="1895"/>
        <v>0</v>
      </c>
      <c r="O1290" s="19">
        <f t="shared" si="1960"/>
        <v>2086.1000000000004</v>
      </c>
      <c r="P1290" s="19">
        <f t="shared" si="1960"/>
        <v>0</v>
      </c>
      <c r="Q1290" s="19">
        <f t="shared" si="1960"/>
        <v>0</v>
      </c>
      <c r="R1290" s="19">
        <f t="shared" si="1905"/>
        <v>97966.200000000012</v>
      </c>
      <c r="S1290" s="19">
        <f t="shared" si="1961"/>
        <v>0</v>
      </c>
      <c r="T1290" s="19">
        <f t="shared" si="1932"/>
        <v>97966.200000000012</v>
      </c>
      <c r="U1290" s="19">
        <f t="shared" si="1906"/>
        <v>17184.2</v>
      </c>
      <c r="V1290" s="19">
        <f t="shared" si="1907"/>
        <v>0</v>
      </c>
      <c r="W1290" s="19">
        <f t="shared" si="1962"/>
        <v>0</v>
      </c>
      <c r="X1290" s="32"/>
      <c r="Y1290" s="23"/>
      <c r="Z1290" s="2"/>
    </row>
    <row r="1291" spans="1:26" x14ac:dyDescent="0.3">
      <c r="A1291" s="47" t="s">
        <v>281</v>
      </c>
      <c r="B1291" s="44">
        <v>410</v>
      </c>
      <c r="C1291" s="47"/>
      <c r="D1291" s="47"/>
      <c r="E1291" s="15" t="s">
        <v>593</v>
      </c>
      <c r="F1291" s="19">
        <f t="shared" si="1959"/>
        <v>95880.1</v>
      </c>
      <c r="G1291" s="19">
        <f t="shared" si="1959"/>
        <v>17184.2</v>
      </c>
      <c r="H1291" s="19">
        <f t="shared" si="1959"/>
        <v>0</v>
      </c>
      <c r="I1291" s="19">
        <f t="shared" si="1959"/>
        <v>0</v>
      </c>
      <c r="J1291" s="19">
        <f t="shared" si="1959"/>
        <v>0</v>
      </c>
      <c r="K1291" s="19">
        <f t="shared" si="1959"/>
        <v>0</v>
      </c>
      <c r="L1291" s="19">
        <f t="shared" ref="L1291:L1367" si="1963">F1291+I1291</f>
        <v>95880.1</v>
      </c>
      <c r="M1291" s="19">
        <f t="shared" ref="M1291:M1367" si="1964">G1291+J1291</f>
        <v>17184.2</v>
      </c>
      <c r="N1291" s="19">
        <f t="shared" ref="N1291:N1367" si="1965">H1291+K1291</f>
        <v>0</v>
      </c>
      <c r="O1291" s="19">
        <f t="shared" si="1960"/>
        <v>2086.1000000000004</v>
      </c>
      <c r="P1291" s="19">
        <f t="shared" si="1960"/>
        <v>0</v>
      </c>
      <c r="Q1291" s="19">
        <f t="shared" si="1960"/>
        <v>0</v>
      </c>
      <c r="R1291" s="19">
        <f t="shared" si="1905"/>
        <v>97966.200000000012</v>
      </c>
      <c r="S1291" s="19">
        <f t="shared" si="1961"/>
        <v>0</v>
      </c>
      <c r="T1291" s="19">
        <f t="shared" si="1932"/>
        <v>97966.200000000012</v>
      </c>
      <c r="U1291" s="19">
        <f t="shared" si="1906"/>
        <v>17184.2</v>
      </c>
      <c r="V1291" s="19">
        <f t="shared" si="1907"/>
        <v>0</v>
      </c>
      <c r="W1291" s="19">
        <f t="shared" si="1962"/>
        <v>0</v>
      </c>
      <c r="X1291" s="32"/>
      <c r="Y1291" s="23"/>
      <c r="Z1291" s="2"/>
    </row>
    <row r="1292" spans="1:26" x14ac:dyDescent="0.3">
      <c r="A1292" s="47" t="s">
        <v>281</v>
      </c>
      <c r="B1292" s="44">
        <v>410</v>
      </c>
      <c r="C1292" s="47" t="s">
        <v>151</v>
      </c>
      <c r="D1292" s="47" t="s">
        <v>30</v>
      </c>
      <c r="E1292" s="15" t="s">
        <v>549</v>
      </c>
      <c r="F1292" s="19">
        <v>95880.1</v>
      </c>
      <c r="G1292" s="19">
        <v>17184.2</v>
      </c>
      <c r="H1292" s="19">
        <v>0</v>
      </c>
      <c r="I1292" s="19"/>
      <c r="J1292" s="19"/>
      <c r="K1292" s="19"/>
      <c r="L1292" s="19">
        <f t="shared" si="1963"/>
        <v>95880.1</v>
      </c>
      <c r="M1292" s="19">
        <f t="shared" si="1964"/>
        <v>17184.2</v>
      </c>
      <c r="N1292" s="19">
        <f t="shared" si="1965"/>
        <v>0</v>
      </c>
      <c r="O1292" s="19">
        <f>-2426+4512.1</f>
        <v>2086.1000000000004</v>
      </c>
      <c r="P1292" s="19"/>
      <c r="Q1292" s="19"/>
      <c r="R1292" s="19">
        <f t="shared" si="1905"/>
        <v>97966.200000000012</v>
      </c>
      <c r="S1292" s="19"/>
      <c r="T1292" s="19">
        <f t="shared" si="1932"/>
        <v>97966.200000000012</v>
      </c>
      <c r="U1292" s="19">
        <f t="shared" si="1906"/>
        <v>17184.2</v>
      </c>
      <c r="V1292" s="19">
        <f t="shared" si="1907"/>
        <v>0</v>
      </c>
      <c r="W1292" s="19"/>
      <c r="X1292" s="32"/>
      <c r="Y1292" s="23"/>
      <c r="Z1292" s="2"/>
    </row>
    <row r="1293" spans="1:26" ht="93.6" x14ac:dyDescent="0.3">
      <c r="A1293" s="47" t="s">
        <v>877</v>
      </c>
      <c r="B1293" s="44"/>
      <c r="C1293" s="47"/>
      <c r="D1293" s="47"/>
      <c r="E1293" s="15" t="s">
        <v>882</v>
      </c>
      <c r="F1293" s="19">
        <f t="shared" ref="F1293:K1295" si="1966">F1294</f>
        <v>4659</v>
      </c>
      <c r="G1293" s="19">
        <f t="shared" si="1966"/>
        <v>0</v>
      </c>
      <c r="H1293" s="19">
        <f t="shared" si="1966"/>
        <v>0</v>
      </c>
      <c r="I1293" s="19">
        <f t="shared" si="1966"/>
        <v>0</v>
      </c>
      <c r="J1293" s="19">
        <f t="shared" si="1966"/>
        <v>0</v>
      </c>
      <c r="K1293" s="19">
        <f t="shared" si="1966"/>
        <v>0</v>
      </c>
      <c r="L1293" s="19">
        <f t="shared" si="1963"/>
        <v>4659</v>
      </c>
      <c r="M1293" s="19">
        <f t="shared" si="1964"/>
        <v>0</v>
      </c>
      <c r="N1293" s="19">
        <f t="shared" si="1965"/>
        <v>0</v>
      </c>
      <c r="O1293" s="19">
        <f t="shared" ref="O1293:Q1295" si="1967">O1294</f>
        <v>0</v>
      </c>
      <c r="P1293" s="19">
        <f t="shared" si="1967"/>
        <v>0</v>
      </c>
      <c r="Q1293" s="19">
        <f t="shared" si="1967"/>
        <v>0</v>
      </c>
      <c r="R1293" s="19">
        <f t="shared" si="1905"/>
        <v>4659</v>
      </c>
      <c r="S1293" s="19">
        <f t="shared" ref="S1293:S1295" si="1968">S1294</f>
        <v>0</v>
      </c>
      <c r="T1293" s="19">
        <f t="shared" si="1932"/>
        <v>4659</v>
      </c>
      <c r="U1293" s="19">
        <f t="shared" si="1906"/>
        <v>0</v>
      </c>
      <c r="V1293" s="19">
        <f t="shared" si="1907"/>
        <v>0</v>
      </c>
      <c r="W1293" s="19">
        <f t="shared" ref="W1293:W1295" si="1969">W1294</f>
        <v>0</v>
      </c>
      <c r="X1293" s="32"/>
      <c r="Y1293" s="23"/>
      <c r="Z1293" s="2"/>
    </row>
    <row r="1294" spans="1:26" ht="46.8" x14ac:dyDescent="0.3">
      <c r="A1294" s="47" t="s">
        <v>877</v>
      </c>
      <c r="B1294" s="44">
        <v>400</v>
      </c>
      <c r="C1294" s="47"/>
      <c r="D1294" s="47"/>
      <c r="E1294" s="15" t="s">
        <v>580</v>
      </c>
      <c r="F1294" s="19">
        <f t="shared" si="1966"/>
        <v>4659</v>
      </c>
      <c r="G1294" s="19">
        <f t="shared" si="1966"/>
        <v>0</v>
      </c>
      <c r="H1294" s="19">
        <f t="shared" si="1966"/>
        <v>0</v>
      </c>
      <c r="I1294" s="19">
        <f t="shared" si="1966"/>
        <v>0</v>
      </c>
      <c r="J1294" s="19">
        <f t="shared" si="1966"/>
        <v>0</v>
      </c>
      <c r="K1294" s="19">
        <f t="shared" si="1966"/>
        <v>0</v>
      </c>
      <c r="L1294" s="19">
        <f t="shared" si="1963"/>
        <v>4659</v>
      </c>
      <c r="M1294" s="19">
        <f t="shared" si="1964"/>
        <v>0</v>
      </c>
      <c r="N1294" s="19">
        <f t="shared" si="1965"/>
        <v>0</v>
      </c>
      <c r="O1294" s="19">
        <f t="shared" si="1967"/>
        <v>0</v>
      </c>
      <c r="P1294" s="19">
        <f t="shared" si="1967"/>
        <v>0</v>
      </c>
      <c r="Q1294" s="19">
        <f t="shared" si="1967"/>
        <v>0</v>
      </c>
      <c r="R1294" s="19">
        <f t="shared" si="1905"/>
        <v>4659</v>
      </c>
      <c r="S1294" s="19">
        <f t="shared" si="1968"/>
        <v>0</v>
      </c>
      <c r="T1294" s="19">
        <f t="shared" si="1932"/>
        <v>4659</v>
      </c>
      <c r="U1294" s="19">
        <f t="shared" si="1906"/>
        <v>0</v>
      </c>
      <c r="V1294" s="19">
        <f t="shared" si="1907"/>
        <v>0</v>
      </c>
      <c r="W1294" s="19">
        <f t="shared" si="1969"/>
        <v>0</v>
      </c>
      <c r="X1294" s="32"/>
      <c r="Y1294" s="23"/>
      <c r="Z1294" s="2"/>
    </row>
    <row r="1295" spans="1:26" x14ac:dyDescent="0.3">
      <c r="A1295" s="47" t="s">
        <v>877</v>
      </c>
      <c r="B1295" s="44">
        <v>410</v>
      </c>
      <c r="C1295" s="47"/>
      <c r="D1295" s="47"/>
      <c r="E1295" s="15" t="s">
        <v>593</v>
      </c>
      <c r="F1295" s="19">
        <f t="shared" si="1966"/>
        <v>4659</v>
      </c>
      <c r="G1295" s="19">
        <f t="shared" si="1966"/>
        <v>0</v>
      </c>
      <c r="H1295" s="19">
        <f t="shared" si="1966"/>
        <v>0</v>
      </c>
      <c r="I1295" s="19">
        <f t="shared" si="1966"/>
        <v>0</v>
      </c>
      <c r="J1295" s="19">
        <f t="shared" si="1966"/>
        <v>0</v>
      </c>
      <c r="K1295" s="19">
        <f t="shared" si="1966"/>
        <v>0</v>
      </c>
      <c r="L1295" s="19">
        <f t="shared" si="1963"/>
        <v>4659</v>
      </c>
      <c r="M1295" s="19">
        <f t="shared" si="1964"/>
        <v>0</v>
      </c>
      <c r="N1295" s="19">
        <f t="shared" si="1965"/>
        <v>0</v>
      </c>
      <c r="O1295" s="19">
        <f t="shared" si="1967"/>
        <v>0</v>
      </c>
      <c r="P1295" s="19">
        <f t="shared" si="1967"/>
        <v>0</v>
      </c>
      <c r="Q1295" s="19">
        <f t="shared" si="1967"/>
        <v>0</v>
      </c>
      <c r="R1295" s="19">
        <f t="shared" si="1905"/>
        <v>4659</v>
      </c>
      <c r="S1295" s="19">
        <f t="shared" si="1968"/>
        <v>0</v>
      </c>
      <c r="T1295" s="19">
        <f t="shared" si="1932"/>
        <v>4659</v>
      </c>
      <c r="U1295" s="19">
        <f t="shared" si="1906"/>
        <v>0</v>
      </c>
      <c r="V1295" s="19">
        <f t="shared" si="1907"/>
        <v>0</v>
      </c>
      <c r="W1295" s="19">
        <f t="shared" si="1969"/>
        <v>0</v>
      </c>
      <c r="X1295" s="32"/>
      <c r="Y1295" s="23"/>
      <c r="Z1295" s="2"/>
    </row>
    <row r="1296" spans="1:26" x14ac:dyDescent="0.3">
      <c r="A1296" s="47" t="s">
        <v>877</v>
      </c>
      <c r="B1296" s="44">
        <v>410</v>
      </c>
      <c r="C1296" s="47" t="s">
        <v>151</v>
      </c>
      <c r="D1296" s="47" t="s">
        <v>30</v>
      </c>
      <c r="E1296" s="15" t="s">
        <v>549</v>
      </c>
      <c r="F1296" s="19">
        <v>4659</v>
      </c>
      <c r="G1296" s="19">
        <v>0</v>
      </c>
      <c r="H1296" s="19">
        <v>0</v>
      </c>
      <c r="I1296" s="19"/>
      <c r="J1296" s="19"/>
      <c r="K1296" s="19"/>
      <c r="L1296" s="19">
        <f t="shared" si="1963"/>
        <v>4659</v>
      </c>
      <c r="M1296" s="19">
        <f t="shared" si="1964"/>
        <v>0</v>
      </c>
      <c r="N1296" s="19">
        <f t="shared" si="1965"/>
        <v>0</v>
      </c>
      <c r="O1296" s="19"/>
      <c r="P1296" s="19"/>
      <c r="Q1296" s="19"/>
      <c r="R1296" s="19">
        <f t="shared" si="1905"/>
        <v>4659</v>
      </c>
      <c r="S1296" s="19"/>
      <c r="T1296" s="19">
        <f t="shared" si="1932"/>
        <v>4659</v>
      </c>
      <c r="U1296" s="19">
        <f t="shared" si="1906"/>
        <v>0</v>
      </c>
      <c r="V1296" s="19">
        <f t="shared" si="1907"/>
        <v>0</v>
      </c>
      <c r="W1296" s="19"/>
      <c r="X1296" s="32"/>
      <c r="Y1296" s="23"/>
      <c r="Z1296" s="2"/>
    </row>
    <row r="1297" spans="1:26" ht="93.6" x14ac:dyDescent="0.3">
      <c r="A1297" s="47" t="s">
        <v>282</v>
      </c>
      <c r="B1297" s="44"/>
      <c r="C1297" s="47"/>
      <c r="D1297" s="47"/>
      <c r="E1297" s="15" t="s">
        <v>934</v>
      </c>
      <c r="F1297" s="19">
        <f t="shared" ref="F1297:K1299" si="1970">F1298</f>
        <v>0</v>
      </c>
      <c r="G1297" s="19">
        <f t="shared" si="1970"/>
        <v>10376.900000000001</v>
      </c>
      <c r="H1297" s="19">
        <f t="shared" si="1970"/>
        <v>0</v>
      </c>
      <c r="I1297" s="19">
        <f t="shared" si="1970"/>
        <v>0</v>
      </c>
      <c r="J1297" s="19">
        <f t="shared" si="1970"/>
        <v>0</v>
      </c>
      <c r="K1297" s="19">
        <f t="shared" si="1970"/>
        <v>0</v>
      </c>
      <c r="L1297" s="19">
        <f t="shared" si="1963"/>
        <v>0</v>
      </c>
      <c r="M1297" s="19">
        <f t="shared" si="1964"/>
        <v>10376.900000000001</v>
      </c>
      <c r="N1297" s="19">
        <f t="shared" si="1965"/>
        <v>0</v>
      </c>
      <c r="O1297" s="19">
        <f t="shared" ref="O1297:Q1299" si="1971">O1298</f>
        <v>0</v>
      </c>
      <c r="P1297" s="19">
        <f t="shared" si="1971"/>
        <v>0</v>
      </c>
      <c r="Q1297" s="19">
        <f t="shared" si="1971"/>
        <v>0</v>
      </c>
      <c r="R1297" s="19">
        <f t="shared" si="1905"/>
        <v>0</v>
      </c>
      <c r="S1297" s="19">
        <f t="shared" ref="S1297:S1299" si="1972">S1298</f>
        <v>0</v>
      </c>
      <c r="T1297" s="19">
        <f t="shared" si="1932"/>
        <v>0</v>
      </c>
      <c r="U1297" s="19">
        <f t="shared" si="1906"/>
        <v>10376.900000000001</v>
      </c>
      <c r="V1297" s="19">
        <f t="shared" si="1907"/>
        <v>0</v>
      </c>
      <c r="W1297" s="19">
        <f t="shared" ref="W1297:W1299" si="1973">W1298</f>
        <v>0</v>
      </c>
      <c r="X1297" s="32"/>
      <c r="Y1297" s="23"/>
      <c r="Z1297" s="2"/>
    </row>
    <row r="1298" spans="1:26" ht="46.8" x14ac:dyDescent="0.3">
      <c r="A1298" s="47" t="s">
        <v>282</v>
      </c>
      <c r="B1298" s="44">
        <v>400</v>
      </c>
      <c r="C1298" s="47"/>
      <c r="D1298" s="47"/>
      <c r="E1298" s="15" t="s">
        <v>580</v>
      </c>
      <c r="F1298" s="19">
        <f t="shared" si="1970"/>
        <v>0</v>
      </c>
      <c r="G1298" s="19">
        <f t="shared" si="1970"/>
        <v>10376.900000000001</v>
      </c>
      <c r="H1298" s="19">
        <f t="shared" si="1970"/>
        <v>0</v>
      </c>
      <c r="I1298" s="19">
        <f t="shared" si="1970"/>
        <v>0</v>
      </c>
      <c r="J1298" s="19">
        <f t="shared" si="1970"/>
        <v>0</v>
      </c>
      <c r="K1298" s="19">
        <f t="shared" si="1970"/>
        <v>0</v>
      </c>
      <c r="L1298" s="19">
        <f t="shared" si="1963"/>
        <v>0</v>
      </c>
      <c r="M1298" s="19">
        <f t="shared" si="1964"/>
        <v>10376.900000000001</v>
      </c>
      <c r="N1298" s="19">
        <f t="shared" si="1965"/>
        <v>0</v>
      </c>
      <c r="O1298" s="19">
        <f t="shared" si="1971"/>
        <v>0</v>
      </c>
      <c r="P1298" s="19">
        <f t="shared" si="1971"/>
        <v>0</v>
      </c>
      <c r="Q1298" s="19">
        <f t="shared" si="1971"/>
        <v>0</v>
      </c>
      <c r="R1298" s="19">
        <f t="shared" ref="R1298:R1361" si="1974">L1298+O1298</f>
        <v>0</v>
      </c>
      <c r="S1298" s="19">
        <f t="shared" si="1972"/>
        <v>0</v>
      </c>
      <c r="T1298" s="19">
        <f t="shared" si="1932"/>
        <v>0</v>
      </c>
      <c r="U1298" s="19">
        <f t="shared" ref="U1298:U1361" si="1975">M1298+P1298</f>
        <v>10376.900000000001</v>
      </c>
      <c r="V1298" s="19">
        <f t="shared" ref="V1298:V1361" si="1976">N1298+Q1298</f>
        <v>0</v>
      </c>
      <c r="W1298" s="19">
        <f t="shared" si="1973"/>
        <v>0</v>
      </c>
      <c r="X1298" s="32"/>
      <c r="Y1298" s="23"/>
      <c r="Z1298" s="2"/>
    </row>
    <row r="1299" spans="1:26" x14ac:dyDescent="0.3">
      <c r="A1299" s="47" t="s">
        <v>282</v>
      </c>
      <c r="B1299" s="44">
        <v>410</v>
      </c>
      <c r="C1299" s="47"/>
      <c r="D1299" s="47"/>
      <c r="E1299" s="15" t="s">
        <v>593</v>
      </c>
      <c r="F1299" s="19">
        <f t="shared" si="1970"/>
        <v>0</v>
      </c>
      <c r="G1299" s="19">
        <f t="shared" si="1970"/>
        <v>10376.900000000001</v>
      </c>
      <c r="H1299" s="19">
        <f t="shared" si="1970"/>
        <v>0</v>
      </c>
      <c r="I1299" s="19">
        <f t="shared" si="1970"/>
        <v>0</v>
      </c>
      <c r="J1299" s="19">
        <f t="shared" si="1970"/>
        <v>0</v>
      </c>
      <c r="K1299" s="19">
        <f t="shared" si="1970"/>
        <v>0</v>
      </c>
      <c r="L1299" s="19">
        <f t="shared" si="1963"/>
        <v>0</v>
      </c>
      <c r="M1299" s="19">
        <f t="shared" si="1964"/>
        <v>10376.900000000001</v>
      </c>
      <c r="N1299" s="19">
        <f t="shared" si="1965"/>
        <v>0</v>
      </c>
      <c r="O1299" s="19">
        <f t="shared" si="1971"/>
        <v>0</v>
      </c>
      <c r="P1299" s="19">
        <f t="shared" si="1971"/>
        <v>0</v>
      </c>
      <c r="Q1299" s="19">
        <f t="shared" si="1971"/>
        <v>0</v>
      </c>
      <c r="R1299" s="19">
        <f t="shared" si="1974"/>
        <v>0</v>
      </c>
      <c r="S1299" s="19">
        <f t="shared" si="1972"/>
        <v>0</v>
      </c>
      <c r="T1299" s="19">
        <f t="shared" si="1932"/>
        <v>0</v>
      </c>
      <c r="U1299" s="19">
        <f t="shared" si="1975"/>
        <v>10376.900000000001</v>
      </c>
      <c r="V1299" s="19">
        <f t="shared" si="1976"/>
        <v>0</v>
      </c>
      <c r="W1299" s="19">
        <f t="shared" si="1973"/>
        <v>0</v>
      </c>
      <c r="X1299" s="32"/>
      <c r="Y1299" s="23"/>
      <c r="Z1299" s="2"/>
    </row>
    <row r="1300" spans="1:26" x14ac:dyDescent="0.3">
      <c r="A1300" s="47" t="s">
        <v>282</v>
      </c>
      <c r="B1300" s="44">
        <v>410</v>
      </c>
      <c r="C1300" s="47" t="s">
        <v>151</v>
      </c>
      <c r="D1300" s="47" t="s">
        <v>30</v>
      </c>
      <c r="E1300" s="15" t="s">
        <v>549</v>
      </c>
      <c r="F1300" s="19">
        <v>0</v>
      </c>
      <c r="G1300" s="19">
        <v>10376.900000000001</v>
      </c>
      <c r="H1300" s="19">
        <v>0</v>
      </c>
      <c r="I1300" s="19"/>
      <c r="J1300" s="19"/>
      <c r="K1300" s="19"/>
      <c r="L1300" s="19">
        <f t="shared" si="1963"/>
        <v>0</v>
      </c>
      <c r="M1300" s="19">
        <f t="shared" si="1964"/>
        <v>10376.900000000001</v>
      </c>
      <c r="N1300" s="19">
        <f t="shared" si="1965"/>
        <v>0</v>
      </c>
      <c r="O1300" s="19"/>
      <c r="P1300" s="19"/>
      <c r="Q1300" s="19"/>
      <c r="R1300" s="19">
        <f t="shared" si="1974"/>
        <v>0</v>
      </c>
      <c r="S1300" s="19"/>
      <c r="T1300" s="19">
        <f t="shared" si="1932"/>
        <v>0</v>
      </c>
      <c r="U1300" s="19">
        <f t="shared" si="1975"/>
        <v>10376.900000000001</v>
      </c>
      <c r="V1300" s="19">
        <f t="shared" si="1976"/>
        <v>0</v>
      </c>
      <c r="W1300" s="19"/>
      <c r="X1300" s="32"/>
      <c r="Y1300" s="23"/>
      <c r="Z1300" s="2"/>
    </row>
    <row r="1301" spans="1:26" ht="156" x14ac:dyDescent="0.3">
      <c r="A1301" s="47" t="s">
        <v>283</v>
      </c>
      <c r="B1301" s="44"/>
      <c r="C1301" s="47"/>
      <c r="D1301" s="47"/>
      <c r="E1301" s="15" t="s">
        <v>830</v>
      </c>
      <c r="F1301" s="19">
        <f t="shared" ref="F1301:K1303" si="1977">F1302</f>
        <v>0</v>
      </c>
      <c r="G1301" s="19">
        <f t="shared" si="1977"/>
        <v>0</v>
      </c>
      <c r="H1301" s="19">
        <f t="shared" si="1977"/>
        <v>11538.9</v>
      </c>
      <c r="I1301" s="19">
        <f t="shared" si="1977"/>
        <v>0</v>
      </c>
      <c r="J1301" s="19">
        <f t="shared" si="1977"/>
        <v>0</v>
      </c>
      <c r="K1301" s="19">
        <f t="shared" si="1977"/>
        <v>0</v>
      </c>
      <c r="L1301" s="19">
        <f t="shared" si="1963"/>
        <v>0</v>
      </c>
      <c r="M1301" s="19">
        <f t="shared" si="1964"/>
        <v>0</v>
      </c>
      <c r="N1301" s="19">
        <f t="shared" si="1965"/>
        <v>11538.9</v>
      </c>
      <c r="O1301" s="19">
        <f t="shared" ref="O1301:Q1303" si="1978">O1302</f>
        <v>0</v>
      </c>
      <c r="P1301" s="19">
        <f t="shared" si="1978"/>
        <v>0</v>
      </c>
      <c r="Q1301" s="19">
        <f t="shared" si="1978"/>
        <v>0</v>
      </c>
      <c r="R1301" s="19">
        <f t="shared" si="1974"/>
        <v>0</v>
      </c>
      <c r="S1301" s="19">
        <f t="shared" ref="S1301:S1303" si="1979">S1302</f>
        <v>0</v>
      </c>
      <c r="T1301" s="19">
        <f t="shared" si="1932"/>
        <v>0</v>
      </c>
      <c r="U1301" s="19">
        <f t="shared" si="1975"/>
        <v>0</v>
      </c>
      <c r="V1301" s="19">
        <f t="shared" si="1976"/>
        <v>11538.9</v>
      </c>
      <c r="W1301" s="19">
        <f t="shared" ref="W1301:W1303" si="1980">W1302</f>
        <v>0</v>
      </c>
      <c r="X1301" s="32"/>
      <c r="Y1301" s="23"/>
      <c r="Z1301" s="2"/>
    </row>
    <row r="1302" spans="1:26" ht="46.8" x14ac:dyDescent="0.3">
      <c r="A1302" s="47" t="s">
        <v>283</v>
      </c>
      <c r="B1302" s="44">
        <v>400</v>
      </c>
      <c r="C1302" s="47"/>
      <c r="D1302" s="47"/>
      <c r="E1302" s="15" t="s">
        <v>580</v>
      </c>
      <c r="F1302" s="19">
        <f t="shared" si="1977"/>
        <v>0</v>
      </c>
      <c r="G1302" s="19">
        <f t="shared" si="1977"/>
        <v>0</v>
      </c>
      <c r="H1302" s="19">
        <f t="shared" si="1977"/>
        <v>11538.9</v>
      </c>
      <c r="I1302" s="19">
        <f t="shared" si="1977"/>
        <v>0</v>
      </c>
      <c r="J1302" s="19">
        <f t="shared" si="1977"/>
        <v>0</v>
      </c>
      <c r="K1302" s="19">
        <f t="shared" si="1977"/>
        <v>0</v>
      </c>
      <c r="L1302" s="19">
        <f t="shared" si="1963"/>
        <v>0</v>
      </c>
      <c r="M1302" s="19">
        <f t="shared" si="1964"/>
        <v>0</v>
      </c>
      <c r="N1302" s="19">
        <f t="shared" si="1965"/>
        <v>11538.9</v>
      </c>
      <c r="O1302" s="19">
        <f t="shared" si="1978"/>
        <v>0</v>
      </c>
      <c r="P1302" s="19">
        <f t="shared" si="1978"/>
        <v>0</v>
      </c>
      <c r="Q1302" s="19">
        <f t="shared" si="1978"/>
        <v>0</v>
      </c>
      <c r="R1302" s="19">
        <f t="shared" si="1974"/>
        <v>0</v>
      </c>
      <c r="S1302" s="19">
        <f t="shared" si="1979"/>
        <v>0</v>
      </c>
      <c r="T1302" s="19">
        <f t="shared" si="1932"/>
        <v>0</v>
      </c>
      <c r="U1302" s="19">
        <f t="shared" si="1975"/>
        <v>0</v>
      </c>
      <c r="V1302" s="19">
        <f t="shared" si="1976"/>
        <v>11538.9</v>
      </c>
      <c r="W1302" s="19">
        <f t="shared" si="1980"/>
        <v>0</v>
      </c>
      <c r="X1302" s="32"/>
      <c r="Y1302" s="23"/>
      <c r="Z1302" s="2"/>
    </row>
    <row r="1303" spans="1:26" x14ac:dyDescent="0.3">
      <c r="A1303" s="47" t="s">
        <v>283</v>
      </c>
      <c r="B1303" s="44">
        <v>410</v>
      </c>
      <c r="C1303" s="47"/>
      <c r="D1303" s="47"/>
      <c r="E1303" s="15" t="s">
        <v>593</v>
      </c>
      <c r="F1303" s="19">
        <f t="shared" si="1977"/>
        <v>0</v>
      </c>
      <c r="G1303" s="19">
        <f t="shared" si="1977"/>
        <v>0</v>
      </c>
      <c r="H1303" s="19">
        <f t="shared" si="1977"/>
        <v>11538.9</v>
      </c>
      <c r="I1303" s="19">
        <f t="shared" si="1977"/>
        <v>0</v>
      </c>
      <c r="J1303" s="19">
        <f t="shared" si="1977"/>
        <v>0</v>
      </c>
      <c r="K1303" s="19">
        <f t="shared" si="1977"/>
        <v>0</v>
      </c>
      <c r="L1303" s="19">
        <f t="shared" si="1963"/>
        <v>0</v>
      </c>
      <c r="M1303" s="19">
        <f t="shared" si="1964"/>
        <v>0</v>
      </c>
      <c r="N1303" s="19">
        <f t="shared" si="1965"/>
        <v>11538.9</v>
      </c>
      <c r="O1303" s="19">
        <f t="shared" si="1978"/>
        <v>0</v>
      </c>
      <c r="P1303" s="19">
        <f t="shared" si="1978"/>
        <v>0</v>
      </c>
      <c r="Q1303" s="19">
        <f t="shared" si="1978"/>
        <v>0</v>
      </c>
      <c r="R1303" s="19">
        <f t="shared" si="1974"/>
        <v>0</v>
      </c>
      <c r="S1303" s="19">
        <f t="shared" si="1979"/>
        <v>0</v>
      </c>
      <c r="T1303" s="19">
        <f t="shared" si="1932"/>
        <v>0</v>
      </c>
      <c r="U1303" s="19">
        <f t="shared" si="1975"/>
        <v>0</v>
      </c>
      <c r="V1303" s="19">
        <f t="shared" si="1976"/>
        <v>11538.9</v>
      </c>
      <c r="W1303" s="19">
        <f t="shared" si="1980"/>
        <v>0</v>
      </c>
      <c r="X1303" s="32"/>
      <c r="Y1303" s="23"/>
      <c r="Z1303" s="2"/>
    </row>
    <row r="1304" spans="1:26" x14ac:dyDescent="0.3">
      <c r="A1304" s="47" t="s">
        <v>283</v>
      </c>
      <c r="B1304" s="44">
        <v>410</v>
      </c>
      <c r="C1304" s="47" t="s">
        <v>151</v>
      </c>
      <c r="D1304" s="47" t="s">
        <v>30</v>
      </c>
      <c r="E1304" s="15" t="s">
        <v>549</v>
      </c>
      <c r="F1304" s="19">
        <v>0</v>
      </c>
      <c r="G1304" s="19">
        <v>0</v>
      </c>
      <c r="H1304" s="19">
        <v>11538.9</v>
      </c>
      <c r="I1304" s="19"/>
      <c r="J1304" s="19"/>
      <c r="K1304" s="19"/>
      <c r="L1304" s="19">
        <f t="shared" si="1963"/>
        <v>0</v>
      </c>
      <c r="M1304" s="19">
        <f t="shared" si="1964"/>
        <v>0</v>
      </c>
      <c r="N1304" s="19">
        <f t="shared" si="1965"/>
        <v>11538.9</v>
      </c>
      <c r="O1304" s="19"/>
      <c r="P1304" s="19"/>
      <c r="Q1304" s="19"/>
      <c r="R1304" s="19">
        <f t="shared" si="1974"/>
        <v>0</v>
      </c>
      <c r="S1304" s="19"/>
      <c r="T1304" s="19">
        <f t="shared" si="1932"/>
        <v>0</v>
      </c>
      <c r="U1304" s="19">
        <f t="shared" si="1975"/>
        <v>0</v>
      </c>
      <c r="V1304" s="19">
        <f t="shared" si="1976"/>
        <v>11538.9</v>
      </c>
      <c r="W1304" s="19"/>
      <c r="X1304" s="32"/>
      <c r="Y1304" s="23"/>
      <c r="Z1304" s="2"/>
    </row>
    <row r="1305" spans="1:26" ht="93.6" x14ac:dyDescent="0.3">
      <c r="A1305" s="47" t="s">
        <v>284</v>
      </c>
      <c r="B1305" s="44"/>
      <c r="C1305" s="47"/>
      <c r="D1305" s="47"/>
      <c r="E1305" s="15" t="s">
        <v>831</v>
      </c>
      <c r="F1305" s="19">
        <f t="shared" ref="F1305:K1307" si="1981">F1306</f>
        <v>0</v>
      </c>
      <c r="G1305" s="19">
        <f t="shared" si="1981"/>
        <v>25000</v>
      </c>
      <c r="H1305" s="19">
        <f t="shared" si="1981"/>
        <v>284496.90000000002</v>
      </c>
      <c r="I1305" s="19">
        <f t="shared" si="1981"/>
        <v>0</v>
      </c>
      <c r="J1305" s="19">
        <f t="shared" si="1981"/>
        <v>0</v>
      </c>
      <c r="K1305" s="19">
        <f t="shared" si="1981"/>
        <v>0</v>
      </c>
      <c r="L1305" s="19">
        <f t="shared" si="1963"/>
        <v>0</v>
      </c>
      <c r="M1305" s="19">
        <f t="shared" si="1964"/>
        <v>25000</v>
      </c>
      <c r="N1305" s="19">
        <f t="shared" si="1965"/>
        <v>284496.90000000002</v>
      </c>
      <c r="O1305" s="19">
        <f t="shared" ref="O1305:Q1307" si="1982">O1306</f>
        <v>0</v>
      </c>
      <c r="P1305" s="19">
        <f t="shared" si="1982"/>
        <v>0</v>
      </c>
      <c r="Q1305" s="19">
        <f t="shared" si="1982"/>
        <v>0</v>
      </c>
      <c r="R1305" s="19">
        <f t="shared" si="1974"/>
        <v>0</v>
      </c>
      <c r="S1305" s="19">
        <f t="shared" ref="S1305:S1307" si="1983">S1306</f>
        <v>0</v>
      </c>
      <c r="T1305" s="19">
        <f t="shared" si="1932"/>
        <v>0</v>
      </c>
      <c r="U1305" s="19">
        <f t="shared" si="1975"/>
        <v>25000</v>
      </c>
      <c r="V1305" s="19">
        <f t="shared" si="1976"/>
        <v>284496.90000000002</v>
      </c>
      <c r="W1305" s="19">
        <f t="shared" ref="W1305:W1307" si="1984">W1306</f>
        <v>0</v>
      </c>
      <c r="X1305" s="32"/>
      <c r="Y1305" s="23"/>
      <c r="Z1305" s="2"/>
    </row>
    <row r="1306" spans="1:26" ht="46.8" x14ac:dyDescent="0.3">
      <c r="A1306" s="47" t="s">
        <v>284</v>
      </c>
      <c r="B1306" s="44">
        <v>400</v>
      </c>
      <c r="C1306" s="47"/>
      <c r="D1306" s="47"/>
      <c r="E1306" s="15" t="s">
        <v>580</v>
      </c>
      <c r="F1306" s="19">
        <f t="shared" si="1981"/>
        <v>0</v>
      </c>
      <c r="G1306" s="19">
        <f t="shared" si="1981"/>
        <v>25000</v>
      </c>
      <c r="H1306" s="19">
        <f t="shared" si="1981"/>
        <v>284496.90000000002</v>
      </c>
      <c r="I1306" s="19">
        <f t="shared" si="1981"/>
        <v>0</v>
      </c>
      <c r="J1306" s="19">
        <f t="shared" si="1981"/>
        <v>0</v>
      </c>
      <c r="K1306" s="19">
        <f t="shared" si="1981"/>
        <v>0</v>
      </c>
      <c r="L1306" s="19">
        <f t="shared" si="1963"/>
        <v>0</v>
      </c>
      <c r="M1306" s="19">
        <f t="shared" si="1964"/>
        <v>25000</v>
      </c>
      <c r="N1306" s="19">
        <f t="shared" si="1965"/>
        <v>284496.90000000002</v>
      </c>
      <c r="O1306" s="19">
        <f t="shared" si="1982"/>
        <v>0</v>
      </c>
      <c r="P1306" s="19">
        <f t="shared" si="1982"/>
        <v>0</v>
      </c>
      <c r="Q1306" s="19">
        <f t="shared" si="1982"/>
        <v>0</v>
      </c>
      <c r="R1306" s="19">
        <f t="shared" si="1974"/>
        <v>0</v>
      </c>
      <c r="S1306" s="19">
        <f t="shared" si="1983"/>
        <v>0</v>
      </c>
      <c r="T1306" s="19">
        <f t="shared" si="1932"/>
        <v>0</v>
      </c>
      <c r="U1306" s="19">
        <f t="shared" si="1975"/>
        <v>25000</v>
      </c>
      <c r="V1306" s="19">
        <f t="shared" si="1976"/>
        <v>284496.90000000002</v>
      </c>
      <c r="W1306" s="19">
        <f t="shared" si="1984"/>
        <v>0</v>
      </c>
      <c r="X1306" s="32"/>
      <c r="Y1306" s="23"/>
      <c r="Z1306" s="2"/>
    </row>
    <row r="1307" spans="1:26" x14ac:dyDescent="0.3">
      <c r="A1307" s="47" t="s">
        <v>284</v>
      </c>
      <c r="B1307" s="44">
        <v>410</v>
      </c>
      <c r="C1307" s="47"/>
      <c r="D1307" s="47"/>
      <c r="E1307" s="15" t="s">
        <v>593</v>
      </c>
      <c r="F1307" s="19">
        <f t="shared" si="1981"/>
        <v>0</v>
      </c>
      <c r="G1307" s="19">
        <f t="shared" si="1981"/>
        <v>25000</v>
      </c>
      <c r="H1307" s="19">
        <f t="shared" si="1981"/>
        <v>284496.90000000002</v>
      </c>
      <c r="I1307" s="19">
        <f t="shared" si="1981"/>
        <v>0</v>
      </c>
      <c r="J1307" s="19">
        <f t="shared" si="1981"/>
        <v>0</v>
      </c>
      <c r="K1307" s="19">
        <f t="shared" si="1981"/>
        <v>0</v>
      </c>
      <c r="L1307" s="19">
        <f t="shared" si="1963"/>
        <v>0</v>
      </c>
      <c r="M1307" s="19">
        <f t="shared" si="1964"/>
        <v>25000</v>
      </c>
      <c r="N1307" s="19">
        <f t="shared" si="1965"/>
        <v>284496.90000000002</v>
      </c>
      <c r="O1307" s="19">
        <f t="shared" si="1982"/>
        <v>0</v>
      </c>
      <c r="P1307" s="19">
        <f t="shared" si="1982"/>
        <v>0</v>
      </c>
      <c r="Q1307" s="19">
        <f t="shared" si="1982"/>
        <v>0</v>
      </c>
      <c r="R1307" s="19">
        <f t="shared" si="1974"/>
        <v>0</v>
      </c>
      <c r="S1307" s="19">
        <f t="shared" si="1983"/>
        <v>0</v>
      </c>
      <c r="T1307" s="19">
        <f t="shared" si="1932"/>
        <v>0</v>
      </c>
      <c r="U1307" s="19">
        <f t="shared" si="1975"/>
        <v>25000</v>
      </c>
      <c r="V1307" s="19">
        <f t="shared" si="1976"/>
        <v>284496.90000000002</v>
      </c>
      <c r="W1307" s="19">
        <f t="shared" si="1984"/>
        <v>0</v>
      </c>
      <c r="X1307" s="32"/>
      <c r="Y1307" s="23"/>
      <c r="Z1307" s="2"/>
    </row>
    <row r="1308" spans="1:26" x14ac:dyDescent="0.3">
      <c r="A1308" s="47" t="s">
        <v>284</v>
      </c>
      <c r="B1308" s="44">
        <v>410</v>
      </c>
      <c r="C1308" s="47" t="s">
        <v>151</v>
      </c>
      <c r="D1308" s="47" t="s">
        <v>30</v>
      </c>
      <c r="E1308" s="15" t="s">
        <v>549</v>
      </c>
      <c r="F1308" s="19">
        <v>0</v>
      </c>
      <c r="G1308" s="19">
        <v>25000</v>
      </c>
      <c r="H1308" s="19">
        <v>284496.90000000002</v>
      </c>
      <c r="I1308" s="19"/>
      <c r="J1308" s="19"/>
      <c r="K1308" s="19"/>
      <c r="L1308" s="19">
        <f t="shared" si="1963"/>
        <v>0</v>
      </c>
      <c r="M1308" s="19">
        <f t="shared" si="1964"/>
        <v>25000</v>
      </c>
      <c r="N1308" s="19">
        <f t="shared" si="1965"/>
        <v>284496.90000000002</v>
      </c>
      <c r="O1308" s="19"/>
      <c r="P1308" s="19"/>
      <c r="Q1308" s="19"/>
      <c r="R1308" s="19">
        <f t="shared" si="1974"/>
        <v>0</v>
      </c>
      <c r="S1308" s="19"/>
      <c r="T1308" s="19">
        <f t="shared" si="1932"/>
        <v>0</v>
      </c>
      <c r="U1308" s="19">
        <f t="shared" si="1975"/>
        <v>25000</v>
      </c>
      <c r="V1308" s="19">
        <f t="shared" si="1976"/>
        <v>284496.90000000002</v>
      </c>
      <c r="W1308" s="19"/>
      <c r="X1308" s="32"/>
      <c r="Y1308" s="23"/>
      <c r="Z1308" s="2"/>
    </row>
    <row r="1309" spans="1:26" ht="109.2" x14ac:dyDescent="0.3">
      <c r="A1309" s="47" t="s">
        <v>285</v>
      </c>
      <c r="B1309" s="44"/>
      <c r="C1309" s="47"/>
      <c r="D1309" s="47"/>
      <c r="E1309" s="15" t="s">
        <v>832</v>
      </c>
      <c r="F1309" s="19">
        <f t="shared" ref="F1309:K1311" si="1985">F1310</f>
        <v>11720</v>
      </c>
      <c r="G1309" s="19">
        <f t="shared" si="1985"/>
        <v>0</v>
      </c>
      <c r="H1309" s="19">
        <f t="shared" si="1985"/>
        <v>0</v>
      </c>
      <c r="I1309" s="19">
        <f t="shared" si="1985"/>
        <v>0</v>
      </c>
      <c r="J1309" s="19">
        <f t="shared" si="1985"/>
        <v>0</v>
      </c>
      <c r="K1309" s="19">
        <f t="shared" si="1985"/>
        <v>0</v>
      </c>
      <c r="L1309" s="19">
        <f t="shared" si="1963"/>
        <v>11720</v>
      </c>
      <c r="M1309" s="19">
        <f t="shared" si="1964"/>
        <v>0</v>
      </c>
      <c r="N1309" s="19">
        <f t="shared" si="1965"/>
        <v>0</v>
      </c>
      <c r="O1309" s="19">
        <f t="shared" ref="O1309:Q1311" si="1986">O1310</f>
        <v>0</v>
      </c>
      <c r="P1309" s="19">
        <f t="shared" si="1986"/>
        <v>0</v>
      </c>
      <c r="Q1309" s="19">
        <f t="shared" si="1986"/>
        <v>0</v>
      </c>
      <c r="R1309" s="19">
        <f t="shared" si="1974"/>
        <v>11720</v>
      </c>
      <c r="S1309" s="19">
        <f t="shared" ref="S1309:S1311" si="1987">S1310</f>
        <v>0</v>
      </c>
      <c r="T1309" s="19">
        <f t="shared" si="1932"/>
        <v>11720</v>
      </c>
      <c r="U1309" s="19">
        <f t="shared" si="1975"/>
        <v>0</v>
      </c>
      <c r="V1309" s="19">
        <f t="shared" si="1976"/>
        <v>0</v>
      </c>
      <c r="W1309" s="19">
        <f t="shared" ref="W1309:W1311" si="1988">W1310</f>
        <v>0</v>
      </c>
      <c r="X1309" s="32"/>
      <c r="Y1309" s="23"/>
      <c r="Z1309" s="2"/>
    </row>
    <row r="1310" spans="1:26" ht="46.8" x14ac:dyDescent="0.3">
      <c r="A1310" s="47" t="s">
        <v>285</v>
      </c>
      <c r="B1310" s="44">
        <v>400</v>
      </c>
      <c r="C1310" s="47"/>
      <c r="D1310" s="47"/>
      <c r="E1310" s="15" t="s">
        <v>580</v>
      </c>
      <c r="F1310" s="19">
        <f t="shared" si="1985"/>
        <v>11720</v>
      </c>
      <c r="G1310" s="19">
        <f t="shared" si="1985"/>
        <v>0</v>
      </c>
      <c r="H1310" s="19">
        <f t="shared" si="1985"/>
        <v>0</v>
      </c>
      <c r="I1310" s="19">
        <f t="shared" si="1985"/>
        <v>0</v>
      </c>
      <c r="J1310" s="19">
        <f t="shared" si="1985"/>
        <v>0</v>
      </c>
      <c r="K1310" s="19">
        <f t="shared" si="1985"/>
        <v>0</v>
      </c>
      <c r="L1310" s="19">
        <f t="shared" si="1963"/>
        <v>11720</v>
      </c>
      <c r="M1310" s="19">
        <f t="shared" si="1964"/>
        <v>0</v>
      </c>
      <c r="N1310" s="19">
        <f t="shared" si="1965"/>
        <v>0</v>
      </c>
      <c r="O1310" s="19">
        <f t="shared" si="1986"/>
        <v>0</v>
      </c>
      <c r="P1310" s="19">
        <f t="shared" si="1986"/>
        <v>0</v>
      </c>
      <c r="Q1310" s="19">
        <f t="shared" si="1986"/>
        <v>0</v>
      </c>
      <c r="R1310" s="19">
        <f t="shared" si="1974"/>
        <v>11720</v>
      </c>
      <c r="S1310" s="19">
        <f t="shared" si="1987"/>
        <v>0</v>
      </c>
      <c r="T1310" s="19">
        <f t="shared" si="1932"/>
        <v>11720</v>
      </c>
      <c r="U1310" s="19">
        <f t="shared" si="1975"/>
        <v>0</v>
      </c>
      <c r="V1310" s="19">
        <f t="shared" si="1976"/>
        <v>0</v>
      </c>
      <c r="W1310" s="19">
        <f t="shared" si="1988"/>
        <v>0</v>
      </c>
      <c r="X1310" s="32"/>
      <c r="Y1310" s="23"/>
      <c r="Z1310" s="2"/>
    </row>
    <row r="1311" spans="1:26" x14ac:dyDescent="0.3">
      <c r="A1311" s="47" t="s">
        <v>285</v>
      </c>
      <c r="B1311" s="44">
        <v>410</v>
      </c>
      <c r="C1311" s="47"/>
      <c r="D1311" s="47"/>
      <c r="E1311" s="15" t="s">
        <v>593</v>
      </c>
      <c r="F1311" s="19">
        <f t="shared" si="1985"/>
        <v>11720</v>
      </c>
      <c r="G1311" s="19">
        <f t="shared" si="1985"/>
        <v>0</v>
      </c>
      <c r="H1311" s="19">
        <f t="shared" si="1985"/>
        <v>0</v>
      </c>
      <c r="I1311" s="19">
        <f t="shared" si="1985"/>
        <v>0</v>
      </c>
      <c r="J1311" s="19">
        <f t="shared" si="1985"/>
        <v>0</v>
      </c>
      <c r="K1311" s="19">
        <f t="shared" si="1985"/>
        <v>0</v>
      </c>
      <c r="L1311" s="19">
        <f t="shared" si="1963"/>
        <v>11720</v>
      </c>
      <c r="M1311" s="19">
        <f t="shared" si="1964"/>
        <v>0</v>
      </c>
      <c r="N1311" s="19">
        <f t="shared" si="1965"/>
        <v>0</v>
      </c>
      <c r="O1311" s="19">
        <f t="shared" si="1986"/>
        <v>0</v>
      </c>
      <c r="P1311" s="19">
        <f t="shared" si="1986"/>
        <v>0</v>
      </c>
      <c r="Q1311" s="19">
        <f t="shared" si="1986"/>
        <v>0</v>
      </c>
      <c r="R1311" s="19">
        <f t="shared" si="1974"/>
        <v>11720</v>
      </c>
      <c r="S1311" s="19">
        <f t="shared" si="1987"/>
        <v>0</v>
      </c>
      <c r="T1311" s="19">
        <f t="shared" si="1932"/>
        <v>11720</v>
      </c>
      <c r="U1311" s="19">
        <f t="shared" si="1975"/>
        <v>0</v>
      </c>
      <c r="V1311" s="19">
        <f t="shared" si="1976"/>
        <v>0</v>
      </c>
      <c r="W1311" s="19">
        <f t="shared" si="1988"/>
        <v>0</v>
      </c>
      <c r="X1311" s="32"/>
      <c r="Y1311" s="23"/>
      <c r="Z1311" s="2"/>
    </row>
    <row r="1312" spans="1:26" x14ac:dyDescent="0.3">
      <c r="A1312" s="47" t="s">
        <v>285</v>
      </c>
      <c r="B1312" s="44">
        <v>410</v>
      </c>
      <c r="C1312" s="47" t="s">
        <v>151</v>
      </c>
      <c r="D1312" s="47" t="s">
        <v>30</v>
      </c>
      <c r="E1312" s="15" t="s">
        <v>549</v>
      </c>
      <c r="F1312" s="19">
        <v>11720</v>
      </c>
      <c r="G1312" s="19">
        <v>0</v>
      </c>
      <c r="H1312" s="19">
        <v>0</v>
      </c>
      <c r="I1312" s="19"/>
      <c r="J1312" s="19"/>
      <c r="K1312" s="19"/>
      <c r="L1312" s="19">
        <f t="shared" si="1963"/>
        <v>11720</v>
      </c>
      <c r="M1312" s="19">
        <f t="shared" si="1964"/>
        <v>0</v>
      </c>
      <c r="N1312" s="19">
        <f t="shared" si="1965"/>
        <v>0</v>
      </c>
      <c r="O1312" s="19"/>
      <c r="P1312" s="19"/>
      <c r="Q1312" s="19"/>
      <c r="R1312" s="19">
        <f t="shared" si="1974"/>
        <v>11720</v>
      </c>
      <c r="S1312" s="19"/>
      <c r="T1312" s="19">
        <f t="shared" si="1932"/>
        <v>11720</v>
      </c>
      <c r="U1312" s="19">
        <f t="shared" si="1975"/>
        <v>0</v>
      </c>
      <c r="V1312" s="19">
        <f t="shared" si="1976"/>
        <v>0</v>
      </c>
      <c r="W1312" s="19"/>
      <c r="X1312" s="32"/>
      <c r="Y1312" s="23"/>
      <c r="Z1312" s="2"/>
    </row>
    <row r="1313" spans="1:26" ht="109.2" x14ac:dyDescent="0.3">
      <c r="A1313" s="47" t="s">
        <v>1360</v>
      </c>
      <c r="B1313" s="44"/>
      <c r="C1313" s="47"/>
      <c r="D1313" s="47"/>
      <c r="E1313" s="15" t="s">
        <v>729</v>
      </c>
      <c r="F1313" s="19">
        <f t="shared" ref="F1313:K1315" si="1989">F1314</f>
        <v>130070.6</v>
      </c>
      <c r="G1313" s="19">
        <f t="shared" si="1989"/>
        <v>66493.3</v>
      </c>
      <c r="H1313" s="19">
        <f t="shared" si="1989"/>
        <v>0</v>
      </c>
      <c r="I1313" s="19">
        <f t="shared" si="1989"/>
        <v>0</v>
      </c>
      <c r="J1313" s="19">
        <f t="shared" si="1989"/>
        <v>0</v>
      </c>
      <c r="K1313" s="19">
        <f t="shared" si="1989"/>
        <v>0</v>
      </c>
      <c r="L1313" s="19">
        <f t="shared" si="1963"/>
        <v>130070.6</v>
      </c>
      <c r="M1313" s="19">
        <f t="shared" si="1964"/>
        <v>66493.3</v>
      </c>
      <c r="N1313" s="19">
        <f t="shared" si="1965"/>
        <v>0</v>
      </c>
      <c r="O1313" s="19">
        <f t="shared" ref="O1313:Q1315" si="1990">O1314</f>
        <v>3728.893</v>
      </c>
      <c r="P1313" s="19">
        <f t="shared" si="1990"/>
        <v>0</v>
      </c>
      <c r="Q1313" s="19">
        <f t="shared" si="1990"/>
        <v>0</v>
      </c>
      <c r="R1313" s="19">
        <f t="shared" si="1974"/>
        <v>133799.49300000002</v>
      </c>
      <c r="S1313" s="19">
        <f t="shared" ref="S1313:S1315" si="1991">S1314</f>
        <v>0</v>
      </c>
      <c r="T1313" s="19">
        <f t="shared" si="1932"/>
        <v>133799.49300000002</v>
      </c>
      <c r="U1313" s="19">
        <f t="shared" si="1975"/>
        <v>66493.3</v>
      </c>
      <c r="V1313" s="19">
        <f t="shared" si="1976"/>
        <v>0</v>
      </c>
      <c r="W1313" s="19">
        <f t="shared" ref="W1313:W1315" si="1992">W1314</f>
        <v>0</v>
      </c>
      <c r="X1313" s="32"/>
      <c r="Y1313" s="23"/>
      <c r="Z1313" s="2"/>
    </row>
    <row r="1314" spans="1:26" ht="46.8" x14ac:dyDescent="0.3">
      <c r="A1314" s="47" t="s">
        <v>1360</v>
      </c>
      <c r="B1314" s="44">
        <v>400</v>
      </c>
      <c r="C1314" s="47"/>
      <c r="D1314" s="47"/>
      <c r="E1314" s="15" t="s">
        <v>580</v>
      </c>
      <c r="F1314" s="19">
        <f t="shared" si="1989"/>
        <v>130070.6</v>
      </c>
      <c r="G1314" s="19">
        <f t="shared" si="1989"/>
        <v>66493.3</v>
      </c>
      <c r="H1314" s="19">
        <f t="shared" si="1989"/>
        <v>0</v>
      </c>
      <c r="I1314" s="19">
        <f t="shared" si="1989"/>
        <v>0</v>
      </c>
      <c r="J1314" s="19">
        <f t="shared" si="1989"/>
        <v>0</v>
      </c>
      <c r="K1314" s="19">
        <f t="shared" si="1989"/>
        <v>0</v>
      </c>
      <c r="L1314" s="19">
        <f t="shared" si="1963"/>
        <v>130070.6</v>
      </c>
      <c r="M1314" s="19">
        <f t="shared" si="1964"/>
        <v>66493.3</v>
      </c>
      <c r="N1314" s="19">
        <f t="shared" si="1965"/>
        <v>0</v>
      </c>
      <c r="O1314" s="19">
        <f t="shared" si="1990"/>
        <v>3728.893</v>
      </c>
      <c r="P1314" s="19">
        <f t="shared" si="1990"/>
        <v>0</v>
      </c>
      <c r="Q1314" s="19">
        <f t="shared" si="1990"/>
        <v>0</v>
      </c>
      <c r="R1314" s="19">
        <f t="shared" si="1974"/>
        <v>133799.49300000002</v>
      </c>
      <c r="S1314" s="19">
        <f t="shared" si="1991"/>
        <v>0</v>
      </c>
      <c r="T1314" s="19">
        <f t="shared" si="1932"/>
        <v>133799.49300000002</v>
      </c>
      <c r="U1314" s="19">
        <f t="shared" si="1975"/>
        <v>66493.3</v>
      </c>
      <c r="V1314" s="19">
        <f t="shared" si="1976"/>
        <v>0</v>
      </c>
      <c r="W1314" s="19">
        <f t="shared" si="1992"/>
        <v>0</v>
      </c>
      <c r="X1314" s="32"/>
      <c r="Y1314" s="23"/>
      <c r="Z1314" s="2"/>
    </row>
    <row r="1315" spans="1:26" x14ac:dyDescent="0.3">
      <c r="A1315" s="47" t="s">
        <v>1360</v>
      </c>
      <c r="B1315" s="44">
        <v>410</v>
      </c>
      <c r="C1315" s="47"/>
      <c r="D1315" s="47"/>
      <c r="E1315" s="15" t="s">
        <v>593</v>
      </c>
      <c r="F1315" s="19">
        <f t="shared" si="1989"/>
        <v>130070.6</v>
      </c>
      <c r="G1315" s="19">
        <f t="shared" si="1989"/>
        <v>66493.3</v>
      </c>
      <c r="H1315" s="19">
        <f t="shared" si="1989"/>
        <v>0</v>
      </c>
      <c r="I1315" s="19">
        <f t="shared" si="1989"/>
        <v>0</v>
      </c>
      <c r="J1315" s="19">
        <f t="shared" si="1989"/>
        <v>0</v>
      </c>
      <c r="K1315" s="19">
        <f t="shared" si="1989"/>
        <v>0</v>
      </c>
      <c r="L1315" s="19">
        <f t="shared" si="1963"/>
        <v>130070.6</v>
      </c>
      <c r="M1315" s="19">
        <f t="shared" si="1964"/>
        <v>66493.3</v>
      </c>
      <c r="N1315" s="19">
        <f t="shared" si="1965"/>
        <v>0</v>
      </c>
      <c r="O1315" s="19">
        <f t="shared" si="1990"/>
        <v>3728.893</v>
      </c>
      <c r="P1315" s="19">
        <f t="shared" si="1990"/>
        <v>0</v>
      </c>
      <c r="Q1315" s="19">
        <f t="shared" si="1990"/>
        <v>0</v>
      </c>
      <c r="R1315" s="19">
        <f t="shared" si="1974"/>
        <v>133799.49300000002</v>
      </c>
      <c r="S1315" s="19">
        <f t="shared" si="1991"/>
        <v>0</v>
      </c>
      <c r="T1315" s="19">
        <f t="shared" si="1932"/>
        <v>133799.49300000002</v>
      </c>
      <c r="U1315" s="19">
        <f t="shared" si="1975"/>
        <v>66493.3</v>
      </c>
      <c r="V1315" s="19">
        <f t="shared" si="1976"/>
        <v>0</v>
      </c>
      <c r="W1315" s="19">
        <f t="shared" si="1992"/>
        <v>0</v>
      </c>
      <c r="X1315" s="32"/>
      <c r="Y1315" s="23"/>
      <c r="Z1315" s="2"/>
    </row>
    <row r="1316" spans="1:26" x14ac:dyDescent="0.3">
      <c r="A1316" s="47" t="s">
        <v>1360</v>
      </c>
      <c r="B1316" s="44">
        <v>410</v>
      </c>
      <c r="C1316" s="47" t="s">
        <v>151</v>
      </c>
      <c r="D1316" s="47" t="s">
        <v>30</v>
      </c>
      <c r="E1316" s="15" t="s">
        <v>549</v>
      </c>
      <c r="F1316" s="19">
        <v>130070.6</v>
      </c>
      <c r="G1316" s="19">
        <v>66493.3</v>
      </c>
      <c r="H1316" s="19">
        <v>0</v>
      </c>
      <c r="I1316" s="19"/>
      <c r="J1316" s="19"/>
      <c r="K1316" s="19"/>
      <c r="L1316" s="19">
        <f t="shared" si="1963"/>
        <v>130070.6</v>
      </c>
      <c r="M1316" s="19">
        <f t="shared" si="1964"/>
        <v>66493.3</v>
      </c>
      <c r="N1316" s="19">
        <f t="shared" si="1965"/>
        <v>0</v>
      </c>
      <c r="O1316" s="19">
        <v>3728.893</v>
      </c>
      <c r="P1316" s="19"/>
      <c r="Q1316" s="19"/>
      <c r="R1316" s="19">
        <f t="shared" si="1974"/>
        <v>133799.49300000002</v>
      </c>
      <c r="S1316" s="19"/>
      <c r="T1316" s="19">
        <f t="shared" si="1932"/>
        <v>133799.49300000002</v>
      </c>
      <c r="U1316" s="19">
        <f t="shared" si="1975"/>
        <v>66493.3</v>
      </c>
      <c r="V1316" s="19">
        <f t="shared" si="1976"/>
        <v>0</v>
      </c>
      <c r="W1316" s="19"/>
      <c r="X1316" s="32"/>
      <c r="Y1316" s="23"/>
      <c r="Z1316" s="2"/>
    </row>
    <row r="1317" spans="1:26" ht="78" x14ac:dyDescent="0.3">
      <c r="A1317" s="47" t="s">
        <v>918</v>
      </c>
      <c r="B1317" s="44"/>
      <c r="C1317" s="47"/>
      <c r="D1317" s="47"/>
      <c r="E1317" s="15" t="s">
        <v>720</v>
      </c>
      <c r="F1317" s="19">
        <f t="shared" ref="F1317:K1319" si="1993">F1318</f>
        <v>1431991.3</v>
      </c>
      <c r="G1317" s="19">
        <f t="shared" si="1993"/>
        <v>2102955</v>
      </c>
      <c r="H1317" s="19">
        <f t="shared" si="1993"/>
        <v>1860675</v>
      </c>
      <c r="I1317" s="19">
        <f t="shared" si="1993"/>
        <v>0</v>
      </c>
      <c r="J1317" s="19">
        <f t="shared" si="1993"/>
        <v>0</v>
      </c>
      <c r="K1317" s="19">
        <f t="shared" si="1993"/>
        <v>0</v>
      </c>
      <c r="L1317" s="19">
        <f t="shared" si="1963"/>
        <v>1431991.3</v>
      </c>
      <c r="M1317" s="19">
        <f t="shared" si="1964"/>
        <v>2102955</v>
      </c>
      <c r="N1317" s="19">
        <f t="shared" si="1965"/>
        <v>1860675</v>
      </c>
      <c r="O1317" s="19">
        <f t="shared" ref="O1317:Q1319" si="1994">O1318</f>
        <v>-154782.70000000001</v>
      </c>
      <c r="P1317" s="19">
        <f t="shared" si="1994"/>
        <v>0</v>
      </c>
      <c r="Q1317" s="19">
        <f t="shared" si="1994"/>
        <v>0</v>
      </c>
      <c r="R1317" s="19">
        <f t="shared" si="1974"/>
        <v>1277208.6000000001</v>
      </c>
      <c r="S1317" s="19">
        <f t="shared" ref="S1317:S1319" si="1995">S1318</f>
        <v>0</v>
      </c>
      <c r="T1317" s="19">
        <f t="shared" si="1932"/>
        <v>1277208.6000000001</v>
      </c>
      <c r="U1317" s="19">
        <f t="shared" si="1975"/>
        <v>2102955</v>
      </c>
      <c r="V1317" s="19">
        <f t="shared" si="1976"/>
        <v>1860675</v>
      </c>
      <c r="W1317" s="19">
        <f t="shared" ref="W1317:W1319" si="1996">W1318</f>
        <v>0</v>
      </c>
      <c r="X1317" s="32"/>
      <c r="Y1317" s="23"/>
      <c r="Z1317" s="2"/>
    </row>
    <row r="1318" spans="1:26" ht="46.8" x14ac:dyDescent="0.3">
      <c r="A1318" s="47" t="s">
        <v>918</v>
      </c>
      <c r="B1318" s="44">
        <v>400</v>
      </c>
      <c r="C1318" s="47"/>
      <c r="D1318" s="47"/>
      <c r="E1318" s="15" t="s">
        <v>580</v>
      </c>
      <c r="F1318" s="19">
        <f t="shared" si="1993"/>
        <v>1431991.3</v>
      </c>
      <c r="G1318" s="19">
        <f t="shared" si="1993"/>
        <v>2102955</v>
      </c>
      <c r="H1318" s="19">
        <f t="shared" si="1993"/>
        <v>1860675</v>
      </c>
      <c r="I1318" s="19">
        <f t="shared" si="1993"/>
        <v>0</v>
      </c>
      <c r="J1318" s="19">
        <f t="shared" si="1993"/>
        <v>0</v>
      </c>
      <c r="K1318" s="19">
        <f t="shared" si="1993"/>
        <v>0</v>
      </c>
      <c r="L1318" s="19">
        <f t="shared" si="1963"/>
        <v>1431991.3</v>
      </c>
      <c r="M1318" s="19">
        <f t="shared" si="1964"/>
        <v>2102955</v>
      </c>
      <c r="N1318" s="19">
        <f t="shared" si="1965"/>
        <v>1860675</v>
      </c>
      <c r="O1318" s="19">
        <f t="shared" si="1994"/>
        <v>-154782.70000000001</v>
      </c>
      <c r="P1318" s="19">
        <f t="shared" si="1994"/>
        <v>0</v>
      </c>
      <c r="Q1318" s="19">
        <f t="shared" si="1994"/>
        <v>0</v>
      </c>
      <c r="R1318" s="19">
        <f t="shared" si="1974"/>
        <v>1277208.6000000001</v>
      </c>
      <c r="S1318" s="19">
        <f t="shared" si="1995"/>
        <v>0</v>
      </c>
      <c r="T1318" s="19">
        <f t="shared" si="1932"/>
        <v>1277208.6000000001</v>
      </c>
      <c r="U1318" s="19">
        <f t="shared" si="1975"/>
        <v>2102955</v>
      </c>
      <c r="V1318" s="19">
        <f t="shared" si="1976"/>
        <v>1860675</v>
      </c>
      <c r="W1318" s="19">
        <f t="shared" si="1996"/>
        <v>0</v>
      </c>
      <c r="X1318" s="32"/>
      <c r="Y1318" s="23"/>
      <c r="Z1318" s="2"/>
    </row>
    <row r="1319" spans="1:26" x14ac:dyDescent="0.3">
      <c r="A1319" s="47" t="s">
        <v>918</v>
      </c>
      <c r="B1319" s="44">
        <v>410</v>
      </c>
      <c r="C1319" s="47"/>
      <c r="D1319" s="47"/>
      <c r="E1319" s="15" t="s">
        <v>593</v>
      </c>
      <c r="F1319" s="19">
        <f t="shared" si="1993"/>
        <v>1431991.3</v>
      </c>
      <c r="G1319" s="19">
        <f t="shared" si="1993"/>
        <v>2102955</v>
      </c>
      <c r="H1319" s="19">
        <f t="shared" si="1993"/>
        <v>1860675</v>
      </c>
      <c r="I1319" s="19">
        <f t="shared" si="1993"/>
        <v>0</v>
      </c>
      <c r="J1319" s="19">
        <f t="shared" si="1993"/>
        <v>0</v>
      </c>
      <c r="K1319" s="19">
        <f t="shared" si="1993"/>
        <v>0</v>
      </c>
      <c r="L1319" s="19">
        <f t="shared" si="1963"/>
        <v>1431991.3</v>
      </c>
      <c r="M1319" s="19">
        <f t="shared" si="1964"/>
        <v>2102955</v>
      </c>
      <c r="N1319" s="19">
        <f t="shared" si="1965"/>
        <v>1860675</v>
      </c>
      <c r="O1319" s="19">
        <f t="shared" si="1994"/>
        <v>-154782.70000000001</v>
      </c>
      <c r="P1319" s="19">
        <f t="shared" si="1994"/>
        <v>0</v>
      </c>
      <c r="Q1319" s="19">
        <f t="shared" si="1994"/>
        <v>0</v>
      </c>
      <c r="R1319" s="19">
        <f t="shared" si="1974"/>
        <v>1277208.6000000001</v>
      </c>
      <c r="S1319" s="19">
        <f t="shared" si="1995"/>
        <v>0</v>
      </c>
      <c r="T1319" s="19">
        <f t="shared" si="1932"/>
        <v>1277208.6000000001</v>
      </c>
      <c r="U1319" s="19">
        <f t="shared" si="1975"/>
        <v>2102955</v>
      </c>
      <c r="V1319" s="19">
        <f t="shared" si="1976"/>
        <v>1860675</v>
      </c>
      <c r="W1319" s="19">
        <f t="shared" si="1996"/>
        <v>0</v>
      </c>
      <c r="X1319" s="32"/>
      <c r="Y1319" s="23"/>
      <c r="Z1319" s="2"/>
    </row>
    <row r="1320" spans="1:26" x14ac:dyDescent="0.3">
      <c r="A1320" s="47" t="s">
        <v>918</v>
      </c>
      <c r="B1320" s="44">
        <v>410</v>
      </c>
      <c r="C1320" s="47" t="s">
        <v>151</v>
      </c>
      <c r="D1320" s="47" t="s">
        <v>30</v>
      </c>
      <c r="E1320" s="15" t="s">
        <v>549</v>
      </c>
      <c r="F1320" s="19">
        <v>1431991.3</v>
      </c>
      <c r="G1320" s="19">
        <v>2102955</v>
      </c>
      <c r="H1320" s="19">
        <v>1860675</v>
      </c>
      <c r="I1320" s="19"/>
      <c r="J1320" s="19"/>
      <c r="K1320" s="19"/>
      <c r="L1320" s="19">
        <f t="shared" si="1963"/>
        <v>1431991.3</v>
      </c>
      <c r="M1320" s="19">
        <f t="shared" si="1964"/>
        <v>2102955</v>
      </c>
      <c r="N1320" s="19">
        <f t="shared" si="1965"/>
        <v>1860675</v>
      </c>
      <c r="O1320" s="19">
        <f>-147505-7277.7</f>
        <v>-154782.70000000001</v>
      </c>
      <c r="P1320" s="19"/>
      <c r="Q1320" s="19"/>
      <c r="R1320" s="19">
        <f t="shared" si="1974"/>
        <v>1277208.6000000001</v>
      </c>
      <c r="S1320" s="19"/>
      <c r="T1320" s="19">
        <f t="shared" si="1932"/>
        <v>1277208.6000000001</v>
      </c>
      <c r="U1320" s="19">
        <f t="shared" si="1975"/>
        <v>2102955</v>
      </c>
      <c r="V1320" s="19">
        <f t="shared" si="1976"/>
        <v>1860675</v>
      </c>
      <c r="W1320" s="19"/>
      <c r="X1320" s="32"/>
      <c r="Y1320" s="23"/>
      <c r="Z1320" s="2"/>
    </row>
    <row r="1321" spans="1:26" x14ac:dyDescent="0.3">
      <c r="A1321" s="20" t="s">
        <v>1408</v>
      </c>
      <c r="B1321" s="44"/>
      <c r="C1321" s="47"/>
      <c r="D1321" s="47"/>
      <c r="E1321" s="15"/>
      <c r="F1321" s="19"/>
      <c r="G1321" s="19"/>
      <c r="H1321" s="19"/>
      <c r="I1321" s="19"/>
      <c r="J1321" s="19"/>
      <c r="K1321" s="19"/>
      <c r="L1321" s="19"/>
      <c r="M1321" s="19"/>
      <c r="N1321" s="19"/>
      <c r="O1321" s="19">
        <f>O1322</f>
        <v>147505</v>
      </c>
      <c r="P1321" s="19">
        <f t="shared" ref="P1321:W1323" si="1997">P1322</f>
        <v>0</v>
      </c>
      <c r="Q1321" s="19">
        <f t="shared" si="1997"/>
        <v>0</v>
      </c>
      <c r="R1321" s="19">
        <f t="shared" si="1974"/>
        <v>147505</v>
      </c>
      <c r="S1321" s="19">
        <f t="shared" si="1997"/>
        <v>0</v>
      </c>
      <c r="T1321" s="19">
        <f t="shared" ref="T1321:T1384" si="1998">R1321+S1321</f>
        <v>147505</v>
      </c>
      <c r="U1321" s="19">
        <f t="shared" si="1975"/>
        <v>0</v>
      </c>
      <c r="V1321" s="19">
        <f t="shared" si="1976"/>
        <v>0</v>
      </c>
      <c r="W1321" s="19">
        <f t="shared" si="1997"/>
        <v>0</v>
      </c>
      <c r="X1321" s="32"/>
      <c r="Y1321" s="23"/>
      <c r="Z1321" s="2"/>
    </row>
    <row r="1322" spans="1:26" ht="46.8" x14ac:dyDescent="0.3">
      <c r="A1322" s="20" t="s">
        <v>1408</v>
      </c>
      <c r="B1322" s="44">
        <v>400</v>
      </c>
      <c r="C1322" s="47"/>
      <c r="D1322" s="47"/>
      <c r="E1322" s="15" t="s">
        <v>580</v>
      </c>
      <c r="F1322" s="19"/>
      <c r="G1322" s="19"/>
      <c r="H1322" s="19"/>
      <c r="I1322" s="19"/>
      <c r="J1322" s="19"/>
      <c r="K1322" s="19"/>
      <c r="L1322" s="19"/>
      <c r="M1322" s="19"/>
      <c r="N1322" s="19"/>
      <c r="O1322" s="19">
        <f>O1323</f>
        <v>147505</v>
      </c>
      <c r="P1322" s="19">
        <f t="shared" si="1997"/>
        <v>0</v>
      </c>
      <c r="Q1322" s="19">
        <f t="shared" si="1997"/>
        <v>0</v>
      </c>
      <c r="R1322" s="19">
        <f t="shared" si="1974"/>
        <v>147505</v>
      </c>
      <c r="S1322" s="19">
        <f t="shared" si="1997"/>
        <v>0</v>
      </c>
      <c r="T1322" s="19">
        <f t="shared" si="1998"/>
        <v>147505</v>
      </c>
      <c r="U1322" s="19">
        <f t="shared" si="1975"/>
        <v>0</v>
      </c>
      <c r="V1322" s="19">
        <f t="shared" si="1976"/>
        <v>0</v>
      </c>
      <c r="W1322" s="19">
        <f t="shared" si="1997"/>
        <v>0</v>
      </c>
      <c r="X1322" s="32"/>
      <c r="Y1322" s="23"/>
      <c r="Z1322" s="2"/>
    </row>
    <row r="1323" spans="1:26" x14ac:dyDescent="0.3">
      <c r="A1323" s="20" t="s">
        <v>1408</v>
      </c>
      <c r="B1323" s="44">
        <v>410</v>
      </c>
      <c r="C1323" s="47"/>
      <c r="D1323" s="47"/>
      <c r="E1323" s="15" t="s">
        <v>593</v>
      </c>
      <c r="F1323" s="19"/>
      <c r="G1323" s="19"/>
      <c r="H1323" s="19"/>
      <c r="I1323" s="19"/>
      <c r="J1323" s="19"/>
      <c r="K1323" s="19"/>
      <c r="L1323" s="19"/>
      <c r="M1323" s="19"/>
      <c r="N1323" s="19"/>
      <c r="O1323" s="19">
        <f>O1324</f>
        <v>147505</v>
      </c>
      <c r="P1323" s="19">
        <f t="shared" si="1997"/>
        <v>0</v>
      </c>
      <c r="Q1323" s="19">
        <f t="shared" si="1997"/>
        <v>0</v>
      </c>
      <c r="R1323" s="19">
        <f t="shared" si="1974"/>
        <v>147505</v>
      </c>
      <c r="S1323" s="19">
        <f t="shared" si="1997"/>
        <v>0</v>
      </c>
      <c r="T1323" s="19">
        <f t="shared" si="1998"/>
        <v>147505</v>
      </c>
      <c r="U1323" s="19">
        <f t="shared" si="1975"/>
        <v>0</v>
      </c>
      <c r="V1323" s="19">
        <f t="shared" si="1976"/>
        <v>0</v>
      </c>
      <c r="W1323" s="19">
        <f t="shared" si="1997"/>
        <v>0</v>
      </c>
      <c r="X1323" s="32"/>
      <c r="Y1323" s="23"/>
      <c r="Z1323" s="2"/>
    </row>
    <row r="1324" spans="1:26" x14ac:dyDescent="0.3">
      <c r="A1324" s="20" t="s">
        <v>1408</v>
      </c>
      <c r="B1324" s="44">
        <v>410</v>
      </c>
      <c r="C1324" s="47" t="s">
        <v>151</v>
      </c>
      <c r="D1324" s="47" t="s">
        <v>24</v>
      </c>
      <c r="E1324" s="15" t="s">
        <v>548</v>
      </c>
      <c r="F1324" s="19"/>
      <c r="G1324" s="19"/>
      <c r="H1324" s="19"/>
      <c r="I1324" s="19"/>
      <c r="J1324" s="19"/>
      <c r="K1324" s="19"/>
      <c r="L1324" s="19"/>
      <c r="M1324" s="19"/>
      <c r="N1324" s="19"/>
      <c r="O1324" s="19">
        <v>147505</v>
      </c>
      <c r="P1324" s="19"/>
      <c r="Q1324" s="19"/>
      <c r="R1324" s="19">
        <f t="shared" si="1974"/>
        <v>147505</v>
      </c>
      <c r="S1324" s="19"/>
      <c r="T1324" s="19">
        <f t="shared" si="1998"/>
        <v>147505</v>
      </c>
      <c r="U1324" s="19">
        <f t="shared" si="1975"/>
        <v>0</v>
      </c>
      <c r="V1324" s="19">
        <f t="shared" si="1976"/>
        <v>0</v>
      </c>
      <c r="W1324" s="19"/>
      <c r="X1324" s="32"/>
      <c r="Y1324" s="23"/>
      <c r="Z1324" s="2"/>
    </row>
    <row r="1325" spans="1:26" ht="46.8" x14ac:dyDescent="0.3">
      <c r="A1325" s="47" t="s">
        <v>950</v>
      </c>
      <c r="B1325" s="44"/>
      <c r="C1325" s="47"/>
      <c r="D1325" s="47"/>
      <c r="E1325" s="15" t="s">
        <v>883</v>
      </c>
      <c r="F1325" s="19">
        <f t="shared" ref="F1325:K1327" si="1999">F1326</f>
        <v>283733.40000000002</v>
      </c>
      <c r="G1325" s="19">
        <f t="shared" si="1999"/>
        <v>0</v>
      </c>
      <c r="H1325" s="19">
        <f t="shared" si="1999"/>
        <v>0</v>
      </c>
      <c r="I1325" s="19">
        <f t="shared" si="1999"/>
        <v>0</v>
      </c>
      <c r="J1325" s="19">
        <f t="shared" si="1999"/>
        <v>0</v>
      </c>
      <c r="K1325" s="19">
        <f t="shared" si="1999"/>
        <v>0</v>
      </c>
      <c r="L1325" s="19">
        <f t="shared" si="1963"/>
        <v>283733.40000000002</v>
      </c>
      <c r="M1325" s="19">
        <f t="shared" si="1964"/>
        <v>0</v>
      </c>
      <c r="N1325" s="19">
        <f t="shared" si="1965"/>
        <v>0</v>
      </c>
      <c r="O1325" s="19">
        <f t="shared" ref="O1325:Q1327" si="2000">O1326</f>
        <v>0</v>
      </c>
      <c r="P1325" s="19">
        <f t="shared" si="2000"/>
        <v>0</v>
      </c>
      <c r="Q1325" s="19">
        <f t="shared" si="2000"/>
        <v>0</v>
      </c>
      <c r="R1325" s="19">
        <f t="shared" si="1974"/>
        <v>283733.40000000002</v>
      </c>
      <c r="S1325" s="19">
        <f t="shared" ref="S1325:S1327" si="2001">S1326</f>
        <v>0</v>
      </c>
      <c r="T1325" s="19">
        <f t="shared" si="1998"/>
        <v>283733.40000000002</v>
      </c>
      <c r="U1325" s="19">
        <f t="shared" si="1975"/>
        <v>0</v>
      </c>
      <c r="V1325" s="19">
        <f t="shared" si="1976"/>
        <v>0</v>
      </c>
      <c r="W1325" s="19">
        <f t="shared" ref="W1325:W1327" si="2002">W1326</f>
        <v>0</v>
      </c>
      <c r="X1325" s="32"/>
      <c r="Y1325" s="23"/>
      <c r="Z1325" s="2"/>
    </row>
    <row r="1326" spans="1:26" ht="46.8" x14ac:dyDescent="0.3">
      <c r="A1326" s="47" t="s">
        <v>950</v>
      </c>
      <c r="B1326" s="44">
        <v>400</v>
      </c>
      <c r="C1326" s="47"/>
      <c r="D1326" s="47"/>
      <c r="E1326" s="15" t="s">
        <v>580</v>
      </c>
      <c r="F1326" s="19">
        <f t="shared" si="1999"/>
        <v>283733.40000000002</v>
      </c>
      <c r="G1326" s="19">
        <f t="shared" si="1999"/>
        <v>0</v>
      </c>
      <c r="H1326" s="19">
        <f t="shared" si="1999"/>
        <v>0</v>
      </c>
      <c r="I1326" s="19">
        <f t="shared" si="1999"/>
        <v>0</v>
      </c>
      <c r="J1326" s="19">
        <f t="shared" si="1999"/>
        <v>0</v>
      </c>
      <c r="K1326" s="19">
        <f t="shared" si="1999"/>
        <v>0</v>
      </c>
      <c r="L1326" s="19">
        <f t="shared" si="1963"/>
        <v>283733.40000000002</v>
      </c>
      <c r="M1326" s="19">
        <f t="shared" si="1964"/>
        <v>0</v>
      </c>
      <c r="N1326" s="19">
        <f t="shared" si="1965"/>
        <v>0</v>
      </c>
      <c r="O1326" s="19">
        <f t="shared" si="2000"/>
        <v>0</v>
      </c>
      <c r="P1326" s="19">
        <f t="shared" si="2000"/>
        <v>0</v>
      </c>
      <c r="Q1326" s="19">
        <f t="shared" si="2000"/>
        <v>0</v>
      </c>
      <c r="R1326" s="19">
        <f t="shared" si="1974"/>
        <v>283733.40000000002</v>
      </c>
      <c r="S1326" s="19">
        <f t="shared" si="2001"/>
        <v>0</v>
      </c>
      <c r="T1326" s="19">
        <f t="shared" si="1998"/>
        <v>283733.40000000002</v>
      </c>
      <c r="U1326" s="19">
        <f t="shared" si="1975"/>
        <v>0</v>
      </c>
      <c r="V1326" s="19">
        <f t="shared" si="1976"/>
        <v>0</v>
      </c>
      <c r="W1326" s="19">
        <f t="shared" si="2002"/>
        <v>0</v>
      </c>
      <c r="X1326" s="32"/>
      <c r="Y1326" s="23"/>
      <c r="Z1326" s="2"/>
    </row>
    <row r="1327" spans="1:26" x14ac:dyDescent="0.3">
      <c r="A1327" s="47" t="s">
        <v>950</v>
      </c>
      <c r="B1327" s="44">
        <v>410</v>
      </c>
      <c r="C1327" s="47"/>
      <c r="D1327" s="47"/>
      <c r="E1327" s="15" t="s">
        <v>593</v>
      </c>
      <c r="F1327" s="19">
        <f t="shared" si="1999"/>
        <v>283733.40000000002</v>
      </c>
      <c r="G1327" s="19">
        <f t="shared" si="1999"/>
        <v>0</v>
      </c>
      <c r="H1327" s="19">
        <f t="shared" si="1999"/>
        <v>0</v>
      </c>
      <c r="I1327" s="19">
        <f t="shared" si="1999"/>
        <v>0</v>
      </c>
      <c r="J1327" s="19">
        <f t="shared" si="1999"/>
        <v>0</v>
      </c>
      <c r="K1327" s="19">
        <f t="shared" si="1999"/>
        <v>0</v>
      </c>
      <c r="L1327" s="19">
        <f t="shared" si="1963"/>
        <v>283733.40000000002</v>
      </c>
      <c r="M1327" s="19">
        <f t="shared" si="1964"/>
        <v>0</v>
      </c>
      <c r="N1327" s="19">
        <f t="shared" si="1965"/>
        <v>0</v>
      </c>
      <c r="O1327" s="19">
        <f t="shared" si="2000"/>
        <v>0</v>
      </c>
      <c r="P1327" s="19">
        <f t="shared" si="2000"/>
        <v>0</v>
      </c>
      <c r="Q1327" s="19">
        <f t="shared" si="2000"/>
        <v>0</v>
      </c>
      <c r="R1327" s="19">
        <f t="shared" si="1974"/>
        <v>283733.40000000002</v>
      </c>
      <c r="S1327" s="19">
        <f t="shared" si="2001"/>
        <v>0</v>
      </c>
      <c r="T1327" s="19">
        <f t="shared" si="1998"/>
        <v>283733.40000000002</v>
      </c>
      <c r="U1327" s="19">
        <f t="shared" si="1975"/>
        <v>0</v>
      </c>
      <c r="V1327" s="19">
        <f t="shared" si="1976"/>
        <v>0</v>
      </c>
      <c r="W1327" s="19">
        <f t="shared" si="2002"/>
        <v>0</v>
      </c>
      <c r="X1327" s="32"/>
      <c r="Y1327" s="23"/>
      <c r="Z1327" s="2"/>
    </row>
    <row r="1328" spans="1:26" x14ac:dyDescent="0.3">
      <c r="A1328" s="47" t="s">
        <v>950</v>
      </c>
      <c r="B1328" s="44">
        <v>410</v>
      </c>
      <c r="C1328" s="47" t="s">
        <v>151</v>
      </c>
      <c r="D1328" s="47" t="s">
        <v>30</v>
      </c>
      <c r="E1328" s="15" t="s">
        <v>549</v>
      </c>
      <c r="F1328" s="19">
        <v>283733.40000000002</v>
      </c>
      <c r="G1328" s="19">
        <v>0</v>
      </c>
      <c r="H1328" s="19">
        <v>0</v>
      </c>
      <c r="I1328" s="19"/>
      <c r="J1328" s="19"/>
      <c r="K1328" s="19"/>
      <c r="L1328" s="19">
        <f t="shared" si="1963"/>
        <v>283733.40000000002</v>
      </c>
      <c r="M1328" s="19">
        <f t="shared" si="1964"/>
        <v>0</v>
      </c>
      <c r="N1328" s="19">
        <f t="shared" si="1965"/>
        <v>0</v>
      </c>
      <c r="O1328" s="19"/>
      <c r="P1328" s="19"/>
      <c r="Q1328" s="19"/>
      <c r="R1328" s="19">
        <f t="shared" si="1974"/>
        <v>283733.40000000002</v>
      </c>
      <c r="S1328" s="19"/>
      <c r="T1328" s="19">
        <f t="shared" si="1998"/>
        <v>283733.40000000002</v>
      </c>
      <c r="U1328" s="19">
        <f t="shared" si="1975"/>
        <v>0</v>
      </c>
      <c r="V1328" s="19">
        <f t="shared" si="1976"/>
        <v>0</v>
      </c>
      <c r="W1328" s="19"/>
      <c r="X1328" s="32"/>
      <c r="Y1328" s="23"/>
      <c r="Z1328" s="2"/>
    </row>
    <row r="1329" spans="1:26" x14ac:dyDescent="0.3">
      <c r="A1329" s="20" t="s">
        <v>1409</v>
      </c>
      <c r="B1329" s="44"/>
      <c r="C1329" s="47"/>
      <c r="D1329" s="47"/>
      <c r="E1329" s="15"/>
      <c r="F1329" s="19"/>
      <c r="G1329" s="19"/>
      <c r="H1329" s="19"/>
      <c r="I1329" s="19"/>
      <c r="J1329" s="19"/>
      <c r="K1329" s="19"/>
      <c r="L1329" s="19"/>
      <c r="M1329" s="19"/>
      <c r="N1329" s="19"/>
      <c r="O1329" s="19">
        <f>O1330</f>
        <v>35136.400000000001</v>
      </c>
      <c r="P1329" s="19">
        <f t="shared" ref="P1329:W1331" si="2003">P1330</f>
        <v>0</v>
      </c>
      <c r="Q1329" s="19">
        <f t="shared" si="2003"/>
        <v>0</v>
      </c>
      <c r="R1329" s="19">
        <f t="shared" si="1974"/>
        <v>35136.400000000001</v>
      </c>
      <c r="S1329" s="19">
        <f t="shared" si="2003"/>
        <v>0</v>
      </c>
      <c r="T1329" s="19">
        <f t="shared" si="1998"/>
        <v>35136.400000000001</v>
      </c>
      <c r="U1329" s="19">
        <f t="shared" si="1975"/>
        <v>0</v>
      </c>
      <c r="V1329" s="19">
        <f t="shared" si="1976"/>
        <v>0</v>
      </c>
      <c r="W1329" s="19">
        <f t="shared" si="2003"/>
        <v>0</v>
      </c>
      <c r="X1329" s="32"/>
      <c r="Y1329" s="23"/>
      <c r="Z1329" s="2"/>
    </row>
    <row r="1330" spans="1:26" ht="46.8" x14ac:dyDescent="0.3">
      <c r="A1330" s="20" t="s">
        <v>1409</v>
      </c>
      <c r="B1330" s="44">
        <v>400</v>
      </c>
      <c r="C1330" s="47"/>
      <c r="D1330" s="47"/>
      <c r="E1330" s="15" t="s">
        <v>580</v>
      </c>
      <c r="F1330" s="19"/>
      <c r="G1330" s="19"/>
      <c r="H1330" s="19"/>
      <c r="I1330" s="19"/>
      <c r="J1330" s="19"/>
      <c r="K1330" s="19"/>
      <c r="L1330" s="19"/>
      <c r="M1330" s="19"/>
      <c r="N1330" s="19"/>
      <c r="O1330" s="19">
        <f>O1331</f>
        <v>35136.400000000001</v>
      </c>
      <c r="P1330" s="19">
        <f t="shared" si="2003"/>
        <v>0</v>
      </c>
      <c r="Q1330" s="19">
        <f t="shared" si="2003"/>
        <v>0</v>
      </c>
      <c r="R1330" s="19">
        <f t="shared" si="1974"/>
        <v>35136.400000000001</v>
      </c>
      <c r="S1330" s="19">
        <f t="shared" si="2003"/>
        <v>0</v>
      </c>
      <c r="T1330" s="19">
        <f t="shared" si="1998"/>
        <v>35136.400000000001</v>
      </c>
      <c r="U1330" s="19">
        <f t="shared" si="1975"/>
        <v>0</v>
      </c>
      <c r="V1330" s="19">
        <f t="shared" si="1976"/>
        <v>0</v>
      </c>
      <c r="W1330" s="19">
        <f t="shared" si="2003"/>
        <v>0</v>
      </c>
      <c r="X1330" s="32"/>
      <c r="Y1330" s="23"/>
      <c r="Z1330" s="2"/>
    </row>
    <row r="1331" spans="1:26" x14ac:dyDescent="0.3">
      <c r="A1331" s="20" t="s">
        <v>1409</v>
      </c>
      <c r="B1331" s="44">
        <v>410</v>
      </c>
      <c r="C1331" s="47"/>
      <c r="D1331" s="47"/>
      <c r="E1331" s="15" t="s">
        <v>593</v>
      </c>
      <c r="F1331" s="19"/>
      <c r="G1331" s="19"/>
      <c r="H1331" s="19"/>
      <c r="I1331" s="19"/>
      <c r="J1331" s="19"/>
      <c r="K1331" s="19"/>
      <c r="L1331" s="19"/>
      <c r="M1331" s="19"/>
      <c r="N1331" s="19"/>
      <c r="O1331" s="19">
        <f>O1332</f>
        <v>35136.400000000001</v>
      </c>
      <c r="P1331" s="19">
        <f t="shared" si="2003"/>
        <v>0</v>
      </c>
      <c r="Q1331" s="19">
        <f t="shared" si="2003"/>
        <v>0</v>
      </c>
      <c r="R1331" s="19">
        <f t="shared" si="1974"/>
        <v>35136.400000000001</v>
      </c>
      <c r="S1331" s="19">
        <f t="shared" si="2003"/>
        <v>0</v>
      </c>
      <c r="T1331" s="19">
        <f t="shared" si="1998"/>
        <v>35136.400000000001</v>
      </c>
      <c r="U1331" s="19">
        <f t="shared" si="1975"/>
        <v>0</v>
      </c>
      <c r="V1331" s="19">
        <f t="shared" si="1976"/>
        <v>0</v>
      </c>
      <c r="W1331" s="19">
        <f t="shared" si="2003"/>
        <v>0</v>
      </c>
      <c r="X1331" s="32"/>
      <c r="Y1331" s="23"/>
      <c r="Z1331" s="2"/>
    </row>
    <row r="1332" spans="1:26" x14ac:dyDescent="0.3">
      <c r="A1332" s="20" t="s">
        <v>1409</v>
      </c>
      <c r="B1332" s="44">
        <v>410</v>
      </c>
      <c r="C1332" s="47" t="s">
        <v>151</v>
      </c>
      <c r="D1332" s="47" t="s">
        <v>24</v>
      </c>
      <c r="E1332" s="15" t="s">
        <v>548</v>
      </c>
      <c r="F1332" s="19"/>
      <c r="G1332" s="19"/>
      <c r="H1332" s="19"/>
      <c r="I1332" s="19"/>
      <c r="J1332" s="19"/>
      <c r="K1332" s="19"/>
      <c r="L1332" s="19"/>
      <c r="M1332" s="19"/>
      <c r="N1332" s="19"/>
      <c r="O1332" s="19">
        <v>35136.400000000001</v>
      </c>
      <c r="P1332" s="19"/>
      <c r="Q1332" s="19"/>
      <c r="R1332" s="19">
        <f t="shared" si="1974"/>
        <v>35136.400000000001</v>
      </c>
      <c r="S1332" s="19"/>
      <c r="T1332" s="19">
        <f t="shared" si="1998"/>
        <v>35136.400000000001</v>
      </c>
      <c r="U1332" s="19">
        <f t="shared" si="1975"/>
        <v>0</v>
      </c>
      <c r="V1332" s="19">
        <f t="shared" si="1976"/>
        <v>0</v>
      </c>
      <c r="W1332" s="19"/>
      <c r="X1332" s="32"/>
      <c r="Y1332" s="23"/>
      <c r="Z1332" s="2"/>
    </row>
    <row r="1333" spans="1:26" ht="46.8" x14ac:dyDescent="0.3">
      <c r="A1333" s="47" t="s">
        <v>288</v>
      </c>
      <c r="B1333" s="44"/>
      <c r="C1333" s="47"/>
      <c r="D1333" s="47"/>
      <c r="E1333" s="15" t="s">
        <v>1157</v>
      </c>
      <c r="F1333" s="19">
        <f>F1334+F1338</f>
        <v>152367.29999999999</v>
      </c>
      <c r="G1333" s="19">
        <f t="shared" ref="G1333:W1333" si="2004">G1334+G1338</f>
        <v>122861.7</v>
      </c>
      <c r="H1333" s="19">
        <f t="shared" si="2004"/>
        <v>144161.20000000001</v>
      </c>
      <c r="I1333" s="19">
        <f t="shared" ref="I1333:K1333" si="2005">I1334+I1338</f>
        <v>0</v>
      </c>
      <c r="J1333" s="19">
        <f t="shared" si="2005"/>
        <v>0</v>
      </c>
      <c r="K1333" s="19">
        <f t="shared" si="2005"/>
        <v>0</v>
      </c>
      <c r="L1333" s="19">
        <f t="shared" si="1963"/>
        <v>152367.29999999999</v>
      </c>
      <c r="M1333" s="19">
        <f t="shared" si="1964"/>
        <v>122861.7</v>
      </c>
      <c r="N1333" s="19">
        <f t="shared" si="1965"/>
        <v>144161.20000000001</v>
      </c>
      <c r="O1333" s="19">
        <f t="shared" ref="O1333:Q1333" si="2006">O1334+O1338</f>
        <v>0</v>
      </c>
      <c r="P1333" s="19">
        <f t="shared" si="2006"/>
        <v>0</v>
      </c>
      <c r="Q1333" s="19">
        <f t="shared" si="2006"/>
        <v>0</v>
      </c>
      <c r="R1333" s="19">
        <f t="shared" si="1974"/>
        <v>152367.29999999999</v>
      </c>
      <c r="S1333" s="19">
        <f t="shared" ref="S1333" si="2007">S1334+S1338</f>
        <v>0</v>
      </c>
      <c r="T1333" s="19">
        <f t="shared" si="1998"/>
        <v>152367.29999999999</v>
      </c>
      <c r="U1333" s="19">
        <f t="shared" si="1975"/>
        <v>122861.7</v>
      </c>
      <c r="V1333" s="19">
        <f t="shared" si="1976"/>
        <v>144161.20000000001</v>
      </c>
      <c r="W1333" s="19">
        <f t="shared" si="2004"/>
        <v>0</v>
      </c>
      <c r="X1333" s="32"/>
      <c r="Y1333" s="23"/>
      <c r="Z1333" s="2"/>
    </row>
    <row r="1334" spans="1:26" ht="31.2" x14ac:dyDescent="0.3">
      <c r="A1334" s="47" t="s">
        <v>1000</v>
      </c>
      <c r="B1334" s="44"/>
      <c r="C1334" s="47"/>
      <c r="D1334" s="47"/>
      <c r="E1334" s="15" t="s">
        <v>999</v>
      </c>
      <c r="F1334" s="19">
        <f>F1335</f>
        <v>90005.6</v>
      </c>
      <c r="G1334" s="19">
        <f t="shared" ref="G1334:K1336" si="2008">G1335</f>
        <v>60500</v>
      </c>
      <c r="H1334" s="19">
        <f t="shared" si="2008"/>
        <v>60500</v>
      </c>
      <c r="I1334" s="19">
        <f t="shared" si="2008"/>
        <v>0</v>
      </c>
      <c r="J1334" s="19">
        <f t="shared" si="2008"/>
        <v>0</v>
      </c>
      <c r="K1334" s="19">
        <f t="shared" si="2008"/>
        <v>0</v>
      </c>
      <c r="L1334" s="19">
        <f t="shared" si="1963"/>
        <v>90005.6</v>
      </c>
      <c r="M1334" s="19">
        <f t="shared" si="1964"/>
        <v>60500</v>
      </c>
      <c r="N1334" s="19">
        <f t="shared" si="1965"/>
        <v>60500</v>
      </c>
      <c r="O1334" s="19">
        <f t="shared" ref="O1334:Q1336" si="2009">O1335</f>
        <v>0</v>
      </c>
      <c r="P1334" s="19">
        <f t="shared" si="2009"/>
        <v>0</v>
      </c>
      <c r="Q1334" s="19">
        <f t="shared" si="2009"/>
        <v>0</v>
      </c>
      <c r="R1334" s="19">
        <f t="shared" si="1974"/>
        <v>90005.6</v>
      </c>
      <c r="S1334" s="19">
        <f t="shared" ref="S1334:S1336" si="2010">S1335</f>
        <v>0</v>
      </c>
      <c r="T1334" s="19">
        <f t="shared" si="1998"/>
        <v>90005.6</v>
      </c>
      <c r="U1334" s="19">
        <f t="shared" si="1975"/>
        <v>60500</v>
      </c>
      <c r="V1334" s="19">
        <f t="shared" si="1976"/>
        <v>60500</v>
      </c>
      <c r="W1334" s="19">
        <f t="shared" ref="W1334:W1336" si="2011">W1335</f>
        <v>0</v>
      </c>
      <c r="X1334" s="32"/>
      <c r="Y1334" s="23"/>
      <c r="Z1334" s="2"/>
    </row>
    <row r="1335" spans="1:26" ht="46.8" x14ac:dyDescent="0.3">
      <c r="A1335" s="47" t="s">
        <v>1000</v>
      </c>
      <c r="B1335" s="44">
        <v>400</v>
      </c>
      <c r="C1335" s="47"/>
      <c r="D1335" s="47"/>
      <c r="E1335" s="15" t="s">
        <v>580</v>
      </c>
      <c r="F1335" s="19">
        <f>F1336</f>
        <v>90005.6</v>
      </c>
      <c r="G1335" s="19">
        <f t="shared" si="2008"/>
        <v>60500</v>
      </c>
      <c r="H1335" s="19">
        <f t="shared" si="2008"/>
        <v>60500</v>
      </c>
      <c r="I1335" s="19">
        <f t="shared" si="2008"/>
        <v>0</v>
      </c>
      <c r="J1335" s="19">
        <f t="shared" si="2008"/>
        <v>0</v>
      </c>
      <c r="K1335" s="19">
        <f t="shared" si="2008"/>
        <v>0</v>
      </c>
      <c r="L1335" s="19">
        <f t="shared" si="1963"/>
        <v>90005.6</v>
      </c>
      <c r="M1335" s="19">
        <f t="shared" si="1964"/>
        <v>60500</v>
      </c>
      <c r="N1335" s="19">
        <f t="shared" si="1965"/>
        <v>60500</v>
      </c>
      <c r="O1335" s="19">
        <f t="shared" si="2009"/>
        <v>0</v>
      </c>
      <c r="P1335" s="19">
        <f t="shared" si="2009"/>
        <v>0</v>
      </c>
      <c r="Q1335" s="19">
        <f t="shared" si="2009"/>
        <v>0</v>
      </c>
      <c r="R1335" s="19">
        <f t="shared" si="1974"/>
        <v>90005.6</v>
      </c>
      <c r="S1335" s="19">
        <f t="shared" si="2010"/>
        <v>0</v>
      </c>
      <c r="T1335" s="19">
        <f t="shared" si="1998"/>
        <v>90005.6</v>
      </c>
      <c r="U1335" s="19">
        <f t="shared" si="1975"/>
        <v>60500</v>
      </c>
      <c r="V1335" s="19">
        <f t="shared" si="1976"/>
        <v>60500</v>
      </c>
      <c r="W1335" s="19">
        <f t="shared" si="2011"/>
        <v>0</v>
      </c>
      <c r="X1335" s="32"/>
      <c r="Y1335" s="23"/>
      <c r="Z1335" s="2"/>
    </row>
    <row r="1336" spans="1:26" x14ac:dyDescent="0.3">
      <c r="A1336" s="47" t="s">
        <v>1000</v>
      </c>
      <c r="B1336" s="44">
        <v>410</v>
      </c>
      <c r="C1336" s="47"/>
      <c r="D1336" s="47"/>
      <c r="E1336" s="15" t="s">
        <v>593</v>
      </c>
      <c r="F1336" s="19">
        <f>F1337</f>
        <v>90005.6</v>
      </c>
      <c r="G1336" s="19">
        <f t="shared" si="2008"/>
        <v>60500</v>
      </c>
      <c r="H1336" s="19">
        <f t="shared" si="2008"/>
        <v>60500</v>
      </c>
      <c r="I1336" s="19">
        <f t="shared" si="2008"/>
        <v>0</v>
      </c>
      <c r="J1336" s="19">
        <f t="shared" si="2008"/>
        <v>0</v>
      </c>
      <c r="K1336" s="19">
        <f t="shared" si="2008"/>
        <v>0</v>
      </c>
      <c r="L1336" s="19">
        <f t="shared" si="1963"/>
        <v>90005.6</v>
      </c>
      <c r="M1336" s="19">
        <f t="shared" si="1964"/>
        <v>60500</v>
      </c>
      <c r="N1336" s="19">
        <f t="shared" si="1965"/>
        <v>60500</v>
      </c>
      <c r="O1336" s="19">
        <f t="shared" si="2009"/>
        <v>0</v>
      </c>
      <c r="P1336" s="19">
        <f t="shared" si="2009"/>
        <v>0</v>
      </c>
      <c r="Q1336" s="19">
        <f t="shared" si="2009"/>
        <v>0</v>
      </c>
      <c r="R1336" s="19">
        <f t="shared" si="1974"/>
        <v>90005.6</v>
      </c>
      <c r="S1336" s="19">
        <f t="shared" si="2010"/>
        <v>0</v>
      </c>
      <c r="T1336" s="19">
        <f t="shared" si="1998"/>
        <v>90005.6</v>
      </c>
      <c r="U1336" s="19">
        <f t="shared" si="1975"/>
        <v>60500</v>
      </c>
      <c r="V1336" s="19">
        <f t="shared" si="1976"/>
        <v>60500</v>
      </c>
      <c r="W1336" s="19">
        <f t="shared" si="2011"/>
        <v>0</v>
      </c>
      <c r="X1336" s="32"/>
      <c r="Y1336" s="23"/>
      <c r="Z1336" s="2"/>
    </row>
    <row r="1337" spans="1:26" x14ac:dyDescent="0.3">
      <c r="A1337" s="47" t="s">
        <v>1000</v>
      </c>
      <c r="B1337" s="44">
        <v>410</v>
      </c>
      <c r="C1337" s="47" t="s">
        <v>200</v>
      </c>
      <c r="D1337" s="47" t="s">
        <v>20</v>
      </c>
      <c r="E1337" s="15" t="s">
        <v>553</v>
      </c>
      <c r="F1337" s="19">
        <v>90005.6</v>
      </c>
      <c r="G1337" s="19">
        <v>60500</v>
      </c>
      <c r="H1337" s="19">
        <v>60500</v>
      </c>
      <c r="I1337" s="19"/>
      <c r="J1337" s="19"/>
      <c r="K1337" s="19"/>
      <c r="L1337" s="19">
        <f t="shared" si="1963"/>
        <v>90005.6</v>
      </c>
      <c r="M1337" s="19">
        <f t="shared" si="1964"/>
        <v>60500</v>
      </c>
      <c r="N1337" s="19">
        <f t="shared" si="1965"/>
        <v>60500</v>
      </c>
      <c r="O1337" s="19"/>
      <c r="P1337" s="19"/>
      <c r="Q1337" s="19"/>
      <c r="R1337" s="19">
        <f t="shared" si="1974"/>
        <v>90005.6</v>
      </c>
      <c r="S1337" s="19"/>
      <c r="T1337" s="19">
        <f t="shared" si="1998"/>
        <v>90005.6</v>
      </c>
      <c r="U1337" s="19">
        <f t="shared" si="1975"/>
        <v>60500</v>
      </c>
      <c r="V1337" s="19">
        <f t="shared" si="1976"/>
        <v>60500</v>
      </c>
      <c r="W1337" s="19"/>
      <c r="X1337" s="32"/>
      <c r="Y1337" s="23"/>
      <c r="Z1337" s="2"/>
    </row>
    <row r="1338" spans="1:26" x14ac:dyDescent="0.3">
      <c r="A1338" s="47" t="s">
        <v>1001</v>
      </c>
      <c r="B1338" s="44"/>
      <c r="C1338" s="47"/>
      <c r="D1338" s="47"/>
      <c r="E1338" s="15" t="s">
        <v>989</v>
      </c>
      <c r="F1338" s="19">
        <f>F1339</f>
        <v>62361.7</v>
      </c>
      <c r="G1338" s="19">
        <f t="shared" ref="G1338:W1340" si="2012">G1339</f>
        <v>62361.7</v>
      </c>
      <c r="H1338" s="19">
        <f t="shared" si="2012"/>
        <v>83661.2</v>
      </c>
      <c r="I1338" s="19">
        <f t="shared" si="2012"/>
        <v>0</v>
      </c>
      <c r="J1338" s="19">
        <f t="shared" si="2012"/>
        <v>0</v>
      </c>
      <c r="K1338" s="19">
        <f t="shared" si="2012"/>
        <v>0</v>
      </c>
      <c r="L1338" s="19">
        <f t="shared" si="1963"/>
        <v>62361.7</v>
      </c>
      <c r="M1338" s="19">
        <f t="shared" si="1964"/>
        <v>62361.7</v>
      </c>
      <c r="N1338" s="19">
        <f t="shared" si="1965"/>
        <v>83661.2</v>
      </c>
      <c r="O1338" s="19">
        <f t="shared" si="2012"/>
        <v>0</v>
      </c>
      <c r="P1338" s="19">
        <f t="shared" si="2012"/>
        <v>0</v>
      </c>
      <c r="Q1338" s="19">
        <f t="shared" si="2012"/>
        <v>0</v>
      </c>
      <c r="R1338" s="19">
        <f t="shared" si="1974"/>
        <v>62361.7</v>
      </c>
      <c r="S1338" s="19">
        <f t="shared" si="2012"/>
        <v>0</v>
      </c>
      <c r="T1338" s="19">
        <f t="shared" si="1998"/>
        <v>62361.7</v>
      </c>
      <c r="U1338" s="19">
        <f t="shared" si="1975"/>
        <v>62361.7</v>
      </c>
      <c r="V1338" s="19">
        <f t="shared" si="1976"/>
        <v>83661.2</v>
      </c>
      <c r="W1338" s="19">
        <f t="shared" si="2012"/>
        <v>0</v>
      </c>
      <c r="X1338" s="32"/>
      <c r="Y1338" s="23"/>
      <c r="Z1338" s="2"/>
    </row>
    <row r="1339" spans="1:26" ht="46.8" x14ac:dyDescent="0.3">
      <c r="A1339" s="47" t="s">
        <v>1001</v>
      </c>
      <c r="B1339" s="44">
        <v>400</v>
      </c>
      <c r="C1339" s="47"/>
      <c r="D1339" s="47"/>
      <c r="E1339" s="15" t="s">
        <v>580</v>
      </c>
      <c r="F1339" s="19">
        <f>F1340</f>
        <v>62361.7</v>
      </c>
      <c r="G1339" s="19">
        <f t="shared" si="2012"/>
        <v>62361.7</v>
      </c>
      <c r="H1339" s="19">
        <f t="shared" si="2012"/>
        <v>83661.2</v>
      </c>
      <c r="I1339" s="19">
        <f t="shared" si="2012"/>
        <v>0</v>
      </c>
      <c r="J1339" s="19">
        <f t="shared" si="2012"/>
        <v>0</v>
      </c>
      <c r="K1339" s="19">
        <f t="shared" si="2012"/>
        <v>0</v>
      </c>
      <c r="L1339" s="19">
        <f t="shared" si="1963"/>
        <v>62361.7</v>
      </c>
      <c r="M1339" s="19">
        <f t="shared" si="1964"/>
        <v>62361.7</v>
      </c>
      <c r="N1339" s="19">
        <f t="shared" si="1965"/>
        <v>83661.2</v>
      </c>
      <c r="O1339" s="19">
        <f t="shared" si="2012"/>
        <v>0</v>
      </c>
      <c r="P1339" s="19">
        <f t="shared" si="2012"/>
        <v>0</v>
      </c>
      <c r="Q1339" s="19">
        <f t="shared" si="2012"/>
        <v>0</v>
      </c>
      <c r="R1339" s="19">
        <f t="shared" si="1974"/>
        <v>62361.7</v>
      </c>
      <c r="S1339" s="19">
        <f t="shared" si="2012"/>
        <v>0</v>
      </c>
      <c r="T1339" s="19">
        <f t="shared" si="1998"/>
        <v>62361.7</v>
      </c>
      <c r="U1339" s="19">
        <f t="shared" si="1975"/>
        <v>62361.7</v>
      </c>
      <c r="V1339" s="19">
        <f t="shared" si="1976"/>
        <v>83661.2</v>
      </c>
      <c r="W1339" s="19">
        <f t="shared" si="2012"/>
        <v>0</v>
      </c>
      <c r="X1339" s="32"/>
      <c r="Y1339" s="23"/>
      <c r="Z1339" s="2"/>
    </row>
    <row r="1340" spans="1:26" x14ac:dyDescent="0.3">
      <c r="A1340" s="47" t="s">
        <v>1001</v>
      </c>
      <c r="B1340" s="44">
        <v>410</v>
      </c>
      <c r="C1340" s="47"/>
      <c r="D1340" s="47"/>
      <c r="E1340" s="15" t="s">
        <v>593</v>
      </c>
      <c r="F1340" s="19">
        <f>F1341</f>
        <v>62361.7</v>
      </c>
      <c r="G1340" s="19">
        <f t="shared" si="2012"/>
        <v>62361.7</v>
      </c>
      <c r="H1340" s="19">
        <f t="shared" si="2012"/>
        <v>83661.2</v>
      </c>
      <c r="I1340" s="19">
        <f t="shared" si="2012"/>
        <v>0</v>
      </c>
      <c r="J1340" s="19">
        <f t="shared" si="2012"/>
        <v>0</v>
      </c>
      <c r="K1340" s="19">
        <f t="shared" si="2012"/>
        <v>0</v>
      </c>
      <c r="L1340" s="19">
        <f t="shared" si="1963"/>
        <v>62361.7</v>
      </c>
      <c r="M1340" s="19">
        <f t="shared" si="1964"/>
        <v>62361.7</v>
      </c>
      <c r="N1340" s="19">
        <f t="shared" si="1965"/>
        <v>83661.2</v>
      </c>
      <c r="O1340" s="19">
        <f t="shared" si="2012"/>
        <v>0</v>
      </c>
      <c r="P1340" s="19">
        <f t="shared" si="2012"/>
        <v>0</v>
      </c>
      <c r="Q1340" s="19">
        <f t="shared" si="2012"/>
        <v>0</v>
      </c>
      <c r="R1340" s="19">
        <f t="shared" si="1974"/>
        <v>62361.7</v>
      </c>
      <c r="S1340" s="19">
        <f t="shared" si="2012"/>
        <v>0</v>
      </c>
      <c r="T1340" s="19">
        <f t="shared" si="1998"/>
        <v>62361.7</v>
      </c>
      <c r="U1340" s="19">
        <f t="shared" si="1975"/>
        <v>62361.7</v>
      </c>
      <c r="V1340" s="19">
        <f t="shared" si="1976"/>
        <v>83661.2</v>
      </c>
      <c r="W1340" s="19">
        <f t="shared" si="2012"/>
        <v>0</v>
      </c>
      <c r="X1340" s="32"/>
      <c r="Y1340" s="23"/>
      <c r="Z1340" s="2"/>
    </row>
    <row r="1341" spans="1:26" x14ac:dyDescent="0.3">
      <c r="A1341" s="47" t="s">
        <v>1001</v>
      </c>
      <c r="B1341" s="44">
        <v>410</v>
      </c>
      <c r="C1341" s="47" t="s">
        <v>200</v>
      </c>
      <c r="D1341" s="47" t="s">
        <v>20</v>
      </c>
      <c r="E1341" s="15" t="s">
        <v>553</v>
      </c>
      <c r="F1341" s="19">
        <v>62361.7</v>
      </c>
      <c r="G1341" s="19">
        <v>62361.7</v>
      </c>
      <c r="H1341" s="19">
        <v>83661.2</v>
      </c>
      <c r="I1341" s="19"/>
      <c r="J1341" s="19"/>
      <c r="K1341" s="19"/>
      <c r="L1341" s="19">
        <f t="shared" si="1963"/>
        <v>62361.7</v>
      </c>
      <c r="M1341" s="19">
        <f t="shared" si="1964"/>
        <v>62361.7</v>
      </c>
      <c r="N1341" s="19">
        <f t="shared" si="1965"/>
        <v>83661.2</v>
      </c>
      <c r="O1341" s="19"/>
      <c r="P1341" s="19"/>
      <c r="Q1341" s="19"/>
      <c r="R1341" s="19">
        <f t="shared" si="1974"/>
        <v>62361.7</v>
      </c>
      <c r="S1341" s="19"/>
      <c r="T1341" s="19">
        <f t="shared" si="1998"/>
        <v>62361.7</v>
      </c>
      <c r="U1341" s="19">
        <f t="shared" si="1975"/>
        <v>62361.7</v>
      </c>
      <c r="V1341" s="19">
        <f t="shared" si="1976"/>
        <v>83661.2</v>
      </c>
      <c r="W1341" s="19"/>
      <c r="X1341" s="32"/>
      <c r="Y1341" s="23"/>
      <c r="Z1341" s="2"/>
    </row>
    <row r="1342" spans="1:26" ht="62.4" x14ac:dyDescent="0.3">
      <c r="A1342" s="47" t="s">
        <v>861</v>
      </c>
      <c r="B1342" s="44"/>
      <c r="C1342" s="47"/>
      <c r="D1342" s="47"/>
      <c r="E1342" s="15" t="s">
        <v>945</v>
      </c>
      <c r="F1342" s="19">
        <f t="shared" ref="F1342:K1345" si="2013">F1343</f>
        <v>8000</v>
      </c>
      <c r="G1342" s="19">
        <f t="shared" si="2013"/>
        <v>39873.699999999997</v>
      </c>
      <c r="H1342" s="19">
        <f t="shared" si="2013"/>
        <v>0</v>
      </c>
      <c r="I1342" s="19">
        <f t="shared" si="2013"/>
        <v>0</v>
      </c>
      <c r="J1342" s="19">
        <f t="shared" si="2013"/>
        <v>0</v>
      </c>
      <c r="K1342" s="19">
        <f t="shared" si="2013"/>
        <v>0</v>
      </c>
      <c r="L1342" s="19">
        <f t="shared" si="1963"/>
        <v>8000</v>
      </c>
      <c r="M1342" s="19">
        <f t="shared" si="1964"/>
        <v>39873.699999999997</v>
      </c>
      <c r="N1342" s="19">
        <f t="shared" si="1965"/>
        <v>0</v>
      </c>
      <c r="O1342" s="19">
        <f t="shared" ref="O1342:Q1345" si="2014">O1343</f>
        <v>3396.34</v>
      </c>
      <c r="P1342" s="19">
        <f t="shared" si="2014"/>
        <v>0</v>
      </c>
      <c r="Q1342" s="19">
        <f t="shared" si="2014"/>
        <v>0</v>
      </c>
      <c r="R1342" s="19">
        <f t="shared" si="1974"/>
        <v>11396.34</v>
      </c>
      <c r="S1342" s="19">
        <f t="shared" ref="S1342:S1345" si="2015">S1343</f>
        <v>0</v>
      </c>
      <c r="T1342" s="19">
        <f t="shared" si="1998"/>
        <v>11396.34</v>
      </c>
      <c r="U1342" s="19">
        <f t="shared" si="1975"/>
        <v>39873.699999999997</v>
      </c>
      <c r="V1342" s="19">
        <f t="shared" si="1976"/>
        <v>0</v>
      </c>
      <c r="W1342" s="19">
        <f t="shared" ref="W1342:W1345" si="2016">W1343</f>
        <v>0</v>
      </c>
      <c r="X1342" s="32"/>
      <c r="Y1342" s="23"/>
      <c r="Z1342" s="2"/>
    </row>
    <row r="1343" spans="1:26" ht="62.4" x14ac:dyDescent="0.3">
      <c r="A1343" s="47" t="s">
        <v>862</v>
      </c>
      <c r="B1343" s="44"/>
      <c r="C1343" s="47"/>
      <c r="D1343" s="47"/>
      <c r="E1343" s="15" t="s">
        <v>1158</v>
      </c>
      <c r="F1343" s="19">
        <f t="shared" si="2013"/>
        <v>8000</v>
      </c>
      <c r="G1343" s="19">
        <f t="shared" si="2013"/>
        <v>39873.699999999997</v>
      </c>
      <c r="H1343" s="19">
        <f t="shared" si="2013"/>
        <v>0</v>
      </c>
      <c r="I1343" s="19">
        <f t="shared" si="2013"/>
        <v>0</v>
      </c>
      <c r="J1343" s="19">
        <f t="shared" si="2013"/>
        <v>0</v>
      </c>
      <c r="K1343" s="19">
        <f t="shared" si="2013"/>
        <v>0</v>
      </c>
      <c r="L1343" s="19">
        <f t="shared" si="1963"/>
        <v>8000</v>
      </c>
      <c r="M1343" s="19">
        <f t="shared" si="1964"/>
        <v>39873.699999999997</v>
      </c>
      <c r="N1343" s="19">
        <f t="shared" si="1965"/>
        <v>0</v>
      </c>
      <c r="O1343" s="19">
        <f t="shared" si="2014"/>
        <v>3396.34</v>
      </c>
      <c r="P1343" s="19">
        <f t="shared" si="2014"/>
        <v>0</v>
      </c>
      <c r="Q1343" s="19">
        <f t="shared" si="2014"/>
        <v>0</v>
      </c>
      <c r="R1343" s="19">
        <f t="shared" si="1974"/>
        <v>11396.34</v>
      </c>
      <c r="S1343" s="19">
        <f t="shared" si="2015"/>
        <v>0</v>
      </c>
      <c r="T1343" s="19">
        <f t="shared" si="1998"/>
        <v>11396.34</v>
      </c>
      <c r="U1343" s="19">
        <f t="shared" si="1975"/>
        <v>39873.699999999997</v>
      </c>
      <c r="V1343" s="19">
        <f t="shared" si="1976"/>
        <v>0</v>
      </c>
      <c r="W1343" s="19">
        <f t="shared" si="2016"/>
        <v>0</v>
      </c>
      <c r="X1343" s="32"/>
      <c r="Y1343" s="23"/>
      <c r="Z1343" s="2"/>
    </row>
    <row r="1344" spans="1:26" ht="46.8" x14ac:dyDescent="0.3">
      <c r="A1344" s="47" t="s">
        <v>862</v>
      </c>
      <c r="B1344" s="44">
        <v>400</v>
      </c>
      <c r="C1344" s="47"/>
      <c r="D1344" s="47"/>
      <c r="E1344" s="15" t="s">
        <v>580</v>
      </c>
      <c r="F1344" s="19">
        <f t="shared" si="2013"/>
        <v>8000</v>
      </c>
      <c r="G1344" s="19">
        <f t="shared" si="2013"/>
        <v>39873.699999999997</v>
      </c>
      <c r="H1344" s="19">
        <f t="shared" si="2013"/>
        <v>0</v>
      </c>
      <c r="I1344" s="19">
        <f t="shared" si="2013"/>
        <v>0</v>
      </c>
      <c r="J1344" s="19">
        <f t="shared" si="2013"/>
        <v>0</v>
      </c>
      <c r="K1344" s="19">
        <f t="shared" si="2013"/>
        <v>0</v>
      </c>
      <c r="L1344" s="19">
        <f t="shared" si="1963"/>
        <v>8000</v>
      </c>
      <c r="M1344" s="19">
        <f t="shared" si="1964"/>
        <v>39873.699999999997</v>
      </c>
      <c r="N1344" s="19">
        <f t="shared" si="1965"/>
        <v>0</v>
      </c>
      <c r="O1344" s="19">
        <f t="shared" si="2014"/>
        <v>3396.34</v>
      </c>
      <c r="P1344" s="19">
        <f t="shared" si="2014"/>
        <v>0</v>
      </c>
      <c r="Q1344" s="19">
        <f t="shared" si="2014"/>
        <v>0</v>
      </c>
      <c r="R1344" s="19">
        <f t="shared" si="1974"/>
        <v>11396.34</v>
      </c>
      <c r="S1344" s="19">
        <f t="shared" si="2015"/>
        <v>0</v>
      </c>
      <c r="T1344" s="19">
        <f t="shared" si="1998"/>
        <v>11396.34</v>
      </c>
      <c r="U1344" s="19">
        <f t="shared" si="1975"/>
        <v>39873.699999999997</v>
      </c>
      <c r="V1344" s="19">
        <f t="shared" si="1976"/>
        <v>0</v>
      </c>
      <c r="W1344" s="19">
        <f t="shared" si="2016"/>
        <v>0</v>
      </c>
      <c r="X1344" s="32"/>
      <c r="Y1344" s="23"/>
      <c r="Z1344" s="2"/>
    </row>
    <row r="1345" spans="1:26" x14ac:dyDescent="0.3">
      <c r="A1345" s="47" t="s">
        <v>862</v>
      </c>
      <c r="B1345" s="44">
        <v>410</v>
      </c>
      <c r="C1345" s="47"/>
      <c r="D1345" s="47"/>
      <c r="E1345" s="15" t="s">
        <v>593</v>
      </c>
      <c r="F1345" s="19">
        <f t="shared" si="2013"/>
        <v>8000</v>
      </c>
      <c r="G1345" s="19">
        <f t="shared" si="2013"/>
        <v>39873.699999999997</v>
      </c>
      <c r="H1345" s="19">
        <f t="shared" si="2013"/>
        <v>0</v>
      </c>
      <c r="I1345" s="19">
        <f t="shared" si="2013"/>
        <v>0</v>
      </c>
      <c r="J1345" s="19">
        <f t="shared" si="2013"/>
        <v>0</v>
      </c>
      <c r="K1345" s="19">
        <f t="shared" si="2013"/>
        <v>0</v>
      </c>
      <c r="L1345" s="19">
        <f t="shared" si="1963"/>
        <v>8000</v>
      </c>
      <c r="M1345" s="19">
        <f t="shared" si="1964"/>
        <v>39873.699999999997</v>
      </c>
      <c r="N1345" s="19">
        <f t="shared" si="1965"/>
        <v>0</v>
      </c>
      <c r="O1345" s="19">
        <f t="shared" si="2014"/>
        <v>3396.34</v>
      </c>
      <c r="P1345" s="19">
        <f t="shared" si="2014"/>
        <v>0</v>
      </c>
      <c r="Q1345" s="19">
        <f t="shared" si="2014"/>
        <v>0</v>
      </c>
      <c r="R1345" s="19">
        <f t="shared" si="1974"/>
        <v>11396.34</v>
      </c>
      <c r="S1345" s="19">
        <f t="shared" si="2015"/>
        <v>0</v>
      </c>
      <c r="T1345" s="19">
        <f t="shared" si="1998"/>
        <v>11396.34</v>
      </c>
      <c r="U1345" s="19">
        <f t="shared" si="1975"/>
        <v>39873.699999999997</v>
      </c>
      <c r="V1345" s="19">
        <f t="shared" si="1976"/>
        <v>0</v>
      </c>
      <c r="W1345" s="19">
        <f t="shared" si="2016"/>
        <v>0</v>
      </c>
      <c r="X1345" s="32"/>
      <c r="Y1345" s="23"/>
      <c r="Z1345" s="2"/>
    </row>
    <row r="1346" spans="1:26" x14ac:dyDescent="0.3">
      <c r="A1346" s="47" t="s">
        <v>862</v>
      </c>
      <c r="B1346" s="44">
        <v>410</v>
      </c>
      <c r="C1346" s="47" t="s">
        <v>151</v>
      </c>
      <c r="D1346" s="47" t="s">
        <v>30</v>
      </c>
      <c r="E1346" s="15" t="s">
        <v>549</v>
      </c>
      <c r="F1346" s="19">
        <v>8000</v>
      </c>
      <c r="G1346" s="19">
        <v>39873.699999999997</v>
      </c>
      <c r="H1346" s="19">
        <v>0</v>
      </c>
      <c r="I1346" s="19"/>
      <c r="J1346" s="19"/>
      <c r="K1346" s="19"/>
      <c r="L1346" s="19">
        <f t="shared" si="1963"/>
        <v>8000</v>
      </c>
      <c r="M1346" s="19">
        <f t="shared" si="1964"/>
        <v>39873.699999999997</v>
      </c>
      <c r="N1346" s="19">
        <f t="shared" si="1965"/>
        <v>0</v>
      </c>
      <c r="O1346" s="19">
        <v>3396.34</v>
      </c>
      <c r="P1346" s="19"/>
      <c r="Q1346" s="19"/>
      <c r="R1346" s="19">
        <f t="shared" si="1974"/>
        <v>11396.34</v>
      </c>
      <c r="S1346" s="19"/>
      <c r="T1346" s="19">
        <f t="shared" si="1998"/>
        <v>11396.34</v>
      </c>
      <c r="U1346" s="19">
        <f t="shared" si="1975"/>
        <v>39873.699999999997</v>
      </c>
      <c r="V1346" s="19">
        <f t="shared" si="1976"/>
        <v>0</v>
      </c>
      <c r="W1346" s="19"/>
      <c r="X1346" s="32"/>
      <c r="Y1346" s="23"/>
      <c r="Z1346" s="2"/>
    </row>
    <row r="1347" spans="1:26" ht="46.8" x14ac:dyDescent="0.3">
      <c r="A1347" s="47" t="s">
        <v>888</v>
      </c>
      <c r="B1347" s="44"/>
      <c r="C1347" s="47"/>
      <c r="D1347" s="47"/>
      <c r="E1347" s="15" t="s">
        <v>1159</v>
      </c>
      <c r="F1347" s="19">
        <f t="shared" ref="F1347:K1350" si="2017">F1348</f>
        <v>17026.900000000001</v>
      </c>
      <c r="G1347" s="19">
        <f t="shared" si="2017"/>
        <v>0</v>
      </c>
      <c r="H1347" s="19">
        <f t="shared" si="2017"/>
        <v>0</v>
      </c>
      <c r="I1347" s="19">
        <f t="shared" si="2017"/>
        <v>0</v>
      </c>
      <c r="J1347" s="19">
        <f t="shared" si="2017"/>
        <v>0</v>
      </c>
      <c r="K1347" s="19">
        <f t="shared" si="2017"/>
        <v>0</v>
      </c>
      <c r="L1347" s="19">
        <f t="shared" si="1963"/>
        <v>17026.900000000001</v>
      </c>
      <c r="M1347" s="19">
        <f t="shared" si="1964"/>
        <v>0</v>
      </c>
      <c r="N1347" s="19">
        <f t="shared" si="1965"/>
        <v>0</v>
      </c>
      <c r="O1347" s="19">
        <f t="shared" ref="O1347:Q1350" si="2018">O1348</f>
        <v>0</v>
      </c>
      <c r="P1347" s="19">
        <f t="shared" si="2018"/>
        <v>0</v>
      </c>
      <c r="Q1347" s="19">
        <f t="shared" si="2018"/>
        <v>0</v>
      </c>
      <c r="R1347" s="19">
        <f t="shared" si="1974"/>
        <v>17026.900000000001</v>
      </c>
      <c r="S1347" s="19">
        <f t="shared" ref="S1347:S1350" si="2019">S1348</f>
        <v>0</v>
      </c>
      <c r="T1347" s="19">
        <f t="shared" si="1998"/>
        <v>17026.900000000001</v>
      </c>
      <c r="U1347" s="19">
        <f t="shared" si="1975"/>
        <v>0</v>
      </c>
      <c r="V1347" s="19">
        <f t="shared" si="1976"/>
        <v>0</v>
      </c>
      <c r="W1347" s="19">
        <f t="shared" ref="W1347:W1350" si="2020">W1348</f>
        <v>0</v>
      </c>
      <c r="X1347" s="32"/>
      <c r="Y1347" s="23"/>
      <c r="Z1347" s="2"/>
    </row>
    <row r="1348" spans="1:26" x14ac:dyDescent="0.3">
      <c r="A1348" s="47" t="s">
        <v>889</v>
      </c>
      <c r="B1348" s="44"/>
      <c r="C1348" s="47"/>
      <c r="D1348" s="47"/>
      <c r="E1348" s="15" t="s">
        <v>1160</v>
      </c>
      <c r="F1348" s="19">
        <f t="shared" si="2017"/>
        <v>17026.900000000001</v>
      </c>
      <c r="G1348" s="19">
        <f t="shared" si="2017"/>
        <v>0</v>
      </c>
      <c r="H1348" s="19">
        <f t="shared" si="2017"/>
        <v>0</v>
      </c>
      <c r="I1348" s="19">
        <f t="shared" si="2017"/>
        <v>0</v>
      </c>
      <c r="J1348" s="19">
        <f t="shared" si="2017"/>
        <v>0</v>
      </c>
      <c r="K1348" s="19">
        <f t="shared" si="2017"/>
        <v>0</v>
      </c>
      <c r="L1348" s="19">
        <f t="shared" si="1963"/>
        <v>17026.900000000001</v>
      </c>
      <c r="M1348" s="19">
        <f t="shared" si="1964"/>
        <v>0</v>
      </c>
      <c r="N1348" s="19">
        <f t="shared" si="1965"/>
        <v>0</v>
      </c>
      <c r="O1348" s="19">
        <f t="shared" si="2018"/>
        <v>0</v>
      </c>
      <c r="P1348" s="19">
        <f t="shared" si="2018"/>
        <v>0</v>
      </c>
      <c r="Q1348" s="19">
        <f t="shared" si="2018"/>
        <v>0</v>
      </c>
      <c r="R1348" s="19">
        <f t="shared" si="1974"/>
        <v>17026.900000000001</v>
      </c>
      <c r="S1348" s="19">
        <f t="shared" si="2019"/>
        <v>0</v>
      </c>
      <c r="T1348" s="19">
        <f t="shared" si="1998"/>
        <v>17026.900000000001</v>
      </c>
      <c r="U1348" s="19">
        <f t="shared" si="1975"/>
        <v>0</v>
      </c>
      <c r="V1348" s="19">
        <f t="shared" si="1976"/>
        <v>0</v>
      </c>
      <c r="W1348" s="19">
        <f t="shared" si="2020"/>
        <v>0</v>
      </c>
      <c r="X1348" s="32"/>
      <c r="Y1348" s="23"/>
      <c r="Z1348" s="2"/>
    </row>
    <row r="1349" spans="1:26" ht="46.8" x14ac:dyDescent="0.3">
      <c r="A1349" s="47" t="s">
        <v>889</v>
      </c>
      <c r="B1349" s="44">
        <v>400</v>
      </c>
      <c r="C1349" s="47"/>
      <c r="D1349" s="47"/>
      <c r="E1349" s="15" t="s">
        <v>580</v>
      </c>
      <c r="F1349" s="19">
        <f t="shared" si="2017"/>
        <v>17026.900000000001</v>
      </c>
      <c r="G1349" s="19">
        <f t="shared" si="2017"/>
        <v>0</v>
      </c>
      <c r="H1349" s="19">
        <f t="shared" si="2017"/>
        <v>0</v>
      </c>
      <c r="I1349" s="19">
        <f t="shared" si="2017"/>
        <v>0</v>
      </c>
      <c r="J1349" s="19">
        <f t="shared" si="2017"/>
        <v>0</v>
      </c>
      <c r="K1349" s="19">
        <f t="shared" si="2017"/>
        <v>0</v>
      </c>
      <c r="L1349" s="19">
        <f t="shared" si="1963"/>
        <v>17026.900000000001</v>
      </c>
      <c r="M1349" s="19">
        <f t="shared" si="1964"/>
        <v>0</v>
      </c>
      <c r="N1349" s="19">
        <f t="shared" si="1965"/>
        <v>0</v>
      </c>
      <c r="O1349" s="19">
        <f t="shared" si="2018"/>
        <v>0</v>
      </c>
      <c r="P1349" s="19">
        <f t="shared" si="2018"/>
        <v>0</v>
      </c>
      <c r="Q1349" s="19">
        <f t="shared" si="2018"/>
        <v>0</v>
      </c>
      <c r="R1349" s="19">
        <f t="shared" si="1974"/>
        <v>17026.900000000001</v>
      </c>
      <c r="S1349" s="19">
        <f t="shared" si="2019"/>
        <v>0</v>
      </c>
      <c r="T1349" s="19">
        <f t="shared" si="1998"/>
        <v>17026.900000000001</v>
      </c>
      <c r="U1349" s="19">
        <f t="shared" si="1975"/>
        <v>0</v>
      </c>
      <c r="V1349" s="19">
        <f t="shared" si="1976"/>
        <v>0</v>
      </c>
      <c r="W1349" s="19">
        <f t="shared" si="2020"/>
        <v>0</v>
      </c>
      <c r="X1349" s="32"/>
      <c r="Y1349" s="23"/>
      <c r="Z1349" s="2"/>
    </row>
    <row r="1350" spans="1:26" x14ac:dyDescent="0.3">
      <c r="A1350" s="47" t="s">
        <v>889</v>
      </c>
      <c r="B1350" s="44">
        <v>410</v>
      </c>
      <c r="C1350" s="47"/>
      <c r="D1350" s="47"/>
      <c r="E1350" s="15" t="s">
        <v>593</v>
      </c>
      <c r="F1350" s="19">
        <f t="shared" si="2017"/>
        <v>17026.900000000001</v>
      </c>
      <c r="G1350" s="19">
        <f t="shared" si="2017"/>
        <v>0</v>
      </c>
      <c r="H1350" s="19">
        <f t="shared" si="2017"/>
        <v>0</v>
      </c>
      <c r="I1350" s="19">
        <f t="shared" si="2017"/>
        <v>0</v>
      </c>
      <c r="J1350" s="19">
        <f t="shared" si="2017"/>
        <v>0</v>
      </c>
      <c r="K1350" s="19">
        <f t="shared" si="2017"/>
        <v>0</v>
      </c>
      <c r="L1350" s="19">
        <f t="shared" si="1963"/>
        <v>17026.900000000001</v>
      </c>
      <c r="M1350" s="19">
        <f t="shared" si="1964"/>
        <v>0</v>
      </c>
      <c r="N1350" s="19">
        <f t="shared" si="1965"/>
        <v>0</v>
      </c>
      <c r="O1350" s="19">
        <f t="shared" si="2018"/>
        <v>0</v>
      </c>
      <c r="P1350" s="19">
        <f t="shared" si="2018"/>
        <v>0</v>
      </c>
      <c r="Q1350" s="19">
        <f t="shared" si="2018"/>
        <v>0</v>
      </c>
      <c r="R1350" s="19">
        <f t="shared" si="1974"/>
        <v>17026.900000000001</v>
      </c>
      <c r="S1350" s="19">
        <f t="shared" si="2019"/>
        <v>0</v>
      </c>
      <c r="T1350" s="19">
        <f t="shared" si="1998"/>
        <v>17026.900000000001</v>
      </c>
      <c r="U1350" s="19">
        <f t="shared" si="1975"/>
        <v>0</v>
      </c>
      <c r="V1350" s="19">
        <f t="shared" si="1976"/>
        <v>0</v>
      </c>
      <c r="W1350" s="19">
        <f t="shared" si="2020"/>
        <v>0</v>
      </c>
      <c r="X1350" s="32"/>
      <c r="Y1350" s="23"/>
      <c r="Z1350" s="2"/>
    </row>
    <row r="1351" spans="1:26" x14ac:dyDescent="0.3">
      <c r="A1351" s="47" t="s">
        <v>889</v>
      </c>
      <c r="B1351" s="44">
        <v>410</v>
      </c>
      <c r="C1351" s="47" t="s">
        <v>200</v>
      </c>
      <c r="D1351" s="47" t="s">
        <v>20</v>
      </c>
      <c r="E1351" s="15" t="s">
        <v>553</v>
      </c>
      <c r="F1351" s="19">
        <v>17026.900000000001</v>
      </c>
      <c r="G1351" s="19">
        <v>0</v>
      </c>
      <c r="H1351" s="19">
        <v>0</v>
      </c>
      <c r="I1351" s="19"/>
      <c r="J1351" s="19"/>
      <c r="K1351" s="19"/>
      <c r="L1351" s="19">
        <f t="shared" si="1963"/>
        <v>17026.900000000001</v>
      </c>
      <c r="M1351" s="19">
        <f t="shared" si="1964"/>
        <v>0</v>
      </c>
      <c r="N1351" s="19">
        <f t="shared" si="1965"/>
        <v>0</v>
      </c>
      <c r="O1351" s="19"/>
      <c r="P1351" s="19"/>
      <c r="Q1351" s="19"/>
      <c r="R1351" s="19">
        <f t="shared" si="1974"/>
        <v>17026.900000000001</v>
      </c>
      <c r="S1351" s="19"/>
      <c r="T1351" s="19">
        <f t="shared" si="1998"/>
        <v>17026.900000000001</v>
      </c>
      <c r="U1351" s="19">
        <f t="shared" si="1975"/>
        <v>0</v>
      </c>
      <c r="V1351" s="19">
        <f t="shared" si="1976"/>
        <v>0</v>
      </c>
      <c r="W1351" s="19"/>
      <c r="X1351" s="32"/>
      <c r="Y1351" s="23"/>
      <c r="Z1351" s="2"/>
    </row>
    <row r="1352" spans="1:26" ht="31.2" x14ac:dyDescent="0.3">
      <c r="A1352" s="20" t="s">
        <v>1377</v>
      </c>
      <c r="B1352" s="44"/>
      <c r="C1352" s="47"/>
      <c r="D1352" s="47"/>
      <c r="E1352" s="15" t="s">
        <v>1379</v>
      </c>
      <c r="F1352" s="19"/>
      <c r="G1352" s="19"/>
      <c r="H1352" s="19"/>
      <c r="I1352" s="19"/>
      <c r="J1352" s="19"/>
      <c r="K1352" s="19"/>
      <c r="L1352" s="19"/>
      <c r="M1352" s="19"/>
      <c r="N1352" s="19"/>
      <c r="O1352" s="19">
        <f>O1353</f>
        <v>194073</v>
      </c>
      <c r="P1352" s="19">
        <f t="shared" ref="P1352:W1355" si="2021">P1353</f>
        <v>0</v>
      </c>
      <c r="Q1352" s="19">
        <f t="shared" si="2021"/>
        <v>0</v>
      </c>
      <c r="R1352" s="19">
        <f t="shared" si="1974"/>
        <v>194073</v>
      </c>
      <c r="S1352" s="19">
        <f t="shared" si="2021"/>
        <v>0</v>
      </c>
      <c r="T1352" s="19">
        <f t="shared" si="1998"/>
        <v>194073</v>
      </c>
      <c r="U1352" s="19">
        <f t="shared" si="1975"/>
        <v>0</v>
      </c>
      <c r="V1352" s="19">
        <f t="shared" si="1976"/>
        <v>0</v>
      </c>
      <c r="W1352" s="19">
        <f t="shared" si="2021"/>
        <v>0</v>
      </c>
      <c r="X1352" s="32"/>
      <c r="Y1352" s="23"/>
      <c r="Z1352" s="2"/>
    </row>
    <row r="1353" spans="1:26" ht="62.4" x14ac:dyDescent="0.3">
      <c r="A1353" s="20" t="s">
        <v>1378</v>
      </c>
      <c r="B1353" s="44"/>
      <c r="C1353" s="47"/>
      <c r="D1353" s="47"/>
      <c r="E1353" s="15" t="s">
        <v>1380</v>
      </c>
      <c r="F1353" s="19"/>
      <c r="G1353" s="19"/>
      <c r="H1353" s="19"/>
      <c r="I1353" s="19"/>
      <c r="J1353" s="19"/>
      <c r="K1353" s="19"/>
      <c r="L1353" s="19"/>
      <c r="M1353" s="19"/>
      <c r="N1353" s="19"/>
      <c r="O1353" s="19">
        <f>O1354</f>
        <v>194073</v>
      </c>
      <c r="P1353" s="19">
        <f t="shared" si="2021"/>
        <v>0</v>
      </c>
      <c r="Q1353" s="19">
        <f t="shared" si="2021"/>
        <v>0</v>
      </c>
      <c r="R1353" s="19">
        <f t="shared" si="1974"/>
        <v>194073</v>
      </c>
      <c r="S1353" s="19">
        <f t="shared" si="2021"/>
        <v>0</v>
      </c>
      <c r="T1353" s="19">
        <f t="shared" si="1998"/>
        <v>194073</v>
      </c>
      <c r="U1353" s="19">
        <f t="shared" si="1975"/>
        <v>0</v>
      </c>
      <c r="V1353" s="19">
        <f t="shared" si="1976"/>
        <v>0</v>
      </c>
      <c r="W1353" s="19">
        <f t="shared" si="2021"/>
        <v>0</v>
      </c>
      <c r="X1353" s="32"/>
      <c r="Y1353" s="23"/>
      <c r="Z1353" s="2"/>
    </row>
    <row r="1354" spans="1:26" ht="46.8" x14ac:dyDescent="0.3">
      <c r="A1354" s="20" t="s">
        <v>1378</v>
      </c>
      <c r="B1354" s="44">
        <v>400</v>
      </c>
      <c r="C1354" s="47"/>
      <c r="D1354" s="47"/>
      <c r="E1354" s="15" t="s">
        <v>580</v>
      </c>
      <c r="F1354" s="19"/>
      <c r="G1354" s="19"/>
      <c r="H1354" s="19"/>
      <c r="I1354" s="19"/>
      <c r="J1354" s="19"/>
      <c r="K1354" s="19"/>
      <c r="L1354" s="19"/>
      <c r="M1354" s="19"/>
      <c r="N1354" s="19"/>
      <c r="O1354" s="19">
        <f>O1355</f>
        <v>194073</v>
      </c>
      <c r="P1354" s="19">
        <f t="shared" si="2021"/>
        <v>0</v>
      </c>
      <c r="Q1354" s="19">
        <f t="shared" si="2021"/>
        <v>0</v>
      </c>
      <c r="R1354" s="19">
        <f t="shared" si="1974"/>
        <v>194073</v>
      </c>
      <c r="S1354" s="19">
        <f t="shared" si="2021"/>
        <v>0</v>
      </c>
      <c r="T1354" s="19">
        <f t="shared" si="1998"/>
        <v>194073</v>
      </c>
      <c r="U1354" s="19">
        <f t="shared" si="1975"/>
        <v>0</v>
      </c>
      <c r="V1354" s="19">
        <f t="shared" si="1976"/>
        <v>0</v>
      </c>
      <c r="W1354" s="19">
        <f t="shared" si="2021"/>
        <v>0</v>
      </c>
      <c r="X1354" s="32"/>
      <c r="Y1354" s="23"/>
      <c r="Z1354" s="2"/>
    </row>
    <row r="1355" spans="1:26" x14ac:dyDescent="0.3">
      <c r="A1355" s="20" t="s">
        <v>1378</v>
      </c>
      <c r="B1355" s="44">
        <v>410</v>
      </c>
      <c r="C1355" s="47"/>
      <c r="D1355" s="47"/>
      <c r="E1355" s="15" t="s">
        <v>593</v>
      </c>
      <c r="F1355" s="19"/>
      <c r="G1355" s="19"/>
      <c r="H1355" s="19"/>
      <c r="I1355" s="19"/>
      <c r="J1355" s="19"/>
      <c r="K1355" s="19"/>
      <c r="L1355" s="19"/>
      <c r="M1355" s="19"/>
      <c r="N1355" s="19"/>
      <c r="O1355" s="19">
        <f>O1356</f>
        <v>194073</v>
      </c>
      <c r="P1355" s="19">
        <f t="shared" si="2021"/>
        <v>0</v>
      </c>
      <c r="Q1355" s="19">
        <f t="shared" si="2021"/>
        <v>0</v>
      </c>
      <c r="R1355" s="19">
        <f t="shared" si="1974"/>
        <v>194073</v>
      </c>
      <c r="S1355" s="19">
        <f t="shared" si="2021"/>
        <v>0</v>
      </c>
      <c r="T1355" s="19">
        <f t="shared" si="1998"/>
        <v>194073</v>
      </c>
      <c r="U1355" s="19">
        <f t="shared" si="1975"/>
        <v>0</v>
      </c>
      <c r="V1355" s="19">
        <f t="shared" si="1976"/>
        <v>0</v>
      </c>
      <c r="W1355" s="19">
        <f t="shared" si="2021"/>
        <v>0</v>
      </c>
      <c r="X1355" s="32"/>
      <c r="Y1355" s="23"/>
      <c r="Z1355" s="2"/>
    </row>
    <row r="1356" spans="1:26" x14ac:dyDescent="0.3">
      <c r="A1356" s="20" t="s">
        <v>1378</v>
      </c>
      <c r="B1356" s="44">
        <v>410</v>
      </c>
      <c r="C1356" s="47" t="s">
        <v>151</v>
      </c>
      <c r="D1356" s="47" t="s">
        <v>30</v>
      </c>
      <c r="E1356" s="15" t="s">
        <v>549</v>
      </c>
      <c r="F1356" s="19"/>
      <c r="G1356" s="19"/>
      <c r="H1356" s="19"/>
      <c r="I1356" s="19"/>
      <c r="J1356" s="19"/>
      <c r="K1356" s="19"/>
      <c r="L1356" s="19"/>
      <c r="M1356" s="19"/>
      <c r="N1356" s="19"/>
      <c r="O1356" s="19">
        <f>2426+7277.7+184369.3</f>
        <v>194073</v>
      </c>
      <c r="P1356" s="19"/>
      <c r="Q1356" s="19"/>
      <c r="R1356" s="19">
        <f t="shared" si="1974"/>
        <v>194073</v>
      </c>
      <c r="S1356" s="19"/>
      <c r="T1356" s="19">
        <f t="shared" si="1998"/>
        <v>194073</v>
      </c>
      <c r="U1356" s="19">
        <f t="shared" si="1975"/>
        <v>0</v>
      </c>
      <c r="V1356" s="19">
        <f t="shared" si="1976"/>
        <v>0</v>
      </c>
      <c r="W1356" s="19"/>
      <c r="X1356" s="32"/>
      <c r="Y1356" s="23"/>
      <c r="Z1356" s="2"/>
    </row>
    <row r="1357" spans="1:26" s="11" customFormat="1" ht="31.2" x14ac:dyDescent="0.3">
      <c r="A1357" s="10" t="s">
        <v>290</v>
      </c>
      <c r="B1357" s="17"/>
      <c r="C1357" s="10"/>
      <c r="D1357" s="10"/>
      <c r="E1357" s="16" t="s">
        <v>1161</v>
      </c>
      <c r="F1357" s="18">
        <f t="shared" ref="F1357:K1358" si="2022">F1358</f>
        <v>440400.40000000008</v>
      </c>
      <c r="G1357" s="18">
        <f t="shared" si="2022"/>
        <v>434136.90000000008</v>
      </c>
      <c r="H1357" s="18">
        <f t="shared" si="2022"/>
        <v>434136.90000000008</v>
      </c>
      <c r="I1357" s="18">
        <f t="shared" si="2022"/>
        <v>0</v>
      </c>
      <c r="J1357" s="18">
        <f t="shared" si="2022"/>
        <v>0</v>
      </c>
      <c r="K1357" s="18">
        <f t="shared" si="2022"/>
        <v>0</v>
      </c>
      <c r="L1357" s="18">
        <f t="shared" si="1963"/>
        <v>440400.40000000008</v>
      </c>
      <c r="M1357" s="18">
        <f t="shared" si="1964"/>
        <v>434136.90000000008</v>
      </c>
      <c r="N1357" s="18">
        <f t="shared" si="1965"/>
        <v>434136.90000000008</v>
      </c>
      <c r="O1357" s="18">
        <f t="shared" ref="O1357:Q1358" si="2023">O1358</f>
        <v>9450.9999999999982</v>
      </c>
      <c r="P1357" s="18">
        <f t="shared" si="2023"/>
        <v>0</v>
      </c>
      <c r="Q1357" s="18">
        <f t="shared" si="2023"/>
        <v>0</v>
      </c>
      <c r="R1357" s="18">
        <f t="shared" si="1974"/>
        <v>449851.40000000008</v>
      </c>
      <c r="S1357" s="18">
        <f t="shared" ref="S1357:S1358" si="2024">S1358</f>
        <v>0</v>
      </c>
      <c r="T1357" s="18">
        <f t="shared" si="1998"/>
        <v>449851.40000000008</v>
      </c>
      <c r="U1357" s="18">
        <f t="shared" si="1975"/>
        <v>434136.90000000008</v>
      </c>
      <c r="V1357" s="18">
        <f t="shared" si="1976"/>
        <v>434136.90000000008</v>
      </c>
      <c r="W1357" s="18">
        <f t="shared" ref="W1357:W1358" si="2025">W1358</f>
        <v>0</v>
      </c>
      <c r="X1357" s="31"/>
      <c r="Y1357" s="26"/>
    </row>
    <row r="1358" spans="1:26" ht="31.2" x14ac:dyDescent="0.3">
      <c r="A1358" s="47" t="s">
        <v>291</v>
      </c>
      <c r="B1358" s="44"/>
      <c r="C1358" s="47"/>
      <c r="D1358" s="47"/>
      <c r="E1358" s="15" t="s">
        <v>1162</v>
      </c>
      <c r="F1358" s="19">
        <f t="shared" si="2022"/>
        <v>440400.40000000008</v>
      </c>
      <c r="G1358" s="19">
        <f t="shared" si="2022"/>
        <v>434136.90000000008</v>
      </c>
      <c r="H1358" s="19">
        <f t="shared" si="2022"/>
        <v>434136.90000000008</v>
      </c>
      <c r="I1358" s="19">
        <f t="shared" si="2022"/>
        <v>0</v>
      </c>
      <c r="J1358" s="19">
        <f t="shared" si="2022"/>
        <v>0</v>
      </c>
      <c r="K1358" s="19">
        <f t="shared" si="2022"/>
        <v>0</v>
      </c>
      <c r="L1358" s="19">
        <f t="shared" si="1963"/>
        <v>440400.40000000008</v>
      </c>
      <c r="M1358" s="19">
        <f t="shared" si="1964"/>
        <v>434136.90000000008</v>
      </c>
      <c r="N1358" s="19">
        <f t="shared" si="1965"/>
        <v>434136.90000000008</v>
      </c>
      <c r="O1358" s="19">
        <f t="shared" si="2023"/>
        <v>9450.9999999999982</v>
      </c>
      <c r="P1358" s="19">
        <f t="shared" si="2023"/>
        <v>0</v>
      </c>
      <c r="Q1358" s="19">
        <f t="shared" si="2023"/>
        <v>0</v>
      </c>
      <c r="R1358" s="19">
        <f t="shared" si="1974"/>
        <v>449851.40000000008</v>
      </c>
      <c r="S1358" s="19">
        <f t="shared" si="2024"/>
        <v>0</v>
      </c>
      <c r="T1358" s="19">
        <f t="shared" si="1998"/>
        <v>449851.40000000008</v>
      </c>
      <c r="U1358" s="19">
        <f t="shared" si="1975"/>
        <v>434136.90000000008</v>
      </c>
      <c r="V1358" s="19">
        <f t="shared" si="1976"/>
        <v>434136.90000000008</v>
      </c>
      <c r="W1358" s="19">
        <f t="shared" si="2025"/>
        <v>0</v>
      </c>
      <c r="X1358" s="32"/>
      <c r="Y1358" s="23"/>
      <c r="Z1358" s="2"/>
    </row>
    <row r="1359" spans="1:26" ht="46.8" x14ac:dyDescent="0.3">
      <c r="A1359" s="47" t="s">
        <v>289</v>
      </c>
      <c r="B1359" s="44"/>
      <c r="C1359" s="47"/>
      <c r="D1359" s="47"/>
      <c r="E1359" s="15" t="s">
        <v>627</v>
      </c>
      <c r="F1359" s="19">
        <f t="shared" ref="F1359:K1359" si="2026">F1360+F1364+F1368</f>
        <v>440400.40000000008</v>
      </c>
      <c r="G1359" s="19">
        <f t="shared" si="2026"/>
        <v>434136.90000000008</v>
      </c>
      <c r="H1359" s="19">
        <f t="shared" si="2026"/>
        <v>434136.90000000008</v>
      </c>
      <c r="I1359" s="19">
        <f t="shared" si="2026"/>
        <v>0</v>
      </c>
      <c r="J1359" s="19">
        <f t="shared" si="2026"/>
        <v>0</v>
      </c>
      <c r="K1359" s="19">
        <f t="shared" si="2026"/>
        <v>0</v>
      </c>
      <c r="L1359" s="19">
        <f t="shared" si="1963"/>
        <v>440400.40000000008</v>
      </c>
      <c r="M1359" s="19">
        <f t="shared" si="1964"/>
        <v>434136.90000000008</v>
      </c>
      <c r="N1359" s="19">
        <f t="shared" si="1965"/>
        <v>434136.90000000008</v>
      </c>
      <c r="O1359" s="19">
        <f t="shared" ref="O1359:Q1359" si="2027">O1360+O1364+O1368</f>
        <v>9450.9999999999982</v>
      </c>
      <c r="P1359" s="19">
        <f t="shared" si="2027"/>
        <v>0</v>
      </c>
      <c r="Q1359" s="19">
        <f t="shared" si="2027"/>
        <v>0</v>
      </c>
      <c r="R1359" s="19">
        <f t="shared" si="1974"/>
        <v>449851.40000000008</v>
      </c>
      <c r="S1359" s="19">
        <f t="shared" ref="S1359" si="2028">S1360+S1364+S1368</f>
        <v>0</v>
      </c>
      <c r="T1359" s="19">
        <f t="shared" si="1998"/>
        <v>449851.40000000008</v>
      </c>
      <c r="U1359" s="19">
        <f t="shared" si="1975"/>
        <v>434136.90000000008</v>
      </c>
      <c r="V1359" s="19">
        <f t="shared" si="1976"/>
        <v>434136.90000000008</v>
      </c>
      <c r="W1359" s="19">
        <f t="shared" ref="W1359" si="2029">W1360+W1364+W1368</f>
        <v>0</v>
      </c>
      <c r="X1359" s="32"/>
      <c r="Y1359" s="23"/>
      <c r="Z1359" s="2"/>
    </row>
    <row r="1360" spans="1:26" ht="93.6" x14ac:dyDescent="0.3">
      <c r="A1360" s="47" t="s">
        <v>289</v>
      </c>
      <c r="B1360" s="44">
        <v>100</v>
      </c>
      <c r="C1360" s="47"/>
      <c r="D1360" s="47"/>
      <c r="E1360" s="15" t="s">
        <v>577</v>
      </c>
      <c r="F1360" s="19">
        <f t="shared" ref="F1360:K1360" si="2030">F1361</f>
        <v>132472.40000000002</v>
      </c>
      <c r="G1360" s="19">
        <f t="shared" si="2030"/>
        <v>120636.5</v>
      </c>
      <c r="H1360" s="19">
        <f t="shared" si="2030"/>
        <v>120636.5</v>
      </c>
      <c r="I1360" s="19">
        <f t="shared" si="2030"/>
        <v>0</v>
      </c>
      <c r="J1360" s="19">
        <f t="shared" si="2030"/>
        <v>0</v>
      </c>
      <c r="K1360" s="19">
        <f t="shared" si="2030"/>
        <v>0</v>
      </c>
      <c r="L1360" s="19">
        <f t="shared" si="1963"/>
        <v>132472.40000000002</v>
      </c>
      <c r="M1360" s="19">
        <f t="shared" si="1964"/>
        <v>120636.5</v>
      </c>
      <c r="N1360" s="19">
        <f t="shared" si="1965"/>
        <v>120636.5</v>
      </c>
      <c r="O1360" s="19">
        <f t="shared" ref="O1360:Q1360" si="2031">O1361</f>
        <v>9382.6999999999989</v>
      </c>
      <c r="P1360" s="19">
        <f t="shared" si="2031"/>
        <v>0</v>
      </c>
      <c r="Q1360" s="19">
        <f t="shared" si="2031"/>
        <v>0</v>
      </c>
      <c r="R1360" s="19">
        <f t="shared" si="1974"/>
        <v>141855.10000000003</v>
      </c>
      <c r="S1360" s="19">
        <f t="shared" ref="S1360" si="2032">S1361</f>
        <v>0</v>
      </c>
      <c r="T1360" s="19">
        <f t="shared" si="1998"/>
        <v>141855.10000000003</v>
      </c>
      <c r="U1360" s="19">
        <f t="shared" si="1975"/>
        <v>120636.5</v>
      </c>
      <c r="V1360" s="19">
        <f t="shared" si="1976"/>
        <v>120636.5</v>
      </c>
      <c r="W1360" s="19">
        <f t="shared" ref="W1360" si="2033">W1361</f>
        <v>0</v>
      </c>
      <c r="X1360" s="32"/>
      <c r="Y1360" s="23"/>
      <c r="Z1360" s="2"/>
    </row>
    <row r="1361" spans="1:26" ht="31.2" x14ac:dyDescent="0.3">
      <c r="A1361" s="47" t="s">
        <v>289</v>
      </c>
      <c r="B1361" s="44">
        <v>110</v>
      </c>
      <c r="C1361" s="47"/>
      <c r="D1361" s="47"/>
      <c r="E1361" s="15" t="s">
        <v>584</v>
      </c>
      <c r="F1361" s="19">
        <f>F1363+F1362</f>
        <v>132472.40000000002</v>
      </c>
      <c r="G1361" s="19">
        <f t="shared" ref="G1361:W1361" si="2034">G1363+G1362</f>
        <v>120636.5</v>
      </c>
      <c r="H1361" s="19">
        <f t="shared" si="2034"/>
        <v>120636.5</v>
      </c>
      <c r="I1361" s="19">
        <f t="shared" ref="I1361:K1361" si="2035">I1363+I1362</f>
        <v>0</v>
      </c>
      <c r="J1361" s="19">
        <f t="shared" si="2035"/>
        <v>0</v>
      </c>
      <c r="K1361" s="19">
        <f t="shared" si="2035"/>
        <v>0</v>
      </c>
      <c r="L1361" s="19">
        <f t="shared" si="1963"/>
        <v>132472.40000000002</v>
      </c>
      <c r="M1361" s="19">
        <f t="shared" si="1964"/>
        <v>120636.5</v>
      </c>
      <c r="N1361" s="19">
        <f t="shared" si="1965"/>
        <v>120636.5</v>
      </c>
      <c r="O1361" s="19">
        <f t="shared" ref="O1361:Q1361" si="2036">O1363+O1362</f>
        <v>9382.6999999999989</v>
      </c>
      <c r="P1361" s="19">
        <f t="shared" si="2036"/>
        <v>0</v>
      </c>
      <c r="Q1361" s="19">
        <f t="shared" si="2036"/>
        <v>0</v>
      </c>
      <c r="R1361" s="19">
        <f t="shared" si="1974"/>
        <v>141855.10000000003</v>
      </c>
      <c r="S1361" s="19">
        <f t="shared" ref="S1361" si="2037">S1363+S1362</f>
        <v>0</v>
      </c>
      <c r="T1361" s="19">
        <f t="shared" si="1998"/>
        <v>141855.10000000003</v>
      </c>
      <c r="U1361" s="19">
        <f t="shared" si="1975"/>
        <v>120636.5</v>
      </c>
      <c r="V1361" s="19">
        <f t="shared" si="1976"/>
        <v>120636.5</v>
      </c>
      <c r="W1361" s="19">
        <f t="shared" si="2034"/>
        <v>0</v>
      </c>
      <c r="X1361" s="32"/>
      <c r="Y1361" s="23"/>
      <c r="Z1361" s="2"/>
    </row>
    <row r="1362" spans="1:26" x14ac:dyDescent="0.3">
      <c r="A1362" s="47" t="s">
        <v>289</v>
      </c>
      <c r="B1362" s="44">
        <v>110</v>
      </c>
      <c r="C1362" s="47" t="s">
        <v>151</v>
      </c>
      <c r="D1362" s="47" t="s">
        <v>30</v>
      </c>
      <c r="E1362" s="15" t="s">
        <v>549</v>
      </c>
      <c r="F1362" s="19">
        <v>33516.9</v>
      </c>
      <c r="G1362" s="19">
        <v>30391.100000000002</v>
      </c>
      <c r="H1362" s="19">
        <v>30391.100000000002</v>
      </c>
      <c r="I1362" s="19"/>
      <c r="J1362" s="19"/>
      <c r="K1362" s="19"/>
      <c r="L1362" s="19">
        <f t="shared" si="1963"/>
        <v>33516.9</v>
      </c>
      <c r="M1362" s="19">
        <f t="shared" si="1964"/>
        <v>30391.100000000002</v>
      </c>
      <c r="N1362" s="19">
        <f t="shared" si="1965"/>
        <v>30391.100000000002</v>
      </c>
      <c r="O1362" s="19">
        <v>989.4</v>
      </c>
      <c r="P1362" s="19"/>
      <c r="Q1362" s="19"/>
      <c r="R1362" s="19">
        <f t="shared" ref="R1362:R1425" si="2038">L1362+O1362</f>
        <v>34506.300000000003</v>
      </c>
      <c r="S1362" s="19"/>
      <c r="T1362" s="19">
        <f t="shared" si="1998"/>
        <v>34506.300000000003</v>
      </c>
      <c r="U1362" s="19">
        <f t="shared" ref="U1362:U1425" si="2039">M1362+P1362</f>
        <v>30391.100000000002</v>
      </c>
      <c r="V1362" s="19">
        <f t="shared" ref="V1362:V1425" si="2040">N1362+Q1362</f>
        <v>30391.100000000002</v>
      </c>
      <c r="W1362" s="19"/>
      <c r="X1362" s="32"/>
      <c r="Y1362" s="23"/>
      <c r="Z1362" s="2"/>
    </row>
    <row r="1363" spans="1:26" ht="31.2" x14ac:dyDescent="0.3">
      <c r="A1363" s="47" t="s">
        <v>289</v>
      </c>
      <c r="B1363" s="44">
        <v>110</v>
      </c>
      <c r="C1363" s="47" t="s">
        <v>200</v>
      </c>
      <c r="D1363" s="47" t="s">
        <v>200</v>
      </c>
      <c r="E1363" s="15" t="s">
        <v>554</v>
      </c>
      <c r="F1363" s="19">
        <v>98955.500000000015</v>
      </c>
      <c r="G1363" s="19">
        <v>90245.4</v>
      </c>
      <c r="H1363" s="19">
        <v>90245.4</v>
      </c>
      <c r="I1363" s="19"/>
      <c r="J1363" s="19"/>
      <c r="K1363" s="19"/>
      <c r="L1363" s="19">
        <f t="shared" si="1963"/>
        <v>98955.500000000015</v>
      </c>
      <c r="M1363" s="19">
        <f t="shared" si="1964"/>
        <v>90245.4</v>
      </c>
      <c r="N1363" s="19">
        <f t="shared" si="1965"/>
        <v>90245.4</v>
      </c>
      <c r="O1363" s="19">
        <v>8393.2999999999993</v>
      </c>
      <c r="P1363" s="19"/>
      <c r="Q1363" s="19"/>
      <c r="R1363" s="19">
        <f t="shared" si="2038"/>
        <v>107348.80000000002</v>
      </c>
      <c r="S1363" s="19"/>
      <c r="T1363" s="19">
        <f t="shared" si="1998"/>
        <v>107348.80000000002</v>
      </c>
      <c r="U1363" s="19">
        <f t="shared" si="2039"/>
        <v>90245.4</v>
      </c>
      <c r="V1363" s="19">
        <f t="shared" si="2040"/>
        <v>90245.4</v>
      </c>
      <c r="W1363" s="19"/>
      <c r="X1363" s="32"/>
      <c r="Y1363" s="23"/>
      <c r="Z1363" s="2"/>
    </row>
    <row r="1364" spans="1:26" ht="31.2" x14ac:dyDescent="0.3">
      <c r="A1364" s="47" t="s">
        <v>289</v>
      </c>
      <c r="B1364" s="44">
        <v>200</v>
      </c>
      <c r="C1364" s="47"/>
      <c r="D1364" s="47"/>
      <c r="E1364" s="15" t="s">
        <v>578</v>
      </c>
      <c r="F1364" s="19">
        <f t="shared" ref="F1364:K1364" si="2041">F1365</f>
        <v>33834.699999999997</v>
      </c>
      <c r="G1364" s="19">
        <f t="shared" si="2041"/>
        <v>33850.700000000004</v>
      </c>
      <c r="H1364" s="19">
        <f t="shared" si="2041"/>
        <v>33850.700000000004</v>
      </c>
      <c r="I1364" s="19">
        <f t="shared" si="2041"/>
        <v>0</v>
      </c>
      <c r="J1364" s="19">
        <f t="shared" si="2041"/>
        <v>0</v>
      </c>
      <c r="K1364" s="19">
        <f t="shared" si="2041"/>
        <v>0</v>
      </c>
      <c r="L1364" s="19">
        <f t="shared" si="1963"/>
        <v>33834.699999999997</v>
      </c>
      <c r="M1364" s="19">
        <f t="shared" si="1964"/>
        <v>33850.700000000004</v>
      </c>
      <c r="N1364" s="19">
        <f t="shared" si="1965"/>
        <v>33850.700000000004</v>
      </c>
      <c r="O1364" s="19">
        <f t="shared" ref="O1364:Q1364" si="2042">O1365</f>
        <v>68.3</v>
      </c>
      <c r="P1364" s="19">
        <f t="shared" si="2042"/>
        <v>0</v>
      </c>
      <c r="Q1364" s="19">
        <f t="shared" si="2042"/>
        <v>0</v>
      </c>
      <c r="R1364" s="19">
        <f t="shared" si="2038"/>
        <v>33903</v>
      </c>
      <c r="S1364" s="19">
        <f t="shared" ref="S1364" si="2043">S1365</f>
        <v>0</v>
      </c>
      <c r="T1364" s="19">
        <f t="shared" si="1998"/>
        <v>33903</v>
      </c>
      <c r="U1364" s="19">
        <f t="shared" si="2039"/>
        <v>33850.700000000004</v>
      </c>
      <c r="V1364" s="19">
        <f t="shared" si="2040"/>
        <v>33850.700000000004</v>
      </c>
      <c r="W1364" s="19">
        <f t="shared" ref="W1364" si="2044">W1365</f>
        <v>0</v>
      </c>
      <c r="X1364" s="32"/>
      <c r="Y1364" s="23"/>
      <c r="Z1364" s="2"/>
    </row>
    <row r="1365" spans="1:26" ht="46.8" x14ac:dyDescent="0.3">
      <c r="A1365" s="47" t="s">
        <v>289</v>
      </c>
      <c r="B1365" s="44">
        <v>240</v>
      </c>
      <c r="C1365" s="47"/>
      <c r="D1365" s="47"/>
      <c r="E1365" s="15" t="s">
        <v>586</v>
      </c>
      <c r="F1365" s="19">
        <f>F1367+F1366</f>
        <v>33834.699999999997</v>
      </c>
      <c r="G1365" s="19">
        <f t="shared" ref="G1365:W1365" si="2045">G1367+G1366</f>
        <v>33850.700000000004</v>
      </c>
      <c r="H1365" s="19">
        <f t="shared" si="2045"/>
        <v>33850.700000000004</v>
      </c>
      <c r="I1365" s="19">
        <f t="shared" ref="I1365:K1365" si="2046">I1367+I1366</f>
        <v>0</v>
      </c>
      <c r="J1365" s="19">
        <f t="shared" si="2046"/>
        <v>0</v>
      </c>
      <c r="K1365" s="19">
        <f t="shared" si="2046"/>
        <v>0</v>
      </c>
      <c r="L1365" s="19">
        <f t="shared" si="1963"/>
        <v>33834.699999999997</v>
      </c>
      <c r="M1365" s="19">
        <f t="shared" si="1964"/>
        <v>33850.700000000004</v>
      </c>
      <c r="N1365" s="19">
        <f t="shared" si="1965"/>
        <v>33850.700000000004</v>
      </c>
      <c r="O1365" s="19">
        <f t="shared" ref="O1365:Q1365" si="2047">O1367+O1366</f>
        <v>68.3</v>
      </c>
      <c r="P1365" s="19">
        <f t="shared" si="2047"/>
        <v>0</v>
      </c>
      <c r="Q1365" s="19">
        <f t="shared" si="2047"/>
        <v>0</v>
      </c>
      <c r="R1365" s="19">
        <f t="shared" si="2038"/>
        <v>33903</v>
      </c>
      <c r="S1365" s="19">
        <f t="shared" ref="S1365" si="2048">S1367+S1366</f>
        <v>0</v>
      </c>
      <c r="T1365" s="19">
        <f t="shared" si="1998"/>
        <v>33903</v>
      </c>
      <c r="U1365" s="19">
        <f t="shared" si="2039"/>
        <v>33850.700000000004</v>
      </c>
      <c r="V1365" s="19">
        <f t="shared" si="2040"/>
        <v>33850.700000000004</v>
      </c>
      <c r="W1365" s="19">
        <f t="shared" si="2045"/>
        <v>0</v>
      </c>
      <c r="X1365" s="32"/>
      <c r="Y1365" s="23"/>
      <c r="Z1365" s="2"/>
    </row>
    <row r="1366" spans="1:26" x14ac:dyDescent="0.3">
      <c r="A1366" s="47" t="s">
        <v>289</v>
      </c>
      <c r="B1366" s="44">
        <v>240</v>
      </c>
      <c r="C1366" s="47" t="s">
        <v>151</v>
      </c>
      <c r="D1366" s="47" t="s">
        <v>30</v>
      </c>
      <c r="E1366" s="15" t="s">
        <v>549</v>
      </c>
      <c r="F1366" s="19">
        <v>5356.2000000000007</v>
      </c>
      <c r="G1366" s="19">
        <v>5372.9000000000005</v>
      </c>
      <c r="H1366" s="19">
        <v>5372.9000000000005</v>
      </c>
      <c r="I1366" s="19"/>
      <c r="J1366" s="19"/>
      <c r="K1366" s="19"/>
      <c r="L1366" s="19">
        <f t="shared" si="1963"/>
        <v>5356.2000000000007</v>
      </c>
      <c r="M1366" s="19">
        <f t="shared" si="1964"/>
        <v>5372.9000000000005</v>
      </c>
      <c r="N1366" s="19">
        <f t="shared" si="1965"/>
        <v>5372.9000000000005</v>
      </c>
      <c r="O1366" s="19">
        <v>68.3</v>
      </c>
      <c r="P1366" s="19"/>
      <c r="Q1366" s="19"/>
      <c r="R1366" s="19">
        <f t="shared" si="2038"/>
        <v>5424.5000000000009</v>
      </c>
      <c r="S1366" s="19"/>
      <c r="T1366" s="19">
        <f t="shared" si="1998"/>
        <v>5424.5000000000009</v>
      </c>
      <c r="U1366" s="19">
        <f t="shared" si="2039"/>
        <v>5372.9000000000005</v>
      </c>
      <c r="V1366" s="19">
        <f t="shared" si="2040"/>
        <v>5372.9000000000005</v>
      </c>
      <c r="W1366" s="19"/>
      <c r="X1366" s="32"/>
      <c r="Y1366" s="23"/>
      <c r="Z1366" s="2"/>
    </row>
    <row r="1367" spans="1:26" ht="31.2" x14ac:dyDescent="0.3">
      <c r="A1367" s="47" t="s">
        <v>289</v>
      </c>
      <c r="B1367" s="44">
        <v>240</v>
      </c>
      <c r="C1367" s="47" t="s">
        <v>200</v>
      </c>
      <c r="D1367" s="47" t="s">
        <v>200</v>
      </c>
      <c r="E1367" s="15" t="s">
        <v>554</v>
      </c>
      <c r="F1367" s="19">
        <v>28478.5</v>
      </c>
      <c r="G1367" s="19">
        <v>28477.800000000003</v>
      </c>
      <c r="H1367" s="19">
        <v>28477.800000000003</v>
      </c>
      <c r="I1367" s="19"/>
      <c r="J1367" s="19"/>
      <c r="K1367" s="19"/>
      <c r="L1367" s="19">
        <f t="shared" si="1963"/>
        <v>28478.5</v>
      </c>
      <c r="M1367" s="19">
        <f t="shared" si="1964"/>
        <v>28477.800000000003</v>
      </c>
      <c r="N1367" s="19">
        <f t="shared" si="1965"/>
        <v>28477.800000000003</v>
      </c>
      <c r="O1367" s="19"/>
      <c r="P1367" s="19"/>
      <c r="Q1367" s="19"/>
      <c r="R1367" s="19">
        <f t="shared" si="2038"/>
        <v>28478.5</v>
      </c>
      <c r="S1367" s="19"/>
      <c r="T1367" s="19">
        <f t="shared" si="1998"/>
        <v>28478.5</v>
      </c>
      <c r="U1367" s="19">
        <f t="shared" si="2039"/>
        <v>28477.800000000003</v>
      </c>
      <c r="V1367" s="19">
        <f t="shared" si="2040"/>
        <v>28477.800000000003</v>
      </c>
      <c r="W1367" s="19"/>
      <c r="X1367" s="32"/>
      <c r="Y1367" s="23"/>
      <c r="Z1367" s="2"/>
    </row>
    <row r="1368" spans="1:26" x14ac:dyDescent="0.3">
      <c r="A1368" s="47" t="s">
        <v>289</v>
      </c>
      <c r="B1368" s="44">
        <v>800</v>
      </c>
      <c r="C1368" s="47"/>
      <c r="D1368" s="47"/>
      <c r="E1368" s="15" t="s">
        <v>583</v>
      </c>
      <c r="F1368" s="19">
        <f>F1369</f>
        <v>274093.30000000005</v>
      </c>
      <c r="G1368" s="19">
        <f t="shared" ref="G1368:W1368" si="2049">G1369</f>
        <v>279649.70000000007</v>
      </c>
      <c r="H1368" s="19">
        <f t="shared" si="2049"/>
        <v>279649.70000000007</v>
      </c>
      <c r="I1368" s="19">
        <f t="shared" si="2049"/>
        <v>0</v>
      </c>
      <c r="J1368" s="19">
        <f t="shared" si="2049"/>
        <v>0</v>
      </c>
      <c r="K1368" s="19">
        <f t="shared" si="2049"/>
        <v>0</v>
      </c>
      <c r="L1368" s="19">
        <f t="shared" ref="L1368:L1443" si="2050">F1368+I1368</f>
        <v>274093.30000000005</v>
      </c>
      <c r="M1368" s="19">
        <f t="shared" ref="M1368:M1443" si="2051">G1368+J1368</f>
        <v>279649.70000000007</v>
      </c>
      <c r="N1368" s="19">
        <f t="shared" ref="N1368:N1443" si="2052">H1368+K1368</f>
        <v>279649.70000000007</v>
      </c>
      <c r="O1368" s="19">
        <f t="shared" si="2049"/>
        <v>0</v>
      </c>
      <c r="P1368" s="19">
        <f t="shared" si="2049"/>
        <v>0</v>
      </c>
      <c r="Q1368" s="19">
        <f t="shared" si="2049"/>
        <v>0</v>
      </c>
      <c r="R1368" s="19">
        <f t="shared" si="2038"/>
        <v>274093.30000000005</v>
      </c>
      <c r="S1368" s="19">
        <f t="shared" si="2049"/>
        <v>0</v>
      </c>
      <c r="T1368" s="19">
        <f t="shared" si="1998"/>
        <v>274093.30000000005</v>
      </c>
      <c r="U1368" s="19">
        <f t="shared" si="2039"/>
        <v>279649.70000000007</v>
      </c>
      <c r="V1368" s="19">
        <f t="shared" si="2040"/>
        <v>279649.70000000007</v>
      </c>
      <c r="W1368" s="19">
        <f t="shared" si="2049"/>
        <v>0</v>
      </c>
      <c r="X1368" s="32"/>
      <c r="Y1368" s="23"/>
      <c r="Z1368" s="2"/>
    </row>
    <row r="1369" spans="1:26" x14ac:dyDescent="0.3">
      <c r="A1369" s="47" t="s">
        <v>289</v>
      </c>
      <c r="B1369" s="44">
        <v>850</v>
      </c>
      <c r="C1369" s="47"/>
      <c r="D1369" s="47"/>
      <c r="E1369" s="15" t="s">
        <v>601</v>
      </c>
      <c r="F1369" s="19">
        <f>F1371+F1370</f>
        <v>274093.30000000005</v>
      </c>
      <c r="G1369" s="19">
        <f t="shared" ref="G1369:W1369" si="2053">G1371+G1370</f>
        <v>279649.70000000007</v>
      </c>
      <c r="H1369" s="19">
        <f t="shared" si="2053"/>
        <v>279649.70000000007</v>
      </c>
      <c r="I1369" s="19">
        <f t="shared" ref="I1369:K1369" si="2054">I1371+I1370</f>
        <v>0</v>
      </c>
      <c r="J1369" s="19">
        <f t="shared" si="2054"/>
        <v>0</v>
      </c>
      <c r="K1369" s="19">
        <f t="shared" si="2054"/>
        <v>0</v>
      </c>
      <c r="L1369" s="19">
        <f t="shared" si="2050"/>
        <v>274093.30000000005</v>
      </c>
      <c r="M1369" s="19">
        <f t="shared" si="2051"/>
        <v>279649.70000000007</v>
      </c>
      <c r="N1369" s="19">
        <f t="shared" si="2052"/>
        <v>279649.70000000007</v>
      </c>
      <c r="O1369" s="19">
        <f t="shared" ref="O1369:Q1369" si="2055">O1371+O1370</f>
        <v>0</v>
      </c>
      <c r="P1369" s="19">
        <f t="shared" si="2055"/>
        <v>0</v>
      </c>
      <c r="Q1369" s="19">
        <f t="shared" si="2055"/>
        <v>0</v>
      </c>
      <c r="R1369" s="19">
        <f t="shared" si="2038"/>
        <v>274093.30000000005</v>
      </c>
      <c r="S1369" s="19">
        <f t="shared" ref="S1369" si="2056">S1371+S1370</f>
        <v>0</v>
      </c>
      <c r="T1369" s="19">
        <f t="shared" si="1998"/>
        <v>274093.30000000005</v>
      </c>
      <c r="U1369" s="19">
        <f t="shared" si="2039"/>
        <v>279649.70000000007</v>
      </c>
      <c r="V1369" s="19">
        <f t="shared" si="2040"/>
        <v>279649.70000000007</v>
      </c>
      <c r="W1369" s="19">
        <f t="shared" si="2053"/>
        <v>0</v>
      </c>
      <c r="X1369" s="32"/>
      <c r="Y1369" s="23"/>
      <c r="Z1369" s="2"/>
    </row>
    <row r="1370" spans="1:26" x14ac:dyDescent="0.3">
      <c r="A1370" s="47" t="s">
        <v>289</v>
      </c>
      <c r="B1370" s="44">
        <v>850</v>
      </c>
      <c r="C1370" s="47" t="s">
        <v>151</v>
      </c>
      <c r="D1370" s="47" t="s">
        <v>30</v>
      </c>
      <c r="E1370" s="15" t="s">
        <v>549</v>
      </c>
      <c r="F1370" s="19">
        <v>2148.6999999999998</v>
      </c>
      <c r="G1370" s="19">
        <v>2154.9</v>
      </c>
      <c r="H1370" s="19">
        <v>2154.9</v>
      </c>
      <c r="I1370" s="19"/>
      <c r="J1370" s="19"/>
      <c r="K1370" s="19"/>
      <c r="L1370" s="19">
        <f t="shared" si="2050"/>
        <v>2148.6999999999998</v>
      </c>
      <c r="M1370" s="19">
        <f t="shared" si="2051"/>
        <v>2154.9</v>
      </c>
      <c r="N1370" s="19">
        <f t="shared" si="2052"/>
        <v>2154.9</v>
      </c>
      <c r="O1370" s="19"/>
      <c r="P1370" s="19"/>
      <c r="Q1370" s="19"/>
      <c r="R1370" s="19">
        <f t="shared" si="2038"/>
        <v>2148.6999999999998</v>
      </c>
      <c r="S1370" s="19"/>
      <c r="T1370" s="19">
        <f t="shared" si="1998"/>
        <v>2148.6999999999998</v>
      </c>
      <c r="U1370" s="19">
        <f t="shared" si="2039"/>
        <v>2154.9</v>
      </c>
      <c r="V1370" s="19">
        <f t="shared" si="2040"/>
        <v>2154.9</v>
      </c>
      <c r="W1370" s="19"/>
      <c r="X1370" s="32"/>
      <c r="Y1370" s="23"/>
      <c r="Z1370" s="2"/>
    </row>
    <row r="1371" spans="1:26" ht="31.2" x14ac:dyDescent="0.3">
      <c r="A1371" s="47" t="s">
        <v>289</v>
      </c>
      <c r="B1371" s="44">
        <v>850</v>
      </c>
      <c r="C1371" s="47" t="s">
        <v>200</v>
      </c>
      <c r="D1371" s="47" t="s">
        <v>200</v>
      </c>
      <c r="E1371" s="15" t="s">
        <v>554</v>
      </c>
      <c r="F1371" s="19">
        <v>271944.60000000003</v>
      </c>
      <c r="G1371" s="19">
        <v>277494.80000000005</v>
      </c>
      <c r="H1371" s="19">
        <v>277494.80000000005</v>
      </c>
      <c r="I1371" s="19"/>
      <c r="J1371" s="19"/>
      <c r="K1371" s="19"/>
      <c r="L1371" s="19">
        <f t="shared" si="2050"/>
        <v>271944.60000000003</v>
      </c>
      <c r="M1371" s="19">
        <f t="shared" si="2051"/>
        <v>277494.80000000005</v>
      </c>
      <c r="N1371" s="19">
        <f t="shared" si="2052"/>
        <v>277494.80000000005</v>
      </c>
      <c r="O1371" s="19"/>
      <c r="P1371" s="19"/>
      <c r="Q1371" s="19"/>
      <c r="R1371" s="19">
        <f t="shared" si="2038"/>
        <v>271944.60000000003</v>
      </c>
      <c r="S1371" s="19"/>
      <c r="T1371" s="19">
        <f t="shared" si="1998"/>
        <v>271944.60000000003</v>
      </c>
      <c r="U1371" s="19">
        <f t="shared" si="2039"/>
        <v>277494.80000000005</v>
      </c>
      <c r="V1371" s="19">
        <f t="shared" si="2040"/>
        <v>277494.80000000005</v>
      </c>
      <c r="W1371" s="19"/>
      <c r="X1371" s="32"/>
      <c r="Y1371" s="23"/>
      <c r="Z1371" s="2"/>
    </row>
    <row r="1372" spans="1:26" ht="46.8" x14ac:dyDescent="0.3">
      <c r="A1372" s="47" t="s">
        <v>1002</v>
      </c>
      <c r="B1372" s="44"/>
      <c r="C1372" s="47"/>
      <c r="D1372" s="47"/>
      <c r="E1372" s="15" t="s">
        <v>1003</v>
      </c>
      <c r="F1372" s="19">
        <f>F1373+F1378+F1387</f>
        <v>229059.5</v>
      </c>
      <c r="G1372" s="19">
        <f t="shared" ref="G1372:W1372" si="2057">G1373+G1378+G1387</f>
        <v>225246.8</v>
      </c>
      <c r="H1372" s="19">
        <f t="shared" si="2057"/>
        <v>213214.59999999998</v>
      </c>
      <c r="I1372" s="19">
        <f t="shared" ref="I1372:K1372" si="2058">I1373+I1378+I1387</f>
        <v>0</v>
      </c>
      <c r="J1372" s="19">
        <f t="shared" si="2058"/>
        <v>0</v>
      </c>
      <c r="K1372" s="19">
        <f t="shared" si="2058"/>
        <v>0</v>
      </c>
      <c r="L1372" s="19">
        <f t="shared" si="2050"/>
        <v>229059.5</v>
      </c>
      <c r="M1372" s="19">
        <f t="shared" si="2051"/>
        <v>225246.8</v>
      </c>
      <c r="N1372" s="19">
        <f t="shared" si="2052"/>
        <v>213214.59999999998</v>
      </c>
      <c r="O1372" s="19">
        <f t="shared" ref="O1372:Q1372" si="2059">O1373+O1378+O1387</f>
        <v>8292.098</v>
      </c>
      <c r="P1372" s="19">
        <f t="shared" si="2059"/>
        <v>0</v>
      </c>
      <c r="Q1372" s="19">
        <f t="shared" si="2059"/>
        <v>0</v>
      </c>
      <c r="R1372" s="19">
        <f t="shared" si="2038"/>
        <v>237351.598</v>
      </c>
      <c r="S1372" s="19">
        <f t="shared" ref="S1372" si="2060">S1373+S1378+S1387</f>
        <v>-3336</v>
      </c>
      <c r="T1372" s="18">
        <f t="shared" si="1998"/>
        <v>234015.598</v>
      </c>
      <c r="U1372" s="19">
        <f t="shared" si="2039"/>
        <v>225246.8</v>
      </c>
      <c r="V1372" s="19">
        <f t="shared" si="2040"/>
        <v>213214.59999999998</v>
      </c>
      <c r="W1372" s="19">
        <f t="shared" si="2057"/>
        <v>0</v>
      </c>
      <c r="X1372" s="32"/>
      <c r="Y1372" s="23"/>
      <c r="Z1372" s="2"/>
    </row>
    <row r="1373" spans="1:26" ht="78" x14ac:dyDescent="0.3">
      <c r="A1373" s="20" t="s">
        <v>1004</v>
      </c>
      <c r="B1373" s="44"/>
      <c r="C1373" s="47"/>
      <c r="D1373" s="47"/>
      <c r="E1373" s="15" t="s">
        <v>1006</v>
      </c>
      <c r="F1373" s="19">
        <f>F1374</f>
        <v>132363.79999999999</v>
      </c>
      <c r="G1373" s="19">
        <f t="shared" ref="G1373:W1376" si="2061">G1374</f>
        <v>133610.6</v>
      </c>
      <c r="H1373" s="19">
        <f t="shared" si="2061"/>
        <v>129857.4</v>
      </c>
      <c r="I1373" s="19">
        <f t="shared" si="2061"/>
        <v>0</v>
      </c>
      <c r="J1373" s="19">
        <f t="shared" si="2061"/>
        <v>0</v>
      </c>
      <c r="K1373" s="19">
        <f t="shared" si="2061"/>
        <v>0</v>
      </c>
      <c r="L1373" s="19">
        <f t="shared" si="2050"/>
        <v>132363.79999999999</v>
      </c>
      <c r="M1373" s="19">
        <f t="shared" si="2051"/>
        <v>133610.6</v>
      </c>
      <c r="N1373" s="19">
        <f t="shared" si="2052"/>
        <v>129857.4</v>
      </c>
      <c r="O1373" s="19">
        <f t="shared" si="2061"/>
        <v>4832.13</v>
      </c>
      <c r="P1373" s="19">
        <f t="shared" si="2061"/>
        <v>0</v>
      </c>
      <c r="Q1373" s="19">
        <f t="shared" si="2061"/>
        <v>0</v>
      </c>
      <c r="R1373" s="19">
        <f t="shared" si="2038"/>
        <v>137195.93</v>
      </c>
      <c r="S1373" s="19">
        <f t="shared" si="2061"/>
        <v>0</v>
      </c>
      <c r="T1373" s="19">
        <f t="shared" si="1998"/>
        <v>137195.93</v>
      </c>
      <c r="U1373" s="19">
        <f t="shared" si="2039"/>
        <v>133610.6</v>
      </c>
      <c r="V1373" s="19">
        <f t="shared" si="2040"/>
        <v>129857.4</v>
      </c>
      <c r="W1373" s="19">
        <f t="shared" si="2061"/>
        <v>0</v>
      </c>
      <c r="X1373" s="32"/>
      <c r="Y1373" s="23"/>
      <c r="Z1373" s="2"/>
    </row>
    <row r="1374" spans="1:26" ht="62.4" x14ac:dyDescent="0.3">
      <c r="A1374" s="20" t="s">
        <v>1005</v>
      </c>
      <c r="B1374" s="44"/>
      <c r="C1374" s="47"/>
      <c r="D1374" s="47"/>
      <c r="E1374" s="15" t="s">
        <v>1007</v>
      </c>
      <c r="F1374" s="19">
        <f>F1375</f>
        <v>132363.79999999999</v>
      </c>
      <c r="G1374" s="19">
        <f t="shared" si="2061"/>
        <v>133610.6</v>
      </c>
      <c r="H1374" s="19">
        <f t="shared" si="2061"/>
        <v>129857.4</v>
      </c>
      <c r="I1374" s="19">
        <f t="shared" si="2061"/>
        <v>0</v>
      </c>
      <c r="J1374" s="19">
        <f t="shared" si="2061"/>
        <v>0</v>
      </c>
      <c r="K1374" s="19">
        <f t="shared" si="2061"/>
        <v>0</v>
      </c>
      <c r="L1374" s="19">
        <f t="shared" si="2050"/>
        <v>132363.79999999999</v>
      </c>
      <c r="M1374" s="19">
        <f t="shared" si="2051"/>
        <v>133610.6</v>
      </c>
      <c r="N1374" s="19">
        <f t="shared" si="2052"/>
        <v>129857.4</v>
      </c>
      <c r="O1374" s="19">
        <f t="shared" si="2061"/>
        <v>4832.13</v>
      </c>
      <c r="P1374" s="19">
        <f t="shared" si="2061"/>
        <v>0</v>
      </c>
      <c r="Q1374" s="19">
        <f t="shared" si="2061"/>
        <v>0</v>
      </c>
      <c r="R1374" s="19">
        <f t="shared" si="2038"/>
        <v>137195.93</v>
      </c>
      <c r="S1374" s="19">
        <f t="shared" si="2061"/>
        <v>0</v>
      </c>
      <c r="T1374" s="19">
        <f t="shared" si="1998"/>
        <v>137195.93</v>
      </c>
      <c r="U1374" s="19">
        <f t="shared" si="2039"/>
        <v>133610.6</v>
      </c>
      <c r="V1374" s="19">
        <f t="shared" si="2040"/>
        <v>129857.4</v>
      </c>
      <c r="W1374" s="19">
        <f t="shared" si="2061"/>
        <v>0</v>
      </c>
      <c r="X1374" s="32"/>
      <c r="Y1374" s="23"/>
      <c r="Z1374" s="2"/>
    </row>
    <row r="1375" spans="1:26" ht="31.2" x14ac:dyDescent="0.3">
      <c r="A1375" s="20" t="s">
        <v>1005</v>
      </c>
      <c r="B1375" s="44">
        <v>200</v>
      </c>
      <c r="C1375" s="47"/>
      <c r="D1375" s="47"/>
      <c r="E1375" s="15" t="s">
        <v>578</v>
      </c>
      <c r="F1375" s="19">
        <f>F1376</f>
        <v>132363.79999999999</v>
      </c>
      <c r="G1375" s="19">
        <f t="shared" si="2061"/>
        <v>133610.6</v>
      </c>
      <c r="H1375" s="19">
        <f t="shared" si="2061"/>
        <v>129857.4</v>
      </c>
      <c r="I1375" s="19">
        <f t="shared" si="2061"/>
        <v>0</v>
      </c>
      <c r="J1375" s="19">
        <f t="shared" si="2061"/>
        <v>0</v>
      </c>
      <c r="K1375" s="19">
        <f t="shared" si="2061"/>
        <v>0</v>
      </c>
      <c r="L1375" s="19">
        <f t="shared" si="2050"/>
        <v>132363.79999999999</v>
      </c>
      <c r="M1375" s="19">
        <f t="shared" si="2051"/>
        <v>133610.6</v>
      </c>
      <c r="N1375" s="19">
        <f t="shared" si="2052"/>
        <v>129857.4</v>
      </c>
      <c r="O1375" s="19">
        <f t="shared" si="2061"/>
        <v>4832.13</v>
      </c>
      <c r="P1375" s="19">
        <f t="shared" si="2061"/>
        <v>0</v>
      </c>
      <c r="Q1375" s="19">
        <f t="shared" si="2061"/>
        <v>0</v>
      </c>
      <c r="R1375" s="19">
        <f t="shared" si="2038"/>
        <v>137195.93</v>
      </c>
      <c r="S1375" s="19">
        <f t="shared" si="2061"/>
        <v>0</v>
      </c>
      <c r="T1375" s="19">
        <f t="shared" si="1998"/>
        <v>137195.93</v>
      </c>
      <c r="U1375" s="19">
        <f t="shared" si="2039"/>
        <v>133610.6</v>
      </c>
      <c r="V1375" s="19">
        <f t="shared" si="2040"/>
        <v>129857.4</v>
      </c>
      <c r="W1375" s="19">
        <f t="shared" si="2061"/>
        <v>0</v>
      </c>
      <c r="X1375" s="32"/>
      <c r="Y1375" s="23"/>
      <c r="Z1375" s="2"/>
    </row>
    <row r="1376" spans="1:26" ht="46.8" x14ac:dyDescent="0.3">
      <c r="A1376" s="20" t="s">
        <v>1005</v>
      </c>
      <c r="B1376" s="44">
        <v>240</v>
      </c>
      <c r="C1376" s="47"/>
      <c r="D1376" s="47"/>
      <c r="E1376" s="15" t="s">
        <v>586</v>
      </c>
      <c r="F1376" s="19">
        <f>F1377</f>
        <v>132363.79999999999</v>
      </c>
      <c r="G1376" s="19">
        <f t="shared" si="2061"/>
        <v>133610.6</v>
      </c>
      <c r="H1376" s="19">
        <f t="shared" si="2061"/>
        <v>129857.4</v>
      </c>
      <c r="I1376" s="19">
        <f t="shared" si="2061"/>
        <v>0</v>
      </c>
      <c r="J1376" s="19">
        <f t="shared" si="2061"/>
        <v>0</v>
      </c>
      <c r="K1376" s="19">
        <f t="shared" si="2061"/>
        <v>0</v>
      </c>
      <c r="L1376" s="19">
        <f t="shared" si="2050"/>
        <v>132363.79999999999</v>
      </c>
      <c r="M1376" s="19">
        <f t="shared" si="2051"/>
        <v>133610.6</v>
      </c>
      <c r="N1376" s="19">
        <f t="shared" si="2052"/>
        <v>129857.4</v>
      </c>
      <c r="O1376" s="19">
        <f t="shared" si="2061"/>
        <v>4832.13</v>
      </c>
      <c r="P1376" s="19">
        <f t="shared" si="2061"/>
        <v>0</v>
      </c>
      <c r="Q1376" s="19">
        <f t="shared" si="2061"/>
        <v>0</v>
      </c>
      <c r="R1376" s="19">
        <f t="shared" si="2038"/>
        <v>137195.93</v>
      </c>
      <c r="S1376" s="19">
        <f t="shared" si="2061"/>
        <v>0</v>
      </c>
      <c r="T1376" s="19">
        <f t="shared" si="1998"/>
        <v>137195.93</v>
      </c>
      <c r="U1376" s="19">
        <f t="shared" si="2039"/>
        <v>133610.6</v>
      </c>
      <c r="V1376" s="19">
        <f t="shared" si="2040"/>
        <v>129857.4</v>
      </c>
      <c r="W1376" s="19">
        <f t="shared" si="2061"/>
        <v>0</v>
      </c>
      <c r="X1376" s="32"/>
      <c r="Y1376" s="23"/>
      <c r="Z1376" s="2"/>
    </row>
    <row r="1377" spans="1:26" x14ac:dyDescent="0.3">
      <c r="A1377" s="20" t="s">
        <v>1005</v>
      </c>
      <c r="B1377" s="44">
        <v>240</v>
      </c>
      <c r="C1377" s="47" t="s">
        <v>151</v>
      </c>
      <c r="D1377" s="47" t="s">
        <v>30</v>
      </c>
      <c r="E1377" s="15" t="s">
        <v>549</v>
      </c>
      <c r="F1377" s="19">
        <v>132363.79999999999</v>
      </c>
      <c r="G1377" s="19">
        <v>133610.6</v>
      </c>
      <c r="H1377" s="19">
        <v>129857.4</v>
      </c>
      <c r="I1377" s="19"/>
      <c r="J1377" s="19"/>
      <c r="K1377" s="19"/>
      <c r="L1377" s="19">
        <f t="shared" si="2050"/>
        <v>132363.79999999999</v>
      </c>
      <c r="M1377" s="19">
        <f t="shared" si="2051"/>
        <v>133610.6</v>
      </c>
      <c r="N1377" s="19">
        <f t="shared" si="2052"/>
        <v>129857.4</v>
      </c>
      <c r="O1377" s="19">
        <v>4832.13</v>
      </c>
      <c r="P1377" s="19"/>
      <c r="Q1377" s="19"/>
      <c r="R1377" s="19">
        <f t="shared" si="2038"/>
        <v>137195.93</v>
      </c>
      <c r="S1377" s="19"/>
      <c r="T1377" s="19">
        <f t="shared" si="1998"/>
        <v>137195.93</v>
      </c>
      <c r="U1377" s="19">
        <f t="shared" si="2039"/>
        <v>133610.6</v>
      </c>
      <c r="V1377" s="19">
        <f t="shared" si="2040"/>
        <v>129857.4</v>
      </c>
      <c r="W1377" s="19"/>
      <c r="X1377" s="32"/>
      <c r="Y1377" s="23"/>
      <c r="Z1377" s="2"/>
    </row>
    <row r="1378" spans="1:26" ht="31.2" x14ac:dyDescent="0.3">
      <c r="A1378" s="20" t="s">
        <v>1008</v>
      </c>
      <c r="B1378" s="44"/>
      <c r="C1378" s="47"/>
      <c r="D1378" s="47"/>
      <c r="E1378" s="15" t="s">
        <v>1010</v>
      </c>
      <c r="F1378" s="19">
        <f>F1379+F1383</f>
        <v>54760.7</v>
      </c>
      <c r="G1378" s="19">
        <f t="shared" ref="G1378:W1378" si="2062">G1379+G1383</f>
        <v>58563.5</v>
      </c>
      <c r="H1378" s="19">
        <f t="shared" si="2062"/>
        <v>54703.4</v>
      </c>
      <c r="I1378" s="19">
        <f t="shared" ref="I1378:K1378" si="2063">I1379+I1383</f>
        <v>0</v>
      </c>
      <c r="J1378" s="19">
        <f t="shared" si="2063"/>
        <v>0</v>
      </c>
      <c r="K1378" s="19">
        <f t="shared" si="2063"/>
        <v>0</v>
      </c>
      <c r="L1378" s="19">
        <f t="shared" si="2050"/>
        <v>54760.7</v>
      </c>
      <c r="M1378" s="19">
        <f t="shared" si="2051"/>
        <v>58563.5</v>
      </c>
      <c r="N1378" s="19">
        <f t="shared" si="2052"/>
        <v>54703.4</v>
      </c>
      <c r="O1378" s="19">
        <f t="shared" ref="O1378:Q1378" si="2064">O1379+O1383</f>
        <v>123.968</v>
      </c>
      <c r="P1378" s="19">
        <f t="shared" si="2064"/>
        <v>0</v>
      </c>
      <c r="Q1378" s="19">
        <f t="shared" si="2064"/>
        <v>0</v>
      </c>
      <c r="R1378" s="19">
        <f t="shared" si="2038"/>
        <v>54884.667999999998</v>
      </c>
      <c r="S1378" s="19">
        <f t="shared" ref="S1378" si="2065">S1379+S1383</f>
        <v>0</v>
      </c>
      <c r="T1378" s="19">
        <f t="shared" si="1998"/>
        <v>54884.667999999998</v>
      </c>
      <c r="U1378" s="19">
        <f t="shared" si="2039"/>
        <v>58563.5</v>
      </c>
      <c r="V1378" s="19">
        <f t="shared" si="2040"/>
        <v>54703.4</v>
      </c>
      <c r="W1378" s="19">
        <f t="shared" si="2062"/>
        <v>0</v>
      </c>
      <c r="X1378" s="32"/>
      <c r="Y1378" s="23"/>
      <c r="Z1378" s="2"/>
    </row>
    <row r="1379" spans="1:26" ht="46.8" x14ac:dyDescent="0.3">
      <c r="A1379" s="20" t="s">
        <v>1009</v>
      </c>
      <c r="B1379" s="44"/>
      <c r="C1379" s="47"/>
      <c r="D1379" s="47"/>
      <c r="E1379" s="15" t="s">
        <v>1011</v>
      </c>
      <c r="F1379" s="19">
        <f>F1380</f>
        <v>51263.7</v>
      </c>
      <c r="G1379" s="19">
        <f t="shared" ref="G1379:W1381" si="2066">G1380</f>
        <v>55066.5</v>
      </c>
      <c r="H1379" s="19">
        <f t="shared" si="2066"/>
        <v>51206.400000000001</v>
      </c>
      <c r="I1379" s="19">
        <f t="shared" si="2066"/>
        <v>0</v>
      </c>
      <c r="J1379" s="19">
        <f t="shared" si="2066"/>
        <v>0</v>
      </c>
      <c r="K1379" s="19">
        <f t="shared" si="2066"/>
        <v>0</v>
      </c>
      <c r="L1379" s="19">
        <f t="shared" si="2050"/>
        <v>51263.7</v>
      </c>
      <c r="M1379" s="19">
        <f t="shared" si="2051"/>
        <v>55066.5</v>
      </c>
      <c r="N1379" s="19">
        <f t="shared" si="2052"/>
        <v>51206.400000000001</v>
      </c>
      <c r="O1379" s="19">
        <f t="shared" si="2066"/>
        <v>0</v>
      </c>
      <c r="P1379" s="19">
        <f t="shared" si="2066"/>
        <v>0</v>
      </c>
      <c r="Q1379" s="19">
        <f t="shared" si="2066"/>
        <v>0</v>
      </c>
      <c r="R1379" s="19">
        <f t="shared" si="2038"/>
        <v>51263.7</v>
      </c>
      <c r="S1379" s="19">
        <f t="shared" si="2066"/>
        <v>0</v>
      </c>
      <c r="T1379" s="19">
        <f t="shared" si="1998"/>
        <v>51263.7</v>
      </c>
      <c r="U1379" s="19">
        <f t="shared" si="2039"/>
        <v>55066.5</v>
      </c>
      <c r="V1379" s="19">
        <f t="shared" si="2040"/>
        <v>51206.400000000001</v>
      </c>
      <c r="W1379" s="19">
        <f t="shared" si="2066"/>
        <v>0</v>
      </c>
      <c r="X1379" s="32"/>
      <c r="Y1379" s="23"/>
      <c r="Z1379" s="2"/>
    </row>
    <row r="1380" spans="1:26" ht="31.2" x14ac:dyDescent="0.3">
      <c r="A1380" s="20" t="s">
        <v>1009</v>
      </c>
      <c r="B1380" s="44">
        <v>200</v>
      </c>
      <c r="C1380" s="47"/>
      <c r="D1380" s="47"/>
      <c r="E1380" s="15" t="s">
        <v>578</v>
      </c>
      <c r="F1380" s="19">
        <f>F1381</f>
        <v>51263.7</v>
      </c>
      <c r="G1380" s="19">
        <f t="shared" si="2066"/>
        <v>55066.5</v>
      </c>
      <c r="H1380" s="19">
        <f t="shared" si="2066"/>
        <v>51206.400000000001</v>
      </c>
      <c r="I1380" s="19">
        <f t="shared" si="2066"/>
        <v>0</v>
      </c>
      <c r="J1380" s="19">
        <f t="shared" si="2066"/>
        <v>0</v>
      </c>
      <c r="K1380" s="19">
        <f t="shared" si="2066"/>
        <v>0</v>
      </c>
      <c r="L1380" s="19">
        <f t="shared" si="2050"/>
        <v>51263.7</v>
      </c>
      <c r="M1380" s="19">
        <f t="shared" si="2051"/>
        <v>55066.5</v>
      </c>
      <c r="N1380" s="19">
        <f t="shared" si="2052"/>
        <v>51206.400000000001</v>
      </c>
      <c r="O1380" s="19">
        <f t="shared" si="2066"/>
        <v>0</v>
      </c>
      <c r="P1380" s="19">
        <f t="shared" si="2066"/>
        <v>0</v>
      </c>
      <c r="Q1380" s="19">
        <f t="shared" si="2066"/>
        <v>0</v>
      </c>
      <c r="R1380" s="19">
        <f t="shared" si="2038"/>
        <v>51263.7</v>
      </c>
      <c r="S1380" s="19">
        <f t="shared" si="2066"/>
        <v>0</v>
      </c>
      <c r="T1380" s="19">
        <f t="shared" si="1998"/>
        <v>51263.7</v>
      </c>
      <c r="U1380" s="19">
        <f t="shared" si="2039"/>
        <v>55066.5</v>
      </c>
      <c r="V1380" s="19">
        <f t="shared" si="2040"/>
        <v>51206.400000000001</v>
      </c>
      <c r="W1380" s="19">
        <f t="shared" si="2066"/>
        <v>0</v>
      </c>
      <c r="X1380" s="32"/>
      <c r="Y1380" s="23"/>
      <c r="Z1380" s="2"/>
    </row>
    <row r="1381" spans="1:26" ht="46.8" x14ac:dyDescent="0.3">
      <c r="A1381" s="20" t="s">
        <v>1009</v>
      </c>
      <c r="B1381" s="44">
        <v>240</v>
      </c>
      <c r="C1381" s="47"/>
      <c r="D1381" s="47"/>
      <c r="E1381" s="15" t="s">
        <v>586</v>
      </c>
      <c r="F1381" s="19">
        <f>F1382</f>
        <v>51263.7</v>
      </c>
      <c r="G1381" s="19">
        <f t="shared" si="2066"/>
        <v>55066.5</v>
      </c>
      <c r="H1381" s="19">
        <f t="shared" si="2066"/>
        <v>51206.400000000001</v>
      </c>
      <c r="I1381" s="19">
        <f t="shared" si="2066"/>
        <v>0</v>
      </c>
      <c r="J1381" s="19">
        <f t="shared" si="2066"/>
        <v>0</v>
      </c>
      <c r="K1381" s="19">
        <f t="shared" si="2066"/>
        <v>0</v>
      </c>
      <c r="L1381" s="19">
        <f t="shared" si="2050"/>
        <v>51263.7</v>
      </c>
      <c r="M1381" s="19">
        <f t="shared" si="2051"/>
        <v>55066.5</v>
      </c>
      <c r="N1381" s="19">
        <f t="shared" si="2052"/>
        <v>51206.400000000001</v>
      </c>
      <c r="O1381" s="19">
        <f t="shared" si="2066"/>
        <v>0</v>
      </c>
      <c r="P1381" s="19">
        <f t="shared" si="2066"/>
        <v>0</v>
      </c>
      <c r="Q1381" s="19">
        <f t="shared" si="2066"/>
        <v>0</v>
      </c>
      <c r="R1381" s="19">
        <f t="shared" si="2038"/>
        <v>51263.7</v>
      </c>
      <c r="S1381" s="19">
        <f t="shared" si="2066"/>
        <v>0</v>
      </c>
      <c r="T1381" s="19">
        <f t="shared" si="1998"/>
        <v>51263.7</v>
      </c>
      <c r="U1381" s="19">
        <f t="shared" si="2039"/>
        <v>55066.5</v>
      </c>
      <c r="V1381" s="19">
        <f t="shared" si="2040"/>
        <v>51206.400000000001</v>
      </c>
      <c r="W1381" s="19">
        <f t="shared" si="2066"/>
        <v>0</v>
      </c>
      <c r="X1381" s="32"/>
      <c r="Y1381" s="23"/>
      <c r="Z1381" s="2"/>
    </row>
    <row r="1382" spans="1:26" x14ac:dyDescent="0.3">
      <c r="A1382" s="20" t="s">
        <v>1009</v>
      </c>
      <c r="B1382" s="44">
        <v>240</v>
      </c>
      <c r="C1382" s="47" t="s">
        <v>151</v>
      </c>
      <c r="D1382" s="47" t="s">
        <v>30</v>
      </c>
      <c r="E1382" s="15" t="s">
        <v>549</v>
      </c>
      <c r="F1382" s="19">
        <v>51263.7</v>
      </c>
      <c r="G1382" s="19">
        <v>55066.5</v>
      </c>
      <c r="H1382" s="19">
        <v>51206.400000000001</v>
      </c>
      <c r="I1382" s="19"/>
      <c r="J1382" s="19"/>
      <c r="K1382" s="19"/>
      <c r="L1382" s="19">
        <f t="shared" si="2050"/>
        <v>51263.7</v>
      </c>
      <c r="M1382" s="19">
        <f t="shared" si="2051"/>
        <v>55066.5</v>
      </c>
      <c r="N1382" s="19">
        <f t="shared" si="2052"/>
        <v>51206.400000000001</v>
      </c>
      <c r="O1382" s="19"/>
      <c r="P1382" s="19"/>
      <c r="Q1382" s="19"/>
      <c r="R1382" s="19">
        <f t="shared" si="2038"/>
        <v>51263.7</v>
      </c>
      <c r="S1382" s="19"/>
      <c r="T1382" s="19">
        <f t="shared" si="1998"/>
        <v>51263.7</v>
      </c>
      <c r="U1382" s="19">
        <f t="shared" si="2039"/>
        <v>55066.5</v>
      </c>
      <c r="V1382" s="19">
        <f t="shared" si="2040"/>
        <v>51206.400000000001</v>
      </c>
      <c r="W1382" s="19"/>
      <c r="X1382" s="32"/>
      <c r="Y1382" s="23"/>
      <c r="Z1382" s="2"/>
    </row>
    <row r="1383" spans="1:26" ht="31.2" x14ac:dyDescent="0.3">
      <c r="A1383" s="47" t="s">
        <v>1013</v>
      </c>
      <c r="B1383" s="44"/>
      <c r="C1383" s="47"/>
      <c r="D1383" s="47"/>
      <c r="E1383" s="15" t="s">
        <v>1012</v>
      </c>
      <c r="F1383" s="19">
        <f>F1384</f>
        <v>3497</v>
      </c>
      <c r="G1383" s="19">
        <f t="shared" ref="G1383:W1385" si="2067">G1384</f>
        <v>3497</v>
      </c>
      <c r="H1383" s="19">
        <f t="shared" si="2067"/>
        <v>3497</v>
      </c>
      <c r="I1383" s="19">
        <f t="shared" si="2067"/>
        <v>0</v>
      </c>
      <c r="J1383" s="19">
        <f t="shared" si="2067"/>
        <v>0</v>
      </c>
      <c r="K1383" s="19">
        <f t="shared" si="2067"/>
        <v>0</v>
      </c>
      <c r="L1383" s="19">
        <f t="shared" si="2050"/>
        <v>3497</v>
      </c>
      <c r="M1383" s="19">
        <f t="shared" si="2051"/>
        <v>3497</v>
      </c>
      <c r="N1383" s="19">
        <f t="shared" si="2052"/>
        <v>3497</v>
      </c>
      <c r="O1383" s="19">
        <f t="shared" si="2067"/>
        <v>123.968</v>
      </c>
      <c r="P1383" s="19">
        <f t="shared" si="2067"/>
        <v>0</v>
      </c>
      <c r="Q1383" s="19">
        <f t="shared" si="2067"/>
        <v>0</v>
      </c>
      <c r="R1383" s="19">
        <f t="shared" si="2038"/>
        <v>3620.9679999999998</v>
      </c>
      <c r="S1383" s="19">
        <f t="shared" si="2067"/>
        <v>0</v>
      </c>
      <c r="T1383" s="19">
        <f t="shared" si="1998"/>
        <v>3620.9679999999998</v>
      </c>
      <c r="U1383" s="19">
        <f t="shared" si="2039"/>
        <v>3497</v>
      </c>
      <c r="V1383" s="19">
        <f t="shared" si="2040"/>
        <v>3497</v>
      </c>
      <c r="W1383" s="19">
        <f t="shared" si="2067"/>
        <v>0</v>
      </c>
      <c r="X1383" s="32"/>
      <c r="Y1383" s="23"/>
      <c r="Z1383" s="2"/>
    </row>
    <row r="1384" spans="1:26" ht="31.2" x14ac:dyDescent="0.3">
      <c r="A1384" s="47" t="s">
        <v>1013</v>
      </c>
      <c r="B1384" s="44">
        <v>200</v>
      </c>
      <c r="C1384" s="47"/>
      <c r="D1384" s="47"/>
      <c r="E1384" s="15" t="s">
        <v>578</v>
      </c>
      <c r="F1384" s="19">
        <f>F1385</f>
        <v>3497</v>
      </c>
      <c r="G1384" s="19">
        <f t="shared" si="2067"/>
        <v>3497</v>
      </c>
      <c r="H1384" s="19">
        <f t="shared" si="2067"/>
        <v>3497</v>
      </c>
      <c r="I1384" s="19">
        <f t="shared" si="2067"/>
        <v>0</v>
      </c>
      <c r="J1384" s="19">
        <f t="shared" si="2067"/>
        <v>0</v>
      </c>
      <c r="K1384" s="19">
        <f t="shared" si="2067"/>
        <v>0</v>
      </c>
      <c r="L1384" s="19">
        <f t="shared" si="2050"/>
        <v>3497</v>
      </c>
      <c r="M1384" s="19">
        <f t="shared" si="2051"/>
        <v>3497</v>
      </c>
      <c r="N1384" s="19">
        <f t="shared" si="2052"/>
        <v>3497</v>
      </c>
      <c r="O1384" s="19">
        <f t="shared" si="2067"/>
        <v>123.968</v>
      </c>
      <c r="P1384" s="19">
        <f t="shared" si="2067"/>
        <v>0</v>
      </c>
      <c r="Q1384" s="19">
        <f t="shared" si="2067"/>
        <v>0</v>
      </c>
      <c r="R1384" s="19">
        <f t="shared" si="2038"/>
        <v>3620.9679999999998</v>
      </c>
      <c r="S1384" s="19">
        <f t="shared" si="2067"/>
        <v>0</v>
      </c>
      <c r="T1384" s="19">
        <f t="shared" si="1998"/>
        <v>3620.9679999999998</v>
      </c>
      <c r="U1384" s="19">
        <f t="shared" si="2039"/>
        <v>3497</v>
      </c>
      <c r="V1384" s="19">
        <f t="shared" si="2040"/>
        <v>3497</v>
      </c>
      <c r="W1384" s="19">
        <f t="shared" si="2067"/>
        <v>0</v>
      </c>
      <c r="X1384" s="32"/>
      <c r="Y1384" s="23"/>
      <c r="Z1384" s="2"/>
    </row>
    <row r="1385" spans="1:26" ht="46.8" x14ac:dyDescent="0.3">
      <c r="A1385" s="47" t="s">
        <v>1013</v>
      </c>
      <c r="B1385" s="44">
        <v>240</v>
      </c>
      <c r="C1385" s="47"/>
      <c r="D1385" s="47"/>
      <c r="E1385" s="15" t="s">
        <v>586</v>
      </c>
      <c r="F1385" s="19">
        <f>F1386</f>
        <v>3497</v>
      </c>
      <c r="G1385" s="19">
        <f t="shared" si="2067"/>
        <v>3497</v>
      </c>
      <c r="H1385" s="19">
        <f t="shared" si="2067"/>
        <v>3497</v>
      </c>
      <c r="I1385" s="19">
        <f t="shared" si="2067"/>
        <v>0</v>
      </c>
      <c r="J1385" s="19">
        <f t="shared" si="2067"/>
        <v>0</v>
      </c>
      <c r="K1385" s="19">
        <f t="shared" si="2067"/>
        <v>0</v>
      </c>
      <c r="L1385" s="19">
        <f t="shared" si="2050"/>
        <v>3497</v>
      </c>
      <c r="M1385" s="19">
        <f t="shared" si="2051"/>
        <v>3497</v>
      </c>
      <c r="N1385" s="19">
        <f t="shared" si="2052"/>
        <v>3497</v>
      </c>
      <c r="O1385" s="19">
        <f t="shared" si="2067"/>
        <v>123.968</v>
      </c>
      <c r="P1385" s="19">
        <f t="shared" si="2067"/>
        <v>0</v>
      </c>
      <c r="Q1385" s="19">
        <f t="shared" si="2067"/>
        <v>0</v>
      </c>
      <c r="R1385" s="19">
        <f t="shared" si="2038"/>
        <v>3620.9679999999998</v>
      </c>
      <c r="S1385" s="19">
        <f t="shared" si="2067"/>
        <v>0</v>
      </c>
      <c r="T1385" s="19">
        <f t="shared" ref="T1385:T1448" si="2068">R1385+S1385</f>
        <v>3620.9679999999998</v>
      </c>
      <c r="U1385" s="19">
        <f t="shared" si="2039"/>
        <v>3497</v>
      </c>
      <c r="V1385" s="19">
        <f t="shared" si="2040"/>
        <v>3497</v>
      </c>
      <c r="W1385" s="19">
        <f t="shared" si="2067"/>
        <v>0</v>
      </c>
      <c r="X1385" s="32"/>
      <c r="Y1385" s="23"/>
      <c r="Z1385" s="2"/>
    </row>
    <row r="1386" spans="1:26" x14ac:dyDescent="0.3">
      <c r="A1386" s="47" t="s">
        <v>1013</v>
      </c>
      <c r="B1386" s="44">
        <v>240</v>
      </c>
      <c r="C1386" s="47" t="s">
        <v>151</v>
      </c>
      <c r="D1386" s="47" t="s">
        <v>30</v>
      </c>
      <c r="E1386" s="15" t="s">
        <v>549</v>
      </c>
      <c r="F1386" s="19">
        <v>3497</v>
      </c>
      <c r="G1386" s="19">
        <v>3497</v>
      </c>
      <c r="H1386" s="19">
        <v>3497</v>
      </c>
      <c r="I1386" s="19"/>
      <c r="J1386" s="19"/>
      <c r="K1386" s="19"/>
      <c r="L1386" s="19">
        <f t="shared" si="2050"/>
        <v>3497</v>
      </c>
      <c r="M1386" s="19">
        <f t="shared" si="2051"/>
        <v>3497</v>
      </c>
      <c r="N1386" s="19">
        <f t="shared" si="2052"/>
        <v>3497</v>
      </c>
      <c r="O1386" s="19">
        <v>123.968</v>
      </c>
      <c r="P1386" s="19"/>
      <c r="Q1386" s="19"/>
      <c r="R1386" s="19">
        <f t="shared" si="2038"/>
        <v>3620.9679999999998</v>
      </c>
      <c r="S1386" s="19"/>
      <c r="T1386" s="19">
        <f t="shared" si="2068"/>
        <v>3620.9679999999998</v>
      </c>
      <c r="U1386" s="19">
        <f t="shared" si="2039"/>
        <v>3497</v>
      </c>
      <c r="V1386" s="19">
        <f t="shared" si="2040"/>
        <v>3497</v>
      </c>
      <c r="W1386" s="19"/>
      <c r="X1386" s="32"/>
      <c r="Y1386" s="23"/>
      <c r="Z1386" s="2"/>
    </row>
    <row r="1387" spans="1:26" ht="62.4" x14ac:dyDescent="0.3">
      <c r="A1387" s="20" t="s">
        <v>1015</v>
      </c>
      <c r="B1387" s="44"/>
      <c r="C1387" s="47"/>
      <c r="D1387" s="47"/>
      <c r="E1387" s="15" t="s">
        <v>1014</v>
      </c>
      <c r="F1387" s="19">
        <f>F1388</f>
        <v>41935</v>
      </c>
      <c r="G1387" s="19">
        <f t="shared" ref="G1387:W1387" si="2069">G1388</f>
        <v>33072.699999999997</v>
      </c>
      <c r="H1387" s="19">
        <f t="shared" si="2069"/>
        <v>28653.8</v>
      </c>
      <c r="I1387" s="19">
        <f t="shared" si="2069"/>
        <v>0</v>
      </c>
      <c r="J1387" s="19">
        <f t="shared" si="2069"/>
        <v>0</v>
      </c>
      <c r="K1387" s="19">
        <f t="shared" si="2069"/>
        <v>0</v>
      </c>
      <c r="L1387" s="19">
        <f t="shared" si="2050"/>
        <v>41935</v>
      </c>
      <c r="M1387" s="19">
        <f t="shared" si="2051"/>
        <v>33072.699999999997</v>
      </c>
      <c r="N1387" s="19">
        <f t="shared" si="2052"/>
        <v>28653.8</v>
      </c>
      <c r="O1387" s="19">
        <f t="shared" si="2069"/>
        <v>3336</v>
      </c>
      <c r="P1387" s="19">
        <f t="shared" si="2069"/>
        <v>0</v>
      </c>
      <c r="Q1387" s="19">
        <f t="shared" si="2069"/>
        <v>0</v>
      </c>
      <c r="R1387" s="19">
        <f t="shared" si="2038"/>
        <v>45271</v>
      </c>
      <c r="S1387" s="19">
        <f t="shared" si="2069"/>
        <v>-3336</v>
      </c>
      <c r="T1387" s="19">
        <f t="shared" si="2068"/>
        <v>41935</v>
      </c>
      <c r="U1387" s="19">
        <f t="shared" si="2039"/>
        <v>33072.699999999997</v>
      </c>
      <c r="V1387" s="19">
        <f t="shared" si="2040"/>
        <v>28653.8</v>
      </c>
      <c r="W1387" s="19">
        <f t="shared" si="2069"/>
        <v>0</v>
      </c>
      <c r="X1387" s="32"/>
      <c r="Y1387" s="23"/>
      <c r="Z1387" s="2"/>
    </row>
    <row r="1388" spans="1:26" ht="62.4" x14ac:dyDescent="0.3">
      <c r="A1388" s="20" t="s">
        <v>1016</v>
      </c>
      <c r="B1388" s="44"/>
      <c r="C1388" s="47"/>
      <c r="D1388" s="47"/>
      <c r="E1388" s="15" t="s">
        <v>734</v>
      </c>
      <c r="F1388" s="19">
        <f>F1389+F1392</f>
        <v>41935</v>
      </c>
      <c r="G1388" s="19">
        <f t="shared" ref="G1388:W1388" si="2070">G1389+G1392</f>
        <v>33072.699999999997</v>
      </c>
      <c r="H1388" s="19">
        <f t="shared" si="2070"/>
        <v>28653.8</v>
      </c>
      <c r="I1388" s="19">
        <f t="shared" ref="I1388:K1388" si="2071">I1389+I1392</f>
        <v>0</v>
      </c>
      <c r="J1388" s="19">
        <f t="shared" si="2071"/>
        <v>0</v>
      </c>
      <c r="K1388" s="19">
        <f t="shared" si="2071"/>
        <v>0</v>
      </c>
      <c r="L1388" s="19">
        <f t="shared" si="2050"/>
        <v>41935</v>
      </c>
      <c r="M1388" s="19">
        <f t="shared" si="2051"/>
        <v>33072.699999999997</v>
      </c>
      <c r="N1388" s="19">
        <f t="shared" si="2052"/>
        <v>28653.8</v>
      </c>
      <c r="O1388" s="19">
        <f t="shared" ref="O1388:Q1388" si="2072">O1389+O1392</f>
        <v>3336</v>
      </c>
      <c r="P1388" s="19">
        <f t="shared" si="2072"/>
        <v>0</v>
      </c>
      <c r="Q1388" s="19">
        <f t="shared" si="2072"/>
        <v>0</v>
      </c>
      <c r="R1388" s="19">
        <f t="shared" si="2038"/>
        <v>45271</v>
      </c>
      <c r="S1388" s="19">
        <f t="shared" ref="S1388" si="2073">S1389+S1392</f>
        <v>-3336</v>
      </c>
      <c r="T1388" s="19">
        <f t="shared" si="2068"/>
        <v>41935</v>
      </c>
      <c r="U1388" s="19">
        <f t="shared" si="2039"/>
        <v>33072.699999999997</v>
      </c>
      <c r="V1388" s="19">
        <f t="shared" si="2040"/>
        <v>28653.8</v>
      </c>
      <c r="W1388" s="19">
        <f t="shared" si="2070"/>
        <v>0</v>
      </c>
      <c r="X1388" s="32"/>
      <c r="Y1388" s="23"/>
      <c r="Z1388" s="2"/>
    </row>
    <row r="1389" spans="1:26" ht="31.2" x14ac:dyDescent="0.3">
      <c r="A1389" s="20" t="s">
        <v>1016</v>
      </c>
      <c r="B1389" s="44">
        <v>200</v>
      </c>
      <c r="C1389" s="47"/>
      <c r="D1389" s="47"/>
      <c r="E1389" s="15" t="s">
        <v>578</v>
      </c>
      <c r="F1389" s="19">
        <f>F1390</f>
        <v>41908</v>
      </c>
      <c r="G1389" s="19">
        <f t="shared" ref="G1389:W1390" si="2074">G1390</f>
        <v>33045.699999999997</v>
      </c>
      <c r="H1389" s="19">
        <f t="shared" si="2074"/>
        <v>28626.799999999999</v>
      </c>
      <c r="I1389" s="19">
        <f t="shared" si="2074"/>
        <v>0</v>
      </c>
      <c r="J1389" s="19">
        <f t="shared" si="2074"/>
        <v>0</v>
      </c>
      <c r="K1389" s="19">
        <f t="shared" si="2074"/>
        <v>0</v>
      </c>
      <c r="L1389" s="19">
        <f t="shared" si="2050"/>
        <v>41908</v>
      </c>
      <c r="M1389" s="19">
        <f t="shared" si="2051"/>
        <v>33045.699999999997</v>
      </c>
      <c r="N1389" s="19">
        <f t="shared" si="2052"/>
        <v>28626.799999999999</v>
      </c>
      <c r="O1389" s="19">
        <f t="shared" si="2074"/>
        <v>3336</v>
      </c>
      <c r="P1389" s="19">
        <f t="shared" si="2074"/>
        <v>0</v>
      </c>
      <c r="Q1389" s="19">
        <f t="shared" si="2074"/>
        <v>0</v>
      </c>
      <c r="R1389" s="19">
        <f t="shared" si="2038"/>
        <v>45244</v>
      </c>
      <c r="S1389" s="19">
        <f t="shared" si="2074"/>
        <v>-3336</v>
      </c>
      <c r="T1389" s="19">
        <f t="shared" si="2068"/>
        <v>41908</v>
      </c>
      <c r="U1389" s="19">
        <f t="shared" si="2039"/>
        <v>33045.699999999997</v>
      </c>
      <c r="V1389" s="19">
        <f t="shared" si="2040"/>
        <v>28626.799999999999</v>
      </c>
      <c r="W1389" s="19">
        <f t="shared" si="2074"/>
        <v>0</v>
      </c>
      <c r="X1389" s="32"/>
      <c r="Y1389" s="23"/>
      <c r="Z1389" s="2"/>
    </row>
    <row r="1390" spans="1:26" ht="46.8" x14ac:dyDescent="0.3">
      <c r="A1390" s="20" t="s">
        <v>1016</v>
      </c>
      <c r="B1390" s="44">
        <v>240</v>
      </c>
      <c r="C1390" s="47"/>
      <c r="D1390" s="47"/>
      <c r="E1390" s="15" t="s">
        <v>586</v>
      </c>
      <c r="F1390" s="19">
        <f>F1391</f>
        <v>41908</v>
      </c>
      <c r="G1390" s="19">
        <f t="shared" si="2074"/>
        <v>33045.699999999997</v>
      </c>
      <c r="H1390" s="19">
        <f t="shared" si="2074"/>
        <v>28626.799999999999</v>
      </c>
      <c r="I1390" s="19">
        <f t="shared" si="2074"/>
        <v>0</v>
      </c>
      <c r="J1390" s="19">
        <f t="shared" si="2074"/>
        <v>0</v>
      </c>
      <c r="K1390" s="19">
        <f t="shared" si="2074"/>
        <v>0</v>
      </c>
      <c r="L1390" s="19">
        <f t="shared" si="2050"/>
        <v>41908</v>
      </c>
      <c r="M1390" s="19">
        <f t="shared" si="2051"/>
        <v>33045.699999999997</v>
      </c>
      <c r="N1390" s="19">
        <f t="shared" si="2052"/>
        <v>28626.799999999999</v>
      </c>
      <c r="O1390" s="19">
        <f t="shared" si="2074"/>
        <v>3336</v>
      </c>
      <c r="P1390" s="19">
        <f t="shared" si="2074"/>
        <v>0</v>
      </c>
      <c r="Q1390" s="19">
        <f t="shared" si="2074"/>
        <v>0</v>
      </c>
      <c r="R1390" s="19">
        <f t="shared" si="2038"/>
        <v>45244</v>
      </c>
      <c r="S1390" s="19">
        <f t="shared" si="2074"/>
        <v>-3336</v>
      </c>
      <c r="T1390" s="19">
        <f t="shared" si="2068"/>
        <v>41908</v>
      </c>
      <c r="U1390" s="19">
        <f t="shared" si="2039"/>
        <v>33045.699999999997</v>
      </c>
      <c r="V1390" s="19">
        <f t="shared" si="2040"/>
        <v>28626.799999999999</v>
      </c>
      <c r="W1390" s="19">
        <f t="shared" si="2074"/>
        <v>0</v>
      </c>
      <c r="X1390" s="32"/>
      <c r="Y1390" s="23"/>
      <c r="Z1390" s="2"/>
    </row>
    <row r="1391" spans="1:26" x14ac:dyDescent="0.3">
      <c r="A1391" s="20" t="s">
        <v>1016</v>
      </c>
      <c r="B1391" s="44">
        <v>240</v>
      </c>
      <c r="C1391" s="47" t="s">
        <v>151</v>
      </c>
      <c r="D1391" s="47" t="s">
        <v>30</v>
      </c>
      <c r="E1391" s="15" t="s">
        <v>549</v>
      </c>
      <c r="F1391" s="19">
        <v>41908</v>
      </c>
      <c r="G1391" s="19">
        <v>33045.699999999997</v>
      </c>
      <c r="H1391" s="19">
        <v>28626.799999999999</v>
      </c>
      <c r="I1391" s="19"/>
      <c r="J1391" s="19"/>
      <c r="K1391" s="19"/>
      <c r="L1391" s="19">
        <f t="shared" si="2050"/>
        <v>41908</v>
      </c>
      <c r="M1391" s="19">
        <f t="shared" si="2051"/>
        <v>33045.699999999997</v>
      </c>
      <c r="N1391" s="19">
        <f t="shared" si="2052"/>
        <v>28626.799999999999</v>
      </c>
      <c r="O1391" s="19">
        <v>3336</v>
      </c>
      <c r="P1391" s="19"/>
      <c r="Q1391" s="19"/>
      <c r="R1391" s="19">
        <f t="shared" si="2038"/>
        <v>45244</v>
      </c>
      <c r="S1391" s="19">
        <v>-3336</v>
      </c>
      <c r="T1391" s="19">
        <f t="shared" si="2068"/>
        <v>41908</v>
      </c>
      <c r="U1391" s="19">
        <f t="shared" si="2039"/>
        <v>33045.699999999997</v>
      </c>
      <c r="V1391" s="19">
        <f t="shared" si="2040"/>
        <v>28626.799999999999</v>
      </c>
      <c r="W1391" s="40"/>
      <c r="X1391" s="41"/>
      <c r="Y1391" s="42"/>
      <c r="Z1391" s="43"/>
    </row>
    <row r="1392" spans="1:26" x14ac:dyDescent="0.3">
      <c r="A1392" s="20" t="s">
        <v>1016</v>
      </c>
      <c r="B1392" s="44">
        <v>800</v>
      </c>
      <c r="C1392" s="47"/>
      <c r="D1392" s="47"/>
      <c r="E1392" s="15" t="s">
        <v>583</v>
      </c>
      <c r="F1392" s="19">
        <f>F1393</f>
        <v>27</v>
      </c>
      <c r="G1392" s="19">
        <f t="shared" ref="G1392:W1393" si="2075">G1393</f>
        <v>27</v>
      </c>
      <c r="H1392" s="19">
        <f t="shared" si="2075"/>
        <v>27</v>
      </c>
      <c r="I1392" s="19">
        <f t="shared" si="2075"/>
        <v>0</v>
      </c>
      <c r="J1392" s="19">
        <f t="shared" si="2075"/>
        <v>0</v>
      </c>
      <c r="K1392" s="19">
        <f t="shared" si="2075"/>
        <v>0</v>
      </c>
      <c r="L1392" s="19">
        <f t="shared" si="2050"/>
        <v>27</v>
      </c>
      <c r="M1392" s="19">
        <f t="shared" si="2051"/>
        <v>27</v>
      </c>
      <c r="N1392" s="19">
        <f t="shared" si="2052"/>
        <v>27</v>
      </c>
      <c r="O1392" s="19">
        <f t="shared" si="2075"/>
        <v>0</v>
      </c>
      <c r="P1392" s="19">
        <f t="shared" si="2075"/>
        <v>0</v>
      </c>
      <c r="Q1392" s="19">
        <f t="shared" si="2075"/>
        <v>0</v>
      </c>
      <c r="R1392" s="19">
        <f t="shared" si="2038"/>
        <v>27</v>
      </c>
      <c r="S1392" s="19">
        <f t="shared" si="2075"/>
        <v>0</v>
      </c>
      <c r="T1392" s="19">
        <f t="shared" si="2068"/>
        <v>27</v>
      </c>
      <c r="U1392" s="19">
        <f t="shared" si="2039"/>
        <v>27</v>
      </c>
      <c r="V1392" s="19">
        <f t="shared" si="2040"/>
        <v>27</v>
      </c>
      <c r="W1392" s="19">
        <f t="shared" si="2075"/>
        <v>0</v>
      </c>
      <c r="X1392" s="32"/>
      <c r="Y1392" s="23"/>
      <c r="Z1392" s="2"/>
    </row>
    <row r="1393" spans="1:26" x14ac:dyDescent="0.3">
      <c r="A1393" s="20" t="s">
        <v>1016</v>
      </c>
      <c r="B1393" s="44">
        <v>850</v>
      </c>
      <c r="C1393" s="47"/>
      <c r="D1393" s="47"/>
      <c r="E1393" s="15" t="s">
        <v>601</v>
      </c>
      <c r="F1393" s="19">
        <f>F1394</f>
        <v>27</v>
      </c>
      <c r="G1393" s="19">
        <f t="shared" si="2075"/>
        <v>27</v>
      </c>
      <c r="H1393" s="19">
        <f t="shared" si="2075"/>
        <v>27</v>
      </c>
      <c r="I1393" s="19">
        <f t="shared" si="2075"/>
        <v>0</v>
      </c>
      <c r="J1393" s="19">
        <f t="shared" si="2075"/>
        <v>0</v>
      </c>
      <c r="K1393" s="19">
        <f t="shared" si="2075"/>
        <v>0</v>
      </c>
      <c r="L1393" s="19">
        <f t="shared" si="2050"/>
        <v>27</v>
      </c>
      <c r="M1393" s="19">
        <f t="shared" si="2051"/>
        <v>27</v>
      </c>
      <c r="N1393" s="19">
        <f t="shared" si="2052"/>
        <v>27</v>
      </c>
      <c r="O1393" s="19">
        <f t="shared" si="2075"/>
        <v>0</v>
      </c>
      <c r="P1393" s="19">
        <f t="shared" si="2075"/>
        <v>0</v>
      </c>
      <c r="Q1393" s="19">
        <f t="shared" si="2075"/>
        <v>0</v>
      </c>
      <c r="R1393" s="19">
        <f t="shared" si="2038"/>
        <v>27</v>
      </c>
      <c r="S1393" s="19">
        <f t="shared" si="2075"/>
        <v>0</v>
      </c>
      <c r="T1393" s="19">
        <f t="shared" si="2068"/>
        <v>27</v>
      </c>
      <c r="U1393" s="19">
        <f t="shared" si="2039"/>
        <v>27</v>
      </c>
      <c r="V1393" s="19">
        <f t="shared" si="2040"/>
        <v>27</v>
      </c>
      <c r="W1393" s="19">
        <f t="shared" si="2075"/>
        <v>0</v>
      </c>
      <c r="X1393" s="32"/>
      <c r="Y1393" s="23"/>
      <c r="Z1393" s="2"/>
    </row>
    <row r="1394" spans="1:26" x14ac:dyDescent="0.3">
      <c r="A1394" s="20" t="s">
        <v>1016</v>
      </c>
      <c r="B1394" s="44">
        <v>850</v>
      </c>
      <c r="C1394" s="47" t="s">
        <v>151</v>
      </c>
      <c r="D1394" s="47" t="s">
        <v>30</v>
      </c>
      <c r="E1394" s="15" t="s">
        <v>549</v>
      </c>
      <c r="F1394" s="19">
        <v>27</v>
      </c>
      <c r="G1394" s="19">
        <v>27</v>
      </c>
      <c r="H1394" s="19">
        <v>27</v>
      </c>
      <c r="I1394" s="19"/>
      <c r="J1394" s="19"/>
      <c r="K1394" s="19"/>
      <c r="L1394" s="19">
        <f t="shared" si="2050"/>
        <v>27</v>
      </c>
      <c r="M1394" s="19">
        <f t="shared" si="2051"/>
        <v>27</v>
      </c>
      <c r="N1394" s="19">
        <f t="shared" si="2052"/>
        <v>27</v>
      </c>
      <c r="O1394" s="19"/>
      <c r="P1394" s="19"/>
      <c r="Q1394" s="19"/>
      <c r="R1394" s="19">
        <f t="shared" si="2038"/>
        <v>27</v>
      </c>
      <c r="S1394" s="19"/>
      <c r="T1394" s="19">
        <f t="shared" si="2068"/>
        <v>27</v>
      </c>
      <c r="U1394" s="19">
        <f t="shared" si="2039"/>
        <v>27</v>
      </c>
      <c r="V1394" s="19">
        <f t="shared" si="2040"/>
        <v>27</v>
      </c>
      <c r="W1394" s="19"/>
      <c r="X1394" s="32"/>
      <c r="Y1394" s="23"/>
      <c r="Z1394" s="2"/>
    </row>
    <row r="1395" spans="1:26" s="9" customFormat="1" ht="31.2" x14ac:dyDescent="0.3">
      <c r="A1395" s="8" t="s">
        <v>293</v>
      </c>
      <c r="B1395" s="14"/>
      <c r="C1395" s="8"/>
      <c r="D1395" s="8"/>
      <c r="E1395" s="45" t="s">
        <v>1163</v>
      </c>
      <c r="F1395" s="12">
        <f>F1396+F1457</f>
        <v>594042.29999999993</v>
      </c>
      <c r="G1395" s="12">
        <f>G1396+G1457</f>
        <v>991605.49999999977</v>
      </c>
      <c r="H1395" s="12">
        <f>H1396+H1457</f>
        <v>1314843.5999999999</v>
      </c>
      <c r="I1395" s="12">
        <f t="shared" ref="I1395:K1395" si="2076">I1396+I1457</f>
        <v>0</v>
      </c>
      <c r="J1395" s="12">
        <f t="shared" si="2076"/>
        <v>0</v>
      </c>
      <c r="K1395" s="12">
        <f t="shared" si="2076"/>
        <v>-72456.2</v>
      </c>
      <c r="L1395" s="12">
        <f t="shared" si="2050"/>
        <v>594042.29999999993</v>
      </c>
      <c r="M1395" s="12">
        <f t="shared" si="2051"/>
        <v>991605.49999999977</v>
      </c>
      <c r="N1395" s="12">
        <f t="shared" si="2052"/>
        <v>1242387.3999999999</v>
      </c>
      <c r="O1395" s="12">
        <f>O1396+O1457</f>
        <v>124060.461</v>
      </c>
      <c r="P1395" s="12">
        <f>P1396+P1457</f>
        <v>-140610.5</v>
      </c>
      <c r="Q1395" s="12">
        <f>Q1396+Q1457</f>
        <v>-200000</v>
      </c>
      <c r="R1395" s="12">
        <f t="shared" si="2038"/>
        <v>718102.76099999994</v>
      </c>
      <c r="S1395" s="12">
        <f>S1396+S1457</f>
        <v>0</v>
      </c>
      <c r="T1395" s="12">
        <f t="shared" si="2068"/>
        <v>718102.76099999994</v>
      </c>
      <c r="U1395" s="12">
        <f t="shared" si="2039"/>
        <v>850994.99999999977</v>
      </c>
      <c r="V1395" s="12">
        <f t="shared" si="2040"/>
        <v>1042387.3999999999</v>
      </c>
      <c r="W1395" s="12">
        <f>W1396+W1457</f>
        <v>0</v>
      </c>
      <c r="X1395" s="22"/>
      <c r="Y1395" s="25"/>
    </row>
    <row r="1396" spans="1:26" s="11" customFormat="1" ht="46.8" x14ac:dyDescent="0.3">
      <c r="A1396" s="10" t="s">
        <v>294</v>
      </c>
      <c r="B1396" s="17"/>
      <c r="C1396" s="10"/>
      <c r="D1396" s="10"/>
      <c r="E1396" s="16" t="s">
        <v>1164</v>
      </c>
      <c r="F1396" s="18">
        <f>F1397+F1404+F1408+F1412+F1416+F1445+F1449</f>
        <v>544494.99999999988</v>
      </c>
      <c r="G1396" s="18">
        <f>G1397+G1404+G1408+G1412+G1416+G1445+G1449</f>
        <v>854077.89999999979</v>
      </c>
      <c r="H1396" s="18">
        <f>H1397+H1404+H1408+H1412+H1416+H1445+H1449</f>
        <v>1054602.8999999999</v>
      </c>
      <c r="I1396" s="18">
        <f t="shared" ref="I1396:K1396" si="2077">I1397+I1404+I1408+I1412+I1416+I1445+I1449</f>
        <v>0</v>
      </c>
      <c r="J1396" s="18">
        <f t="shared" si="2077"/>
        <v>0</v>
      </c>
      <c r="K1396" s="18">
        <f t="shared" si="2077"/>
        <v>-72456.2</v>
      </c>
      <c r="L1396" s="18">
        <f t="shared" si="2050"/>
        <v>544494.99999999988</v>
      </c>
      <c r="M1396" s="18">
        <f t="shared" si="2051"/>
        <v>854077.89999999979</v>
      </c>
      <c r="N1396" s="18">
        <f t="shared" si="2052"/>
        <v>982146.7</v>
      </c>
      <c r="O1396" s="18">
        <f>O1397+O1404+O1408+O1412+O1416+O1445+O1449+O1453</f>
        <v>116650.06599999999</v>
      </c>
      <c r="P1396" s="18">
        <f t="shared" ref="P1396:W1396" si="2078">P1397+P1404+P1408+P1412+P1416+P1445+P1449+P1453</f>
        <v>-140610.5</v>
      </c>
      <c r="Q1396" s="18">
        <f t="shared" si="2078"/>
        <v>-200000</v>
      </c>
      <c r="R1396" s="18">
        <f t="shared" si="2038"/>
        <v>661145.06599999988</v>
      </c>
      <c r="S1396" s="18">
        <f t="shared" ref="S1396" si="2079">S1397+S1404+S1408+S1412+S1416+S1445+S1449+S1453</f>
        <v>0</v>
      </c>
      <c r="T1396" s="18">
        <f t="shared" si="2068"/>
        <v>661145.06599999988</v>
      </c>
      <c r="U1396" s="18">
        <f t="shared" si="2039"/>
        <v>713467.39999999979</v>
      </c>
      <c r="V1396" s="18">
        <f t="shared" si="2040"/>
        <v>782146.7</v>
      </c>
      <c r="W1396" s="18">
        <f t="shared" si="2078"/>
        <v>0</v>
      </c>
      <c r="X1396" s="31"/>
      <c r="Y1396" s="26"/>
    </row>
    <row r="1397" spans="1:26" ht="46.8" x14ac:dyDescent="0.3">
      <c r="A1397" s="47" t="s">
        <v>292</v>
      </c>
      <c r="B1397" s="44"/>
      <c r="C1397" s="47"/>
      <c r="D1397" s="47"/>
      <c r="E1397" s="15" t="s">
        <v>1165</v>
      </c>
      <c r="F1397" s="19">
        <f t="shared" ref="F1397:K1397" si="2080">F1398+F1401</f>
        <v>125368.79999999999</v>
      </c>
      <c r="G1397" s="19">
        <f t="shared" si="2080"/>
        <v>125368.99999999999</v>
      </c>
      <c r="H1397" s="19">
        <f t="shared" si="2080"/>
        <v>125368.99999999999</v>
      </c>
      <c r="I1397" s="19">
        <f t="shared" si="2080"/>
        <v>0</v>
      </c>
      <c r="J1397" s="19">
        <f t="shared" si="2080"/>
        <v>0</v>
      </c>
      <c r="K1397" s="19">
        <f t="shared" si="2080"/>
        <v>0</v>
      </c>
      <c r="L1397" s="19">
        <f t="shared" si="2050"/>
        <v>125368.79999999999</v>
      </c>
      <c r="M1397" s="19">
        <f t="shared" si="2051"/>
        <v>125368.99999999999</v>
      </c>
      <c r="N1397" s="19">
        <f t="shared" si="2052"/>
        <v>125368.99999999999</v>
      </c>
      <c r="O1397" s="19">
        <f t="shared" ref="O1397:Q1397" si="2081">O1398+O1401</f>
        <v>0</v>
      </c>
      <c r="P1397" s="19">
        <f t="shared" si="2081"/>
        <v>0</v>
      </c>
      <c r="Q1397" s="19">
        <f t="shared" si="2081"/>
        <v>0</v>
      </c>
      <c r="R1397" s="19">
        <f t="shared" si="2038"/>
        <v>125368.79999999999</v>
      </c>
      <c r="S1397" s="19">
        <f t="shared" ref="S1397" si="2082">S1398+S1401</f>
        <v>0</v>
      </c>
      <c r="T1397" s="19">
        <f t="shared" si="2068"/>
        <v>125368.79999999999</v>
      </c>
      <c r="U1397" s="19">
        <f t="shared" si="2039"/>
        <v>125368.99999999999</v>
      </c>
      <c r="V1397" s="19">
        <f t="shared" si="2040"/>
        <v>125368.99999999999</v>
      </c>
      <c r="W1397" s="19">
        <f t="shared" ref="W1397" si="2083">W1398+W1401</f>
        <v>0</v>
      </c>
      <c r="X1397" s="32"/>
      <c r="Y1397" s="23"/>
      <c r="Z1397" s="2"/>
    </row>
    <row r="1398" spans="1:26" ht="31.2" x14ac:dyDescent="0.3">
      <c r="A1398" s="47" t="s">
        <v>292</v>
      </c>
      <c r="B1398" s="44">
        <v>200</v>
      </c>
      <c r="C1398" s="47"/>
      <c r="D1398" s="47"/>
      <c r="E1398" s="15" t="s">
        <v>578</v>
      </c>
      <c r="F1398" s="19">
        <f t="shared" ref="F1398:K1399" si="2084">F1399</f>
        <v>121643.09999999999</v>
      </c>
      <c r="G1398" s="19">
        <f t="shared" si="2084"/>
        <v>121643.09999999999</v>
      </c>
      <c r="H1398" s="19">
        <f t="shared" si="2084"/>
        <v>121643.09999999999</v>
      </c>
      <c r="I1398" s="19">
        <f t="shared" si="2084"/>
        <v>0</v>
      </c>
      <c r="J1398" s="19">
        <f t="shared" si="2084"/>
        <v>0</v>
      </c>
      <c r="K1398" s="19">
        <f t="shared" si="2084"/>
        <v>0</v>
      </c>
      <c r="L1398" s="19">
        <f t="shared" si="2050"/>
        <v>121643.09999999999</v>
      </c>
      <c r="M1398" s="19">
        <f t="shared" si="2051"/>
        <v>121643.09999999999</v>
      </c>
      <c r="N1398" s="19">
        <f t="shared" si="2052"/>
        <v>121643.09999999999</v>
      </c>
      <c r="O1398" s="19">
        <f t="shared" ref="O1398:Q1399" si="2085">O1399</f>
        <v>0</v>
      </c>
      <c r="P1398" s="19">
        <f t="shared" si="2085"/>
        <v>0</v>
      </c>
      <c r="Q1398" s="19">
        <f t="shared" si="2085"/>
        <v>0</v>
      </c>
      <c r="R1398" s="19">
        <f t="shared" si="2038"/>
        <v>121643.09999999999</v>
      </c>
      <c r="S1398" s="19">
        <f t="shared" ref="S1398:S1399" si="2086">S1399</f>
        <v>0</v>
      </c>
      <c r="T1398" s="19">
        <f t="shared" si="2068"/>
        <v>121643.09999999999</v>
      </c>
      <c r="U1398" s="19">
        <f t="shared" si="2039"/>
        <v>121643.09999999999</v>
      </c>
      <c r="V1398" s="19">
        <f t="shared" si="2040"/>
        <v>121643.09999999999</v>
      </c>
      <c r="W1398" s="19">
        <f t="shared" ref="W1398:W1399" si="2087">W1399</f>
        <v>0</v>
      </c>
      <c r="X1398" s="32"/>
      <c r="Y1398" s="23"/>
      <c r="Z1398" s="2"/>
    </row>
    <row r="1399" spans="1:26" ht="46.8" x14ac:dyDescent="0.3">
      <c r="A1399" s="47" t="s">
        <v>292</v>
      </c>
      <c r="B1399" s="44">
        <v>240</v>
      </c>
      <c r="C1399" s="47"/>
      <c r="D1399" s="47"/>
      <c r="E1399" s="15" t="s">
        <v>586</v>
      </c>
      <c r="F1399" s="19">
        <f t="shared" si="2084"/>
        <v>121643.09999999999</v>
      </c>
      <c r="G1399" s="19">
        <f t="shared" si="2084"/>
        <v>121643.09999999999</v>
      </c>
      <c r="H1399" s="19">
        <f t="shared" si="2084"/>
        <v>121643.09999999999</v>
      </c>
      <c r="I1399" s="19">
        <f t="shared" si="2084"/>
        <v>0</v>
      </c>
      <c r="J1399" s="19">
        <f t="shared" si="2084"/>
        <v>0</v>
      </c>
      <c r="K1399" s="19">
        <f t="shared" si="2084"/>
        <v>0</v>
      </c>
      <c r="L1399" s="19">
        <f t="shared" si="2050"/>
        <v>121643.09999999999</v>
      </c>
      <c r="M1399" s="19">
        <f t="shared" si="2051"/>
        <v>121643.09999999999</v>
      </c>
      <c r="N1399" s="19">
        <f t="shared" si="2052"/>
        <v>121643.09999999999</v>
      </c>
      <c r="O1399" s="19">
        <f t="shared" si="2085"/>
        <v>0</v>
      </c>
      <c r="P1399" s="19">
        <f t="shared" si="2085"/>
        <v>0</v>
      </c>
      <c r="Q1399" s="19">
        <f t="shared" si="2085"/>
        <v>0</v>
      </c>
      <c r="R1399" s="19">
        <f t="shared" si="2038"/>
        <v>121643.09999999999</v>
      </c>
      <c r="S1399" s="19">
        <f t="shared" si="2086"/>
        <v>0</v>
      </c>
      <c r="T1399" s="19">
        <f t="shared" si="2068"/>
        <v>121643.09999999999</v>
      </c>
      <c r="U1399" s="19">
        <f t="shared" si="2039"/>
        <v>121643.09999999999</v>
      </c>
      <c r="V1399" s="19">
        <f t="shared" si="2040"/>
        <v>121643.09999999999</v>
      </c>
      <c r="W1399" s="19">
        <f t="shared" si="2087"/>
        <v>0</v>
      </c>
      <c r="X1399" s="32"/>
      <c r="Y1399" s="23"/>
      <c r="Z1399" s="2"/>
    </row>
    <row r="1400" spans="1:26" x14ac:dyDescent="0.3">
      <c r="A1400" s="47" t="s">
        <v>292</v>
      </c>
      <c r="B1400" s="44">
        <v>240</v>
      </c>
      <c r="C1400" s="47" t="s">
        <v>200</v>
      </c>
      <c r="D1400" s="47" t="s">
        <v>20</v>
      </c>
      <c r="E1400" s="15" t="s">
        <v>553</v>
      </c>
      <c r="F1400" s="19">
        <v>121643.09999999999</v>
      </c>
      <c r="G1400" s="19">
        <v>121643.09999999999</v>
      </c>
      <c r="H1400" s="19">
        <v>121643.09999999999</v>
      </c>
      <c r="I1400" s="19"/>
      <c r="J1400" s="19"/>
      <c r="K1400" s="19"/>
      <c r="L1400" s="19">
        <f t="shared" si="2050"/>
        <v>121643.09999999999</v>
      </c>
      <c r="M1400" s="19">
        <f t="shared" si="2051"/>
        <v>121643.09999999999</v>
      </c>
      <c r="N1400" s="19">
        <f t="shared" si="2052"/>
        <v>121643.09999999999</v>
      </c>
      <c r="O1400" s="19"/>
      <c r="P1400" s="19"/>
      <c r="Q1400" s="19"/>
      <c r="R1400" s="19">
        <f t="shared" si="2038"/>
        <v>121643.09999999999</v>
      </c>
      <c r="S1400" s="19"/>
      <c r="T1400" s="19">
        <f t="shared" si="2068"/>
        <v>121643.09999999999</v>
      </c>
      <c r="U1400" s="19">
        <f t="shared" si="2039"/>
        <v>121643.09999999999</v>
      </c>
      <c r="V1400" s="19">
        <f t="shared" si="2040"/>
        <v>121643.09999999999</v>
      </c>
      <c r="W1400" s="19"/>
      <c r="X1400" s="32"/>
      <c r="Y1400" s="23"/>
      <c r="Z1400" s="2"/>
    </row>
    <row r="1401" spans="1:26" x14ac:dyDescent="0.3">
      <c r="A1401" s="47" t="s">
        <v>292</v>
      </c>
      <c r="B1401" s="44">
        <v>800</v>
      </c>
      <c r="C1401" s="47"/>
      <c r="D1401" s="47"/>
      <c r="E1401" s="15" t="s">
        <v>583</v>
      </c>
      <c r="F1401" s="19">
        <f t="shared" ref="F1401:K1402" si="2088">F1402</f>
        <v>3725.7000000000003</v>
      </c>
      <c r="G1401" s="19">
        <f t="shared" si="2088"/>
        <v>3725.9</v>
      </c>
      <c r="H1401" s="19">
        <f t="shared" si="2088"/>
        <v>3725.9</v>
      </c>
      <c r="I1401" s="19">
        <f t="shared" si="2088"/>
        <v>0</v>
      </c>
      <c r="J1401" s="19">
        <f t="shared" si="2088"/>
        <v>0</v>
      </c>
      <c r="K1401" s="19">
        <f t="shared" si="2088"/>
        <v>0</v>
      </c>
      <c r="L1401" s="19">
        <f t="shared" si="2050"/>
        <v>3725.7000000000003</v>
      </c>
      <c r="M1401" s="19">
        <f t="shared" si="2051"/>
        <v>3725.9</v>
      </c>
      <c r="N1401" s="19">
        <f t="shared" si="2052"/>
        <v>3725.9</v>
      </c>
      <c r="O1401" s="19">
        <f t="shared" ref="O1401:Q1402" si="2089">O1402</f>
        <v>0</v>
      </c>
      <c r="P1401" s="19">
        <f t="shared" si="2089"/>
        <v>0</v>
      </c>
      <c r="Q1401" s="19">
        <f t="shared" si="2089"/>
        <v>0</v>
      </c>
      <c r="R1401" s="19">
        <f t="shared" si="2038"/>
        <v>3725.7000000000003</v>
      </c>
      <c r="S1401" s="19">
        <f t="shared" ref="S1401:S1402" si="2090">S1402</f>
        <v>0</v>
      </c>
      <c r="T1401" s="19">
        <f t="shared" si="2068"/>
        <v>3725.7000000000003</v>
      </c>
      <c r="U1401" s="19">
        <f t="shared" si="2039"/>
        <v>3725.9</v>
      </c>
      <c r="V1401" s="19">
        <f t="shared" si="2040"/>
        <v>3725.9</v>
      </c>
      <c r="W1401" s="19">
        <f t="shared" ref="W1401:W1402" si="2091">W1402</f>
        <v>0</v>
      </c>
      <c r="X1401" s="32"/>
      <c r="Y1401" s="23"/>
      <c r="Z1401" s="2"/>
    </row>
    <row r="1402" spans="1:26" x14ac:dyDescent="0.3">
      <c r="A1402" s="47" t="s">
        <v>292</v>
      </c>
      <c r="B1402" s="44">
        <v>850</v>
      </c>
      <c r="C1402" s="47"/>
      <c r="D1402" s="47"/>
      <c r="E1402" s="15" t="s">
        <v>601</v>
      </c>
      <c r="F1402" s="19">
        <f t="shared" si="2088"/>
        <v>3725.7000000000003</v>
      </c>
      <c r="G1402" s="19">
        <f t="shared" si="2088"/>
        <v>3725.9</v>
      </c>
      <c r="H1402" s="19">
        <f t="shared" si="2088"/>
        <v>3725.9</v>
      </c>
      <c r="I1402" s="19">
        <f t="shared" si="2088"/>
        <v>0</v>
      </c>
      <c r="J1402" s="19">
        <f t="shared" si="2088"/>
        <v>0</v>
      </c>
      <c r="K1402" s="19">
        <f t="shared" si="2088"/>
        <v>0</v>
      </c>
      <c r="L1402" s="19">
        <f t="shared" si="2050"/>
        <v>3725.7000000000003</v>
      </c>
      <c r="M1402" s="19">
        <f t="shared" si="2051"/>
        <v>3725.9</v>
      </c>
      <c r="N1402" s="19">
        <f t="shared" si="2052"/>
        <v>3725.9</v>
      </c>
      <c r="O1402" s="19">
        <f t="shared" si="2089"/>
        <v>0</v>
      </c>
      <c r="P1402" s="19">
        <f t="shared" si="2089"/>
        <v>0</v>
      </c>
      <c r="Q1402" s="19">
        <f t="shared" si="2089"/>
        <v>0</v>
      </c>
      <c r="R1402" s="19">
        <f t="shared" si="2038"/>
        <v>3725.7000000000003</v>
      </c>
      <c r="S1402" s="19">
        <f t="shared" si="2090"/>
        <v>0</v>
      </c>
      <c r="T1402" s="19">
        <f t="shared" si="2068"/>
        <v>3725.7000000000003</v>
      </c>
      <c r="U1402" s="19">
        <f t="shared" si="2039"/>
        <v>3725.9</v>
      </c>
      <c r="V1402" s="19">
        <f t="shared" si="2040"/>
        <v>3725.9</v>
      </c>
      <c r="W1402" s="19">
        <f t="shared" si="2091"/>
        <v>0</v>
      </c>
      <c r="X1402" s="32"/>
      <c r="Y1402" s="23"/>
      <c r="Z1402" s="2"/>
    </row>
    <row r="1403" spans="1:26" x14ac:dyDescent="0.3">
      <c r="A1403" s="47" t="s">
        <v>292</v>
      </c>
      <c r="B1403" s="44">
        <v>850</v>
      </c>
      <c r="C1403" s="47" t="s">
        <v>200</v>
      </c>
      <c r="D1403" s="47" t="s">
        <v>20</v>
      </c>
      <c r="E1403" s="15" t="s">
        <v>553</v>
      </c>
      <c r="F1403" s="19">
        <v>3725.7000000000003</v>
      </c>
      <c r="G1403" s="19">
        <v>3725.9</v>
      </c>
      <c r="H1403" s="19">
        <v>3725.9</v>
      </c>
      <c r="I1403" s="19"/>
      <c r="J1403" s="19"/>
      <c r="K1403" s="19"/>
      <c r="L1403" s="19">
        <f t="shared" si="2050"/>
        <v>3725.7000000000003</v>
      </c>
      <c r="M1403" s="19">
        <f t="shared" si="2051"/>
        <v>3725.9</v>
      </c>
      <c r="N1403" s="19">
        <f t="shared" si="2052"/>
        <v>3725.9</v>
      </c>
      <c r="O1403" s="19"/>
      <c r="P1403" s="19"/>
      <c r="Q1403" s="19"/>
      <c r="R1403" s="19">
        <f t="shared" si="2038"/>
        <v>3725.7000000000003</v>
      </c>
      <c r="S1403" s="19"/>
      <c r="T1403" s="19">
        <f t="shared" si="2068"/>
        <v>3725.7000000000003</v>
      </c>
      <c r="U1403" s="19">
        <f t="shared" si="2039"/>
        <v>3725.9</v>
      </c>
      <c r="V1403" s="19">
        <f t="shared" si="2040"/>
        <v>3725.9</v>
      </c>
      <c r="W1403" s="19"/>
      <c r="X1403" s="32"/>
      <c r="Y1403" s="23"/>
      <c r="Z1403" s="2"/>
    </row>
    <row r="1404" spans="1:26" ht="46.8" x14ac:dyDescent="0.3">
      <c r="A1404" s="47" t="s">
        <v>295</v>
      </c>
      <c r="B1404" s="44"/>
      <c r="C1404" s="47"/>
      <c r="D1404" s="47"/>
      <c r="E1404" s="15" t="s">
        <v>1166</v>
      </c>
      <c r="F1404" s="19">
        <f t="shared" ref="F1404:K1406" si="2092">F1405</f>
        <v>15688.3</v>
      </c>
      <c r="G1404" s="19">
        <f t="shared" si="2092"/>
        <v>15688.3</v>
      </c>
      <c r="H1404" s="19">
        <f t="shared" si="2092"/>
        <v>15688.3</v>
      </c>
      <c r="I1404" s="19">
        <f t="shared" si="2092"/>
        <v>0</v>
      </c>
      <c r="J1404" s="19">
        <f t="shared" si="2092"/>
        <v>0</v>
      </c>
      <c r="K1404" s="19">
        <f t="shared" si="2092"/>
        <v>0</v>
      </c>
      <c r="L1404" s="19">
        <f t="shared" si="2050"/>
        <v>15688.3</v>
      </c>
      <c r="M1404" s="19">
        <f t="shared" si="2051"/>
        <v>15688.3</v>
      </c>
      <c r="N1404" s="19">
        <f t="shared" si="2052"/>
        <v>15688.3</v>
      </c>
      <c r="O1404" s="19">
        <f t="shared" ref="O1404:Q1406" si="2093">O1405</f>
        <v>0</v>
      </c>
      <c r="P1404" s="19">
        <f t="shared" si="2093"/>
        <v>0</v>
      </c>
      <c r="Q1404" s="19">
        <f t="shared" si="2093"/>
        <v>0</v>
      </c>
      <c r="R1404" s="19">
        <f t="shared" si="2038"/>
        <v>15688.3</v>
      </c>
      <c r="S1404" s="19">
        <f t="shared" ref="S1404:S1406" si="2094">S1405</f>
        <v>0</v>
      </c>
      <c r="T1404" s="19">
        <f t="shared" si="2068"/>
        <v>15688.3</v>
      </c>
      <c r="U1404" s="19">
        <f t="shared" si="2039"/>
        <v>15688.3</v>
      </c>
      <c r="V1404" s="19">
        <f t="shared" si="2040"/>
        <v>15688.3</v>
      </c>
      <c r="W1404" s="19">
        <f t="shared" ref="W1404:W1406" si="2095">W1405</f>
        <v>0</v>
      </c>
      <c r="X1404" s="32"/>
      <c r="Y1404" s="23"/>
      <c r="Z1404" s="2"/>
    </row>
    <row r="1405" spans="1:26" ht="31.2" x14ac:dyDescent="0.3">
      <c r="A1405" s="47" t="s">
        <v>295</v>
      </c>
      <c r="B1405" s="44">
        <v>200</v>
      </c>
      <c r="C1405" s="47"/>
      <c r="D1405" s="47"/>
      <c r="E1405" s="15" t="s">
        <v>578</v>
      </c>
      <c r="F1405" s="19">
        <f t="shared" si="2092"/>
        <v>15688.3</v>
      </c>
      <c r="G1405" s="19">
        <f t="shared" si="2092"/>
        <v>15688.3</v>
      </c>
      <c r="H1405" s="19">
        <f t="shared" si="2092"/>
        <v>15688.3</v>
      </c>
      <c r="I1405" s="19">
        <f t="shared" si="2092"/>
        <v>0</v>
      </c>
      <c r="J1405" s="19">
        <f t="shared" si="2092"/>
        <v>0</v>
      </c>
      <c r="K1405" s="19">
        <f t="shared" si="2092"/>
        <v>0</v>
      </c>
      <c r="L1405" s="19">
        <f t="shared" si="2050"/>
        <v>15688.3</v>
      </c>
      <c r="M1405" s="19">
        <f t="shared" si="2051"/>
        <v>15688.3</v>
      </c>
      <c r="N1405" s="19">
        <f t="shared" si="2052"/>
        <v>15688.3</v>
      </c>
      <c r="O1405" s="19">
        <f t="shared" si="2093"/>
        <v>0</v>
      </c>
      <c r="P1405" s="19">
        <f t="shared" si="2093"/>
        <v>0</v>
      </c>
      <c r="Q1405" s="19">
        <f t="shared" si="2093"/>
        <v>0</v>
      </c>
      <c r="R1405" s="19">
        <f t="shared" si="2038"/>
        <v>15688.3</v>
      </c>
      <c r="S1405" s="19">
        <f t="shared" si="2094"/>
        <v>0</v>
      </c>
      <c r="T1405" s="19">
        <f t="shared" si="2068"/>
        <v>15688.3</v>
      </c>
      <c r="U1405" s="19">
        <f t="shared" si="2039"/>
        <v>15688.3</v>
      </c>
      <c r="V1405" s="19">
        <f t="shared" si="2040"/>
        <v>15688.3</v>
      </c>
      <c r="W1405" s="19">
        <f t="shared" si="2095"/>
        <v>0</v>
      </c>
      <c r="X1405" s="32"/>
      <c r="Y1405" s="23"/>
      <c r="Z1405" s="2"/>
    </row>
    <row r="1406" spans="1:26" ht="46.8" x14ac:dyDescent="0.3">
      <c r="A1406" s="47" t="s">
        <v>295</v>
      </c>
      <c r="B1406" s="44">
        <v>240</v>
      </c>
      <c r="C1406" s="47"/>
      <c r="D1406" s="47"/>
      <c r="E1406" s="15" t="s">
        <v>586</v>
      </c>
      <c r="F1406" s="19">
        <f t="shared" si="2092"/>
        <v>15688.3</v>
      </c>
      <c r="G1406" s="19">
        <f t="shared" si="2092"/>
        <v>15688.3</v>
      </c>
      <c r="H1406" s="19">
        <f t="shared" si="2092"/>
        <v>15688.3</v>
      </c>
      <c r="I1406" s="19">
        <f t="shared" si="2092"/>
        <v>0</v>
      </c>
      <c r="J1406" s="19">
        <f t="shared" si="2092"/>
        <v>0</v>
      </c>
      <c r="K1406" s="19">
        <f t="shared" si="2092"/>
        <v>0</v>
      </c>
      <c r="L1406" s="19">
        <f t="shared" si="2050"/>
        <v>15688.3</v>
      </c>
      <c r="M1406" s="19">
        <f t="shared" si="2051"/>
        <v>15688.3</v>
      </c>
      <c r="N1406" s="19">
        <f t="shared" si="2052"/>
        <v>15688.3</v>
      </c>
      <c r="O1406" s="19">
        <f t="shared" si="2093"/>
        <v>0</v>
      </c>
      <c r="P1406" s="19">
        <f t="shared" si="2093"/>
        <v>0</v>
      </c>
      <c r="Q1406" s="19">
        <f t="shared" si="2093"/>
        <v>0</v>
      </c>
      <c r="R1406" s="19">
        <f t="shared" si="2038"/>
        <v>15688.3</v>
      </c>
      <c r="S1406" s="19">
        <f t="shared" si="2094"/>
        <v>0</v>
      </c>
      <c r="T1406" s="19">
        <f t="shared" si="2068"/>
        <v>15688.3</v>
      </c>
      <c r="U1406" s="19">
        <f t="shared" si="2039"/>
        <v>15688.3</v>
      </c>
      <c r="V1406" s="19">
        <f t="shared" si="2040"/>
        <v>15688.3</v>
      </c>
      <c r="W1406" s="19">
        <f t="shared" si="2095"/>
        <v>0</v>
      </c>
      <c r="X1406" s="32"/>
      <c r="Y1406" s="23"/>
      <c r="Z1406" s="2"/>
    </row>
    <row r="1407" spans="1:26" x14ac:dyDescent="0.3">
      <c r="A1407" s="47" t="s">
        <v>295</v>
      </c>
      <c r="B1407" s="44">
        <v>240</v>
      </c>
      <c r="C1407" s="47" t="s">
        <v>200</v>
      </c>
      <c r="D1407" s="47" t="s">
        <v>20</v>
      </c>
      <c r="E1407" s="15" t="s">
        <v>553</v>
      </c>
      <c r="F1407" s="19">
        <v>15688.3</v>
      </c>
      <c r="G1407" s="19">
        <v>15688.3</v>
      </c>
      <c r="H1407" s="19">
        <v>15688.3</v>
      </c>
      <c r="I1407" s="19"/>
      <c r="J1407" s="19"/>
      <c r="K1407" s="19"/>
      <c r="L1407" s="19">
        <f t="shared" si="2050"/>
        <v>15688.3</v>
      </c>
      <c r="M1407" s="19">
        <f t="shared" si="2051"/>
        <v>15688.3</v>
      </c>
      <c r="N1407" s="19">
        <f t="shared" si="2052"/>
        <v>15688.3</v>
      </c>
      <c r="O1407" s="19"/>
      <c r="P1407" s="19"/>
      <c r="Q1407" s="19"/>
      <c r="R1407" s="19">
        <f t="shared" si="2038"/>
        <v>15688.3</v>
      </c>
      <c r="S1407" s="19"/>
      <c r="T1407" s="19">
        <f t="shared" si="2068"/>
        <v>15688.3</v>
      </c>
      <c r="U1407" s="19">
        <f t="shared" si="2039"/>
        <v>15688.3</v>
      </c>
      <c r="V1407" s="19">
        <f t="shared" si="2040"/>
        <v>15688.3</v>
      </c>
      <c r="W1407" s="19"/>
      <c r="X1407" s="32"/>
      <c r="Y1407" s="23"/>
      <c r="Z1407" s="2"/>
    </row>
    <row r="1408" spans="1:26" ht="31.2" x14ac:dyDescent="0.3">
      <c r="A1408" s="47" t="s">
        <v>296</v>
      </c>
      <c r="B1408" s="44"/>
      <c r="C1408" s="47"/>
      <c r="D1408" s="47"/>
      <c r="E1408" s="15" t="s">
        <v>1167</v>
      </c>
      <c r="F1408" s="19">
        <f t="shared" ref="F1408:K1410" si="2096">F1409</f>
        <v>17954.8</v>
      </c>
      <c r="G1408" s="19">
        <f t="shared" si="2096"/>
        <v>18673</v>
      </c>
      <c r="H1408" s="19">
        <f t="shared" si="2096"/>
        <v>19532</v>
      </c>
      <c r="I1408" s="19">
        <f t="shared" si="2096"/>
        <v>0</v>
      </c>
      <c r="J1408" s="19">
        <f t="shared" si="2096"/>
        <v>0</v>
      </c>
      <c r="K1408" s="19">
        <f t="shared" si="2096"/>
        <v>0</v>
      </c>
      <c r="L1408" s="19">
        <f t="shared" si="2050"/>
        <v>17954.8</v>
      </c>
      <c r="M1408" s="19">
        <f t="shared" si="2051"/>
        <v>18673</v>
      </c>
      <c r="N1408" s="19">
        <f t="shared" si="2052"/>
        <v>19532</v>
      </c>
      <c r="O1408" s="19">
        <f t="shared" ref="O1408:Q1410" si="2097">O1409</f>
        <v>336.39699999999999</v>
      </c>
      <c r="P1408" s="19">
        <f t="shared" si="2097"/>
        <v>0</v>
      </c>
      <c r="Q1408" s="19">
        <f t="shared" si="2097"/>
        <v>0</v>
      </c>
      <c r="R1408" s="19">
        <f t="shared" si="2038"/>
        <v>18291.197</v>
      </c>
      <c r="S1408" s="19">
        <f t="shared" ref="S1408:S1410" si="2098">S1409</f>
        <v>0</v>
      </c>
      <c r="T1408" s="19">
        <f t="shared" si="2068"/>
        <v>18291.197</v>
      </c>
      <c r="U1408" s="19">
        <f t="shared" si="2039"/>
        <v>18673</v>
      </c>
      <c r="V1408" s="19">
        <f t="shared" si="2040"/>
        <v>19532</v>
      </c>
      <c r="W1408" s="19">
        <f t="shared" ref="W1408:W1410" si="2099">W1409</f>
        <v>0</v>
      </c>
      <c r="X1408" s="32"/>
      <c r="Y1408" s="23"/>
      <c r="Z1408" s="2"/>
    </row>
    <row r="1409" spans="1:26" ht="31.2" x14ac:dyDescent="0.3">
      <c r="A1409" s="47" t="s">
        <v>296</v>
      </c>
      <c r="B1409" s="44">
        <v>200</v>
      </c>
      <c r="C1409" s="47"/>
      <c r="D1409" s="47"/>
      <c r="E1409" s="15" t="s">
        <v>578</v>
      </c>
      <c r="F1409" s="19">
        <f t="shared" si="2096"/>
        <v>17954.8</v>
      </c>
      <c r="G1409" s="19">
        <f t="shared" si="2096"/>
        <v>18673</v>
      </c>
      <c r="H1409" s="19">
        <f t="shared" si="2096"/>
        <v>19532</v>
      </c>
      <c r="I1409" s="19">
        <f t="shared" si="2096"/>
        <v>0</v>
      </c>
      <c r="J1409" s="19">
        <f t="shared" si="2096"/>
        <v>0</v>
      </c>
      <c r="K1409" s="19">
        <f t="shared" si="2096"/>
        <v>0</v>
      </c>
      <c r="L1409" s="19">
        <f t="shared" si="2050"/>
        <v>17954.8</v>
      </c>
      <c r="M1409" s="19">
        <f t="shared" si="2051"/>
        <v>18673</v>
      </c>
      <c r="N1409" s="19">
        <f t="shared" si="2052"/>
        <v>19532</v>
      </c>
      <c r="O1409" s="19">
        <f t="shared" si="2097"/>
        <v>336.39699999999999</v>
      </c>
      <c r="P1409" s="19">
        <f t="shared" si="2097"/>
        <v>0</v>
      </c>
      <c r="Q1409" s="19">
        <f t="shared" si="2097"/>
        <v>0</v>
      </c>
      <c r="R1409" s="19">
        <f t="shared" si="2038"/>
        <v>18291.197</v>
      </c>
      <c r="S1409" s="19">
        <f t="shared" si="2098"/>
        <v>0</v>
      </c>
      <c r="T1409" s="19">
        <f t="shared" si="2068"/>
        <v>18291.197</v>
      </c>
      <c r="U1409" s="19">
        <f t="shared" si="2039"/>
        <v>18673</v>
      </c>
      <c r="V1409" s="19">
        <f t="shared" si="2040"/>
        <v>19532</v>
      </c>
      <c r="W1409" s="19">
        <f t="shared" si="2099"/>
        <v>0</v>
      </c>
      <c r="X1409" s="32"/>
      <c r="Y1409" s="23"/>
      <c r="Z1409" s="2"/>
    </row>
    <row r="1410" spans="1:26" ht="46.8" x14ac:dyDescent="0.3">
      <c r="A1410" s="47" t="s">
        <v>296</v>
      </c>
      <c r="B1410" s="44">
        <v>240</v>
      </c>
      <c r="C1410" s="47"/>
      <c r="D1410" s="47"/>
      <c r="E1410" s="15" t="s">
        <v>586</v>
      </c>
      <c r="F1410" s="19">
        <f t="shared" si="2096"/>
        <v>17954.8</v>
      </c>
      <c r="G1410" s="19">
        <f t="shared" si="2096"/>
        <v>18673</v>
      </c>
      <c r="H1410" s="19">
        <f t="shared" si="2096"/>
        <v>19532</v>
      </c>
      <c r="I1410" s="19">
        <f t="shared" si="2096"/>
        <v>0</v>
      </c>
      <c r="J1410" s="19">
        <f t="shared" si="2096"/>
        <v>0</v>
      </c>
      <c r="K1410" s="19">
        <f t="shared" si="2096"/>
        <v>0</v>
      </c>
      <c r="L1410" s="19">
        <f t="shared" si="2050"/>
        <v>17954.8</v>
      </c>
      <c r="M1410" s="19">
        <f t="shared" si="2051"/>
        <v>18673</v>
      </c>
      <c r="N1410" s="19">
        <f t="shared" si="2052"/>
        <v>19532</v>
      </c>
      <c r="O1410" s="19">
        <f t="shared" si="2097"/>
        <v>336.39699999999999</v>
      </c>
      <c r="P1410" s="19">
        <f t="shared" si="2097"/>
        <v>0</v>
      </c>
      <c r="Q1410" s="19">
        <f t="shared" si="2097"/>
        <v>0</v>
      </c>
      <c r="R1410" s="19">
        <f t="shared" si="2038"/>
        <v>18291.197</v>
      </c>
      <c r="S1410" s="19">
        <f t="shared" si="2098"/>
        <v>0</v>
      </c>
      <c r="T1410" s="19">
        <f t="shared" si="2068"/>
        <v>18291.197</v>
      </c>
      <c r="U1410" s="19">
        <f t="shared" si="2039"/>
        <v>18673</v>
      </c>
      <c r="V1410" s="19">
        <f t="shared" si="2040"/>
        <v>19532</v>
      </c>
      <c r="W1410" s="19">
        <f t="shared" si="2099"/>
        <v>0</v>
      </c>
      <c r="X1410" s="32"/>
      <c r="Y1410" s="23"/>
      <c r="Z1410" s="2"/>
    </row>
    <row r="1411" spans="1:26" x14ac:dyDescent="0.3">
      <c r="A1411" s="47" t="s">
        <v>296</v>
      </c>
      <c r="B1411" s="44">
        <v>240</v>
      </c>
      <c r="C1411" s="47" t="s">
        <v>200</v>
      </c>
      <c r="D1411" s="47" t="s">
        <v>20</v>
      </c>
      <c r="E1411" s="15" t="s">
        <v>553</v>
      </c>
      <c r="F1411" s="19">
        <v>17954.8</v>
      </c>
      <c r="G1411" s="19">
        <v>18673</v>
      </c>
      <c r="H1411" s="19">
        <v>19532</v>
      </c>
      <c r="I1411" s="19"/>
      <c r="J1411" s="19"/>
      <c r="K1411" s="19"/>
      <c r="L1411" s="19">
        <f t="shared" si="2050"/>
        <v>17954.8</v>
      </c>
      <c r="M1411" s="19">
        <f t="shared" si="2051"/>
        <v>18673</v>
      </c>
      <c r="N1411" s="19">
        <f t="shared" si="2052"/>
        <v>19532</v>
      </c>
      <c r="O1411" s="19">
        <v>336.39699999999999</v>
      </c>
      <c r="P1411" s="19"/>
      <c r="Q1411" s="19"/>
      <c r="R1411" s="19">
        <f t="shared" si="2038"/>
        <v>18291.197</v>
      </c>
      <c r="S1411" s="19"/>
      <c r="T1411" s="19">
        <f t="shared" si="2068"/>
        <v>18291.197</v>
      </c>
      <c r="U1411" s="19">
        <f t="shared" si="2039"/>
        <v>18673</v>
      </c>
      <c r="V1411" s="19">
        <f t="shared" si="2040"/>
        <v>19532</v>
      </c>
      <c r="W1411" s="19"/>
      <c r="X1411" s="32"/>
      <c r="Y1411" s="23"/>
      <c r="Z1411" s="2"/>
    </row>
    <row r="1412" spans="1:26" ht="62.4" x14ac:dyDescent="0.3">
      <c r="A1412" s="47" t="s">
        <v>297</v>
      </c>
      <c r="B1412" s="44"/>
      <c r="C1412" s="47"/>
      <c r="D1412" s="47"/>
      <c r="E1412" s="15" t="s">
        <v>1168</v>
      </c>
      <c r="F1412" s="19">
        <f t="shared" ref="F1412:K1414" si="2100">F1413</f>
        <v>329237</v>
      </c>
      <c r="G1412" s="19">
        <f t="shared" si="2100"/>
        <v>668826.6</v>
      </c>
      <c r="H1412" s="19">
        <f t="shared" si="2100"/>
        <v>809263.2</v>
      </c>
      <c r="I1412" s="19">
        <f t="shared" si="2100"/>
        <v>0</v>
      </c>
      <c r="J1412" s="19">
        <f t="shared" si="2100"/>
        <v>0</v>
      </c>
      <c r="K1412" s="19">
        <f t="shared" si="2100"/>
        <v>-72456.2</v>
      </c>
      <c r="L1412" s="19">
        <f t="shared" si="2050"/>
        <v>329237</v>
      </c>
      <c r="M1412" s="19">
        <f t="shared" si="2051"/>
        <v>668826.6</v>
      </c>
      <c r="N1412" s="19">
        <f t="shared" si="2052"/>
        <v>736807</v>
      </c>
      <c r="O1412" s="19">
        <f t="shared" ref="O1412:Q1414" si="2101">O1413</f>
        <v>100179.408</v>
      </c>
      <c r="P1412" s="19">
        <f t="shared" si="2101"/>
        <v>-140610.5</v>
      </c>
      <c r="Q1412" s="19">
        <f t="shared" si="2101"/>
        <v>-200000</v>
      </c>
      <c r="R1412" s="19">
        <f t="shared" si="2038"/>
        <v>429416.408</v>
      </c>
      <c r="S1412" s="19">
        <f t="shared" ref="S1412:S1414" si="2102">S1413</f>
        <v>0</v>
      </c>
      <c r="T1412" s="19">
        <f t="shared" si="2068"/>
        <v>429416.408</v>
      </c>
      <c r="U1412" s="19">
        <f t="shared" si="2039"/>
        <v>528216.1</v>
      </c>
      <c r="V1412" s="19">
        <f t="shared" si="2040"/>
        <v>536807</v>
      </c>
      <c r="W1412" s="19">
        <f t="shared" ref="W1412:W1414" si="2103">W1413</f>
        <v>0</v>
      </c>
      <c r="X1412" s="32"/>
      <c r="Y1412" s="23"/>
      <c r="Z1412" s="2"/>
    </row>
    <row r="1413" spans="1:26" ht="31.2" x14ac:dyDescent="0.3">
      <c r="A1413" s="47" t="s">
        <v>297</v>
      </c>
      <c r="B1413" s="44">
        <v>200</v>
      </c>
      <c r="C1413" s="47"/>
      <c r="D1413" s="47"/>
      <c r="E1413" s="15" t="s">
        <v>578</v>
      </c>
      <c r="F1413" s="19">
        <f t="shared" si="2100"/>
        <v>329237</v>
      </c>
      <c r="G1413" s="19">
        <f t="shared" si="2100"/>
        <v>668826.6</v>
      </c>
      <c r="H1413" s="19">
        <f t="shared" si="2100"/>
        <v>809263.2</v>
      </c>
      <c r="I1413" s="19">
        <f t="shared" si="2100"/>
        <v>0</v>
      </c>
      <c r="J1413" s="19">
        <f t="shared" si="2100"/>
        <v>0</v>
      </c>
      <c r="K1413" s="19">
        <f t="shared" si="2100"/>
        <v>-72456.2</v>
      </c>
      <c r="L1413" s="19">
        <f t="shared" si="2050"/>
        <v>329237</v>
      </c>
      <c r="M1413" s="19">
        <f t="shared" si="2051"/>
        <v>668826.6</v>
      </c>
      <c r="N1413" s="19">
        <f t="shared" si="2052"/>
        <v>736807</v>
      </c>
      <c r="O1413" s="19">
        <f t="shared" si="2101"/>
        <v>100179.408</v>
      </c>
      <c r="P1413" s="19">
        <f t="shared" si="2101"/>
        <v>-140610.5</v>
      </c>
      <c r="Q1413" s="19">
        <f t="shared" si="2101"/>
        <v>-200000</v>
      </c>
      <c r="R1413" s="19">
        <f t="shared" si="2038"/>
        <v>429416.408</v>
      </c>
      <c r="S1413" s="19">
        <f t="shared" si="2102"/>
        <v>0</v>
      </c>
      <c r="T1413" s="19">
        <f t="shared" si="2068"/>
        <v>429416.408</v>
      </c>
      <c r="U1413" s="19">
        <f t="shared" si="2039"/>
        <v>528216.1</v>
      </c>
      <c r="V1413" s="19">
        <f t="shared" si="2040"/>
        <v>536807</v>
      </c>
      <c r="W1413" s="19">
        <f t="shared" si="2103"/>
        <v>0</v>
      </c>
      <c r="X1413" s="32"/>
      <c r="Y1413" s="23"/>
      <c r="Z1413" s="2"/>
    </row>
    <row r="1414" spans="1:26" ht="46.8" x14ac:dyDescent="0.3">
      <c r="A1414" s="47" t="s">
        <v>297</v>
      </c>
      <c r="B1414" s="44">
        <v>240</v>
      </c>
      <c r="C1414" s="47"/>
      <c r="D1414" s="47"/>
      <c r="E1414" s="15" t="s">
        <v>586</v>
      </c>
      <c r="F1414" s="19">
        <f t="shared" si="2100"/>
        <v>329237</v>
      </c>
      <c r="G1414" s="19">
        <f t="shared" si="2100"/>
        <v>668826.6</v>
      </c>
      <c r="H1414" s="19">
        <f t="shared" si="2100"/>
        <v>809263.2</v>
      </c>
      <c r="I1414" s="19">
        <f t="shared" si="2100"/>
        <v>0</v>
      </c>
      <c r="J1414" s="19">
        <f t="shared" si="2100"/>
        <v>0</v>
      </c>
      <c r="K1414" s="19">
        <f t="shared" si="2100"/>
        <v>-72456.2</v>
      </c>
      <c r="L1414" s="19">
        <f t="shared" si="2050"/>
        <v>329237</v>
      </c>
      <c r="M1414" s="19">
        <f t="shared" si="2051"/>
        <v>668826.6</v>
      </c>
      <c r="N1414" s="19">
        <f t="shared" si="2052"/>
        <v>736807</v>
      </c>
      <c r="O1414" s="19">
        <f t="shared" si="2101"/>
        <v>100179.408</v>
      </c>
      <c r="P1414" s="19">
        <f t="shared" si="2101"/>
        <v>-140610.5</v>
      </c>
      <c r="Q1414" s="19">
        <f t="shared" si="2101"/>
        <v>-200000</v>
      </c>
      <c r="R1414" s="19">
        <f t="shared" si="2038"/>
        <v>429416.408</v>
      </c>
      <c r="S1414" s="19">
        <f t="shared" si="2102"/>
        <v>0</v>
      </c>
      <c r="T1414" s="19">
        <f t="shared" si="2068"/>
        <v>429416.408</v>
      </c>
      <c r="U1414" s="19">
        <f t="shared" si="2039"/>
        <v>528216.1</v>
      </c>
      <c r="V1414" s="19">
        <f t="shared" si="2040"/>
        <v>536807</v>
      </c>
      <c r="W1414" s="19">
        <f t="shared" si="2103"/>
        <v>0</v>
      </c>
      <c r="X1414" s="32"/>
      <c r="Y1414" s="23"/>
      <c r="Z1414" s="2"/>
    </row>
    <row r="1415" spans="1:26" x14ac:dyDescent="0.3">
      <c r="A1415" s="47" t="s">
        <v>297</v>
      </c>
      <c r="B1415" s="44">
        <v>240</v>
      </c>
      <c r="C1415" s="47" t="s">
        <v>200</v>
      </c>
      <c r="D1415" s="47" t="s">
        <v>20</v>
      </c>
      <c r="E1415" s="15" t="s">
        <v>553</v>
      </c>
      <c r="F1415" s="19">
        <v>329237</v>
      </c>
      <c r="G1415" s="19">
        <v>668826.6</v>
      </c>
      <c r="H1415" s="19">
        <v>809263.2</v>
      </c>
      <c r="I1415" s="19"/>
      <c r="J1415" s="19"/>
      <c r="K1415" s="24">
        <v>-72456.2</v>
      </c>
      <c r="L1415" s="19">
        <f t="shared" si="2050"/>
        <v>329237</v>
      </c>
      <c r="M1415" s="19">
        <f t="shared" si="2051"/>
        <v>668826.6</v>
      </c>
      <c r="N1415" s="19">
        <f t="shared" si="2052"/>
        <v>736807</v>
      </c>
      <c r="O1415" s="19">
        <v>100179.408</v>
      </c>
      <c r="P1415" s="19">
        <v>-140610.5</v>
      </c>
      <c r="Q1415" s="19">
        <v>-200000</v>
      </c>
      <c r="R1415" s="19">
        <f t="shared" si="2038"/>
        <v>429416.408</v>
      </c>
      <c r="S1415" s="19"/>
      <c r="T1415" s="19">
        <f t="shared" si="2068"/>
        <v>429416.408</v>
      </c>
      <c r="U1415" s="19">
        <f t="shared" si="2039"/>
        <v>528216.1</v>
      </c>
      <c r="V1415" s="19">
        <f t="shared" si="2040"/>
        <v>536807</v>
      </c>
      <c r="W1415" s="19"/>
      <c r="X1415" s="32"/>
      <c r="Y1415" s="23" t="s">
        <v>1305</v>
      </c>
      <c r="Z1415" s="2"/>
    </row>
    <row r="1416" spans="1:26" ht="46.8" x14ac:dyDescent="0.3">
      <c r="A1416" s="47" t="s">
        <v>301</v>
      </c>
      <c r="B1416" s="44"/>
      <c r="C1416" s="47"/>
      <c r="D1416" s="47"/>
      <c r="E1416" s="15" t="s">
        <v>1169</v>
      </c>
      <c r="F1416" s="19">
        <f>F1417+F1433+F1437+F1441</f>
        <v>31451.7</v>
      </c>
      <c r="G1416" s="19">
        <f t="shared" ref="G1416:H1416" si="2104">G1417+G1433+G1437+G1441</f>
        <v>726.6</v>
      </c>
      <c r="H1416" s="19">
        <f t="shared" si="2104"/>
        <v>59956</v>
      </c>
      <c r="I1416" s="19">
        <f t="shared" ref="I1416:K1416" si="2105">I1417+I1433+I1437+I1441</f>
        <v>0</v>
      </c>
      <c r="J1416" s="19">
        <f t="shared" si="2105"/>
        <v>0</v>
      </c>
      <c r="K1416" s="19">
        <f t="shared" si="2105"/>
        <v>0</v>
      </c>
      <c r="L1416" s="19">
        <f t="shared" si="2050"/>
        <v>31451.7</v>
      </c>
      <c r="M1416" s="19">
        <f t="shared" si="2051"/>
        <v>726.6</v>
      </c>
      <c r="N1416" s="19">
        <f t="shared" si="2052"/>
        <v>59956</v>
      </c>
      <c r="O1416" s="19">
        <f>O1417+O1433+O1437+O1441+O1421+O1425+O1429</f>
        <v>7697.8249999999998</v>
      </c>
      <c r="P1416" s="19">
        <f t="shared" ref="P1416:W1416" si="2106">P1417+P1433+P1437+P1441+P1421+P1425+P1429</f>
        <v>0</v>
      </c>
      <c r="Q1416" s="19">
        <f t="shared" si="2106"/>
        <v>0</v>
      </c>
      <c r="R1416" s="19">
        <f t="shared" si="2038"/>
        <v>39149.525000000001</v>
      </c>
      <c r="S1416" s="19">
        <f t="shared" ref="S1416" si="2107">S1417+S1433+S1437+S1441+S1421+S1425+S1429</f>
        <v>0</v>
      </c>
      <c r="T1416" s="19">
        <f t="shared" si="2068"/>
        <v>39149.525000000001</v>
      </c>
      <c r="U1416" s="19">
        <f t="shared" si="2039"/>
        <v>726.6</v>
      </c>
      <c r="V1416" s="19">
        <f t="shared" si="2040"/>
        <v>59956</v>
      </c>
      <c r="W1416" s="19">
        <f t="shared" si="2106"/>
        <v>0</v>
      </c>
      <c r="X1416" s="32"/>
      <c r="Y1416" s="23"/>
      <c r="Z1416" s="2"/>
    </row>
    <row r="1417" spans="1:26" x14ac:dyDescent="0.3">
      <c r="A1417" s="47" t="s">
        <v>298</v>
      </c>
      <c r="B1417" s="44"/>
      <c r="C1417" s="47"/>
      <c r="D1417" s="47"/>
      <c r="E1417" s="15" t="s">
        <v>730</v>
      </c>
      <c r="F1417" s="19">
        <f t="shared" ref="F1417:K1419" si="2108">F1418</f>
        <v>31451.7</v>
      </c>
      <c r="G1417" s="19">
        <f t="shared" si="2108"/>
        <v>0</v>
      </c>
      <c r="H1417" s="19">
        <f t="shared" si="2108"/>
        <v>0</v>
      </c>
      <c r="I1417" s="19">
        <f t="shared" si="2108"/>
        <v>0</v>
      </c>
      <c r="J1417" s="19">
        <f t="shared" si="2108"/>
        <v>0</v>
      </c>
      <c r="K1417" s="19">
        <f t="shared" si="2108"/>
        <v>0</v>
      </c>
      <c r="L1417" s="19">
        <f t="shared" si="2050"/>
        <v>31451.7</v>
      </c>
      <c r="M1417" s="19">
        <f t="shared" si="2051"/>
        <v>0</v>
      </c>
      <c r="N1417" s="19">
        <f t="shared" si="2052"/>
        <v>0</v>
      </c>
      <c r="O1417" s="19">
        <f t="shared" ref="O1417:Q1419" si="2109">O1418</f>
        <v>0</v>
      </c>
      <c r="P1417" s="19">
        <f t="shared" si="2109"/>
        <v>0</v>
      </c>
      <c r="Q1417" s="19">
        <f t="shared" si="2109"/>
        <v>0</v>
      </c>
      <c r="R1417" s="19">
        <f t="shared" si="2038"/>
        <v>31451.7</v>
      </c>
      <c r="S1417" s="19">
        <f t="shared" ref="S1417:S1419" si="2110">S1418</f>
        <v>0</v>
      </c>
      <c r="T1417" s="19">
        <f t="shared" si="2068"/>
        <v>31451.7</v>
      </c>
      <c r="U1417" s="19">
        <f t="shared" si="2039"/>
        <v>0</v>
      </c>
      <c r="V1417" s="19">
        <f t="shared" si="2040"/>
        <v>0</v>
      </c>
      <c r="W1417" s="19">
        <f t="shared" ref="W1417:W1419" si="2111">W1418</f>
        <v>0</v>
      </c>
      <c r="X1417" s="32"/>
      <c r="Y1417" s="23"/>
      <c r="Z1417" s="2"/>
    </row>
    <row r="1418" spans="1:26" ht="46.8" x14ac:dyDescent="0.3">
      <c r="A1418" s="47" t="s">
        <v>298</v>
      </c>
      <c r="B1418" s="44">
        <v>400</v>
      </c>
      <c r="C1418" s="47"/>
      <c r="D1418" s="47"/>
      <c r="E1418" s="15" t="s">
        <v>580</v>
      </c>
      <c r="F1418" s="19">
        <f t="shared" si="2108"/>
        <v>31451.7</v>
      </c>
      <c r="G1418" s="19">
        <f t="shared" si="2108"/>
        <v>0</v>
      </c>
      <c r="H1418" s="19">
        <f t="shared" si="2108"/>
        <v>0</v>
      </c>
      <c r="I1418" s="19">
        <f t="shared" si="2108"/>
        <v>0</v>
      </c>
      <c r="J1418" s="19">
        <f t="shared" si="2108"/>
        <v>0</v>
      </c>
      <c r="K1418" s="19">
        <f t="shared" si="2108"/>
        <v>0</v>
      </c>
      <c r="L1418" s="19">
        <f t="shared" si="2050"/>
        <v>31451.7</v>
      </c>
      <c r="M1418" s="19">
        <f t="shared" si="2051"/>
        <v>0</v>
      </c>
      <c r="N1418" s="19">
        <f t="shared" si="2052"/>
        <v>0</v>
      </c>
      <c r="O1418" s="19">
        <f t="shared" si="2109"/>
        <v>0</v>
      </c>
      <c r="P1418" s="19">
        <f t="shared" si="2109"/>
        <v>0</v>
      </c>
      <c r="Q1418" s="19">
        <f t="shared" si="2109"/>
        <v>0</v>
      </c>
      <c r="R1418" s="19">
        <f t="shared" si="2038"/>
        <v>31451.7</v>
      </c>
      <c r="S1418" s="19">
        <f t="shared" si="2110"/>
        <v>0</v>
      </c>
      <c r="T1418" s="19">
        <f t="shared" si="2068"/>
        <v>31451.7</v>
      </c>
      <c r="U1418" s="19">
        <f t="shared" si="2039"/>
        <v>0</v>
      </c>
      <c r="V1418" s="19">
        <f t="shared" si="2040"/>
        <v>0</v>
      </c>
      <c r="W1418" s="19">
        <f t="shared" si="2111"/>
        <v>0</v>
      </c>
      <c r="X1418" s="32"/>
      <c r="Y1418" s="23"/>
      <c r="Z1418" s="2"/>
    </row>
    <row r="1419" spans="1:26" x14ac:dyDescent="0.3">
      <c r="A1419" s="47" t="s">
        <v>298</v>
      </c>
      <c r="B1419" s="44">
        <v>410</v>
      </c>
      <c r="C1419" s="47"/>
      <c r="D1419" s="47"/>
      <c r="E1419" s="15" t="s">
        <v>593</v>
      </c>
      <c r="F1419" s="19">
        <f t="shared" si="2108"/>
        <v>31451.7</v>
      </c>
      <c r="G1419" s="19">
        <f t="shared" si="2108"/>
        <v>0</v>
      </c>
      <c r="H1419" s="19">
        <f t="shared" si="2108"/>
        <v>0</v>
      </c>
      <c r="I1419" s="19">
        <f t="shared" si="2108"/>
        <v>0</v>
      </c>
      <c r="J1419" s="19">
        <f t="shared" si="2108"/>
        <v>0</v>
      </c>
      <c r="K1419" s="19">
        <f t="shared" si="2108"/>
        <v>0</v>
      </c>
      <c r="L1419" s="19">
        <f t="shared" si="2050"/>
        <v>31451.7</v>
      </c>
      <c r="M1419" s="19">
        <f t="shared" si="2051"/>
        <v>0</v>
      </c>
      <c r="N1419" s="19">
        <f t="shared" si="2052"/>
        <v>0</v>
      </c>
      <c r="O1419" s="19">
        <f t="shared" si="2109"/>
        <v>0</v>
      </c>
      <c r="P1419" s="19">
        <f t="shared" si="2109"/>
        <v>0</v>
      </c>
      <c r="Q1419" s="19">
        <f t="shared" si="2109"/>
        <v>0</v>
      </c>
      <c r="R1419" s="19">
        <f t="shared" si="2038"/>
        <v>31451.7</v>
      </c>
      <c r="S1419" s="19">
        <f t="shared" si="2110"/>
        <v>0</v>
      </c>
      <c r="T1419" s="19">
        <f t="shared" si="2068"/>
        <v>31451.7</v>
      </c>
      <c r="U1419" s="19">
        <f t="shared" si="2039"/>
        <v>0</v>
      </c>
      <c r="V1419" s="19">
        <f t="shared" si="2040"/>
        <v>0</v>
      </c>
      <c r="W1419" s="19">
        <f t="shared" si="2111"/>
        <v>0</v>
      </c>
      <c r="X1419" s="32"/>
      <c r="Y1419" s="23"/>
      <c r="Z1419" s="2"/>
    </row>
    <row r="1420" spans="1:26" x14ac:dyDescent="0.3">
      <c r="A1420" s="47" t="s">
        <v>298</v>
      </c>
      <c r="B1420" s="44">
        <v>410</v>
      </c>
      <c r="C1420" s="47" t="s">
        <v>200</v>
      </c>
      <c r="D1420" s="47" t="s">
        <v>20</v>
      </c>
      <c r="E1420" s="15" t="s">
        <v>553</v>
      </c>
      <c r="F1420" s="19">
        <v>31451.7</v>
      </c>
      <c r="G1420" s="19">
        <v>0</v>
      </c>
      <c r="H1420" s="19">
        <v>0</v>
      </c>
      <c r="I1420" s="19"/>
      <c r="J1420" s="19"/>
      <c r="K1420" s="19"/>
      <c r="L1420" s="19">
        <f t="shared" si="2050"/>
        <v>31451.7</v>
      </c>
      <c r="M1420" s="19">
        <f t="shared" si="2051"/>
        <v>0</v>
      </c>
      <c r="N1420" s="19">
        <f t="shared" si="2052"/>
        <v>0</v>
      </c>
      <c r="O1420" s="19"/>
      <c r="P1420" s="19"/>
      <c r="Q1420" s="19"/>
      <c r="R1420" s="19">
        <f t="shared" si="2038"/>
        <v>31451.7</v>
      </c>
      <c r="S1420" s="19"/>
      <c r="T1420" s="19">
        <f t="shared" si="2068"/>
        <v>31451.7</v>
      </c>
      <c r="U1420" s="19">
        <f t="shared" si="2039"/>
        <v>0</v>
      </c>
      <c r="V1420" s="19">
        <f t="shared" si="2040"/>
        <v>0</v>
      </c>
      <c r="W1420" s="19"/>
      <c r="X1420" s="32"/>
      <c r="Y1420" s="23"/>
      <c r="Z1420" s="2"/>
    </row>
    <row r="1421" spans="1:26" x14ac:dyDescent="0.3">
      <c r="A1421" s="20" t="s">
        <v>1388</v>
      </c>
      <c r="B1421" s="44"/>
      <c r="C1421" s="47"/>
      <c r="D1421" s="47"/>
      <c r="E1421" s="15" t="s">
        <v>1389</v>
      </c>
      <c r="F1421" s="19"/>
      <c r="G1421" s="19"/>
      <c r="H1421" s="19"/>
      <c r="I1421" s="19"/>
      <c r="J1421" s="19"/>
      <c r="K1421" s="19"/>
      <c r="L1421" s="19"/>
      <c r="M1421" s="19"/>
      <c r="N1421" s="19"/>
      <c r="O1421" s="19">
        <f>O1422</f>
        <v>2172.7379999999998</v>
      </c>
      <c r="P1421" s="19">
        <f t="shared" ref="P1421:W1423" si="2112">P1422</f>
        <v>0</v>
      </c>
      <c r="Q1421" s="19">
        <f t="shared" si="2112"/>
        <v>0</v>
      </c>
      <c r="R1421" s="19">
        <f t="shared" si="2038"/>
        <v>2172.7379999999998</v>
      </c>
      <c r="S1421" s="19">
        <f t="shared" si="2112"/>
        <v>0</v>
      </c>
      <c r="T1421" s="19">
        <f t="shared" si="2068"/>
        <v>2172.7379999999998</v>
      </c>
      <c r="U1421" s="19">
        <f t="shared" si="2039"/>
        <v>0</v>
      </c>
      <c r="V1421" s="19">
        <f t="shared" si="2040"/>
        <v>0</v>
      </c>
      <c r="W1421" s="19">
        <f t="shared" si="2112"/>
        <v>0</v>
      </c>
      <c r="X1421" s="32"/>
      <c r="Y1421" s="23"/>
      <c r="Z1421" s="2"/>
    </row>
    <row r="1422" spans="1:26" ht="46.8" x14ac:dyDescent="0.3">
      <c r="A1422" s="20" t="s">
        <v>1388</v>
      </c>
      <c r="B1422" s="44">
        <v>400</v>
      </c>
      <c r="C1422" s="47"/>
      <c r="D1422" s="47"/>
      <c r="E1422" s="15" t="s">
        <v>580</v>
      </c>
      <c r="F1422" s="19"/>
      <c r="G1422" s="19"/>
      <c r="H1422" s="19"/>
      <c r="I1422" s="19"/>
      <c r="J1422" s="19"/>
      <c r="K1422" s="19"/>
      <c r="L1422" s="19"/>
      <c r="M1422" s="19"/>
      <c r="N1422" s="19"/>
      <c r="O1422" s="19">
        <f>O1423</f>
        <v>2172.7379999999998</v>
      </c>
      <c r="P1422" s="19">
        <f t="shared" si="2112"/>
        <v>0</v>
      </c>
      <c r="Q1422" s="19">
        <f t="shared" si="2112"/>
        <v>0</v>
      </c>
      <c r="R1422" s="19">
        <f t="shared" si="2038"/>
        <v>2172.7379999999998</v>
      </c>
      <c r="S1422" s="19">
        <f t="shared" si="2112"/>
        <v>0</v>
      </c>
      <c r="T1422" s="19">
        <f t="shared" si="2068"/>
        <v>2172.7379999999998</v>
      </c>
      <c r="U1422" s="19">
        <f t="shared" si="2039"/>
        <v>0</v>
      </c>
      <c r="V1422" s="19">
        <f t="shared" si="2040"/>
        <v>0</v>
      </c>
      <c r="W1422" s="19">
        <f t="shared" si="2112"/>
        <v>0</v>
      </c>
      <c r="X1422" s="32"/>
      <c r="Y1422" s="23"/>
      <c r="Z1422" s="2"/>
    </row>
    <row r="1423" spans="1:26" x14ac:dyDescent="0.3">
      <c r="A1423" s="20" t="s">
        <v>1388</v>
      </c>
      <c r="B1423" s="44">
        <v>410</v>
      </c>
      <c r="C1423" s="47"/>
      <c r="D1423" s="47"/>
      <c r="E1423" s="15" t="s">
        <v>593</v>
      </c>
      <c r="F1423" s="19"/>
      <c r="G1423" s="19"/>
      <c r="H1423" s="19"/>
      <c r="I1423" s="19"/>
      <c r="J1423" s="19"/>
      <c r="K1423" s="19"/>
      <c r="L1423" s="19"/>
      <c r="M1423" s="19"/>
      <c r="N1423" s="19"/>
      <c r="O1423" s="19">
        <f>O1424</f>
        <v>2172.7379999999998</v>
      </c>
      <c r="P1423" s="19">
        <f t="shared" si="2112"/>
        <v>0</v>
      </c>
      <c r="Q1423" s="19">
        <f t="shared" si="2112"/>
        <v>0</v>
      </c>
      <c r="R1423" s="19">
        <f t="shared" si="2038"/>
        <v>2172.7379999999998</v>
      </c>
      <c r="S1423" s="19">
        <f t="shared" si="2112"/>
        <v>0</v>
      </c>
      <c r="T1423" s="19">
        <f t="shared" si="2068"/>
        <v>2172.7379999999998</v>
      </c>
      <c r="U1423" s="19">
        <f t="shared" si="2039"/>
        <v>0</v>
      </c>
      <c r="V1423" s="19">
        <f t="shared" si="2040"/>
        <v>0</v>
      </c>
      <c r="W1423" s="19">
        <f t="shared" si="2112"/>
        <v>0</v>
      </c>
      <c r="X1423" s="32"/>
      <c r="Y1423" s="23"/>
      <c r="Z1423" s="2"/>
    </row>
    <row r="1424" spans="1:26" x14ac:dyDescent="0.3">
      <c r="A1424" s="20" t="s">
        <v>1388</v>
      </c>
      <c r="B1424" s="44">
        <v>410</v>
      </c>
      <c r="C1424" s="47" t="s">
        <v>200</v>
      </c>
      <c r="D1424" s="47" t="s">
        <v>20</v>
      </c>
      <c r="E1424" s="15" t="s">
        <v>553</v>
      </c>
      <c r="F1424" s="19"/>
      <c r="G1424" s="19"/>
      <c r="H1424" s="19"/>
      <c r="I1424" s="19"/>
      <c r="J1424" s="19"/>
      <c r="K1424" s="19"/>
      <c r="L1424" s="19"/>
      <c r="M1424" s="19"/>
      <c r="N1424" s="19"/>
      <c r="O1424" s="19">
        <v>2172.7379999999998</v>
      </c>
      <c r="P1424" s="19"/>
      <c r="Q1424" s="19"/>
      <c r="R1424" s="19">
        <f t="shared" si="2038"/>
        <v>2172.7379999999998</v>
      </c>
      <c r="S1424" s="19"/>
      <c r="T1424" s="19">
        <f t="shared" si="2068"/>
        <v>2172.7379999999998</v>
      </c>
      <c r="U1424" s="19">
        <f t="shared" si="2039"/>
        <v>0</v>
      </c>
      <c r="V1424" s="19">
        <f t="shared" si="2040"/>
        <v>0</v>
      </c>
      <c r="W1424" s="19"/>
      <c r="X1424" s="32"/>
      <c r="Y1424" s="23"/>
      <c r="Z1424" s="2"/>
    </row>
    <row r="1425" spans="1:26" x14ac:dyDescent="0.3">
      <c r="A1425" s="20" t="s">
        <v>1390</v>
      </c>
      <c r="B1425" s="44"/>
      <c r="C1425" s="47"/>
      <c r="D1425" s="47"/>
      <c r="E1425" s="15" t="s">
        <v>1392</v>
      </c>
      <c r="F1425" s="19"/>
      <c r="G1425" s="19"/>
      <c r="H1425" s="19"/>
      <c r="I1425" s="19"/>
      <c r="J1425" s="19"/>
      <c r="K1425" s="19"/>
      <c r="L1425" s="19"/>
      <c r="M1425" s="19"/>
      <c r="N1425" s="19"/>
      <c r="O1425" s="19">
        <f>O1426</f>
        <v>1783.6980000000001</v>
      </c>
      <c r="P1425" s="19">
        <f t="shared" ref="P1425:W1427" si="2113">P1426</f>
        <v>0</v>
      </c>
      <c r="Q1425" s="19">
        <f t="shared" si="2113"/>
        <v>0</v>
      </c>
      <c r="R1425" s="19">
        <f t="shared" si="2038"/>
        <v>1783.6980000000001</v>
      </c>
      <c r="S1425" s="19">
        <f t="shared" si="2113"/>
        <v>0</v>
      </c>
      <c r="T1425" s="19">
        <f t="shared" si="2068"/>
        <v>1783.6980000000001</v>
      </c>
      <c r="U1425" s="19">
        <f t="shared" si="2039"/>
        <v>0</v>
      </c>
      <c r="V1425" s="19">
        <f t="shared" si="2040"/>
        <v>0</v>
      </c>
      <c r="W1425" s="19">
        <f t="shared" si="2113"/>
        <v>0</v>
      </c>
      <c r="X1425" s="32"/>
      <c r="Y1425" s="23"/>
      <c r="Z1425" s="2"/>
    </row>
    <row r="1426" spans="1:26" ht="46.8" x14ac:dyDescent="0.3">
      <c r="A1426" s="20" t="s">
        <v>1390</v>
      </c>
      <c r="B1426" s="44">
        <v>400</v>
      </c>
      <c r="C1426" s="47"/>
      <c r="D1426" s="47"/>
      <c r="E1426" s="15" t="s">
        <v>580</v>
      </c>
      <c r="F1426" s="19"/>
      <c r="G1426" s="19"/>
      <c r="H1426" s="19"/>
      <c r="I1426" s="19"/>
      <c r="J1426" s="19"/>
      <c r="K1426" s="19"/>
      <c r="L1426" s="19"/>
      <c r="M1426" s="19"/>
      <c r="N1426" s="19"/>
      <c r="O1426" s="19">
        <f>O1427</f>
        <v>1783.6980000000001</v>
      </c>
      <c r="P1426" s="19">
        <f t="shared" si="2113"/>
        <v>0</v>
      </c>
      <c r="Q1426" s="19">
        <f t="shared" si="2113"/>
        <v>0</v>
      </c>
      <c r="R1426" s="19">
        <f t="shared" ref="R1426:R1489" si="2114">L1426+O1426</f>
        <v>1783.6980000000001</v>
      </c>
      <c r="S1426" s="19">
        <f t="shared" si="2113"/>
        <v>0</v>
      </c>
      <c r="T1426" s="19">
        <f t="shared" si="2068"/>
        <v>1783.6980000000001</v>
      </c>
      <c r="U1426" s="19">
        <f t="shared" ref="U1426:U1489" si="2115">M1426+P1426</f>
        <v>0</v>
      </c>
      <c r="V1426" s="19">
        <f t="shared" ref="V1426:V1489" si="2116">N1426+Q1426</f>
        <v>0</v>
      </c>
      <c r="W1426" s="19">
        <f t="shared" si="2113"/>
        <v>0</v>
      </c>
      <c r="X1426" s="32"/>
      <c r="Y1426" s="23"/>
      <c r="Z1426" s="2"/>
    </row>
    <row r="1427" spans="1:26" x14ac:dyDescent="0.3">
      <c r="A1427" s="20" t="s">
        <v>1390</v>
      </c>
      <c r="B1427" s="44">
        <v>410</v>
      </c>
      <c r="C1427" s="47"/>
      <c r="D1427" s="47"/>
      <c r="E1427" s="15" t="s">
        <v>593</v>
      </c>
      <c r="F1427" s="19"/>
      <c r="G1427" s="19"/>
      <c r="H1427" s="19"/>
      <c r="I1427" s="19"/>
      <c r="J1427" s="19"/>
      <c r="K1427" s="19"/>
      <c r="L1427" s="19"/>
      <c r="M1427" s="19"/>
      <c r="N1427" s="19"/>
      <c r="O1427" s="19">
        <f>O1428</f>
        <v>1783.6980000000001</v>
      </c>
      <c r="P1427" s="19">
        <f t="shared" si="2113"/>
        <v>0</v>
      </c>
      <c r="Q1427" s="19">
        <f t="shared" si="2113"/>
        <v>0</v>
      </c>
      <c r="R1427" s="19">
        <f t="shared" si="2114"/>
        <v>1783.6980000000001</v>
      </c>
      <c r="S1427" s="19">
        <f t="shared" si="2113"/>
        <v>0</v>
      </c>
      <c r="T1427" s="19">
        <f t="shared" si="2068"/>
        <v>1783.6980000000001</v>
      </c>
      <c r="U1427" s="19">
        <f t="shared" si="2115"/>
        <v>0</v>
      </c>
      <c r="V1427" s="19">
        <f t="shared" si="2116"/>
        <v>0</v>
      </c>
      <c r="W1427" s="19">
        <f t="shared" si="2113"/>
        <v>0</v>
      </c>
      <c r="X1427" s="32"/>
      <c r="Y1427" s="23"/>
      <c r="Z1427" s="2"/>
    </row>
    <row r="1428" spans="1:26" x14ac:dyDescent="0.3">
      <c r="A1428" s="20" t="s">
        <v>1390</v>
      </c>
      <c r="B1428" s="44">
        <v>410</v>
      </c>
      <c r="C1428" s="47" t="s">
        <v>200</v>
      </c>
      <c r="D1428" s="47" t="s">
        <v>20</v>
      </c>
      <c r="E1428" s="15" t="s">
        <v>553</v>
      </c>
      <c r="F1428" s="19"/>
      <c r="G1428" s="19"/>
      <c r="H1428" s="19"/>
      <c r="I1428" s="19"/>
      <c r="J1428" s="19"/>
      <c r="K1428" s="19"/>
      <c r="L1428" s="19"/>
      <c r="M1428" s="19"/>
      <c r="N1428" s="19"/>
      <c r="O1428" s="19">
        <v>1783.6980000000001</v>
      </c>
      <c r="P1428" s="19"/>
      <c r="Q1428" s="19"/>
      <c r="R1428" s="19">
        <f t="shared" si="2114"/>
        <v>1783.6980000000001</v>
      </c>
      <c r="S1428" s="19"/>
      <c r="T1428" s="19">
        <f t="shared" si="2068"/>
        <v>1783.6980000000001</v>
      </c>
      <c r="U1428" s="19">
        <f t="shared" si="2115"/>
        <v>0</v>
      </c>
      <c r="V1428" s="19">
        <f t="shared" si="2116"/>
        <v>0</v>
      </c>
      <c r="W1428" s="19"/>
      <c r="X1428" s="32"/>
      <c r="Y1428" s="23"/>
      <c r="Z1428" s="2"/>
    </row>
    <row r="1429" spans="1:26" x14ac:dyDescent="0.3">
      <c r="A1429" s="20" t="s">
        <v>1391</v>
      </c>
      <c r="B1429" s="44"/>
      <c r="C1429" s="47"/>
      <c r="D1429" s="47"/>
      <c r="E1429" s="15" t="s">
        <v>1393</v>
      </c>
      <c r="F1429" s="19"/>
      <c r="G1429" s="19"/>
      <c r="H1429" s="19"/>
      <c r="I1429" s="19"/>
      <c r="J1429" s="19"/>
      <c r="K1429" s="19"/>
      <c r="L1429" s="19"/>
      <c r="M1429" s="19"/>
      <c r="N1429" s="19"/>
      <c r="O1429" s="19">
        <f>O1430</f>
        <v>3741.3890000000001</v>
      </c>
      <c r="P1429" s="19">
        <f t="shared" ref="P1429:W1431" si="2117">P1430</f>
        <v>0</v>
      </c>
      <c r="Q1429" s="19">
        <f t="shared" si="2117"/>
        <v>0</v>
      </c>
      <c r="R1429" s="19">
        <f t="shared" si="2114"/>
        <v>3741.3890000000001</v>
      </c>
      <c r="S1429" s="19">
        <f t="shared" si="2117"/>
        <v>0</v>
      </c>
      <c r="T1429" s="19">
        <f t="shared" si="2068"/>
        <v>3741.3890000000001</v>
      </c>
      <c r="U1429" s="19">
        <f t="shared" si="2115"/>
        <v>0</v>
      </c>
      <c r="V1429" s="19">
        <f t="shared" si="2116"/>
        <v>0</v>
      </c>
      <c r="W1429" s="19">
        <f t="shared" si="2117"/>
        <v>0</v>
      </c>
      <c r="X1429" s="32"/>
      <c r="Y1429" s="23"/>
      <c r="Z1429" s="2"/>
    </row>
    <row r="1430" spans="1:26" ht="46.8" x14ac:dyDescent="0.3">
      <c r="A1430" s="20" t="s">
        <v>1391</v>
      </c>
      <c r="B1430" s="44">
        <v>400</v>
      </c>
      <c r="C1430" s="47"/>
      <c r="D1430" s="47"/>
      <c r="E1430" s="15" t="s">
        <v>580</v>
      </c>
      <c r="F1430" s="19"/>
      <c r="G1430" s="19"/>
      <c r="H1430" s="19"/>
      <c r="I1430" s="19"/>
      <c r="J1430" s="19"/>
      <c r="K1430" s="19"/>
      <c r="L1430" s="19"/>
      <c r="M1430" s="19"/>
      <c r="N1430" s="19"/>
      <c r="O1430" s="19">
        <f>O1431</f>
        <v>3741.3890000000001</v>
      </c>
      <c r="P1430" s="19">
        <f t="shared" si="2117"/>
        <v>0</v>
      </c>
      <c r="Q1430" s="19">
        <f t="shared" si="2117"/>
        <v>0</v>
      </c>
      <c r="R1430" s="19">
        <f t="shared" si="2114"/>
        <v>3741.3890000000001</v>
      </c>
      <c r="S1430" s="19">
        <f t="shared" si="2117"/>
        <v>0</v>
      </c>
      <c r="T1430" s="19">
        <f t="shared" si="2068"/>
        <v>3741.3890000000001</v>
      </c>
      <c r="U1430" s="19">
        <f t="shared" si="2115"/>
        <v>0</v>
      </c>
      <c r="V1430" s="19">
        <f t="shared" si="2116"/>
        <v>0</v>
      </c>
      <c r="W1430" s="19">
        <f t="shared" si="2117"/>
        <v>0</v>
      </c>
      <c r="X1430" s="32"/>
      <c r="Y1430" s="23"/>
      <c r="Z1430" s="2"/>
    </row>
    <row r="1431" spans="1:26" x14ac:dyDescent="0.3">
      <c r="A1431" s="20" t="s">
        <v>1391</v>
      </c>
      <c r="B1431" s="44">
        <v>410</v>
      </c>
      <c r="C1431" s="47"/>
      <c r="D1431" s="47"/>
      <c r="E1431" s="15" t="s">
        <v>593</v>
      </c>
      <c r="F1431" s="19"/>
      <c r="G1431" s="19"/>
      <c r="H1431" s="19"/>
      <c r="I1431" s="19"/>
      <c r="J1431" s="19"/>
      <c r="K1431" s="19"/>
      <c r="L1431" s="19"/>
      <c r="M1431" s="19"/>
      <c r="N1431" s="19"/>
      <c r="O1431" s="19">
        <f>O1432</f>
        <v>3741.3890000000001</v>
      </c>
      <c r="P1431" s="19">
        <f t="shared" si="2117"/>
        <v>0</v>
      </c>
      <c r="Q1431" s="19">
        <f t="shared" si="2117"/>
        <v>0</v>
      </c>
      <c r="R1431" s="19">
        <f t="shared" si="2114"/>
        <v>3741.3890000000001</v>
      </c>
      <c r="S1431" s="19">
        <f t="shared" si="2117"/>
        <v>0</v>
      </c>
      <c r="T1431" s="19">
        <f t="shared" si="2068"/>
        <v>3741.3890000000001</v>
      </c>
      <c r="U1431" s="19">
        <f t="shared" si="2115"/>
        <v>0</v>
      </c>
      <c r="V1431" s="19">
        <f t="shared" si="2116"/>
        <v>0</v>
      </c>
      <c r="W1431" s="19">
        <f t="shared" si="2117"/>
        <v>0</v>
      </c>
      <c r="X1431" s="32"/>
      <c r="Y1431" s="23"/>
      <c r="Z1431" s="2"/>
    </row>
    <row r="1432" spans="1:26" x14ac:dyDescent="0.3">
      <c r="A1432" s="20" t="s">
        <v>1391</v>
      </c>
      <c r="B1432" s="44">
        <v>410</v>
      </c>
      <c r="C1432" s="47" t="s">
        <v>200</v>
      </c>
      <c r="D1432" s="47" t="s">
        <v>20</v>
      </c>
      <c r="E1432" s="15" t="s">
        <v>553</v>
      </c>
      <c r="F1432" s="19"/>
      <c r="G1432" s="19"/>
      <c r="H1432" s="19"/>
      <c r="I1432" s="19"/>
      <c r="J1432" s="19"/>
      <c r="K1432" s="19"/>
      <c r="L1432" s="19"/>
      <c r="M1432" s="19"/>
      <c r="N1432" s="19"/>
      <c r="O1432" s="19">
        <v>3741.3890000000001</v>
      </c>
      <c r="P1432" s="19"/>
      <c r="Q1432" s="19"/>
      <c r="R1432" s="19">
        <f t="shared" si="2114"/>
        <v>3741.3890000000001</v>
      </c>
      <c r="S1432" s="19"/>
      <c r="T1432" s="19">
        <f t="shared" si="2068"/>
        <v>3741.3890000000001</v>
      </c>
      <c r="U1432" s="19">
        <f t="shared" si="2115"/>
        <v>0</v>
      </c>
      <c r="V1432" s="19">
        <f t="shared" si="2116"/>
        <v>0</v>
      </c>
      <c r="W1432" s="19"/>
      <c r="X1432" s="32"/>
      <c r="Y1432" s="23"/>
      <c r="Z1432" s="2"/>
    </row>
    <row r="1433" spans="1:26" x14ac:dyDescent="0.3">
      <c r="A1433" s="47" t="s">
        <v>299</v>
      </c>
      <c r="B1433" s="44"/>
      <c r="C1433" s="47"/>
      <c r="D1433" s="47"/>
      <c r="E1433" s="15" t="s">
        <v>731</v>
      </c>
      <c r="F1433" s="19">
        <f t="shared" ref="F1433:K1435" si="2118">F1434</f>
        <v>0</v>
      </c>
      <c r="G1433" s="19">
        <f t="shared" si="2118"/>
        <v>726.6</v>
      </c>
      <c r="H1433" s="19">
        <f t="shared" si="2118"/>
        <v>0</v>
      </c>
      <c r="I1433" s="19">
        <f t="shared" si="2118"/>
        <v>0</v>
      </c>
      <c r="J1433" s="19">
        <f t="shared" si="2118"/>
        <v>0</v>
      </c>
      <c r="K1433" s="19">
        <f t="shared" si="2118"/>
        <v>0</v>
      </c>
      <c r="L1433" s="19">
        <f t="shared" si="2050"/>
        <v>0</v>
      </c>
      <c r="M1433" s="19">
        <f t="shared" si="2051"/>
        <v>726.6</v>
      </c>
      <c r="N1433" s="19">
        <f t="shared" si="2052"/>
        <v>0</v>
      </c>
      <c r="O1433" s="19">
        <f t="shared" ref="O1433:Q1435" si="2119">O1434</f>
        <v>0</v>
      </c>
      <c r="P1433" s="19">
        <f t="shared" si="2119"/>
        <v>0</v>
      </c>
      <c r="Q1433" s="19">
        <f t="shared" si="2119"/>
        <v>0</v>
      </c>
      <c r="R1433" s="19">
        <f t="shared" si="2114"/>
        <v>0</v>
      </c>
      <c r="S1433" s="19">
        <f t="shared" ref="S1433:S1435" si="2120">S1434</f>
        <v>0</v>
      </c>
      <c r="T1433" s="19">
        <f t="shared" si="2068"/>
        <v>0</v>
      </c>
      <c r="U1433" s="19">
        <f t="shared" si="2115"/>
        <v>726.6</v>
      </c>
      <c r="V1433" s="19">
        <f t="shared" si="2116"/>
        <v>0</v>
      </c>
      <c r="W1433" s="19">
        <f t="shared" ref="W1433:W1435" si="2121">W1434</f>
        <v>0</v>
      </c>
      <c r="X1433" s="32"/>
      <c r="Y1433" s="23"/>
      <c r="Z1433" s="2"/>
    </row>
    <row r="1434" spans="1:26" ht="46.8" x14ac:dyDescent="0.3">
      <c r="A1434" s="47" t="s">
        <v>299</v>
      </c>
      <c r="B1434" s="44">
        <v>400</v>
      </c>
      <c r="C1434" s="47"/>
      <c r="D1434" s="47"/>
      <c r="E1434" s="15" t="s">
        <v>580</v>
      </c>
      <c r="F1434" s="19">
        <f t="shared" si="2118"/>
        <v>0</v>
      </c>
      <c r="G1434" s="19">
        <f t="shared" si="2118"/>
        <v>726.6</v>
      </c>
      <c r="H1434" s="19">
        <f t="shared" si="2118"/>
        <v>0</v>
      </c>
      <c r="I1434" s="19">
        <f t="shared" si="2118"/>
        <v>0</v>
      </c>
      <c r="J1434" s="19">
        <f t="shared" si="2118"/>
        <v>0</v>
      </c>
      <c r="K1434" s="19">
        <f t="shared" si="2118"/>
        <v>0</v>
      </c>
      <c r="L1434" s="19">
        <f t="shared" si="2050"/>
        <v>0</v>
      </c>
      <c r="M1434" s="19">
        <f t="shared" si="2051"/>
        <v>726.6</v>
      </c>
      <c r="N1434" s="19">
        <f t="shared" si="2052"/>
        <v>0</v>
      </c>
      <c r="O1434" s="19">
        <f t="shared" si="2119"/>
        <v>0</v>
      </c>
      <c r="P1434" s="19">
        <f t="shared" si="2119"/>
        <v>0</v>
      </c>
      <c r="Q1434" s="19">
        <f t="shared" si="2119"/>
        <v>0</v>
      </c>
      <c r="R1434" s="19">
        <f t="shared" si="2114"/>
        <v>0</v>
      </c>
      <c r="S1434" s="19">
        <f t="shared" si="2120"/>
        <v>0</v>
      </c>
      <c r="T1434" s="19">
        <f t="shared" si="2068"/>
        <v>0</v>
      </c>
      <c r="U1434" s="19">
        <f t="shared" si="2115"/>
        <v>726.6</v>
      </c>
      <c r="V1434" s="19">
        <f t="shared" si="2116"/>
        <v>0</v>
      </c>
      <c r="W1434" s="19">
        <f t="shared" si="2121"/>
        <v>0</v>
      </c>
      <c r="X1434" s="32"/>
      <c r="Y1434" s="23"/>
      <c r="Z1434" s="2"/>
    </row>
    <row r="1435" spans="1:26" x14ac:dyDescent="0.3">
      <c r="A1435" s="47" t="s">
        <v>299</v>
      </c>
      <c r="B1435" s="44">
        <v>410</v>
      </c>
      <c r="C1435" s="47"/>
      <c r="D1435" s="47"/>
      <c r="E1435" s="15" t="s">
        <v>593</v>
      </c>
      <c r="F1435" s="19">
        <f t="shared" si="2118"/>
        <v>0</v>
      </c>
      <c r="G1435" s="19">
        <f t="shared" si="2118"/>
        <v>726.6</v>
      </c>
      <c r="H1435" s="19">
        <f t="shared" si="2118"/>
        <v>0</v>
      </c>
      <c r="I1435" s="19">
        <f t="shared" si="2118"/>
        <v>0</v>
      </c>
      <c r="J1435" s="19">
        <f t="shared" si="2118"/>
        <v>0</v>
      </c>
      <c r="K1435" s="19">
        <f t="shared" si="2118"/>
        <v>0</v>
      </c>
      <c r="L1435" s="19">
        <f t="shared" si="2050"/>
        <v>0</v>
      </c>
      <c r="M1435" s="19">
        <f t="shared" si="2051"/>
        <v>726.6</v>
      </c>
      <c r="N1435" s="19">
        <f t="shared" si="2052"/>
        <v>0</v>
      </c>
      <c r="O1435" s="19">
        <f t="shared" si="2119"/>
        <v>0</v>
      </c>
      <c r="P1435" s="19">
        <f t="shared" si="2119"/>
        <v>0</v>
      </c>
      <c r="Q1435" s="19">
        <f t="shared" si="2119"/>
        <v>0</v>
      </c>
      <c r="R1435" s="19">
        <f t="shared" si="2114"/>
        <v>0</v>
      </c>
      <c r="S1435" s="19">
        <f t="shared" si="2120"/>
        <v>0</v>
      </c>
      <c r="T1435" s="19">
        <f t="shared" si="2068"/>
        <v>0</v>
      </c>
      <c r="U1435" s="19">
        <f t="shared" si="2115"/>
        <v>726.6</v>
      </c>
      <c r="V1435" s="19">
        <f t="shared" si="2116"/>
        <v>0</v>
      </c>
      <c r="W1435" s="19">
        <f t="shared" si="2121"/>
        <v>0</v>
      </c>
      <c r="X1435" s="32"/>
      <c r="Y1435" s="23"/>
      <c r="Z1435" s="2"/>
    </row>
    <row r="1436" spans="1:26" x14ac:dyDescent="0.3">
      <c r="A1436" s="47" t="s">
        <v>299</v>
      </c>
      <c r="B1436" s="44">
        <v>410</v>
      </c>
      <c r="C1436" s="47" t="s">
        <v>200</v>
      </c>
      <c r="D1436" s="47" t="s">
        <v>20</v>
      </c>
      <c r="E1436" s="15" t="s">
        <v>553</v>
      </c>
      <c r="F1436" s="19">
        <v>0</v>
      </c>
      <c r="G1436" s="19">
        <v>726.6</v>
      </c>
      <c r="H1436" s="19">
        <v>0</v>
      </c>
      <c r="I1436" s="19"/>
      <c r="J1436" s="19"/>
      <c r="K1436" s="19"/>
      <c r="L1436" s="19">
        <f t="shared" si="2050"/>
        <v>0</v>
      </c>
      <c r="M1436" s="19">
        <f t="shared" si="2051"/>
        <v>726.6</v>
      </c>
      <c r="N1436" s="19">
        <f t="shared" si="2052"/>
        <v>0</v>
      </c>
      <c r="O1436" s="19"/>
      <c r="P1436" s="19"/>
      <c r="Q1436" s="19"/>
      <c r="R1436" s="19">
        <f t="shared" si="2114"/>
        <v>0</v>
      </c>
      <c r="S1436" s="19"/>
      <c r="T1436" s="19">
        <f t="shared" si="2068"/>
        <v>0</v>
      </c>
      <c r="U1436" s="19">
        <f t="shared" si="2115"/>
        <v>726.6</v>
      </c>
      <c r="V1436" s="19">
        <f t="shared" si="2116"/>
        <v>0</v>
      </c>
      <c r="W1436" s="19"/>
      <c r="X1436" s="32"/>
      <c r="Y1436" s="23"/>
      <c r="Z1436" s="2"/>
    </row>
    <row r="1437" spans="1:26" x14ac:dyDescent="0.3">
      <c r="A1437" s="47" t="s">
        <v>300</v>
      </c>
      <c r="B1437" s="44"/>
      <c r="C1437" s="47"/>
      <c r="D1437" s="47"/>
      <c r="E1437" s="15" t="s">
        <v>732</v>
      </c>
      <c r="F1437" s="19">
        <f t="shared" ref="F1437:K1439" si="2122">F1438</f>
        <v>0</v>
      </c>
      <c r="G1437" s="19">
        <f t="shared" si="2122"/>
        <v>0</v>
      </c>
      <c r="H1437" s="19">
        <f t="shared" si="2122"/>
        <v>52000</v>
      </c>
      <c r="I1437" s="19">
        <f t="shared" si="2122"/>
        <v>0</v>
      </c>
      <c r="J1437" s="19">
        <f t="shared" si="2122"/>
        <v>0</v>
      </c>
      <c r="K1437" s="19">
        <f t="shared" si="2122"/>
        <v>0</v>
      </c>
      <c r="L1437" s="19">
        <f t="shared" si="2050"/>
        <v>0</v>
      </c>
      <c r="M1437" s="19">
        <f t="shared" si="2051"/>
        <v>0</v>
      </c>
      <c r="N1437" s="19">
        <f t="shared" si="2052"/>
        <v>52000</v>
      </c>
      <c r="O1437" s="19">
        <f t="shared" ref="O1437:Q1439" si="2123">O1438</f>
        <v>0</v>
      </c>
      <c r="P1437" s="19">
        <f t="shared" si="2123"/>
        <v>0</v>
      </c>
      <c r="Q1437" s="19">
        <f t="shared" si="2123"/>
        <v>0</v>
      </c>
      <c r="R1437" s="19">
        <f t="shared" si="2114"/>
        <v>0</v>
      </c>
      <c r="S1437" s="19">
        <f t="shared" ref="S1437:S1439" si="2124">S1438</f>
        <v>0</v>
      </c>
      <c r="T1437" s="19">
        <f t="shared" si="2068"/>
        <v>0</v>
      </c>
      <c r="U1437" s="19">
        <f t="shared" si="2115"/>
        <v>0</v>
      </c>
      <c r="V1437" s="19">
        <f t="shared" si="2116"/>
        <v>52000</v>
      </c>
      <c r="W1437" s="19">
        <f t="shared" ref="W1437:W1439" si="2125">W1438</f>
        <v>0</v>
      </c>
      <c r="X1437" s="32"/>
      <c r="Y1437" s="23"/>
      <c r="Z1437" s="2"/>
    </row>
    <row r="1438" spans="1:26" ht="46.8" x14ac:dyDescent="0.3">
      <c r="A1438" s="47" t="s">
        <v>300</v>
      </c>
      <c r="B1438" s="44">
        <v>400</v>
      </c>
      <c r="C1438" s="47"/>
      <c r="D1438" s="47"/>
      <c r="E1438" s="15" t="s">
        <v>580</v>
      </c>
      <c r="F1438" s="19">
        <f t="shared" si="2122"/>
        <v>0</v>
      </c>
      <c r="G1438" s="19">
        <f t="shared" si="2122"/>
        <v>0</v>
      </c>
      <c r="H1438" s="19">
        <f t="shared" si="2122"/>
        <v>52000</v>
      </c>
      <c r="I1438" s="19">
        <f t="shared" si="2122"/>
        <v>0</v>
      </c>
      <c r="J1438" s="19">
        <f t="shared" si="2122"/>
        <v>0</v>
      </c>
      <c r="K1438" s="19">
        <f t="shared" si="2122"/>
        <v>0</v>
      </c>
      <c r="L1438" s="19">
        <f t="shared" si="2050"/>
        <v>0</v>
      </c>
      <c r="M1438" s="19">
        <f t="shared" si="2051"/>
        <v>0</v>
      </c>
      <c r="N1438" s="19">
        <f t="shared" si="2052"/>
        <v>52000</v>
      </c>
      <c r="O1438" s="19">
        <f t="shared" si="2123"/>
        <v>0</v>
      </c>
      <c r="P1438" s="19">
        <f t="shared" si="2123"/>
        <v>0</v>
      </c>
      <c r="Q1438" s="19">
        <f t="shared" si="2123"/>
        <v>0</v>
      </c>
      <c r="R1438" s="19">
        <f t="shared" si="2114"/>
        <v>0</v>
      </c>
      <c r="S1438" s="19">
        <f t="shared" si="2124"/>
        <v>0</v>
      </c>
      <c r="T1438" s="19">
        <f t="shared" si="2068"/>
        <v>0</v>
      </c>
      <c r="U1438" s="19">
        <f t="shared" si="2115"/>
        <v>0</v>
      </c>
      <c r="V1438" s="19">
        <f t="shared" si="2116"/>
        <v>52000</v>
      </c>
      <c r="W1438" s="19">
        <f t="shared" si="2125"/>
        <v>0</v>
      </c>
      <c r="X1438" s="32"/>
      <c r="Y1438" s="23"/>
      <c r="Z1438" s="2"/>
    </row>
    <row r="1439" spans="1:26" x14ac:dyDescent="0.3">
      <c r="A1439" s="47" t="s">
        <v>300</v>
      </c>
      <c r="B1439" s="44">
        <v>410</v>
      </c>
      <c r="C1439" s="47"/>
      <c r="D1439" s="47"/>
      <c r="E1439" s="15" t="s">
        <v>593</v>
      </c>
      <c r="F1439" s="19">
        <f t="shared" si="2122"/>
        <v>0</v>
      </c>
      <c r="G1439" s="19">
        <f t="shared" si="2122"/>
        <v>0</v>
      </c>
      <c r="H1439" s="19">
        <f t="shared" si="2122"/>
        <v>52000</v>
      </c>
      <c r="I1439" s="19">
        <f t="shared" si="2122"/>
        <v>0</v>
      </c>
      <c r="J1439" s="19">
        <f t="shared" si="2122"/>
        <v>0</v>
      </c>
      <c r="K1439" s="19">
        <f t="shared" si="2122"/>
        <v>0</v>
      </c>
      <c r="L1439" s="19">
        <f t="shared" si="2050"/>
        <v>0</v>
      </c>
      <c r="M1439" s="19">
        <f t="shared" si="2051"/>
        <v>0</v>
      </c>
      <c r="N1439" s="19">
        <f t="shared" si="2052"/>
        <v>52000</v>
      </c>
      <c r="O1439" s="19">
        <f t="shared" si="2123"/>
        <v>0</v>
      </c>
      <c r="P1439" s="19">
        <f t="shared" si="2123"/>
        <v>0</v>
      </c>
      <c r="Q1439" s="19">
        <f t="shared" si="2123"/>
        <v>0</v>
      </c>
      <c r="R1439" s="19">
        <f t="shared" si="2114"/>
        <v>0</v>
      </c>
      <c r="S1439" s="19">
        <f t="shared" si="2124"/>
        <v>0</v>
      </c>
      <c r="T1439" s="19">
        <f t="shared" si="2068"/>
        <v>0</v>
      </c>
      <c r="U1439" s="19">
        <f t="shared" si="2115"/>
        <v>0</v>
      </c>
      <c r="V1439" s="19">
        <f t="shared" si="2116"/>
        <v>52000</v>
      </c>
      <c r="W1439" s="19">
        <f t="shared" si="2125"/>
        <v>0</v>
      </c>
      <c r="X1439" s="32"/>
      <c r="Y1439" s="23"/>
      <c r="Z1439" s="2"/>
    </row>
    <row r="1440" spans="1:26" x14ac:dyDescent="0.3">
      <c r="A1440" s="47" t="s">
        <v>300</v>
      </c>
      <c r="B1440" s="44">
        <v>410</v>
      </c>
      <c r="C1440" s="47" t="s">
        <v>200</v>
      </c>
      <c r="D1440" s="47" t="s">
        <v>20</v>
      </c>
      <c r="E1440" s="15" t="s">
        <v>553</v>
      </c>
      <c r="F1440" s="19">
        <v>0</v>
      </c>
      <c r="G1440" s="19">
        <v>0</v>
      </c>
      <c r="H1440" s="19">
        <v>52000</v>
      </c>
      <c r="I1440" s="19"/>
      <c r="J1440" s="19"/>
      <c r="K1440" s="19"/>
      <c r="L1440" s="19">
        <f t="shared" si="2050"/>
        <v>0</v>
      </c>
      <c r="M1440" s="19">
        <f t="shared" si="2051"/>
        <v>0</v>
      </c>
      <c r="N1440" s="19">
        <f t="shared" si="2052"/>
        <v>52000</v>
      </c>
      <c r="O1440" s="19"/>
      <c r="P1440" s="19"/>
      <c r="Q1440" s="19"/>
      <c r="R1440" s="19">
        <f t="shared" si="2114"/>
        <v>0</v>
      </c>
      <c r="S1440" s="19"/>
      <c r="T1440" s="19">
        <f t="shared" si="2068"/>
        <v>0</v>
      </c>
      <c r="U1440" s="19">
        <f t="shared" si="2115"/>
        <v>0</v>
      </c>
      <c r="V1440" s="19">
        <f t="shared" si="2116"/>
        <v>52000</v>
      </c>
      <c r="W1440" s="19"/>
      <c r="X1440" s="32"/>
      <c r="Y1440" s="23"/>
      <c r="Z1440" s="2"/>
    </row>
    <row r="1441" spans="1:26" x14ac:dyDescent="0.3">
      <c r="A1441" s="20" t="s">
        <v>1018</v>
      </c>
      <c r="B1441" s="44"/>
      <c r="C1441" s="47"/>
      <c r="D1441" s="47"/>
      <c r="E1441" s="15" t="s">
        <v>1017</v>
      </c>
      <c r="F1441" s="19">
        <f>F1442</f>
        <v>0</v>
      </c>
      <c r="G1441" s="19">
        <f t="shared" ref="G1441:W1443" si="2126">G1442</f>
        <v>0</v>
      </c>
      <c r="H1441" s="19">
        <f t="shared" si="2126"/>
        <v>7956</v>
      </c>
      <c r="I1441" s="19">
        <f t="shared" si="2126"/>
        <v>0</v>
      </c>
      <c r="J1441" s="19">
        <f t="shared" si="2126"/>
        <v>0</v>
      </c>
      <c r="K1441" s="19">
        <f t="shared" si="2126"/>
        <v>0</v>
      </c>
      <c r="L1441" s="19">
        <f t="shared" si="2050"/>
        <v>0</v>
      </c>
      <c r="M1441" s="19">
        <f t="shared" si="2051"/>
        <v>0</v>
      </c>
      <c r="N1441" s="19">
        <f t="shared" si="2052"/>
        <v>7956</v>
      </c>
      <c r="O1441" s="19">
        <f t="shared" si="2126"/>
        <v>0</v>
      </c>
      <c r="P1441" s="19">
        <f t="shared" si="2126"/>
        <v>0</v>
      </c>
      <c r="Q1441" s="19">
        <f t="shared" si="2126"/>
        <v>0</v>
      </c>
      <c r="R1441" s="19">
        <f t="shared" si="2114"/>
        <v>0</v>
      </c>
      <c r="S1441" s="19">
        <f t="shared" si="2126"/>
        <v>0</v>
      </c>
      <c r="T1441" s="19">
        <f t="shared" si="2068"/>
        <v>0</v>
      </c>
      <c r="U1441" s="19">
        <f t="shared" si="2115"/>
        <v>0</v>
      </c>
      <c r="V1441" s="19">
        <f t="shared" si="2116"/>
        <v>7956</v>
      </c>
      <c r="W1441" s="19">
        <f t="shared" si="2126"/>
        <v>0</v>
      </c>
      <c r="X1441" s="32"/>
      <c r="Y1441" s="23"/>
      <c r="Z1441" s="2"/>
    </row>
    <row r="1442" spans="1:26" ht="46.8" x14ac:dyDescent="0.3">
      <c r="A1442" s="20" t="s">
        <v>1018</v>
      </c>
      <c r="B1442" s="44">
        <v>400</v>
      </c>
      <c r="C1442" s="47"/>
      <c r="D1442" s="47"/>
      <c r="E1442" s="15" t="s">
        <v>580</v>
      </c>
      <c r="F1442" s="19">
        <f>F1443</f>
        <v>0</v>
      </c>
      <c r="G1442" s="19">
        <f t="shared" si="2126"/>
        <v>0</v>
      </c>
      <c r="H1442" s="19">
        <f t="shared" si="2126"/>
        <v>7956</v>
      </c>
      <c r="I1442" s="19">
        <f t="shared" si="2126"/>
        <v>0</v>
      </c>
      <c r="J1442" s="19">
        <f t="shared" si="2126"/>
        <v>0</v>
      </c>
      <c r="K1442" s="19">
        <f t="shared" si="2126"/>
        <v>0</v>
      </c>
      <c r="L1442" s="19">
        <f t="shared" si="2050"/>
        <v>0</v>
      </c>
      <c r="M1442" s="19">
        <f t="shared" si="2051"/>
        <v>0</v>
      </c>
      <c r="N1442" s="19">
        <f t="shared" si="2052"/>
        <v>7956</v>
      </c>
      <c r="O1442" s="19">
        <f t="shared" si="2126"/>
        <v>0</v>
      </c>
      <c r="P1442" s="19">
        <f t="shared" si="2126"/>
        <v>0</v>
      </c>
      <c r="Q1442" s="19">
        <f t="shared" si="2126"/>
        <v>0</v>
      </c>
      <c r="R1442" s="19">
        <f t="shared" si="2114"/>
        <v>0</v>
      </c>
      <c r="S1442" s="19">
        <f t="shared" si="2126"/>
        <v>0</v>
      </c>
      <c r="T1442" s="19">
        <f t="shared" si="2068"/>
        <v>0</v>
      </c>
      <c r="U1442" s="19">
        <f t="shared" si="2115"/>
        <v>0</v>
      </c>
      <c r="V1442" s="19">
        <f t="shared" si="2116"/>
        <v>7956</v>
      </c>
      <c r="W1442" s="19">
        <f t="shared" si="2126"/>
        <v>0</v>
      </c>
      <c r="X1442" s="32"/>
      <c r="Y1442" s="23"/>
      <c r="Z1442" s="2"/>
    </row>
    <row r="1443" spans="1:26" x14ac:dyDescent="0.3">
      <c r="A1443" s="20" t="s">
        <v>1018</v>
      </c>
      <c r="B1443" s="44">
        <v>410</v>
      </c>
      <c r="C1443" s="47"/>
      <c r="D1443" s="47"/>
      <c r="E1443" s="15" t="s">
        <v>593</v>
      </c>
      <c r="F1443" s="19">
        <f>F1444</f>
        <v>0</v>
      </c>
      <c r="G1443" s="19">
        <f t="shared" si="2126"/>
        <v>0</v>
      </c>
      <c r="H1443" s="19">
        <f t="shared" si="2126"/>
        <v>7956</v>
      </c>
      <c r="I1443" s="19">
        <f t="shared" si="2126"/>
        <v>0</v>
      </c>
      <c r="J1443" s="19">
        <f t="shared" si="2126"/>
        <v>0</v>
      </c>
      <c r="K1443" s="19">
        <f t="shared" si="2126"/>
        <v>0</v>
      </c>
      <c r="L1443" s="19">
        <f t="shared" si="2050"/>
        <v>0</v>
      </c>
      <c r="M1443" s="19">
        <f t="shared" si="2051"/>
        <v>0</v>
      </c>
      <c r="N1443" s="19">
        <f t="shared" si="2052"/>
        <v>7956</v>
      </c>
      <c r="O1443" s="19">
        <f t="shared" si="2126"/>
        <v>0</v>
      </c>
      <c r="P1443" s="19">
        <f t="shared" si="2126"/>
        <v>0</v>
      </c>
      <c r="Q1443" s="19">
        <f t="shared" si="2126"/>
        <v>0</v>
      </c>
      <c r="R1443" s="19">
        <f t="shared" si="2114"/>
        <v>0</v>
      </c>
      <c r="S1443" s="19">
        <f t="shared" si="2126"/>
        <v>0</v>
      </c>
      <c r="T1443" s="19">
        <f t="shared" si="2068"/>
        <v>0</v>
      </c>
      <c r="U1443" s="19">
        <f t="shared" si="2115"/>
        <v>0</v>
      </c>
      <c r="V1443" s="19">
        <f t="shared" si="2116"/>
        <v>7956</v>
      </c>
      <c r="W1443" s="19">
        <f t="shared" si="2126"/>
        <v>0</v>
      </c>
      <c r="X1443" s="32"/>
      <c r="Y1443" s="23"/>
      <c r="Z1443" s="2"/>
    </row>
    <row r="1444" spans="1:26" x14ac:dyDescent="0.3">
      <c r="A1444" s="20" t="s">
        <v>1018</v>
      </c>
      <c r="B1444" s="44">
        <v>410</v>
      </c>
      <c r="C1444" s="47" t="s">
        <v>200</v>
      </c>
      <c r="D1444" s="47" t="s">
        <v>20</v>
      </c>
      <c r="E1444" s="15" t="s">
        <v>553</v>
      </c>
      <c r="F1444" s="19">
        <v>0</v>
      </c>
      <c r="G1444" s="19">
        <v>0</v>
      </c>
      <c r="H1444" s="19">
        <v>7956</v>
      </c>
      <c r="I1444" s="19"/>
      <c r="J1444" s="19"/>
      <c r="K1444" s="19"/>
      <c r="L1444" s="19">
        <f t="shared" ref="L1444:L1511" si="2127">F1444+I1444</f>
        <v>0</v>
      </c>
      <c r="M1444" s="19">
        <f t="shared" ref="M1444:M1511" si="2128">G1444+J1444</f>
        <v>0</v>
      </c>
      <c r="N1444" s="19">
        <f t="shared" ref="N1444:N1511" si="2129">H1444+K1444</f>
        <v>7956</v>
      </c>
      <c r="O1444" s="19"/>
      <c r="P1444" s="19"/>
      <c r="Q1444" s="19"/>
      <c r="R1444" s="19">
        <f t="shared" si="2114"/>
        <v>0</v>
      </c>
      <c r="S1444" s="19"/>
      <c r="T1444" s="19">
        <f t="shared" si="2068"/>
        <v>0</v>
      </c>
      <c r="U1444" s="19">
        <f t="shared" si="2115"/>
        <v>0</v>
      </c>
      <c r="V1444" s="19">
        <f t="shared" si="2116"/>
        <v>7956</v>
      </c>
      <c r="W1444" s="19"/>
      <c r="X1444" s="32"/>
      <c r="Y1444" s="23"/>
      <c r="Z1444" s="2"/>
    </row>
    <row r="1445" spans="1:26" ht="62.4" x14ac:dyDescent="0.3">
      <c r="A1445" s="47" t="s">
        <v>302</v>
      </c>
      <c r="B1445" s="44"/>
      <c r="C1445" s="47"/>
      <c r="D1445" s="47"/>
      <c r="E1445" s="15" t="s">
        <v>1170</v>
      </c>
      <c r="F1445" s="19">
        <f t="shared" ref="F1445:K1447" si="2130">F1446</f>
        <v>23099.699999999997</v>
      </c>
      <c r="G1445" s="19">
        <f t="shared" si="2130"/>
        <v>23099.699999999997</v>
      </c>
      <c r="H1445" s="19">
        <f t="shared" si="2130"/>
        <v>23099.699999999997</v>
      </c>
      <c r="I1445" s="19">
        <f t="shared" si="2130"/>
        <v>0</v>
      </c>
      <c r="J1445" s="19">
        <f t="shared" si="2130"/>
        <v>0</v>
      </c>
      <c r="K1445" s="19">
        <f t="shared" si="2130"/>
        <v>0</v>
      </c>
      <c r="L1445" s="19">
        <f t="shared" si="2127"/>
        <v>23099.699999999997</v>
      </c>
      <c r="M1445" s="19">
        <f t="shared" si="2128"/>
        <v>23099.699999999997</v>
      </c>
      <c r="N1445" s="19">
        <f t="shared" si="2129"/>
        <v>23099.699999999997</v>
      </c>
      <c r="O1445" s="19">
        <f t="shared" ref="O1445:Q1447" si="2131">O1446</f>
        <v>1083.6849999999999</v>
      </c>
      <c r="P1445" s="19">
        <f t="shared" si="2131"/>
        <v>0</v>
      </c>
      <c r="Q1445" s="19">
        <f t="shared" si="2131"/>
        <v>0</v>
      </c>
      <c r="R1445" s="19">
        <f t="shared" si="2114"/>
        <v>24183.384999999998</v>
      </c>
      <c r="S1445" s="19">
        <f t="shared" ref="S1445:S1447" si="2132">S1446</f>
        <v>0</v>
      </c>
      <c r="T1445" s="19">
        <f t="shared" si="2068"/>
        <v>24183.384999999998</v>
      </c>
      <c r="U1445" s="19">
        <f t="shared" si="2115"/>
        <v>23099.699999999997</v>
      </c>
      <c r="V1445" s="19">
        <f t="shared" si="2116"/>
        <v>23099.699999999997</v>
      </c>
      <c r="W1445" s="19">
        <f t="shared" ref="W1445:W1447" si="2133">W1446</f>
        <v>0</v>
      </c>
      <c r="X1445" s="32"/>
      <c r="Y1445" s="23"/>
      <c r="Z1445" s="2"/>
    </row>
    <row r="1446" spans="1:26" ht="31.2" x14ac:dyDescent="0.3">
      <c r="A1446" s="47" t="s">
        <v>302</v>
      </c>
      <c r="B1446" s="44">
        <v>200</v>
      </c>
      <c r="C1446" s="47"/>
      <c r="D1446" s="47"/>
      <c r="E1446" s="15" t="s">
        <v>578</v>
      </c>
      <c r="F1446" s="19">
        <f t="shared" si="2130"/>
        <v>23099.699999999997</v>
      </c>
      <c r="G1446" s="19">
        <f t="shared" si="2130"/>
        <v>23099.699999999997</v>
      </c>
      <c r="H1446" s="19">
        <f t="shared" si="2130"/>
        <v>23099.699999999997</v>
      </c>
      <c r="I1446" s="19">
        <f t="shared" si="2130"/>
        <v>0</v>
      </c>
      <c r="J1446" s="19">
        <f t="shared" si="2130"/>
        <v>0</v>
      </c>
      <c r="K1446" s="19">
        <f t="shared" si="2130"/>
        <v>0</v>
      </c>
      <c r="L1446" s="19">
        <f t="shared" si="2127"/>
        <v>23099.699999999997</v>
      </c>
      <c r="M1446" s="19">
        <f t="shared" si="2128"/>
        <v>23099.699999999997</v>
      </c>
      <c r="N1446" s="19">
        <f t="shared" si="2129"/>
        <v>23099.699999999997</v>
      </c>
      <c r="O1446" s="19">
        <f t="shared" si="2131"/>
        <v>1083.6849999999999</v>
      </c>
      <c r="P1446" s="19">
        <f t="shared" si="2131"/>
        <v>0</v>
      </c>
      <c r="Q1446" s="19">
        <f t="shared" si="2131"/>
        <v>0</v>
      </c>
      <c r="R1446" s="19">
        <f t="shared" si="2114"/>
        <v>24183.384999999998</v>
      </c>
      <c r="S1446" s="19">
        <f t="shared" si="2132"/>
        <v>0</v>
      </c>
      <c r="T1446" s="19">
        <f t="shared" si="2068"/>
        <v>24183.384999999998</v>
      </c>
      <c r="U1446" s="19">
        <f t="shared" si="2115"/>
        <v>23099.699999999997</v>
      </c>
      <c r="V1446" s="19">
        <f t="shared" si="2116"/>
        <v>23099.699999999997</v>
      </c>
      <c r="W1446" s="19">
        <f t="shared" si="2133"/>
        <v>0</v>
      </c>
      <c r="X1446" s="32"/>
      <c r="Y1446" s="23"/>
      <c r="Z1446" s="2"/>
    </row>
    <row r="1447" spans="1:26" ht="46.8" x14ac:dyDescent="0.3">
      <c r="A1447" s="47" t="s">
        <v>302</v>
      </c>
      <c r="B1447" s="44">
        <v>240</v>
      </c>
      <c r="C1447" s="47"/>
      <c r="D1447" s="47"/>
      <c r="E1447" s="15" t="s">
        <v>586</v>
      </c>
      <c r="F1447" s="19">
        <f t="shared" si="2130"/>
        <v>23099.699999999997</v>
      </c>
      <c r="G1447" s="19">
        <f t="shared" si="2130"/>
        <v>23099.699999999997</v>
      </c>
      <c r="H1447" s="19">
        <f t="shared" si="2130"/>
        <v>23099.699999999997</v>
      </c>
      <c r="I1447" s="19">
        <f t="shared" si="2130"/>
        <v>0</v>
      </c>
      <c r="J1447" s="19">
        <f t="shared" si="2130"/>
        <v>0</v>
      </c>
      <c r="K1447" s="19">
        <f t="shared" si="2130"/>
        <v>0</v>
      </c>
      <c r="L1447" s="19">
        <f t="shared" si="2127"/>
        <v>23099.699999999997</v>
      </c>
      <c r="M1447" s="19">
        <f t="shared" si="2128"/>
        <v>23099.699999999997</v>
      </c>
      <c r="N1447" s="19">
        <f t="shared" si="2129"/>
        <v>23099.699999999997</v>
      </c>
      <c r="O1447" s="19">
        <f t="shared" si="2131"/>
        <v>1083.6849999999999</v>
      </c>
      <c r="P1447" s="19">
        <f t="shared" si="2131"/>
        <v>0</v>
      </c>
      <c r="Q1447" s="19">
        <f t="shared" si="2131"/>
        <v>0</v>
      </c>
      <c r="R1447" s="19">
        <f t="shared" si="2114"/>
        <v>24183.384999999998</v>
      </c>
      <c r="S1447" s="19">
        <f t="shared" si="2132"/>
        <v>0</v>
      </c>
      <c r="T1447" s="19">
        <f t="shared" si="2068"/>
        <v>24183.384999999998</v>
      </c>
      <c r="U1447" s="19">
        <f t="shared" si="2115"/>
        <v>23099.699999999997</v>
      </c>
      <c r="V1447" s="19">
        <f t="shared" si="2116"/>
        <v>23099.699999999997</v>
      </c>
      <c r="W1447" s="19">
        <f t="shared" si="2133"/>
        <v>0</v>
      </c>
      <c r="X1447" s="32"/>
      <c r="Y1447" s="23"/>
      <c r="Z1447" s="2"/>
    </row>
    <row r="1448" spans="1:26" x14ac:dyDescent="0.3">
      <c r="A1448" s="47" t="s">
        <v>302</v>
      </c>
      <c r="B1448" s="44">
        <v>240</v>
      </c>
      <c r="C1448" s="47" t="s">
        <v>151</v>
      </c>
      <c r="D1448" s="47" t="s">
        <v>30</v>
      </c>
      <c r="E1448" s="15" t="s">
        <v>549</v>
      </c>
      <c r="F1448" s="19">
        <v>23099.699999999997</v>
      </c>
      <c r="G1448" s="19">
        <v>23099.699999999997</v>
      </c>
      <c r="H1448" s="19">
        <v>23099.699999999997</v>
      </c>
      <c r="I1448" s="19"/>
      <c r="J1448" s="19"/>
      <c r="K1448" s="19"/>
      <c r="L1448" s="19">
        <f t="shared" si="2127"/>
        <v>23099.699999999997</v>
      </c>
      <c r="M1448" s="19">
        <f t="shared" si="2128"/>
        <v>23099.699999999997</v>
      </c>
      <c r="N1448" s="19">
        <f t="shared" si="2129"/>
        <v>23099.699999999997</v>
      </c>
      <c r="O1448" s="19">
        <v>1083.6849999999999</v>
      </c>
      <c r="P1448" s="19"/>
      <c r="Q1448" s="19"/>
      <c r="R1448" s="19">
        <f t="shared" si="2114"/>
        <v>24183.384999999998</v>
      </c>
      <c r="S1448" s="19"/>
      <c r="T1448" s="19">
        <f t="shared" si="2068"/>
        <v>24183.384999999998</v>
      </c>
      <c r="U1448" s="19">
        <f t="shared" si="2115"/>
        <v>23099.699999999997</v>
      </c>
      <c r="V1448" s="19">
        <f t="shared" si="2116"/>
        <v>23099.699999999997</v>
      </c>
      <c r="W1448" s="19"/>
      <c r="X1448" s="32"/>
      <c r="Y1448" s="23"/>
      <c r="Z1448" s="2"/>
    </row>
    <row r="1449" spans="1:26" ht="46.8" x14ac:dyDescent="0.3">
      <c r="A1449" s="47" t="s">
        <v>303</v>
      </c>
      <c r="B1449" s="44"/>
      <c r="C1449" s="47"/>
      <c r="D1449" s="47"/>
      <c r="E1449" s="15" t="s">
        <v>1171</v>
      </c>
      <c r="F1449" s="19">
        <f t="shared" ref="F1449:K1451" si="2134">F1450</f>
        <v>1694.7</v>
      </c>
      <c r="G1449" s="19">
        <f t="shared" si="2134"/>
        <v>1694.6999999999998</v>
      </c>
      <c r="H1449" s="19">
        <f t="shared" si="2134"/>
        <v>1694.7</v>
      </c>
      <c r="I1449" s="19">
        <f t="shared" si="2134"/>
        <v>0</v>
      </c>
      <c r="J1449" s="19">
        <f t="shared" si="2134"/>
        <v>0</v>
      </c>
      <c r="K1449" s="19">
        <f t="shared" si="2134"/>
        <v>0</v>
      </c>
      <c r="L1449" s="19">
        <f t="shared" si="2127"/>
        <v>1694.7</v>
      </c>
      <c r="M1449" s="19">
        <f t="shared" si="2128"/>
        <v>1694.6999999999998</v>
      </c>
      <c r="N1449" s="19">
        <f t="shared" si="2129"/>
        <v>1694.7</v>
      </c>
      <c r="O1449" s="19">
        <f t="shared" ref="O1449:Q1451" si="2135">O1450</f>
        <v>0</v>
      </c>
      <c r="P1449" s="19">
        <f t="shared" si="2135"/>
        <v>0</v>
      </c>
      <c r="Q1449" s="19">
        <f t="shared" si="2135"/>
        <v>0</v>
      </c>
      <c r="R1449" s="19">
        <f t="shared" si="2114"/>
        <v>1694.7</v>
      </c>
      <c r="S1449" s="19">
        <f t="shared" ref="S1449:S1451" si="2136">S1450</f>
        <v>0</v>
      </c>
      <c r="T1449" s="19">
        <f t="shared" ref="T1449:T1512" si="2137">R1449+S1449</f>
        <v>1694.7</v>
      </c>
      <c r="U1449" s="19">
        <f t="shared" si="2115"/>
        <v>1694.6999999999998</v>
      </c>
      <c r="V1449" s="19">
        <f t="shared" si="2116"/>
        <v>1694.7</v>
      </c>
      <c r="W1449" s="19">
        <f t="shared" ref="W1449:W1451" si="2138">W1450</f>
        <v>0</v>
      </c>
      <c r="X1449" s="32"/>
      <c r="Y1449" s="23"/>
      <c r="Z1449" s="2"/>
    </row>
    <row r="1450" spans="1:26" ht="31.2" x14ac:dyDescent="0.3">
      <c r="A1450" s="47" t="s">
        <v>303</v>
      </c>
      <c r="B1450" s="44">
        <v>200</v>
      </c>
      <c r="C1450" s="47"/>
      <c r="D1450" s="47"/>
      <c r="E1450" s="15" t="s">
        <v>578</v>
      </c>
      <c r="F1450" s="19">
        <f t="shared" si="2134"/>
        <v>1694.7</v>
      </c>
      <c r="G1450" s="19">
        <f t="shared" si="2134"/>
        <v>1694.6999999999998</v>
      </c>
      <c r="H1450" s="19">
        <f t="shared" si="2134"/>
        <v>1694.7</v>
      </c>
      <c r="I1450" s="19">
        <f t="shared" si="2134"/>
        <v>0</v>
      </c>
      <c r="J1450" s="19">
        <f t="shared" si="2134"/>
        <v>0</v>
      </c>
      <c r="K1450" s="19">
        <f t="shared" si="2134"/>
        <v>0</v>
      </c>
      <c r="L1450" s="19">
        <f t="shared" si="2127"/>
        <v>1694.7</v>
      </c>
      <c r="M1450" s="19">
        <f t="shared" si="2128"/>
        <v>1694.6999999999998</v>
      </c>
      <c r="N1450" s="19">
        <f t="shared" si="2129"/>
        <v>1694.7</v>
      </c>
      <c r="O1450" s="19">
        <f t="shared" si="2135"/>
        <v>0</v>
      </c>
      <c r="P1450" s="19">
        <f t="shared" si="2135"/>
        <v>0</v>
      </c>
      <c r="Q1450" s="19">
        <f t="shared" si="2135"/>
        <v>0</v>
      </c>
      <c r="R1450" s="19">
        <f t="shared" si="2114"/>
        <v>1694.7</v>
      </c>
      <c r="S1450" s="19">
        <f t="shared" si="2136"/>
        <v>0</v>
      </c>
      <c r="T1450" s="19">
        <f t="shared" si="2137"/>
        <v>1694.7</v>
      </c>
      <c r="U1450" s="19">
        <f t="shared" si="2115"/>
        <v>1694.6999999999998</v>
      </c>
      <c r="V1450" s="19">
        <f t="shared" si="2116"/>
        <v>1694.7</v>
      </c>
      <c r="W1450" s="19">
        <f t="shared" si="2138"/>
        <v>0</v>
      </c>
      <c r="X1450" s="32"/>
      <c r="Y1450" s="23"/>
      <c r="Z1450" s="2"/>
    </row>
    <row r="1451" spans="1:26" ht="46.8" x14ac:dyDescent="0.3">
      <c r="A1451" s="47" t="s">
        <v>303</v>
      </c>
      <c r="B1451" s="44">
        <v>240</v>
      </c>
      <c r="C1451" s="47"/>
      <c r="D1451" s="47"/>
      <c r="E1451" s="15" t="s">
        <v>586</v>
      </c>
      <c r="F1451" s="19">
        <f t="shared" si="2134"/>
        <v>1694.7</v>
      </c>
      <c r="G1451" s="19">
        <f t="shared" si="2134"/>
        <v>1694.6999999999998</v>
      </c>
      <c r="H1451" s="19">
        <f t="shared" si="2134"/>
        <v>1694.7</v>
      </c>
      <c r="I1451" s="19">
        <f t="shared" si="2134"/>
        <v>0</v>
      </c>
      <c r="J1451" s="19">
        <f t="shared" si="2134"/>
        <v>0</v>
      </c>
      <c r="K1451" s="19">
        <f t="shared" si="2134"/>
        <v>0</v>
      </c>
      <c r="L1451" s="19">
        <f t="shared" si="2127"/>
        <v>1694.7</v>
      </c>
      <c r="M1451" s="19">
        <f t="shared" si="2128"/>
        <v>1694.6999999999998</v>
      </c>
      <c r="N1451" s="19">
        <f t="shared" si="2129"/>
        <v>1694.7</v>
      </c>
      <c r="O1451" s="19">
        <f t="shared" si="2135"/>
        <v>0</v>
      </c>
      <c r="P1451" s="19">
        <f t="shared" si="2135"/>
        <v>0</v>
      </c>
      <c r="Q1451" s="19">
        <f t="shared" si="2135"/>
        <v>0</v>
      </c>
      <c r="R1451" s="19">
        <f t="shared" si="2114"/>
        <v>1694.7</v>
      </c>
      <c r="S1451" s="19">
        <f t="shared" si="2136"/>
        <v>0</v>
      </c>
      <c r="T1451" s="19">
        <f t="shared" si="2137"/>
        <v>1694.7</v>
      </c>
      <c r="U1451" s="19">
        <f t="shared" si="2115"/>
        <v>1694.6999999999998</v>
      </c>
      <c r="V1451" s="19">
        <f t="shared" si="2116"/>
        <v>1694.7</v>
      </c>
      <c r="W1451" s="19">
        <f t="shared" si="2138"/>
        <v>0</v>
      </c>
      <c r="X1451" s="32"/>
      <c r="Y1451" s="23"/>
      <c r="Z1451" s="2"/>
    </row>
    <row r="1452" spans="1:26" ht="31.2" x14ac:dyDescent="0.3">
      <c r="A1452" s="47" t="s">
        <v>303</v>
      </c>
      <c r="B1452" s="44">
        <v>240</v>
      </c>
      <c r="C1452" s="47" t="s">
        <v>151</v>
      </c>
      <c r="D1452" s="47" t="s">
        <v>246</v>
      </c>
      <c r="E1452" s="15" t="s">
        <v>550</v>
      </c>
      <c r="F1452" s="19">
        <v>1694.7</v>
      </c>
      <c r="G1452" s="19">
        <v>1694.6999999999998</v>
      </c>
      <c r="H1452" s="19">
        <v>1694.7</v>
      </c>
      <c r="I1452" s="19"/>
      <c r="J1452" s="19"/>
      <c r="K1452" s="19"/>
      <c r="L1452" s="19">
        <f t="shared" si="2127"/>
        <v>1694.7</v>
      </c>
      <c r="M1452" s="19">
        <f t="shared" si="2128"/>
        <v>1694.6999999999998</v>
      </c>
      <c r="N1452" s="19">
        <f t="shared" si="2129"/>
        <v>1694.7</v>
      </c>
      <c r="O1452" s="19"/>
      <c r="P1452" s="19"/>
      <c r="Q1452" s="19"/>
      <c r="R1452" s="19">
        <f t="shared" si="2114"/>
        <v>1694.7</v>
      </c>
      <c r="S1452" s="19"/>
      <c r="T1452" s="19">
        <f t="shared" si="2137"/>
        <v>1694.7</v>
      </c>
      <c r="U1452" s="19">
        <f t="shared" si="2115"/>
        <v>1694.6999999999998</v>
      </c>
      <c r="V1452" s="19">
        <f t="shared" si="2116"/>
        <v>1694.7</v>
      </c>
      <c r="W1452" s="19"/>
      <c r="X1452" s="32"/>
      <c r="Y1452" s="23"/>
      <c r="Z1452" s="2"/>
    </row>
    <row r="1453" spans="1:26" ht="46.8" x14ac:dyDescent="0.3">
      <c r="A1453" s="47" t="s">
        <v>1385</v>
      </c>
      <c r="B1453" s="44"/>
      <c r="C1453" s="47"/>
      <c r="D1453" s="47"/>
      <c r="E1453" s="15" t="s">
        <v>1386</v>
      </c>
      <c r="F1453" s="19"/>
      <c r="G1453" s="19"/>
      <c r="H1453" s="19"/>
      <c r="I1453" s="19"/>
      <c r="J1453" s="19"/>
      <c r="K1453" s="19"/>
      <c r="L1453" s="19"/>
      <c r="M1453" s="19"/>
      <c r="N1453" s="19"/>
      <c r="O1453" s="19">
        <f>O1454</f>
        <v>7352.7510000000002</v>
      </c>
      <c r="P1453" s="19">
        <f t="shared" ref="P1453:W1455" si="2139">P1454</f>
        <v>0</v>
      </c>
      <c r="Q1453" s="19">
        <f t="shared" si="2139"/>
        <v>0</v>
      </c>
      <c r="R1453" s="19">
        <f t="shared" si="2114"/>
        <v>7352.7510000000002</v>
      </c>
      <c r="S1453" s="19">
        <f t="shared" si="2139"/>
        <v>0</v>
      </c>
      <c r="T1453" s="19">
        <f t="shared" si="2137"/>
        <v>7352.7510000000002</v>
      </c>
      <c r="U1453" s="19">
        <f t="shared" si="2115"/>
        <v>0</v>
      </c>
      <c r="V1453" s="19">
        <f t="shared" si="2116"/>
        <v>0</v>
      </c>
      <c r="W1453" s="19">
        <f t="shared" si="2139"/>
        <v>0</v>
      </c>
      <c r="X1453" s="32"/>
      <c r="Y1453" s="23"/>
      <c r="Z1453" s="2"/>
    </row>
    <row r="1454" spans="1:26" ht="31.2" x14ac:dyDescent="0.3">
      <c r="A1454" s="47" t="s">
        <v>1385</v>
      </c>
      <c r="B1454" s="44">
        <v>200</v>
      </c>
      <c r="C1454" s="47"/>
      <c r="D1454" s="47"/>
      <c r="E1454" s="15" t="s">
        <v>578</v>
      </c>
      <c r="F1454" s="19"/>
      <c r="G1454" s="19"/>
      <c r="H1454" s="19"/>
      <c r="I1454" s="19"/>
      <c r="J1454" s="19"/>
      <c r="K1454" s="19"/>
      <c r="L1454" s="19"/>
      <c r="M1454" s="19"/>
      <c r="N1454" s="19"/>
      <c r="O1454" s="19">
        <f>O1455</f>
        <v>7352.7510000000002</v>
      </c>
      <c r="P1454" s="19">
        <f t="shared" si="2139"/>
        <v>0</v>
      </c>
      <c r="Q1454" s="19">
        <f t="shared" si="2139"/>
        <v>0</v>
      </c>
      <c r="R1454" s="19">
        <f t="shared" si="2114"/>
        <v>7352.7510000000002</v>
      </c>
      <c r="S1454" s="19">
        <f t="shared" si="2139"/>
        <v>0</v>
      </c>
      <c r="T1454" s="19">
        <f t="shared" si="2137"/>
        <v>7352.7510000000002</v>
      </c>
      <c r="U1454" s="19">
        <f t="shared" si="2115"/>
        <v>0</v>
      </c>
      <c r="V1454" s="19">
        <f t="shared" si="2116"/>
        <v>0</v>
      </c>
      <c r="W1454" s="19">
        <f t="shared" si="2139"/>
        <v>0</v>
      </c>
      <c r="X1454" s="32"/>
      <c r="Y1454" s="23"/>
      <c r="Z1454" s="2"/>
    </row>
    <row r="1455" spans="1:26" ht="46.8" x14ac:dyDescent="0.3">
      <c r="A1455" s="47" t="s">
        <v>1385</v>
      </c>
      <c r="B1455" s="44">
        <v>240</v>
      </c>
      <c r="C1455" s="47"/>
      <c r="D1455" s="47"/>
      <c r="E1455" s="15" t="s">
        <v>586</v>
      </c>
      <c r="F1455" s="19"/>
      <c r="G1455" s="19"/>
      <c r="H1455" s="19"/>
      <c r="I1455" s="19"/>
      <c r="J1455" s="19"/>
      <c r="K1455" s="19"/>
      <c r="L1455" s="19"/>
      <c r="M1455" s="19"/>
      <c r="N1455" s="19"/>
      <c r="O1455" s="19">
        <f>O1456</f>
        <v>7352.7510000000002</v>
      </c>
      <c r="P1455" s="19">
        <f t="shared" si="2139"/>
        <v>0</v>
      </c>
      <c r="Q1455" s="19">
        <f t="shared" si="2139"/>
        <v>0</v>
      </c>
      <c r="R1455" s="19">
        <f t="shared" si="2114"/>
        <v>7352.7510000000002</v>
      </c>
      <c r="S1455" s="19">
        <f t="shared" si="2139"/>
        <v>0</v>
      </c>
      <c r="T1455" s="19">
        <f t="shared" si="2137"/>
        <v>7352.7510000000002</v>
      </c>
      <c r="U1455" s="19">
        <f t="shared" si="2115"/>
        <v>0</v>
      </c>
      <c r="V1455" s="19">
        <f t="shared" si="2116"/>
        <v>0</v>
      </c>
      <c r="W1455" s="19">
        <f t="shared" si="2139"/>
        <v>0</v>
      </c>
      <c r="X1455" s="32"/>
      <c r="Y1455" s="23"/>
      <c r="Z1455" s="2"/>
    </row>
    <row r="1456" spans="1:26" x14ac:dyDescent="0.3">
      <c r="A1456" s="47" t="s">
        <v>1385</v>
      </c>
      <c r="B1456" s="44">
        <v>240</v>
      </c>
      <c r="C1456" s="47" t="s">
        <v>151</v>
      </c>
      <c r="D1456" s="47" t="s">
        <v>142</v>
      </c>
      <c r="E1456" s="15" t="s">
        <v>1387</v>
      </c>
      <c r="F1456" s="19"/>
      <c r="G1456" s="19"/>
      <c r="H1456" s="19"/>
      <c r="I1456" s="19"/>
      <c r="J1456" s="19"/>
      <c r="K1456" s="19"/>
      <c r="L1456" s="19"/>
      <c r="M1456" s="19"/>
      <c r="N1456" s="19"/>
      <c r="O1456" s="19">
        <v>7352.7510000000002</v>
      </c>
      <c r="P1456" s="19"/>
      <c r="Q1456" s="19"/>
      <c r="R1456" s="19">
        <f t="shared" si="2114"/>
        <v>7352.7510000000002</v>
      </c>
      <c r="S1456" s="19"/>
      <c r="T1456" s="19">
        <f t="shared" si="2137"/>
        <v>7352.7510000000002</v>
      </c>
      <c r="U1456" s="19">
        <f t="shared" si="2115"/>
        <v>0</v>
      </c>
      <c r="V1456" s="19">
        <f t="shared" si="2116"/>
        <v>0</v>
      </c>
      <c r="W1456" s="19"/>
      <c r="X1456" s="32"/>
      <c r="Y1456" s="23"/>
      <c r="Z1456" s="2"/>
    </row>
    <row r="1457" spans="1:26" s="11" customFormat="1" ht="46.8" x14ac:dyDescent="0.3">
      <c r="A1457" s="10" t="s">
        <v>307</v>
      </c>
      <c r="B1457" s="17"/>
      <c r="C1457" s="10"/>
      <c r="D1457" s="10"/>
      <c r="E1457" s="16" t="s">
        <v>1172</v>
      </c>
      <c r="F1457" s="18">
        <f t="shared" ref="F1457:K1457" si="2140">F1458+F1467+F1471+F1475</f>
        <v>49547.3</v>
      </c>
      <c r="G1457" s="18">
        <f t="shared" si="2140"/>
        <v>137527.6</v>
      </c>
      <c r="H1457" s="18">
        <f t="shared" si="2140"/>
        <v>260240.7</v>
      </c>
      <c r="I1457" s="18">
        <f t="shared" si="2140"/>
        <v>0</v>
      </c>
      <c r="J1457" s="18">
        <f t="shared" si="2140"/>
        <v>0</v>
      </c>
      <c r="K1457" s="18">
        <f t="shared" si="2140"/>
        <v>0</v>
      </c>
      <c r="L1457" s="18">
        <f t="shared" si="2127"/>
        <v>49547.3</v>
      </c>
      <c r="M1457" s="18">
        <f t="shared" si="2128"/>
        <v>137527.6</v>
      </c>
      <c r="N1457" s="18">
        <f t="shared" si="2129"/>
        <v>260240.7</v>
      </c>
      <c r="O1457" s="18">
        <f t="shared" ref="O1457:Q1457" si="2141">O1458+O1467+O1471+O1475</f>
        <v>7410.3950000000004</v>
      </c>
      <c r="P1457" s="18">
        <f t="shared" si="2141"/>
        <v>0</v>
      </c>
      <c r="Q1457" s="18">
        <f t="shared" si="2141"/>
        <v>0</v>
      </c>
      <c r="R1457" s="18">
        <f t="shared" si="2114"/>
        <v>56957.695000000007</v>
      </c>
      <c r="S1457" s="18">
        <f t="shared" ref="S1457" si="2142">S1458+S1467+S1471+S1475</f>
        <v>0</v>
      </c>
      <c r="T1457" s="18">
        <f t="shared" si="2137"/>
        <v>56957.695000000007</v>
      </c>
      <c r="U1457" s="18">
        <f t="shared" si="2115"/>
        <v>137527.6</v>
      </c>
      <c r="V1457" s="18">
        <f t="shared" si="2116"/>
        <v>260240.7</v>
      </c>
      <c r="W1457" s="18">
        <f t="shared" ref="W1457" si="2143">W1458+W1467+W1471+W1475</f>
        <v>0</v>
      </c>
      <c r="X1457" s="31"/>
      <c r="Y1457" s="26"/>
    </row>
    <row r="1458" spans="1:26" ht="46.8" x14ac:dyDescent="0.3">
      <c r="A1458" s="47" t="s">
        <v>304</v>
      </c>
      <c r="B1458" s="44"/>
      <c r="C1458" s="47"/>
      <c r="D1458" s="47"/>
      <c r="E1458" s="15" t="s">
        <v>1173</v>
      </c>
      <c r="F1458" s="19">
        <f t="shared" ref="F1458:K1458" si="2144">F1459+F1463</f>
        <v>35019.800000000003</v>
      </c>
      <c r="G1458" s="19">
        <f t="shared" si="2144"/>
        <v>34759.800000000003</v>
      </c>
      <c r="H1458" s="19">
        <f t="shared" si="2144"/>
        <v>34755.199999999997</v>
      </c>
      <c r="I1458" s="19">
        <f t="shared" si="2144"/>
        <v>0</v>
      </c>
      <c r="J1458" s="19">
        <f t="shared" si="2144"/>
        <v>0</v>
      </c>
      <c r="K1458" s="19">
        <f t="shared" si="2144"/>
        <v>0</v>
      </c>
      <c r="L1458" s="19">
        <f t="shared" si="2127"/>
        <v>35019.800000000003</v>
      </c>
      <c r="M1458" s="19">
        <f t="shared" si="2128"/>
        <v>34759.800000000003</v>
      </c>
      <c r="N1458" s="19">
        <f t="shared" si="2129"/>
        <v>34755.199999999997</v>
      </c>
      <c r="O1458" s="19">
        <f t="shared" ref="O1458:Q1458" si="2145">O1459+O1463</f>
        <v>60.395000000000003</v>
      </c>
      <c r="P1458" s="19">
        <f t="shared" si="2145"/>
        <v>0</v>
      </c>
      <c r="Q1458" s="19">
        <f t="shared" si="2145"/>
        <v>0</v>
      </c>
      <c r="R1458" s="19">
        <f t="shared" si="2114"/>
        <v>35080.195</v>
      </c>
      <c r="S1458" s="19">
        <f t="shared" ref="S1458" si="2146">S1459+S1463</f>
        <v>0</v>
      </c>
      <c r="T1458" s="19">
        <f t="shared" si="2137"/>
        <v>35080.195</v>
      </c>
      <c r="U1458" s="19">
        <f t="shared" si="2115"/>
        <v>34759.800000000003</v>
      </c>
      <c r="V1458" s="19">
        <f t="shared" si="2116"/>
        <v>34755.199999999997</v>
      </c>
      <c r="W1458" s="19">
        <f t="shared" ref="W1458" si="2147">W1459+W1463</f>
        <v>0</v>
      </c>
      <c r="X1458" s="32"/>
      <c r="Y1458" s="23"/>
      <c r="Z1458" s="2"/>
    </row>
    <row r="1459" spans="1:26" x14ac:dyDescent="0.3">
      <c r="A1459" s="47" t="s">
        <v>305</v>
      </c>
      <c r="B1459" s="44"/>
      <c r="C1459" s="47"/>
      <c r="D1459" s="47"/>
      <c r="E1459" s="15" t="s">
        <v>733</v>
      </c>
      <c r="F1459" s="19">
        <f t="shared" ref="F1459:K1461" si="2148">F1460</f>
        <v>34510.400000000001</v>
      </c>
      <c r="G1459" s="19">
        <f t="shared" si="2148"/>
        <v>34234.400000000001</v>
      </c>
      <c r="H1459" s="19">
        <f t="shared" si="2148"/>
        <v>34160.6</v>
      </c>
      <c r="I1459" s="19">
        <f t="shared" si="2148"/>
        <v>0</v>
      </c>
      <c r="J1459" s="19">
        <f t="shared" si="2148"/>
        <v>0</v>
      </c>
      <c r="K1459" s="19">
        <f t="shared" si="2148"/>
        <v>0</v>
      </c>
      <c r="L1459" s="19">
        <f t="shared" si="2127"/>
        <v>34510.400000000001</v>
      </c>
      <c r="M1459" s="19">
        <f t="shared" si="2128"/>
        <v>34234.400000000001</v>
      </c>
      <c r="N1459" s="19">
        <f t="shared" si="2129"/>
        <v>34160.6</v>
      </c>
      <c r="O1459" s="19">
        <f t="shared" ref="O1459:Q1461" si="2149">O1460</f>
        <v>60.395000000000003</v>
      </c>
      <c r="P1459" s="19">
        <f t="shared" si="2149"/>
        <v>0</v>
      </c>
      <c r="Q1459" s="19">
        <f t="shared" si="2149"/>
        <v>0</v>
      </c>
      <c r="R1459" s="19">
        <f t="shared" si="2114"/>
        <v>34570.794999999998</v>
      </c>
      <c r="S1459" s="19">
        <f t="shared" ref="S1459:S1461" si="2150">S1460</f>
        <v>0</v>
      </c>
      <c r="T1459" s="19">
        <f t="shared" si="2137"/>
        <v>34570.794999999998</v>
      </c>
      <c r="U1459" s="19">
        <f t="shared" si="2115"/>
        <v>34234.400000000001</v>
      </c>
      <c r="V1459" s="19">
        <f t="shared" si="2116"/>
        <v>34160.6</v>
      </c>
      <c r="W1459" s="19">
        <f t="shared" ref="W1459:W1461" si="2151">W1460</f>
        <v>0</v>
      </c>
      <c r="X1459" s="32"/>
      <c r="Y1459" s="23"/>
      <c r="Z1459" s="2"/>
    </row>
    <row r="1460" spans="1:26" ht="31.2" x14ac:dyDescent="0.3">
      <c r="A1460" s="47" t="s">
        <v>305</v>
      </c>
      <c r="B1460" s="44">
        <v>200</v>
      </c>
      <c r="C1460" s="47"/>
      <c r="D1460" s="47"/>
      <c r="E1460" s="15" t="s">
        <v>578</v>
      </c>
      <c r="F1460" s="19">
        <f t="shared" si="2148"/>
        <v>34510.400000000001</v>
      </c>
      <c r="G1460" s="19">
        <f t="shared" si="2148"/>
        <v>34234.400000000001</v>
      </c>
      <c r="H1460" s="19">
        <f t="shared" si="2148"/>
        <v>34160.6</v>
      </c>
      <c r="I1460" s="19">
        <f t="shared" si="2148"/>
        <v>0</v>
      </c>
      <c r="J1460" s="19">
        <f t="shared" si="2148"/>
        <v>0</v>
      </c>
      <c r="K1460" s="19">
        <f t="shared" si="2148"/>
        <v>0</v>
      </c>
      <c r="L1460" s="19">
        <f t="shared" si="2127"/>
        <v>34510.400000000001</v>
      </c>
      <c r="M1460" s="19">
        <f t="shared" si="2128"/>
        <v>34234.400000000001</v>
      </c>
      <c r="N1460" s="19">
        <f t="shared" si="2129"/>
        <v>34160.6</v>
      </c>
      <c r="O1460" s="19">
        <f t="shared" si="2149"/>
        <v>60.395000000000003</v>
      </c>
      <c r="P1460" s="19">
        <f t="shared" si="2149"/>
        <v>0</v>
      </c>
      <c r="Q1460" s="19">
        <f t="shared" si="2149"/>
        <v>0</v>
      </c>
      <c r="R1460" s="19">
        <f t="shared" si="2114"/>
        <v>34570.794999999998</v>
      </c>
      <c r="S1460" s="19">
        <f t="shared" si="2150"/>
        <v>0</v>
      </c>
      <c r="T1460" s="19">
        <f t="shared" si="2137"/>
        <v>34570.794999999998</v>
      </c>
      <c r="U1460" s="19">
        <f t="shared" si="2115"/>
        <v>34234.400000000001</v>
      </c>
      <c r="V1460" s="19">
        <f t="shared" si="2116"/>
        <v>34160.6</v>
      </c>
      <c r="W1460" s="19">
        <f t="shared" si="2151"/>
        <v>0</v>
      </c>
      <c r="X1460" s="32"/>
      <c r="Y1460" s="23"/>
      <c r="Z1460" s="2"/>
    </row>
    <row r="1461" spans="1:26" ht="46.8" x14ac:dyDescent="0.3">
      <c r="A1461" s="47" t="s">
        <v>305</v>
      </c>
      <c r="B1461" s="44">
        <v>240</v>
      </c>
      <c r="C1461" s="47"/>
      <c r="D1461" s="47"/>
      <c r="E1461" s="15" t="s">
        <v>586</v>
      </c>
      <c r="F1461" s="19">
        <f t="shared" si="2148"/>
        <v>34510.400000000001</v>
      </c>
      <c r="G1461" s="19">
        <f t="shared" si="2148"/>
        <v>34234.400000000001</v>
      </c>
      <c r="H1461" s="19">
        <f t="shared" si="2148"/>
        <v>34160.6</v>
      </c>
      <c r="I1461" s="19">
        <f t="shared" si="2148"/>
        <v>0</v>
      </c>
      <c r="J1461" s="19">
        <f t="shared" si="2148"/>
        <v>0</v>
      </c>
      <c r="K1461" s="19">
        <f t="shared" si="2148"/>
        <v>0</v>
      </c>
      <c r="L1461" s="19">
        <f t="shared" si="2127"/>
        <v>34510.400000000001</v>
      </c>
      <c r="M1461" s="19">
        <f t="shared" si="2128"/>
        <v>34234.400000000001</v>
      </c>
      <c r="N1461" s="19">
        <f t="shared" si="2129"/>
        <v>34160.6</v>
      </c>
      <c r="O1461" s="19">
        <f t="shared" si="2149"/>
        <v>60.395000000000003</v>
      </c>
      <c r="P1461" s="19">
        <f t="shared" si="2149"/>
        <v>0</v>
      </c>
      <c r="Q1461" s="19">
        <f t="shared" si="2149"/>
        <v>0</v>
      </c>
      <c r="R1461" s="19">
        <f t="shared" si="2114"/>
        <v>34570.794999999998</v>
      </c>
      <c r="S1461" s="19">
        <f t="shared" si="2150"/>
        <v>0</v>
      </c>
      <c r="T1461" s="19">
        <f t="shared" si="2137"/>
        <v>34570.794999999998</v>
      </c>
      <c r="U1461" s="19">
        <f t="shared" si="2115"/>
        <v>34234.400000000001</v>
      </c>
      <c r="V1461" s="19">
        <f t="shared" si="2116"/>
        <v>34160.6</v>
      </c>
      <c r="W1461" s="19">
        <f t="shared" si="2151"/>
        <v>0</v>
      </c>
      <c r="X1461" s="32"/>
      <c r="Y1461" s="23"/>
      <c r="Z1461" s="2"/>
    </row>
    <row r="1462" spans="1:26" x14ac:dyDescent="0.3">
      <c r="A1462" s="47" t="s">
        <v>305</v>
      </c>
      <c r="B1462" s="44">
        <v>240</v>
      </c>
      <c r="C1462" s="47" t="s">
        <v>200</v>
      </c>
      <c r="D1462" s="47" t="s">
        <v>20</v>
      </c>
      <c r="E1462" s="15" t="s">
        <v>553</v>
      </c>
      <c r="F1462" s="19">
        <v>34510.400000000001</v>
      </c>
      <c r="G1462" s="19">
        <v>34234.400000000001</v>
      </c>
      <c r="H1462" s="19">
        <v>34160.6</v>
      </c>
      <c r="I1462" s="19"/>
      <c r="J1462" s="19"/>
      <c r="K1462" s="19"/>
      <c r="L1462" s="19">
        <f t="shared" si="2127"/>
        <v>34510.400000000001</v>
      </c>
      <c r="M1462" s="19">
        <f t="shared" si="2128"/>
        <v>34234.400000000001</v>
      </c>
      <c r="N1462" s="19">
        <f t="shared" si="2129"/>
        <v>34160.6</v>
      </c>
      <c r="O1462" s="19">
        <v>60.395000000000003</v>
      </c>
      <c r="P1462" s="19"/>
      <c r="Q1462" s="19"/>
      <c r="R1462" s="19">
        <f t="shared" si="2114"/>
        <v>34570.794999999998</v>
      </c>
      <c r="S1462" s="19"/>
      <c r="T1462" s="19">
        <f t="shared" si="2137"/>
        <v>34570.794999999998</v>
      </c>
      <c r="U1462" s="19">
        <f t="shared" si="2115"/>
        <v>34234.400000000001</v>
      </c>
      <c r="V1462" s="19">
        <f t="shared" si="2116"/>
        <v>34160.6</v>
      </c>
      <c r="W1462" s="19"/>
      <c r="X1462" s="32"/>
      <c r="Y1462" s="23"/>
      <c r="Z1462" s="2"/>
    </row>
    <row r="1463" spans="1:26" ht="78" x14ac:dyDescent="0.3">
      <c r="A1463" s="47" t="s">
        <v>306</v>
      </c>
      <c r="B1463" s="44"/>
      <c r="C1463" s="47"/>
      <c r="D1463" s="47"/>
      <c r="E1463" s="15" t="s">
        <v>1174</v>
      </c>
      <c r="F1463" s="19">
        <f t="shared" ref="F1463:K1465" si="2152">F1464</f>
        <v>509.4</v>
      </c>
      <c r="G1463" s="19">
        <f t="shared" si="2152"/>
        <v>525.4</v>
      </c>
      <c r="H1463" s="19">
        <f t="shared" si="2152"/>
        <v>594.6</v>
      </c>
      <c r="I1463" s="19">
        <f t="shared" si="2152"/>
        <v>0</v>
      </c>
      <c r="J1463" s="19">
        <f t="shared" si="2152"/>
        <v>0</v>
      </c>
      <c r="K1463" s="19">
        <f t="shared" si="2152"/>
        <v>0</v>
      </c>
      <c r="L1463" s="19">
        <f t="shared" si="2127"/>
        <v>509.4</v>
      </c>
      <c r="M1463" s="19">
        <f t="shared" si="2128"/>
        <v>525.4</v>
      </c>
      <c r="N1463" s="19">
        <f t="shared" si="2129"/>
        <v>594.6</v>
      </c>
      <c r="O1463" s="19">
        <f t="shared" ref="O1463:Q1465" si="2153">O1464</f>
        <v>0</v>
      </c>
      <c r="P1463" s="19">
        <f t="shared" si="2153"/>
        <v>0</v>
      </c>
      <c r="Q1463" s="19">
        <f t="shared" si="2153"/>
        <v>0</v>
      </c>
      <c r="R1463" s="19">
        <f t="shared" si="2114"/>
        <v>509.4</v>
      </c>
      <c r="S1463" s="19">
        <f t="shared" ref="S1463:S1465" si="2154">S1464</f>
        <v>0</v>
      </c>
      <c r="T1463" s="19">
        <f t="shared" si="2137"/>
        <v>509.4</v>
      </c>
      <c r="U1463" s="19">
        <f t="shared" si="2115"/>
        <v>525.4</v>
      </c>
      <c r="V1463" s="19">
        <f t="shared" si="2116"/>
        <v>594.6</v>
      </c>
      <c r="W1463" s="19">
        <f t="shared" ref="W1463:W1465" si="2155">W1464</f>
        <v>0</v>
      </c>
      <c r="X1463" s="32"/>
      <c r="Y1463" s="23"/>
      <c r="Z1463" s="2"/>
    </row>
    <row r="1464" spans="1:26" ht="31.2" x14ac:dyDescent="0.3">
      <c r="A1464" s="47" t="s">
        <v>306</v>
      </c>
      <c r="B1464" s="44">
        <v>200</v>
      </c>
      <c r="C1464" s="47"/>
      <c r="D1464" s="47"/>
      <c r="E1464" s="15" t="s">
        <v>578</v>
      </c>
      <c r="F1464" s="19">
        <f t="shared" si="2152"/>
        <v>509.4</v>
      </c>
      <c r="G1464" s="19">
        <f t="shared" si="2152"/>
        <v>525.4</v>
      </c>
      <c r="H1464" s="19">
        <f t="shared" si="2152"/>
        <v>594.6</v>
      </c>
      <c r="I1464" s="19">
        <f t="shared" si="2152"/>
        <v>0</v>
      </c>
      <c r="J1464" s="19">
        <f t="shared" si="2152"/>
        <v>0</v>
      </c>
      <c r="K1464" s="19">
        <f t="shared" si="2152"/>
        <v>0</v>
      </c>
      <c r="L1464" s="19">
        <f t="shared" si="2127"/>
        <v>509.4</v>
      </c>
      <c r="M1464" s="19">
        <f t="shared" si="2128"/>
        <v>525.4</v>
      </c>
      <c r="N1464" s="19">
        <f t="shared" si="2129"/>
        <v>594.6</v>
      </c>
      <c r="O1464" s="19">
        <f t="shared" si="2153"/>
        <v>0</v>
      </c>
      <c r="P1464" s="19">
        <f t="shared" si="2153"/>
        <v>0</v>
      </c>
      <c r="Q1464" s="19">
        <f t="shared" si="2153"/>
        <v>0</v>
      </c>
      <c r="R1464" s="19">
        <f t="shared" si="2114"/>
        <v>509.4</v>
      </c>
      <c r="S1464" s="19">
        <f t="shared" si="2154"/>
        <v>0</v>
      </c>
      <c r="T1464" s="19">
        <f t="shared" si="2137"/>
        <v>509.4</v>
      </c>
      <c r="U1464" s="19">
        <f t="shared" si="2115"/>
        <v>525.4</v>
      </c>
      <c r="V1464" s="19">
        <f t="shared" si="2116"/>
        <v>594.6</v>
      </c>
      <c r="W1464" s="19">
        <f t="shared" si="2155"/>
        <v>0</v>
      </c>
      <c r="X1464" s="32"/>
      <c r="Y1464" s="23"/>
      <c r="Z1464" s="2"/>
    </row>
    <row r="1465" spans="1:26" ht="46.8" x14ac:dyDescent="0.3">
      <c r="A1465" s="47" t="s">
        <v>306</v>
      </c>
      <c r="B1465" s="44">
        <v>240</v>
      </c>
      <c r="C1465" s="47"/>
      <c r="D1465" s="47"/>
      <c r="E1465" s="15" t="s">
        <v>586</v>
      </c>
      <c r="F1465" s="19">
        <f t="shared" si="2152"/>
        <v>509.4</v>
      </c>
      <c r="G1465" s="19">
        <f t="shared" si="2152"/>
        <v>525.4</v>
      </c>
      <c r="H1465" s="19">
        <f t="shared" si="2152"/>
        <v>594.6</v>
      </c>
      <c r="I1465" s="19">
        <f t="shared" si="2152"/>
        <v>0</v>
      </c>
      <c r="J1465" s="19">
        <f t="shared" si="2152"/>
        <v>0</v>
      </c>
      <c r="K1465" s="19">
        <f t="shared" si="2152"/>
        <v>0</v>
      </c>
      <c r="L1465" s="19">
        <f t="shared" si="2127"/>
        <v>509.4</v>
      </c>
      <c r="M1465" s="19">
        <f t="shared" si="2128"/>
        <v>525.4</v>
      </c>
      <c r="N1465" s="19">
        <f t="shared" si="2129"/>
        <v>594.6</v>
      </c>
      <c r="O1465" s="19">
        <f t="shared" si="2153"/>
        <v>0</v>
      </c>
      <c r="P1465" s="19">
        <f t="shared" si="2153"/>
        <v>0</v>
      </c>
      <c r="Q1465" s="19">
        <f t="shared" si="2153"/>
        <v>0</v>
      </c>
      <c r="R1465" s="19">
        <f t="shared" si="2114"/>
        <v>509.4</v>
      </c>
      <c r="S1465" s="19">
        <f t="shared" si="2154"/>
        <v>0</v>
      </c>
      <c r="T1465" s="19">
        <f t="shared" si="2137"/>
        <v>509.4</v>
      </c>
      <c r="U1465" s="19">
        <f t="shared" si="2115"/>
        <v>525.4</v>
      </c>
      <c r="V1465" s="19">
        <f t="shared" si="2116"/>
        <v>594.6</v>
      </c>
      <c r="W1465" s="19">
        <f t="shared" si="2155"/>
        <v>0</v>
      </c>
      <c r="X1465" s="32"/>
      <c r="Y1465" s="23"/>
      <c r="Z1465" s="2"/>
    </row>
    <row r="1466" spans="1:26" x14ac:dyDescent="0.3">
      <c r="A1466" s="47" t="s">
        <v>306</v>
      </c>
      <c r="B1466" s="44">
        <v>240</v>
      </c>
      <c r="C1466" s="47" t="s">
        <v>200</v>
      </c>
      <c r="D1466" s="47" t="s">
        <v>20</v>
      </c>
      <c r="E1466" s="15" t="s">
        <v>553</v>
      </c>
      <c r="F1466" s="19">
        <v>509.4</v>
      </c>
      <c r="G1466" s="19">
        <v>525.4</v>
      </c>
      <c r="H1466" s="19">
        <v>594.6</v>
      </c>
      <c r="I1466" s="19"/>
      <c r="J1466" s="19"/>
      <c r="K1466" s="19"/>
      <c r="L1466" s="19">
        <f t="shared" si="2127"/>
        <v>509.4</v>
      </c>
      <c r="M1466" s="19">
        <f t="shared" si="2128"/>
        <v>525.4</v>
      </c>
      <c r="N1466" s="19">
        <f t="shared" si="2129"/>
        <v>594.6</v>
      </c>
      <c r="O1466" s="19"/>
      <c r="P1466" s="19"/>
      <c r="Q1466" s="19"/>
      <c r="R1466" s="19">
        <f t="shared" si="2114"/>
        <v>509.4</v>
      </c>
      <c r="S1466" s="19"/>
      <c r="T1466" s="19">
        <f t="shared" si="2137"/>
        <v>509.4</v>
      </c>
      <c r="U1466" s="19">
        <f t="shared" si="2115"/>
        <v>525.4</v>
      </c>
      <c r="V1466" s="19">
        <f t="shared" si="2116"/>
        <v>594.6</v>
      </c>
      <c r="W1466" s="19"/>
      <c r="X1466" s="32"/>
      <c r="Y1466" s="23"/>
      <c r="Z1466" s="2"/>
    </row>
    <row r="1467" spans="1:26" ht="31.2" x14ac:dyDescent="0.3">
      <c r="A1467" s="47" t="s">
        <v>308</v>
      </c>
      <c r="B1467" s="44"/>
      <c r="C1467" s="47"/>
      <c r="D1467" s="47"/>
      <c r="E1467" s="15" t="s">
        <v>1175</v>
      </c>
      <c r="F1467" s="19">
        <f t="shared" ref="F1467:K1469" si="2156">F1468</f>
        <v>798.7</v>
      </c>
      <c r="G1467" s="19">
        <f t="shared" si="2156"/>
        <v>817.80000000000018</v>
      </c>
      <c r="H1467" s="19">
        <f t="shared" si="2156"/>
        <v>855.5</v>
      </c>
      <c r="I1467" s="19">
        <f t="shared" si="2156"/>
        <v>0</v>
      </c>
      <c r="J1467" s="19">
        <f t="shared" si="2156"/>
        <v>0</v>
      </c>
      <c r="K1467" s="19">
        <f t="shared" si="2156"/>
        <v>0</v>
      </c>
      <c r="L1467" s="19">
        <f t="shared" si="2127"/>
        <v>798.7</v>
      </c>
      <c r="M1467" s="19">
        <f t="shared" si="2128"/>
        <v>817.80000000000018</v>
      </c>
      <c r="N1467" s="19">
        <f t="shared" si="2129"/>
        <v>855.5</v>
      </c>
      <c r="O1467" s="19">
        <f t="shared" ref="O1467:Q1469" si="2157">O1468</f>
        <v>0</v>
      </c>
      <c r="P1467" s="19">
        <f t="shared" si="2157"/>
        <v>0</v>
      </c>
      <c r="Q1467" s="19">
        <f t="shared" si="2157"/>
        <v>0</v>
      </c>
      <c r="R1467" s="19">
        <f t="shared" si="2114"/>
        <v>798.7</v>
      </c>
      <c r="S1467" s="19">
        <f t="shared" ref="S1467:S1469" si="2158">S1468</f>
        <v>0</v>
      </c>
      <c r="T1467" s="19">
        <f t="shared" si="2137"/>
        <v>798.7</v>
      </c>
      <c r="U1467" s="19">
        <f t="shared" si="2115"/>
        <v>817.80000000000018</v>
      </c>
      <c r="V1467" s="19">
        <f t="shared" si="2116"/>
        <v>855.5</v>
      </c>
      <c r="W1467" s="19">
        <f t="shared" ref="W1467:W1469" si="2159">W1468</f>
        <v>0</v>
      </c>
      <c r="X1467" s="32"/>
      <c r="Y1467" s="23"/>
      <c r="Z1467" s="2"/>
    </row>
    <row r="1468" spans="1:26" ht="31.2" x14ac:dyDescent="0.3">
      <c r="A1468" s="47" t="s">
        <v>308</v>
      </c>
      <c r="B1468" s="44">
        <v>200</v>
      </c>
      <c r="C1468" s="47"/>
      <c r="D1468" s="47"/>
      <c r="E1468" s="15" t="s">
        <v>578</v>
      </c>
      <c r="F1468" s="19">
        <f t="shared" si="2156"/>
        <v>798.7</v>
      </c>
      <c r="G1468" s="19">
        <f t="shared" si="2156"/>
        <v>817.80000000000018</v>
      </c>
      <c r="H1468" s="19">
        <f t="shared" si="2156"/>
        <v>855.5</v>
      </c>
      <c r="I1468" s="19">
        <f t="shared" si="2156"/>
        <v>0</v>
      </c>
      <c r="J1468" s="19">
        <f t="shared" si="2156"/>
        <v>0</v>
      </c>
      <c r="K1468" s="19">
        <f t="shared" si="2156"/>
        <v>0</v>
      </c>
      <c r="L1468" s="19">
        <f t="shared" si="2127"/>
        <v>798.7</v>
      </c>
      <c r="M1468" s="19">
        <f t="shared" si="2128"/>
        <v>817.80000000000018</v>
      </c>
      <c r="N1468" s="19">
        <f t="shared" si="2129"/>
        <v>855.5</v>
      </c>
      <c r="O1468" s="19">
        <f t="shared" si="2157"/>
        <v>0</v>
      </c>
      <c r="P1468" s="19">
        <f t="shared" si="2157"/>
        <v>0</v>
      </c>
      <c r="Q1468" s="19">
        <f t="shared" si="2157"/>
        <v>0</v>
      </c>
      <c r="R1468" s="19">
        <f t="shared" si="2114"/>
        <v>798.7</v>
      </c>
      <c r="S1468" s="19">
        <f t="shared" si="2158"/>
        <v>0</v>
      </c>
      <c r="T1468" s="19">
        <f t="shared" si="2137"/>
        <v>798.7</v>
      </c>
      <c r="U1468" s="19">
        <f t="shared" si="2115"/>
        <v>817.80000000000018</v>
      </c>
      <c r="V1468" s="19">
        <f t="shared" si="2116"/>
        <v>855.5</v>
      </c>
      <c r="W1468" s="19">
        <f t="shared" si="2159"/>
        <v>0</v>
      </c>
      <c r="X1468" s="32"/>
      <c r="Y1468" s="23"/>
      <c r="Z1468" s="2"/>
    </row>
    <row r="1469" spans="1:26" ht="46.8" x14ac:dyDescent="0.3">
      <c r="A1469" s="47" t="s">
        <v>308</v>
      </c>
      <c r="B1469" s="44">
        <v>240</v>
      </c>
      <c r="C1469" s="47"/>
      <c r="D1469" s="47"/>
      <c r="E1469" s="15" t="s">
        <v>586</v>
      </c>
      <c r="F1469" s="19">
        <f t="shared" si="2156"/>
        <v>798.7</v>
      </c>
      <c r="G1469" s="19">
        <f t="shared" si="2156"/>
        <v>817.80000000000018</v>
      </c>
      <c r="H1469" s="19">
        <f t="shared" si="2156"/>
        <v>855.5</v>
      </c>
      <c r="I1469" s="19">
        <f t="shared" si="2156"/>
        <v>0</v>
      </c>
      <c r="J1469" s="19">
        <f t="shared" si="2156"/>
        <v>0</v>
      </c>
      <c r="K1469" s="19">
        <f t="shared" si="2156"/>
        <v>0</v>
      </c>
      <c r="L1469" s="19">
        <f t="shared" si="2127"/>
        <v>798.7</v>
      </c>
      <c r="M1469" s="19">
        <f t="shared" si="2128"/>
        <v>817.80000000000018</v>
      </c>
      <c r="N1469" s="19">
        <f t="shared" si="2129"/>
        <v>855.5</v>
      </c>
      <c r="O1469" s="19">
        <f t="shared" si="2157"/>
        <v>0</v>
      </c>
      <c r="P1469" s="19">
        <f t="shared" si="2157"/>
        <v>0</v>
      </c>
      <c r="Q1469" s="19">
        <f t="shared" si="2157"/>
        <v>0</v>
      </c>
      <c r="R1469" s="19">
        <f t="shared" si="2114"/>
        <v>798.7</v>
      </c>
      <c r="S1469" s="19">
        <f t="shared" si="2158"/>
        <v>0</v>
      </c>
      <c r="T1469" s="19">
        <f t="shared" si="2137"/>
        <v>798.7</v>
      </c>
      <c r="U1469" s="19">
        <f t="shared" si="2115"/>
        <v>817.80000000000018</v>
      </c>
      <c r="V1469" s="19">
        <f t="shared" si="2116"/>
        <v>855.5</v>
      </c>
      <c r="W1469" s="19">
        <f t="shared" si="2159"/>
        <v>0</v>
      </c>
      <c r="X1469" s="32"/>
      <c r="Y1469" s="23"/>
      <c r="Z1469" s="2"/>
    </row>
    <row r="1470" spans="1:26" x14ac:dyDescent="0.3">
      <c r="A1470" s="47" t="s">
        <v>308</v>
      </c>
      <c r="B1470" s="44">
        <v>240</v>
      </c>
      <c r="C1470" s="47" t="s">
        <v>200</v>
      </c>
      <c r="D1470" s="47" t="s">
        <v>20</v>
      </c>
      <c r="E1470" s="15" t="s">
        <v>553</v>
      </c>
      <c r="F1470" s="19">
        <v>798.7</v>
      </c>
      <c r="G1470" s="19">
        <v>817.80000000000018</v>
      </c>
      <c r="H1470" s="19">
        <v>855.5</v>
      </c>
      <c r="I1470" s="19"/>
      <c r="J1470" s="19"/>
      <c r="K1470" s="19"/>
      <c r="L1470" s="19">
        <f t="shared" si="2127"/>
        <v>798.7</v>
      </c>
      <c r="M1470" s="19">
        <f t="shared" si="2128"/>
        <v>817.80000000000018</v>
      </c>
      <c r="N1470" s="19">
        <f t="shared" si="2129"/>
        <v>855.5</v>
      </c>
      <c r="O1470" s="19"/>
      <c r="P1470" s="19"/>
      <c r="Q1470" s="19"/>
      <c r="R1470" s="19">
        <f t="shared" si="2114"/>
        <v>798.7</v>
      </c>
      <c r="S1470" s="19"/>
      <c r="T1470" s="19">
        <f t="shared" si="2137"/>
        <v>798.7</v>
      </c>
      <c r="U1470" s="19">
        <f t="shared" si="2115"/>
        <v>817.80000000000018</v>
      </c>
      <c r="V1470" s="19">
        <f t="shared" si="2116"/>
        <v>855.5</v>
      </c>
      <c r="W1470" s="19"/>
      <c r="X1470" s="32"/>
      <c r="Y1470" s="23"/>
      <c r="Z1470" s="2"/>
    </row>
    <row r="1471" spans="1:26" ht="46.8" x14ac:dyDescent="0.3">
      <c r="A1471" s="47" t="s">
        <v>309</v>
      </c>
      <c r="B1471" s="44"/>
      <c r="C1471" s="47"/>
      <c r="D1471" s="47"/>
      <c r="E1471" s="15" t="s">
        <v>1176</v>
      </c>
      <c r="F1471" s="19">
        <f t="shared" ref="F1471:K1473" si="2160">F1472</f>
        <v>11764.9</v>
      </c>
      <c r="G1471" s="19">
        <f t="shared" si="2160"/>
        <v>50000</v>
      </c>
      <c r="H1471" s="19">
        <f t="shared" si="2160"/>
        <v>100000</v>
      </c>
      <c r="I1471" s="19">
        <f t="shared" si="2160"/>
        <v>0</v>
      </c>
      <c r="J1471" s="19">
        <f t="shared" si="2160"/>
        <v>0</v>
      </c>
      <c r="K1471" s="19">
        <f t="shared" si="2160"/>
        <v>0</v>
      </c>
      <c r="L1471" s="19">
        <f t="shared" si="2127"/>
        <v>11764.9</v>
      </c>
      <c r="M1471" s="19">
        <f t="shared" si="2128"/>
        <v>50000</v>
      </c>
      <c r="N1471" s="19">
        <f t="shared" si="2129"/>
        <v>100000</v>
      </c>
      <c r="O1471" s="19">
        <f t="shared" ref="O1471:Q1473" si="2161">O1472</f>
        <v>0</v>
      </c>
      <c r="P1471" s="19">
        <f t="shared" si="2161"/>
        <v>0</v>
      </c>
      <c r="Q1471" s="19">
        <f t="shared" si="2161"/>
        <v>0</v>
      </c>
      <c r="R1471" s="19">
        <f t="shared" si="2114"/>
        <v>11764.9</v>
      </c>
      <c r="S1471" s="19">
        <f t="shared" ref="S1471:S1473" si="2162">S1472</f>
        <v>0</v>
      </c>
      <c r="T1471" s="19">
        <f t="shared" si="2137"/>
        <v>11764.9</v>
      </c>
      <c r="U1471" s="19">
        <f t="shared" si="2115"/>
        <v>50000</v>
      </c>
      <c r="V1471" s="19">
        <f t="shared" si="2116"/>
        <v>100000</v>
      </c>
      <c r="W1471" s="19">
        <f t="shared" ref="W1471:W1473" si="2163">W1472</f>
        <v>0</v>
      </c>
      <c r="X1471" s="32"/>
      <c r="Y1471" s="23"/>
      <c r="Z1471" s="2"/>
    </row>
    <row r="1472" spans="1:26" ht="31.2" x14ac:dyDescent="0.3">
      <c r="A1472" s="47" t="s">
        <v>309</v>
      </c>
      <c r="B1472" s="44">
        <v>200</v>
      </c>
      <c r="C1472" s="47"/>
      <c r="D1472" s="47"/>
      <c r="E1472" s="15" t="s">
        <v>578</v>
      </c>
      <c r="F1472" s="19">
        <f t="shared" si="2160"/>
        <v>11764.9</v>
      </c>
      <c r="G1472" s="19">
        <f t="shared" si="2160"/>
        <v>50000</v>
      </c>
      <c r="H1472" s="19">
        <f t="shared" si="2160"/>
        <v>100000</v>
      </c>
      <c r="I1472" s="19">
        <f t="shared" si="2160"/>
        <v>0</v>
      </c>
      <c r="J1472" s="19">
        <f t="shared" si="2160"/>
        <v>0</v>
      </c>
      <c r="K1472" s="19">
        <f t="shared" si="2160"/>
        <v>0</v>
      </c>
      <c r="L1472" s="19">
        <f t="shared" si="2127"/>
        <v>11764.9</v>
      </c>
      <c r="M1472" s="19">
        <f t="shared" si="2128"/>
        <v>50000</v>
      </c>
      <c r="N1472" s="19">
        <f t="shared" si="2129"/>
        <v>100000</v>
      </c>
      <c r="O1472" s="19">
        <f t="shared" si="2161"/>
        <v>0</v>
      </c>
      <c r="P1472" s="19">
        <f t="shared" si="2161"/>
        <v>0</v>
      </c>
      <c r="Q1472" s="19">
        <f t="shared" si="2161"/>
        <v>0</v>
      </c>
      <c r="R1472" s="19">
        <f t="shared" si="2114"/>
        <v>11764.9</v>
      </c>
      <c r="S1472" s="19">
        <f t="shared" si="2162"/>
        <v>0</v>
      </c>
      <c r="T1472" s="19">
        <f t="shared" si="2137"/>
        <v>11764.9</v>
      </c>
      <c r="U1472" s="19">
        <f t="shared" si="2115"/>
        <v>50000</v>
      </c>
      <c r="V1472" s="19">
        <f t="shared" si="2116"/>
        <v>100000</v>
      </c>
      <c r="W1472" s="19">
        <f t="shared" si="2163"/>
        <v>0</v>
      </c>
      <c r="X1472" s="32"/>
      <c r="Y1472" s="23"/>
      <c r="Z1472" s="2"/>
    </row>
    <row r="1473" spans="1:26" ht="46.8" x14ac:dyDescent="0.3">
      <c r="A1473" s="47" t="s">
        <v>309</v>
      </c>
      <c r="B1473" s="44">
        <v>240</v>
      </c>
      <c r="C1473" s="47"/>
      <c r="D1473" s="47"/>
      <c r="E1473" s="15" t="s">
        <v>586</v>
      </c>
      <c r="F1473" s="19">
        <f t="shared" si="2160"/>
        <v>11764.9</v>
      </c>
      <c r="G1473" s="19">
        <f t="shared" si="2160"/>
        <v>50000</v>
      </c>
      <c r="H1473" s="19">
        <f t="shared" si="2160"/>
        <v>100000</v>
      </c>
      <c r="I1473" s="19">
        <f t="shared" si="2160"/>
        <v>0</v>
      </c>
      <c r="J1473" s="19">
        <f t="shared" si="2160"/>
        <v>0</v>
      </c>
      <c r="K1473" s="19">
        <f t="shared" si="2160"/>
        <v>0</v>
      </c>
      <c r="L1473" s="19">
        <f t="shared" si="2127"/>
        <v>11764.9</v>
      </c>
      <c r="M1473" s="19">
        <f t="shared" si="2128"/>
        <v>50000</v>
      </c>
      <c r="N1473" s="19">
        <f t="shared" si="2129"/>
        <v>100000</v>
      </c>
      <c r="O1473" s="19">
        <f t="shared" si="2161"/>
        <v>0</v>
      </c>
      <c r="P1473" s="19">
        <f t="shared" si="2161"/>
        <v>0</v>
      </c>
      <c r="Q1473" s="19">
        <f t="shared" si="2161"/>
        <v>0</v>
      </c>
      <c r="R1473" s="19">
        <f t="shared" si="2114"/>
        <v>11764.9</v>
      </c>
      <c r="S1473" s="19">
        <f t="shared" si="2162"/>
        <v>0</v>
      </c>
      <c r="T1473" s="19">
        <f t="shared" si="2137"/>
        <v>11764.9</v>
      </c>
      <c r="U1473" s="19">
        <f t="shared" si="2115"/>
        <v>50000</v>
      </c>
      <c r="V1473" s="19">
        <f t="shared" si="2116"/>
        <v>100000</v>
      </c>
      <c r="W1473" s="19">
        <f t="shared" si="2163"/>
        <v>0</v>
      </c>
      <c r="X1473" s="32"/>
      <c r="Y1473" s="23"/>
      <c r="Z1473" s="2"/>
    </row>
    <row r="1474" spans="1:26" x14ac:dyDescent="0.3">
      <c r="A1474" s="47" t="s">
        <v>309</v>
      </c>
      <c r="B1474" s="44">
        <v>240</v>
      </c>
      <c r="C1474" s="47" t="s">
        <v>200</v>
      </c>
      <c r="D1474" s="47" t="s">
        <v>20</v>
      </c>
      <c r="E1474" s="15" t="s">
        <v>553</v>
      </c>
      <c r="F1474" s="19">
        <v>11764.9</v>
      </c>
      <c r="G1474" s="19">
        <v>50000</v>
      </c>
      <c r="H1474" s="19">
        <v>100000</v>
      </c>
      <c r="I1474" s="19"/>
      <c r="J1474" s="19"/>
      <c r="K1474" s="19"/>
      <c r="L1474" s="19">
        <f t="shared" si="2127"/>
        <v>11764.9</v>
      </c>
      <c r="M1474" s="19">
        <f t="shared" si="2128"/>
        <v>50000</v>
      </c>
      <c r="N1474" s="19">
        <f t="shared" si="2129"/>
        <v>100000</v>
      </c>
      <c r="O1474" s="19"/>
      <c r="P1474" s="19"/>
      <c r="Q1474" s="19"/>
      <c r="R1474" s="19">
        <f t="shared" si="2114"/>
        <v>11764.9</v>
      </c>
      <c r="S1474" s="19"/>
      <c r="T1474" s="19">
        <f t="shared" si="2137"/>
        <v>11764.9</v>
      </c>
      <c r="U1474" s="19">
        <f t="shared" si="2115"/>
        <v>50000</v>
      </c>
      <c r="V1474" s="19">
        <f t="shared" si="2116"/>
        <v>100000</v>
      </c>
      <c r="W1474" s="19"/>
      <c r="X1474" s="32"/>
      <c r="Y1474" s="23"/>
      <c r="Z1474" s="2"/>
    </row>
    <row r="1475" spans="1:26" ht="46.8" x14ac:dyDescent="0.3">
      <c r="A1475" s="47" t="s">
        <v>312</v>
      </c>
      <c r="B1475" s="44"/>
      <c r="C1475" s="47"/>
      <c r="D1475" s="47"/>
      <c r="E1475" s="15" t="s">
        <v>1177</v>
      </c>
      <c r="F1475" s="19">
        <f t="shared" ref="F1475:K1475" si="2164">F1476+F1480</f>
        <v>1963.9000000000015</v>
      </c>
      <c r="G1475" s="19">
        <f t="shared" si="2164"/>
        <v>51950</v>
      </c>
      <c r="H1475" s="19">
        <f t="shared" si="2164"/>
        <v>124630</v>
      </c>
      <c r="I1475" s="19">
        <f t="shared" si="2164"/>
        <v>0</v>
      </c>
      <c r="J1475" s="19">
        <f t="shared" si="2164"/>
        <v>0</v>
      </c>
      <c r="K1475" s="19">
        <f t="shared" si="2164"/>
        <v>0</v>
      </c>
      <c r="L1475" s="19">
        <f t="shared" si="2127"/>
        <v>1963.9000000000015</v>
      </c>
      <c r="M1475" s="19">
        <f t="shared" si="2128"/>
        <v>51950</v>
      </c>
      <c r="N1475" s="19">
        <f t="shared" si="2129"/>
        <v>124630</v>
      </c>
      <c r="O1475" s="19">
        <f t="shared" ref="O1475:Q1475" si="2165">O1476+O1480</f>
        <v>7350</v>
      </c>
      <c r="P1475" s="19">
        <f t="shared" si="2165"/>
        <v>0</v>
      </c>
      <c r="Q1475" s="19">
        <f t="shared" si="2165"/>
        <v>0</v>
      </c>
      <c r="R1475" s="19">
        <f t="shared" si="2114"/>
        <v>9313.9000000000015</v>
      </c>
      <c r="S1475" s="19">
        <f t="shared" ref="S1475" si="2166">S1476+S1480</f>
        <v>0</v>
      </c>
      <c r="T1475" s="19">
        <f t="shared" si="2137"/>
        <v>9313.9000000000015</v>
      </c>
      <c r="U1475" s="19">
        <f t="shared" si="2115"/>
        <v>51950</v>
      </c>
      <c r="V1475" s="19">
        <f t="shared" si="2116"/>
        <v>124630</v>
      </c>
      <c r="W1475" s="19">
        <f t="shared" ref="W1475" si="2167">W1476+W1480</f>
        <v>0</v>
      </c>
      <c r="X1475" s="32"/>
      <c r="Y1475" s="23"/>
      <c r="Z1475" s="2"/>
    </row>
    <row r="1476" spans="1:26" x14ac:dyDescent="0.3">
      <c r="A1476" s="47" t="s">
        <v>310</v>
      </c>
      <c r="B1476" s="44"/>
      <c r="C1476" s="47"/>
      <c r="D1476" s="47"/>
      <c r="E1476" s="15" t="s">
        <v>1178</v>
      </c>
      <c r="F1476" s="19">
        <f t="shared" ref="F1476:K1478" si="2168">F1477</f>
        <v>1963.9000000000015</v>
      </c>
      <c r="G1476" s="19">
        <f t="shared" si="2168"/>
        <v>0</v>
      </c>
      <c r="H1476" s="19">
        <f t="shared" si="2168"/>
        <v>0</v>
      </c>
      <c r="I1476" s="19">
        <f t="shared" si="2168"/>
        <v>0</v>
      </c>
      <c r="J1476" s="19">
        <f t="shared" si="2168"/>
        <v>0</v>
      </c>
      <c r="K1476" s="19">
        <f t="shared" si="2168"/>
        <v>0</v>
      </c>
      <c r="L1476" s="19">
        <f t="shared" si="2127"/>
        <v>1963.9000000000015</v>
      </c>
      <c r="M1476" s="19">
        <f t="shared" si="2128"/>
        <v>0</v>
      </c>
      <c r="N1476" s="19">
        <f t="shared" si="2129"/>
        <v>0</v>
      </c>
      <c r="O1476" s="19">
        <f t="shared" ref="O1476:Q1478" si="2169">O1477</f>
        <v>0</v>
      </c>
      <c r="P1476" s="19">
        <f t="shared" si="2169"/>
        <v>0</v>
      </c>
      <c r="Q1476" s="19">
        <f t="shared" si="2169"/>
        <v>0</v>
      </c>
      <c r="R1476" s="19">
        <f t="shared" si="2114"/>
        <v>1963.9000000000015</v>
      </c>
      <c r="S1476" s="19">
        <f t="shared" ref="S1476:S1478" si="2170">S1477</f>
        <v>0</v>
      </c>
      <c r="T1476" s="19">
        <f t="shared" si="2137"/>
        <v>1963.9000000000015</v>
      </c>
      <c r="U1476" s="19">
        <f t="shared" si="2115"/>
        <v>0</v>
      </c>
      <c r="V1476" s="19">
        <f t="shared" si="2116"/>
        <v>0</v>
      </c>
      <c r="W1476" s="19">
        <f t="shared" ref="W1476:W1478" si="2171">W1477</f>
        <v>0</v>
      </c>
      <c r="X1476" s="32"/>
      <c r="Y1476" s="23"/>
      <c r="Z1476" s="2"/>
    </row>
    <row r="1477" spans="1:26" ht="46.8" x14ac:dyDescent="0.3">
      <c r="A1477" s="47" t="s">
        <v>310</v>
      </c>
      <c r="B1477" s="44">
        <v>400</v>
      </c>
      <c r="C1477" s="47"/>
      <c r="D1477" s="47"/>
      <c r="E1477" s="15" t="s">
        <v>580</v>
      </c>
      <c r="F1477" s="19">
        <f t="shared" si="2168"/>
        <v>1963.9000000000015</v>
      </c>
      <c r="G1477" s="19">
        <f t="shared" si="2168"/>
        <v>0</v>
      </c>
      <c r="H1477" s="19">
        <f t="shared" si="2168"/>
        <v>0</v>
      </c>
      <c r="I1477" s="19">
        <f t="shared" si="2168"/>
        <v>0</v>
      </c>
      <c r="J1477" s="19">
        <f t="shared" si="2168"/>
        <v>0</v>
      </c>
      <c r="K1477" s="19">
        <f t="shared" si="2168"/>
        <v>0</v>
      </c>
      <c r="L1477" s="19">
        <f t="shared" si="2127"/>
        <v>1963.9000000000015</v>
      </c>
      <c r="M1477" s="19">
        <f t="shared" si="2128"/>
        <v>0</v>
      </c>
      <c r="N1477" s="19">
        <f t="shared" si="2129"/>
        <v>0</v>
      </c>
      <c r="O1477" s="19">
        <f t="shared" si="2169"/>
        <v>0</v>
      </c>
      <c r="P1477" s="19">
        <f t="shared" si="2169"/>
        <v>0</v>
      </c>
      <c r="Q1477" s="19">
        <f t="shared" si="2169"/>
        <v>0</v>
      </c>
      <c r="R1477" s="19">
        <f t="shared" si="2114"/>
        <v>1963.9000000000015</v>
      </c>
      <c r="S1477" s="19">
        <f t="shared" si="2170"/>
        <v>0</v>
      </c>
      <c r="T1477" s="19">
        <f t="shared" si="2137"/>
        <v>1963.9000000000015</v>
      </c>
      <c r="U1477" s="19">
        <f t="shared" si="2115"/>
        <v>0</v>
      </c>
      <c r="V1477" s="19">
        <f t="shared" si="2116"/>
        <v>0</v>
      </c>
      <c r="W1477" s="19">
        <f t="shared" si="2171"/>
        <v>0</v>
      </c>
      <c r="X1477" s="32"/>
      <c r="Y1477" s="23"/>
      <c r="Z1477" s="2"/>
    </row>
    <row r="1478" spans="1:26" x14ac:dyDescent="0.3">
      <c r="A1478" s="47" t="s">
        <v>310</v>
      </c>
      <c r="B1478" s="44">
        <v>410</v>
      </c>
      <c r="C1478" s="47"/>
      <c r="D1478" s="47"/>
      <c r="E1478" s="15" t="s">
        <v>593</v>
      </c>
      <c r="F1478" s="19">
        <f t="shared" si="2168"/>
        <v>1963.9000000000015</v>
      </c>
      <c r="G1478" s="19">
        <f t="shared" si="2168"/>
        <v>0</v>
      </c>
      <c r="H1478" s="19">
        <f t="shared" si="2168"/>
        <v>0</v>
      </c>
      <c r="I1478" s="19">
        <f t="shared" si="2168"/>
        <v>0</v>
      </c>
      <c r="J1478" s="19">
        <f t="shared" si="2168"/>
        <v>0</v>
      </c>
      <c r="K1478" s="19">
        <f t="shared" si="2168"/>
        <v>0</v>
      </c>
      <c r="L1478" s="19">
        <f t="shared" si="2127"/>
        <v>1963.9000000000015</v>
      </c>
      <c r="M1478" s="19">
        <f t="shared" si="2128"/>
        <v>0</v>
      </c>
      <c r="N1478" s="19">
        <f t="shared" si="2129"/>
        <v>0</v>
      </c>
      <c r="O1478" s="19">
        <f t="shared" si="2169"/>
        <v>0</v>
      </c>
      <c r="P1478" s="19">
        <f t="shared" si="2169"/>
        <v>0</v>
      </c>
      <c r="Q1478" s="19">
        <f t="shared" si="2169"/>
        <v>0</v>
      </c>
      <c r="R1478" s="19">
        <f t="shared" si="2114"/>
        <v>1963.9000000000015</v>
      </c>
      <c r="S1478" s="19">
        <f t="shared" si="2170"/>
        <v>0</v>
      </c>
      <c r="T1478" s="19">
        <f t="shared" si="2137"/>
        <v>1963.9000000000015</v>
      </c>
      <c r="U1478" s="19">
        <f t="shared" si="2115"/>
        <v>0</v>
      </c>
      <c r="V1478" s="19">
        <f t="shared" si="2116"/>
        <v>0</v>
      </c>
      <c r="W1478" s="19">
        <f t="shared" si="2171"/>
        <v>0</v>
      </c>
      <c r="X1478" s="32"/>
      <c r="Y1478" s="23"/>
      <c r="Z1478" s="2"/>
    </row>
    <row r="1479" spans="1:26" x14ac:dyDescent="0.3">
      <c r="A1479" s="47" t="s">
        <v>310</v>
      </c>
      <c r="B1479" s="44">
        <v>410</v>
      </c>
      <c r="C1479" s="47" t="s">
        <v>200</v>
      </c>
      <c r="D1479" s="47" t="s">
        <v>20</v>
      </c>
      <c r="E1479" s="15" t="s">
        <v>553</v>
      </c>
      <c r="F1479" s="19">
        <v>1963.9000000000015</v>
      </c>
      <c r="G1479" s="19">
        <v>0</v>
      </c>
      <c r="H1479" s="19">
        <v>0</v>
      </c>
      <c r="I1479" s="19"/>
      <c r="J1479" s="19"/>
      <c r="K1479" s="19"/>
      <c r="L1479" s="19">
        <f t="shared" si="2127"/>
        <v>1963.9000000000015</v>
      </c>
      <c r="M1479" s="19">
        <f t="shared" si="2128"/>
        <v>0</v>
      </c>
      <c r="N1479" s="19">
        <f t="shared" si="2129"/>
        <v>0</v>
      </c>
      <c r="O1479" s="19"/>
      <c r="P1479" s="19"/>
      <c r="Q1479" s="19"/>
      <c r="R1479" s="19">
        <f t="shared" si="2114"/>
        <v>1963.9000000000015</v>
      </c>
      <c r="S1479" s="19"/>
      <c r="T1479" s="19">
        <f t="shared" si="2137"/>
        <v>1963.9000000000015</v>
      </c>
      <c r="U1479" s="19">
        <f t="shared" si="2115"/>
        <v>0</v>
      </c>
      <c r="V1479" s="19">
        <f t="shared" si="2116"/>
        <v>0</v>
      </c>
      <c r="W1479" s="19"/>
      <c r="X1479" s="32"/>
      <c r="Y1479" s="23"/>
      <c r="Z1479" s="2"/>
    </row>
    <row r="1480" spans="1:26" x14ac:dyDescent="0.3">
      <c r="A1480" s="47" t="s">
        <v>311</v>
      </c>
      <c r="B1480" s="44"/>
      <c r="C1480" s="47"/>
      <c r="D1480" s="47"/>
      <c r="E1480" s="15" t="s">
        <v>1179</v>
      </c>
      <c r="F1480" s="19">
        <f t="shared" ref="F1480:K1482" si="2172">F1481</f>
        <v>0</v>
      </c>
      <c r="G1480" s="19">
        <f t="shared" si="2172"/>
        <v>51950</v>
      </c>
      <c r="H1480" s="19">
        <f t="shared" si="2172"/>
        <v>124630</v>
      </c>
      <c r="I1480" s="19">
        <f t="shared" si="2172"/>
        <v>0</v>
      </c>
      <c r="J1480" s="19">
        <f t="shared" si="2172"/>
        <v>0</v>
      </c>
      <c r="K1480" s="19">
        <f t="shared" si="2172"/>
        <v>0</v>
      </c>
      <c r="L1480" s="19">
        <f t="shared" si="2127"/>
        <v>0</v>
      </c>
      <c r="M1480" s="19">
        <f t="shared" si="2128"/>
        <v>51950</v>
      </c>
      <c r="N1480" s="19">
        <f t="shared" si="2129"/>
        <v>124630</v>
      </c>
      <c r="O1480" s="19">
        <f t="shared" ref="O1480:Q1482" si="2173">O1481</f>
        <v>7350</v>
      </c>
      <c r="P1480" s="19">
        <f t="shared" si="2173"/>
        <v>0</v>
      </c>
      <c r="Q1480" s="19">
        <f t="shared" si="2173"/>
        <v>0</v>
      </c>
      <c r="R1480" s="19">
        <f t="shared" si="2114"/>
        <v>7350</v>
      </c>
      <c r="S1480" s="19">
        <f t="shared" ref="S1480:S1482" si="2174">S1481</f>
        <v>0</v>
      </c>
      <c r="T1480" s="19">
        <f t="shared" si="2137"/>
        <v>7350</v>
      </c>
      <c r="U1480" s="19">
        <f t="shared" si="2115"/>
        <v>51950</v>
      </c>
      <c r="V1480" s="19">
        <f t="shared" si="2116"/>
        <v>124630</v>
      </c>
      <c r="W1480" s="19">
        <f t="shared" ref="W1480:W1482" si="2175">W1481</f>
        <v>0</v>
      </c>
      <c r="X1480" s="32"/>
      <c r="Y1480" s="23"/>
      <c r="Z1480" s="2"/>
    </row>
    <row r="1481" spans="1:26" ht="46.8" x14ac:dyDescent="0.3">
      <c r="A1481" s="47" t="s">
        <v>311</v>
      </c>
      <c r="B1481" s="44">
        <v>400</v>
      </c>
      <c r="C1481" s="47"/>
      <c r="D1481" s="47"/>
      <c r="E1481" s="15" t="s">
        <v>580</v>
      </c>
      <c r="F1481" s="19">
        <f t="shared" si="2172"/>
        <v>0</v>
      </c>
      <c r="G1481" s="19">
        <f t="shared" si="2172"/>
        <v>51950</v>
      </c>
      <c r="H1481" s="19">
        <f t="shared" si="2172"/>
        <v>124630</v>
      </c>
      <c r="I1481" s="19">
        <f t="shared" si="2172"/>
        <v>0</v>
      </c>
      <c r="J1481" s="19">
        <f t="shared" si="2172"/>
        <v>0</v>
      </c>
      <c r="K1481" s="19">
        <f t="shared" si="2172"/>
        <v>0</v>
      </c>
      <c r="L1481" s="19">
        <f t="shared" si="2127"/>
        <v>0</v>
      </c>
      <c r="M1481" s="19">
        <f t="shared" si="2128"/>
        <v>51950</v>
      </c>
      <c r="N1481" s="19">
        <f t="shared" si="2129"/>
        <v>124630</v>
      </c>
      <c r="O1481" s="19">
        <f t="shared" si="2173"/>
        <v>7350</v>
      </c>
      <c r="P1481" s="19">
        <f t="shared" si="2173"/>
        <v>0</v>
      </c>
      <c r="Q1481" s="19">
        <f t="shared" si="2173"/>
        <v>0</v>
      </c>
      <c r="R1481" s="19">
        <f t="shared" si="2114"/>
        <v>7350</v>
      </c>
      <c r="S1481" s="19">
        <f t="shared" si="2174"/>
        <v>0</v>
      </c>
      <c r="T1481" s="19">
        <f t="shared" si="2137"/>
        <v>7350</v>
      </c>
      <c r="U1481" s="19">
        <f t="shared" si="2115"/>
        <v>51950</v>
      </c>
      <c r="V1481" s="19">
        <f t="shared" si="2116"/>
        <v>124630</v>
      </c>
      <c r="W1481" s="19">
        <f t="shared" si="2175"/>
        <v>0</v>
      </c>
      <c r="X1481" s="32"/>
      <c r="Y1481" s="23"/>
      <c r="Z1481" s="2"/>
    </row>
    <row r="1482" spans="1:26" x14ac:dyDescent="0.3">
      <c r="A1482" s="47" t="s">
        <v>311</v>
      </c>
      <c r="B1482" s="44">
        <v>410</v>
      </c>
      <c r="C1482" s="47"/>
      <c r="D1482" s="47"/>
      <c r="E1482" s="15" t="s">
        <v>593</v>
      </c>
      <c r="F1482" s="19">
        <f t="shared" si="2172"/>
        <v>0</v>
      </c>
      <c r="G1482" s="19">
        <f t="shared" si="2172"/>
        <v>51950</v>
      </c>
      <c r="H1482" s="19">
        <f t="shared" si="2172"/>
        <v>124630</v>
      </c>
      <c r="I1482" s="19">
        <f t="shared" si="2172"/>
        <v>0</v>
      </c>
      <c r="J1482" s="19">
        <f t="shared" si="2172"/>
        <v>0</v>
      </c>
      <c r="K1482" s="19">
        <f t="shared" si="2172"/>
        <v>0</v>
      </c>
      <c r="L1482" s="19">
        <f t="shared" si="2127"/>
        <v>0</v>
      </c>
      <c r="M1482" s="19">
        <f t="shared" si="2128"/>
        <v>51950</v>
      </c>
      <c r="N1482" s="19">
        <f t="shared" si="2129"/>
        <v>124630</v>
      </c>
      <c r="O1482" s="19">
        <f t="shared" si="2173"/>
        <v>7350</v>
      </c>
      <c r="P1482" s="19">
        <f t="shared" si="2173"/>
        <v>0</v>
      </c>
      <c r="Q1482" s="19">
        <f t="shared" si="2173"/>
        <v>0</v>
      </c>
      <c r="R1482" s="19">
        <f t="shared" si="2114"/>
        <v>7350</v>
      </c>
      <c r="S1482" s="19">
        <f t="shared" si="2174"/>
        <v>0</v>
      </c>
      <c r="T1482" s="19">
        <f t="shared" si="2137"/>
        <v>7350</v>
      </c>
      <c r="U1482" s="19">
        <f t="shared" si="2115"/>
        <v>51950</v>
      </c>
      <c r="V1482" s="19">
        <f t="shared" si="2116"/>
        <v>124630</v>
      </c>
      <c r="W1482" s="19">
        <f t="shared" si="2175"/>
        <v>0</v>
      </c>
      <c r="X1482" s="32"/>
      <c r="Y1482" s="23"/>
      <c r="Z1482" s="2"/>
    </row>
    <row r="1483" spans="1:26" x14ac:dyDescent="0.3">
      <c r="A1483" s="47" t="s">
        <v>311</v>
      </c>
      <c r="B1483" s="44">
        <v>410</v>
      </c>
      <c r="C1483" s="47" t="s">
        <v>200</v>
      </c>
      <c r="D1483" s="47" t="s">
        <v>20</v>
      </c>
      <c r="E1483" s="15" t="s">
        <v>553</v>
      </c>
      <c r="F1483" s="19">
        <v>0</v>
      </c>
      <c r="G1483" s="19">
        <v>51950</v>
      </c>
      <c r="H1483" s="19">
        <v>124630</v>
      </c>
      <c r="I1483" s="19"/>
      <c r="J1483" s="19"/>
      <c r="K1483" s="19"/>
      <c r="L1483" s="19">
        <f t="shared" si="2127"/>
        <v>0</v>
      </c>
      <c r="M1483" s="19">
        <f t="shared" si="2128"/>
        <v>51950</v>
      </c>
      <c r="N1483" s="19">
        <f t="shared" si="2129"/>
        <v>124630</v>
      </c>
      <c r="O1483" s="19">
        <v>7350</v>
      </c>
      <c r="P1483" s="19"/>
      <c r="Q1483" s="19"/>
      <c r="R1483" s="19">
        <f t="shared" si="2114"/>
        <v>7350</v>
      </c>
      <c r="S1483" s="19"/>
      <c r="T1483" s="19">
        <f t="shared" si="2137"/>
        <v>7350</v>
      </c>
      <c r="U1483" s="19">
        <f t="shared" si="2115"/>
        <v>51950</v>
      </c>
      <c r="V1483" s="19">
        <f t="shared" si="2116"/>
        <v>124630</v>
      </c>
      <c r="W1483" s="19"/>
      <c r="X1483" s="32"/>
      <c r="Y1483" s="23"/>
      <c r="Z1483" s="2"/>
    </row>
    <row r="1484" spans="1:26" s="9" customFormat="1" ht="62.4" x14ac:dyDescent="0.3">
      <c r="A1484" s="8" t="s">
        <v>313</v>
      </c>
      <c r="B1484" s="14"/>
      <c r="C1484" s="8"/>
      <c r="D1484" s="8"/>
      <c r="E1484" s="45" t="s">
        <v>1180</v>
      </c>
      <c r="F1484" s="12">
        <f>F1485</f>
        <v>5503887.8999999994</v>
      </c>
      <c r="G1484" s="12">
        <f t="shared" ref="G1484:W1484" si="2176">G1485</f>
        <v>7003933.8999999994</v>
      </c>
      <c r="H1484" s="12">
        <f t="shared" si="2176"/>
        <v>6312485.6999999993</v>
      </c>
      <c r="I1484" s="12">
        <f t="shared" si="2176"/>
        <v>-203418.59999999998</v>
      </c>
      <c r="J1484" s="12">
        <f t="shared" si="2176"/>
        <v>0</v>
      </c>
      <c r="K1484" s="12">
        <f t="shared" si="2176"/>
        <v>0</v>
      </c>
      <c r="L1484" s="12">
        <f t="shared" si="2127"/>
        <v>5300469.3</v>
      </c>
      <c r="M1484" s="12">
        <f t="shared" si="2128"/>
        <v>7003933.8999999994</v>
      </c>
      <c r="N1484" s="12">
        <f t="shared" si="2129"/>
        <v>6312485.6999999993</v>
      </c>
      <c r="O1484" s="12">
        <f t="shared" si="2176"/>
        <v>242655.264</v>
      </c>
      <c r="P1484" s="12">
        <f t="shared" si="2176"/>
        <v>0</v>
      </c>
      <c r="Q1484" s="12">
        <f t="shared" si="2176"/>
        <v>0</v>
      </c>
      <c r="R1484" s="12">
        <f t="shared" si="2114"/>
        <v>5543124.5640000002</v>
      </c>
      <c r="S1484" s="12">
        <f t="shared" si="2176"/>
        <v>0</v>
      </c>
      <c r="T1484" s="12">
        <f t="shared" si="2137"/>
        <v>5543124.5640000002</v>
      </c>
      <c r="U1484" s="12">
        <f t="shared" si="2115"/>
        <v>7003933.8999999994</v>
      </c>
      <c r="V1484" s="12">
        <f t="shared" si="2116"/>
        <v>6312485.6999999993</v>
      </c>
      <c r="W1484" s="12">
        <f t="shared" si="2176"/>
        <v>0</v>
      </c>
      <c r="X1484" s="22"/>
      <c r="Y1484" s="25"/>
    </row>
    <row r="1485" spans="1:26" s="11" customFormat="1" ht="62.4" x14ac:dyDescent="0.3">
      <c r="A1485" s="10" t="s">
        <v>320</v>
      </c>
      <c r="B1485" s="17"/>
      <c r="C1485" s="10"/>
      <c r="D1485" s="10"/>
      <c r="E1485" s="16" t="s">
        <v>1181</v>
      </c>
      <c r="F1485" s="18">
        <f>F1486+F1523+F1534+F1543</f>
        <v>5503887.8999999994</v>
      </c>
      <c r="G1485" s="18">
        <f t="shared" ref="G1485:W1485" si="2177">G1486+G1523+G1534+G1543</f>
        <v>7003933.8999999994</v>
      </c>
      <c r="H1485" s="18">
        <f t="shared" si="2177"/>
        <v>6312485.6999999993</v>
      </c>
      <c r="I1485" s="18">
        <f t="shared" ref="I1485:K1485" si="2178">I1486+I1523+I1534+I1543</f>
        <v>-203418.59999999998</v>
      </c>
      <c r="J1485" s="18">
        <f t="shared" si="2178"/>
        <v>0</v>
      </c>
      <c r="K1485" s="18">
        <f t="shared" si="2178"/>
        <v>0</v>
      </c>
      <c r="L1485" s="18">
        <f t="shared" si="2127"/>
        <v>5300469.3</v>
      </c>
      <c r="M1485" s="18">
        <f t="shared" si="2128"/>
        <v>7003933.8999999994</v>
      </c>
      <c r="N1485" s="18">
        <f t="shared" si="2129"/>
        <v>6312485.6999999993</v>
      </c>
      <c r="O1485" s="18">
        <f t="shared" ref="O1485:Q1485" si="2179">O1486+O1523+O1534+O1543</f>
        <v>242655.264</v>
      </c>
      <c r="P1485" s="18">
        <f t="shared" si="2179"/>
        <v>0</v>
      </c>
      <c r="Q1485" s="18">
        <f t="shared" si="2179"/>
        <v>0</v>
      </c>
      <c r="R1485" s="18">
        <f t="shared" si="2114"/>
        <v>5543124.5640000002</v>
      </c>
      <c r="S1485" s="18">
        <f t="shared" ref="S1485" si="2180">S1486+S1523+S1534+S1543</f>
        <v>0</v>
      </c>
      <c r="T1485" s="18">
        <f t="shared" si="2137"/>
        <v>5543124.5640000002</v>
      </c>
      <c r="U1485" s="18">
        <f t="shared" si="2115"/>
        <v>7003933.8999999994</v>
      </c>
      <c r="V1485" s="18">
        <f t="shared" si="2116"/>
        <v>6312485.6999999993</v>
      </c>
      <c r="W1485" s="18">
        <f t="shared" si="2177"/>
        <v>0</v>
      </c>
      <c r="X1485" s="31"/>
      <c r="Y1485" s="26"/>
    </row>
    <row r="1486" spans="1:26" ht="93.6" x14ac:dyDescent="0.3">
      <c r="A1486" s="47" t="s">
        <v>321</v>
      </c>
      <c r="B1486" s="44"/>
      <c r="C1486" s="47"/>
      <c r="D1486" s="47"/>
      <c r="E1486" s="15" t="s">
        <v>1182</v>
      </c>
      <c r="F1486" s="19">
        <f>F1487+F1499+F1507+F1511+F1519+F1491+F1495+F1503</f>
        <v>4869137.0999999996</v>
      </c>
      <c r="G1486" s="19">
        <f t="shared" ref="G1486:H1486" si="2181">G1487+G1499+G1507+G1511+G1519+G1491+G1495+G1503</f>
        <v>6323771.7999999998</v>
      </c>
      <c r="H1486" s="19">
        <f t="shared" si="2181"/>
        <v>6066441.7999999998</v>
      </c>
      <c r="I1486" s="19">
        <f>I1487+I1499+I1507+I1511+I1519+I1491+I1495+I1503+I1515</f>
        <v>-203418.59999999998</v>
      </c>
      <c r="J1486" s="19">
        <f t="shared" ref="J1486:W1486" si="2182">J1487+J1499+J1507+J1511+J1519+J1491+J1495+J1503+J1515</f>
        <v>0</v>
      </c>
      <c r="K1486" s="19">
        <f t="shared" si="2182"/>
        <v>0</v>
      </c>
      <c r="L1486" s="19">
        <f t="shared" si="2127"/>
        <v>4665718.5</v>
      </c>
      <c r="M1486" s="19">
        <f t="shared" si="2128"/>
        <v>6323771.7999999998</v>
      </c>
      <c r="N1486" s="19">
        <f t="shared" si="2129"/>
        <v>6066441.7999999998</v>
      </c>
      <c r="O1486" s="19">
        <f t="shared" ref="O1486:Q1486" si="2183">O1487+O1499+O1507+O1511+O1519+O1491+O1495+O1503+O1515</f>
        <v>173759.93</v>
      </c>
      <c r="P1486" s="19">
        <f t="shared" si="2183"/>
        <v>0</v>
      </c>
      <c r="Q1486" s="19">
        <f t="shared" si="2183"/>
        <v>0</v>
      </c>
      <c r="R1486" s="19">
        <f t="shared" si="2114"/>
        <v>4839478.43</v>
      </c>
      <c r="S1486" s="19">
        <f t="shared" ref="S1486" si="2184">S1487+S1499+S1507+S1511+S1519+S1491+S1495+S1503+S1515</f>
        <v>0</v>
      </c>
      <c r="T1486" s="19">
        <f t="shared" si="2137"/>
        <v>4839478.43</v>
      </c>
      <c r="U1486" s="19">
        <f t="shared" si="2115"/>
        <v>6323771.7999999998</v>
      </c>
      <c r="V1486" s="19">
        <f t="shared" si="2116"/>
        <v>6066441.7999999998</v>
      </c>
      <c r="W1486" s="19">
        <f t="shared" si="2182"/>
        <v>0</v>
      </c>
      <c r="X1486" s="32"/>
      <c r="Y1486" s="23"/>
      <c r="Z1486" s="2"/>
    </row>
    <row r="1487" spans="1:26" ht="78" x14ac:dyDescent="0.3">
      <c r="A1487" s="47" t="s">
        <v>315</v>
      </c>
      <c r="B1487" s="44"/>
      <c r="C1487" s="47"/>
      <c r="D1487" s="47"/>
      <c r="E1487" s="15" t="s">
        <v>834</v>
      </c>
      <c r="F1487" s="19">
        <f t="shared" ref="F1487:K1489" si="2185">F1488</f>
        <v>3690200</v>
      </c>
      <c r="G1487" s="19">
        <f t="shared" si="2185"/>
        <v>5512657.5</v>
      </c>
      <c r="H1487" s="19">
        <f t="shared" si="2185"/>
        <v>5293795</v>
      </c>
      <c r="I1487" s="19">
        <f t="shared" si="2185"/>
        <v>-189268.5</v>
      </c>
      <c r="J1487" s="19">
        <f t="shared" si="2185"/>
        <v>0</v>
      </c>
      <c r="K1487" s="19">
        <f t="shared" si="2185"/>
        <v>0</v>
      </c>
      <c r="L1487" s="19">
        <f t="shared" si="2127"/>
        <v>3500931.5</v>
      </c>
      <c r="M1487" s="19">
        <f t="shared" si="2128"/>
        <v>5512657.5</v>
      </c>
      <c r="N1487" s="19">
        <f t="shared" si="2129"/>
        <v>5293795</v>
      </c>
      <c r="O1487" s="19">
        <f t="shared" ref="O1487:Q1489" si="2186">O1488</f>
        <v>-4019.8560000000002</v>
      </c>
      <c r="P1487" s="19">
        <f t="shared" si="2186"/>
        <v>0</v>
      </c>
      <c r="Q1487" s="19">
        <f t="shared" si="2186"/>
        <v>0</v>
      </c>
      <c r="R1487" s="19">
        <f t="shared" si="2114"/>
        <v>3496911.6439999999</v>
      </c>
      <c r="S1487" s="19">
        <f t="shared" ref="S1487:S1489" si="2187">S1488</f>
        <v>0</v>
      </c>
      <c r="T1487" s="19">
        <f t="shared" si="2137"/>
        <v>3496911.6439999999</v>
      </c>
      <c r="U1487" s="19">
        <f t="shared" si="2115"/>
        <v>5512657.5</v>
      </c>
      <c r="V1487" s="19">
        <f t="shared" si="2116"/>
        <v>5293795</v>
      </c>
      <c r="W1487" s="19">
        <f t="shared" ref="W1487:W1489" si="2188">W1488</f>
        <v>0</v>
      </c>
      <c r="X1487" s="32"/>
      <c r="Y1487" s="23"/>
      <c r="Z1487" s="2"/>
    </row>
    <row r="1488" spans="1:26" ht="31.2" x14ac:dyDescent="0.3">
      <c r="A1488" s="47" t="s">
        <v>315</v>
      </c>
      <c r="B1488" s="44">
        <v>200</v>
      </c>
      <c r="C1488" s="47"/>
      <c r="D1488" s="47"/>
      <c r="E1488" s="15" t="s">
        <v>578</v>
      </c>
      <c r="F1488" s="19">
        <f t="shared" si="2185"/>
        <v>3690200</v>
      </c>
      <c r="G1488" s="19">
        <f t="shared" si="2185"/>
        <v>5512657.5</v>
      </c>
      <c r="H1488" s="19">
        <f t="shared" si="2185"/>
        <v>5293795</v>
      </c>
      <c r="I1488" s="19">
        <f t="shared" si="2185"/>
        <v>-189268.5</v>
      </c>
      <c r="J1488" s="19">
        <f t="shared" si="2185"/>
        <v>0</v>
      </c>
      <c r="K1488" s="19">
        <f t="shared" si="2185"/>
        <v>0</v>
      </c>
      <c r="L1488" s="19">
        <f t="shared" si="2127"/>
        <v>3500931.5</v>
      </c>
      <c r="M1488" s="19">
        <f t="shared" si="2128"/>
        <v>5512657.5</v>
      </c>
      <c r="N1488" s="19">
        <f t="shared" si="2129"/>
        <v>5293795</v>
      </c>
      <c r="O1488" s="19">
        <f t="shared" si="2186"/>
        <v>-4019.8560000000002</v>
      </c>
      <c r="P1488" s="19">
        <f t="shared" si="2186"/>
        <v>0</v>
      </c>
      <c r="Q1488" s="19">
        <f t="shared" si="2186"/>
        <v>0</v>
      </c>
      <c r="R1488" s="19">
        <f t="shared" si="2114"/>
        <v>3496911.6439999999</v>
      </c>
      <c r="S1488" s="19">
        <f t="shared" si="2187"/>
        <v>0</v>
      </c>
      <c r="T1488" s="19">
        <f t="shared" si="2137"/>
        <v>3496911.6439999999</v>
      </c>
      <c r="U1488" s="19">
        <f t="shared" si="2115"/>
        <v>5512657.5</v>
      </c>
      <c r="V1488" s="19">
        <f t="shared" si="2116"/>
        <v>5293795</v>
      </c>
      <c r="W1488" s="19">
        <f t="shared" si="2188"/>
        <v>0</v>
      </c>
      <c r="X1488" s="32"/>
      <c r="Y1488" s="23"/>
      <c r="Z1488" s="2"/>
    </row>
    <row r="1489" spans="1:26" ht="46.8" x14ac:dyDescent="0.3">
      <c r="A1489" s="47" t="s">
        <v>315</v>
      </c>
      <c r="B1489" s="44">
        <v>240</v>
      </c>
      <c r="C1489" s="47"/>
      <c r="D1489" s="47"/>
      <c r="E1489" s="15" t="s">
        <v>586</v>
      </c>
      <c r="F1489" s="19">
        <f t="shared" si="2185"/>
        <v>3690200</v>
      </c>
      <c r="G1489" s="19">
        <f t="shared" si="2185"/>
        <v>5512657.5</v>
      </c>
      <c r="H1489" s="19">
        <f t="shared" si="2185"/>
        <v>5293795</v>
      </c>
      <c r="I1489" s="19">
        <f t="shared" si="2185"/>
        <v>-189268.5</v>
      </c>
      <c r="J1489" s="19">
        <f t="shared" si="2185"/>
        <v>0</v>
      </c>
      <c r="K1489" s="19">
        <f t="shared" si="2185"/>
        <v>0</v>
      </c>
      <c r="L1489" s="19">
        <f t="shared" si="2127"/>
        <v>3500931.5</v>
      </c>
      <c r="M1489" s="19">
        <f t="shared" si="2128"/>
        <v>5512657.5</v>
      </c>
      <c r="N1489" s="19">
        <f t="shared" si="2129"/>
        <v>5293795</v>
      </c>
      <c r="O1489" s="19">
        <f t="shared" si="2186"/>
        <v>-4019.8560000000002</v>
      </c>
      <c r="P1489" s="19">
        <f t="shared" si="2186"/>
        <v>0</v>
      </c>
      <c r="Q1489" s="19">
        <f t="shared" si="2186"/>
        <v>0</v>
      </c>
      <c r="R1489" s="19">
        <f t="shared" si="2114"/>
        <v>3496911.6439999999</v>
      </c>
      <c r="S1489" s="19">
        <f t="shared" si="2187"/>
        <v>0</v>
      </c>
      <c r="T1489" s="19">
        <f t="shared" si="2137"/>
        <v>3496911.6439999999</v>
      </c>
      <c r="U1489" s="19">
        <f t="shared" si="2115"/>
        <v>5512657.5</v>
      </c>
      <c r="V1489" s="19">
        <f t="shared" si="2116"/>
        <v>5293795</v>
      </c>
      <c r="W1489" s="19">
        <f t="shared" si="2188"/>
        <v>0</v>
      </c>
      <c r="X1489" s="32"/>
      <c r="Y1489" s="23"/>
      <c r="Z1489" s="2"/>
    </row>
    <row r="1490" spans="1:26" x14ac:dyDescent="0.3">
      <c r="A1490" s="47" t="s">
        <v>315</v>
      </c>
      <c r="B1490" s="44">
        <v>240</v>
      </c>
      <c r="C1490" s="47" t="s">
        <v>151</v>
      </c>
      <c r="D1490" s="47" t="s">
        <v>24</v>
      </c>
      <c r="E1490" s="15" t="s">
        <v>548</v>
      </c>
      <c r="F1490" s="19">
        <v>3690200</v>
      </c>
      <c r="G1490" s="19">
        <v>5512657.5</v>
      </c>
      <c r="H1490" s="19">
        <v>5293795</v>
      </c>
      <c r="I1490" s="19">
        <v>-189268.5</v>
      </c>
      <c r="J1490" s="19"/>
      <c r="K1490" s="19"/>
      <c r="L1490" s="19">
        <f t="shared" si="2127"/>
        <v>3500931.5</v>
      </c>
      <c r="M1490" s="19">
        <f t="shared" si="2128"/>
        <v>5512657.5</v>
      </c>
      <c r="N1490" s="19">
        <f t="shared" si="2129"/>
        <v>5293795</v>
      </c>
      <c r="O1490" s="19">
        <v>-4019.8560000000002</v>
      </c>
      <c r="P1490" s="19"/>
      <c r="Q1490" s="19"/>
      <c r="R1490" s="19">
        <f t="shared" ref="R1490:R1553" si="2189">L1490+O1490</f>
        <v>3496911.6439999999</v>
      </c>
      <c r="S1490" s="19"/>
      <c r="T1490" s="19">
        <f t="shared" si="2137"/>
        <v>3496911.6439999999</v>
      </c>
      <c r="U1490" s="19">
        <f t="shared" ref="U1490:U1553" si="2190">M1490+P1490</f>
        <v>5512657.5</v>
      </c>
      <c r="V1490" s="19">
        <f t="shared" ref="V1490:V1553" si="2191">N1490+Q1490</f>
        <v>5293795</v>
      </c>
      <c r="W1490" s="19"/>
      <c r="X1490" s="32"/>
      <c r="Y1490" s="23" t="s">
        <v>1306</v>
      </c>
      <c r="Z1490" s="2"/>
    </row>
    <row r="1491" spans="1:26" ht="78" x14ac:dyDescent="0.3">
      <c r="A1491" s="47" t="s">
        <v>837</v>
      </c>
      <c r="B1491" s="44"/>
      <c r="C1491" s="47"/>
      <c r="D1491" s="47"/>
      <c r="E1491" s="15" t="s">
        <v>838</v>
      </c>
      <c r="F1491" s="19">
        <f t="shared" ref="F1491:K1493" si="2192">F1492</f>
        <v>741500</v>
      </c>
      <c r="G1491" s="19">
        <f t="shared" si="2192"/>
        <v>788637.5</v>
      </c>
      <c r="H1491" s="19">
        <f t="shared" si="2192"/>
        <v>750170</v>
      </c>
      <c r="I1491" s="19">
        <f t="shared" si="2192"/>
        <v>-12889.8</v>
      </c>
      <c r="J1491" s="19">
        <f t="shared" si="2192"/>
        <v>0</v>
      </c>
      <c r="K1491" s="19">
        <f t="shared" si="2192"/>
        <v>0</v>
      </c>
      <c r="L1491" s="19">
        <f t="shared" si="2127"/>
        <v>728610.2</v>
      </c>
      <c r="M1491" s="19">
        <f t="shared" si="2128"/>
        <v>788637.5</v>
      </c>
      <c r="N1491" s="19">
        <f t="shared" si="2129"/>
        <v>750170</v>
      </c>
      <c r="O1491" s="19">
        <f t="shared" ref="O1491:Q1493" si="2193">O1492</f>
        <v>69842.391000000003</v>
      </c>
      <c r="P1491" s="19">
        <f t="shared" si="2193"/>
        <v>0</v>
      </c>
      <c r="Q1491" s="19">
        <f t="shared" si="2193"/>
        <v>0</v>
      </c>
      <c r="R1491" s="19">
        <f t="shared" si="2189"/>
        <v>798452.59100000001</v>
      </c>
      <c r="S1491" s="19">
        <f t="shared" ref="S1491:S1493" si="2194">S1492</f>
        <v>0</v>
      </c>
      <c r="T1491" s="19">
        <f t="shared" si="2137"/>
        <v>798452.59100000001</v>
      </c>
      <c r="U1491" s="19">
        <f t="shared" si="2190"/>
        <v>788637.5</v>
      </c>
      <c r="V1491" s="19">
        <f t="shared" si="2191"/>
        <v>750170</v>
      </c>
      <c r="W1491" s="19">
        <f t="shared" ref="W1491:W1493" si="2195">W1492</f>
        <v>0</v>
      </c>
      <c r="X1491" s="32"/>
      <c r="Y1491" s="23"/>
      <c r="Z1491" s="2"/>
    </row>
    <row r="1492" spans="1:26" ht="31.2" x14ac:dyDescent="0.3">
      <c r="A1492" s="47" t="s">
        <v>837</v>
      </c>
      <c r="B1492" s="44">
        <v>200</v>
      </c>
      <c r="C1492" s="47"/>
      <c r="D1492" s="47"/>
      <c r="E1492" s="15" t="s">
        <v>578</v>
      </c>
      <c r="F1492" s="19">
        <f t="shared" si="2192"/>
        <v>741500</v>
      </c>
      <c r="G1492" s="19">
        <f t="shared" si="2192"/>
        <v>788637.5</v>
      </c>
      <c r="H1492" s="19">
        <f t="shared" si="2192"/>
        <v>750170</v>
      </c>
      <c r="I1492" s="19">
        <f t="shared" si="2192"/>
        <v>-12889.8</v>
      </c>
      <c r="J1492" s="19">
        <f t="shared" si="2192"/>
        <v>0</v>
      </c>
      <c r="K1492" s="19">
        <f t="shared" si="2192"/>
        <v>0</v>
      </c>
      <c r="L1492" s="19">
        <f t="shared" si="2127"/>
        <v>728610.2</v>
      </c>
      <c r="M1492" s="19">
        <f t="shared" si="2128"/>
        <v>788637.5</v>
      </c>
      <c r="N1492" s="19">
        <f t="shared" si="2129"/>
        <v>750170</v>
      </c>
      <c r="O1492" s="19">
        <f t="shared" si="2193"/>
        <v>69842.391000000003</v>
      </c>
      <c r="P1492" s="19">
        <f t="shared" si="2193"/>
        <v>0</v>
      </c>
      <c r="Q1492" s="19">
        <f t="shared" si="2193"/>
        <v>0</v>
      </c>
      <c r="R1492" s="19">
        <f t="shared" si="2189"/>
        <v>798452.59100000001</v>
      </c>
      <c r="S1492" s="19">
        <f t="shared" si="2194"/>
        <v>0</v>
      </c>
      <c r="T1492" s="19">
        <f t="shared" si="2137"/>
        <v>798452.59100000001</v>
      </c>
      <c r="U1492" s="19">
        <f t="shared" si="2190"/>
        <v>788637.5</v>
      </c>
      <c r="V1492" s="19">
        <f t="shared" si="2191"/>
        <v>750170</v>
      </c>
      <c r="W1492" s="19">
        <f t="shared" si="2195"/>
        <v>0</v>
      </c>
      <c r="X1492" s="32"/>
      <c r="Y1492" s="23"/>
      <c r="Z1492" s="2"/>
    </row>
    <row r="1493" spans="1:26" ht="46.8" x14ac:dyDescent="0.3">
      <c r="A1493" s="47" t="s">
        <v>837</v>
      </c>
      <c r="B1493" s="44">
        <v>240</v>
      </c>
      <c r="C1493" s="47"/>
      <c r="D1493" s="47"/>
      <c r="E1493" s="15" t="s">
        <v>586</v>
      </c>
      <c r="F1493" s="19">
        <f t="shared" si="2192"/>
        <v>741500</v>
      </c>
      <c r="G1493" s="19">
        <f t="shared" si="2192"/>
        <v>788637.5</v>
      </c>
      <c r="H1493" s="19">
        <f t="shared" si="2192"/>
        <v>750170</v>
      </c>
      <c r="I1493" s="19">
        <f t="shared" si="2192"/>
        <v>-12889.8</v>
      </c>
      <c r="J1493" s="19">
        <f t="shared" si="2192"/>
        <v>0</v>
      </c>
      <c r="K1493" s="19">
        <f t="shared" si="2192"/>
        <v>0</v>
      </c>
      <c r="L1493" s="19">
        <f t="shared" si="2127"/>
        <v>728610.2</v>
      </c>
      <c r="M1493" s="19">
        <f t="shared" si="2128"/>
        <v>788637.5</v>
      </c>
      <c r="N1493" s="19">
        <f t="shared" si="2129"/>
        <v>750170</v>
      </c>
      <c r="O1493" s="19">
        <f t="shared" si="2193"/>
        <v>69842.391000000003</v>
      </c>
      <c r="P1493" s="19">
        <f t="shared" si="2193"/>
        <v>0</v>
      </c>
      <c r="Q1493" s="19">
        <f t="shared" si="2193"/>
        <v>0</v>
      </c>
      <c r="R1493" s="19">
        <f t="shared" si="2189"/>
        <v>798452.59100000001</v>
      </c>
      <c r="S1493" s="19">
        <f t="shared" si="2194"/>
        <v>0</v>
      </c>
      <c r="T1493" s="19">
        <f t="shared" si="2137"/>
        <v>798452.59100000001</v>
      </c>
      <c r="U1493" s="19">
        <f t="shared" si="2190"/>
        <v>788637.5</v>
      </c>
      <c r="V1493" s="19">
        <f t="shared" si="2191"/>
        <v>750170</v>
      </c>
      <c r="W1493" s="19">
        <f t="shared" si="2195"/>
        <v>0</v>
      </c>
      <c r="X1493" s="32"/>
      <c r="Y1493" s="23"/>
      <c r="Z1493" s="2"/>
    </row>
    <row r="1494" spans="1:26" x14ac:dyDescent="0.3">
      <c r="A1494" s="47" t="s">
        <v>837</v>
      </c>
      <c r="B1494" s="44">
        <v>240</v>
      </c>
      <c r="C1494" s="47" t="s">
        <v>151</v>
      </c>
      <c r="D1494" s="47" t="s">
        <v>24</v>
      </c>
      <c r="E1494" s="15" t="s">
        <v>548</v>
      </c>
      <c r="F1494" s="19">
        <v>741500</v>
      </c>
      <c r="G1494" s="19">
        <v>788637.5</v>
      </c>
      <c r="H1494" s="19">
        <v>750170</v>
      </c>
      <c r="I1494" s="19">
        <v>-12889.8</v>
      </c>
      <c r="J1494" s="19"/>
      <c r="K1494" s="19"/>
      <c r="L1494" s="19">
        <f t="shared" si="2127"/>
        <v>728610.2</v>
      </c>
      <c r="M1494" s="19">
        <f t="shared" si="2128"/>
        <v>788637.5</v>
      </c>
      <c r="N1494" s="19">
        <f t="shared" si="2129"/>
        <v>750170</v>
      </c>
      <c r="O1494" s="19">
        <v>69842.391000000003</v>
      </c>
      <c r="P1494" s="19"/>
      <c r="Q1494" s="19"/>
      <c r="R1494" s="19">
        <f t="shared" si="2189"/>
        <v>798452.59100000001</v>
      </c>
      <c r="S1494" s="19"/>
      <c r="T1494" s="19">
        <f t="shared" si="2137"/>
        <v>798452.59100000001</v>
      </c>
      <c r="U1494" s="19">
        <f t="shared" si="2190"/>
        <v>788637.5</v>
      </c>
      <c r="V1494" s="19">
        <f t="shared" si="2191"/>
        <v>750170</v>
      </c>
      <c r="W1494" s="19"/>
      <c r="X1494" s="32"/>
      <c r="Y1494" s="23" t="s">
        <v>1307</v>
      </c>
      <c r="Z1494" s="2"/>
    </row>
    <row r="1495" spans="1:26" ht="93.6" x14ac:dyDescent="0.3">
      <c r="A1495" s="47" t="s">
        <v>316</v>
      </c>
      <c r="B1495" s="44"/>
      <c r="C1495" s="47"/>
      <c r="D1495" s="47"/>
      <c r="E1495" s="15" t="s">
        <v>735</v>
      </c>
      <c r="F1495" s="19">
        <f t="shared" ref="F1495:K1497" si="2196">F1496</f>
        <v>95</v>
      </c>
      <c r="G1495" s="19">
        <f t="shared" si="2196"/>
        <v>95</v>
      </c>
      <c r="H1495" s="19">
        <f t="shared" si="2196"/>
        <v>95</v>
      </c>
      <c r="I1495" s="19">
        <f t="shared" si="2196"/>
        <v>0</v>
      </c>
      <c r="J1495" s="19">
        <f t="shared" si="2196"/>
        <v>0</v>
      </c>
      <c r="K1495" s="19">
        <f t="shared" si="2196"/>
        <v>0</v>
      </c>
      <c r="L1495" s="19">
        <f t="shared" si="2127"/>
        <v>95</v>
      </c>
      <c r="M1495" s="19">
        <f t="shared" si="2128"/>
        <v>95</v>
      </c>
      <c r="N1495" s="19">
        <f t="shared" si="2129"/>
        <v>95</v>
      </c>
      <c r="O1495" s="19">
        <f t="shared" ref="O1495:Q1497" si="2197">O1496</f>
        <v>0</v>
      </c>
      <c r="P1495" s="19">
        <f t="shared" si="2197"/>
        <v>0</v>
      </c>
      <c r="Q1495" s="19">
        <f t="shared" si="2197"/>
        <v>0</v>
      </c>
      <c r="R1495" s="19">
        <f t="shared" si="2189"/>
        <v>95</v>
      </c>
      <c r="S1495" s="19">
        <f t="shared" ref="S1495:S1497" si="2198">S1496</f>
        <v>0</v>
      </c>
      <c r="T1495" s="19">
        <f t="shared" si="2137"/>
        <v>95</v>
      </c>
      <c r="U1495" s="19">
        <f t="shared" si="2190"/>
        <v>95</v>
      </c>
      <c r="V1495" s="19">
        <f t="shared" si="2191"/>
        <v>95</v>
      </c>
      <c r="W1495" s="19">
        <f t="shared" ref="W1495:W1497" si="2199">W1496</f>
        <v>0</v>
      </c>
      <c r="X1495" s="32"/>
      <c r="Y1495" s="23"/>
      <c r="Z1495" s="2"/>
    </row>
    <row r="1496" spans="1:26" ht="31.2" x14ac:dyDescent="0.3">
      <c r="A1496" s="47" t="s">
        <v>316</v>
      </c>
      <c r="B1496" s="44">
        <v>200</v>
      </c>
      <c r="C1496" s="47"/>
      <c r="D1496" s="47"/>
      <c r="E1496" s="15" t="s">
        <v>578</v>
      </c>
      <c r="F1496" s="19">
        <f t="shared" si="2196"/>
        <v>95</v>
      </c>
      <c r="G1496" s="19">
        <f t="shared" si="2196"/>
        <v>95</v>
      </c>
      <c r="H1496" s="19">
        <f t="shared" si="2196"/>
        <v>95</v>
      </c>
      <c r="I1496" s="19">
        <f t="shared" si="2196"/>
        <v>0</v>
      </c>
      <c r="J1496" s="19">
        <f t="shared" si="2196"/>
        <v>0</v>
      </c>
      <c r="K1496" s="19">
        <f t="shared" si="2196"/>
        <v>0</v>
      </c>
      <c r="L1496" s="19">
        <f t="shared" si="2127"/>
        <v>95</v>
      </c>
      <c r="M1496" s="19">
        <f t="shared" si="2128"/>
        <v>95</v>
      </c>
      <c r="N1496" s="19">
        <f t="shared" si="2129"/>
        <v>95</v>
      </c>
      <c r="O1496" s="19">
        <f t="shared" si="2197"/>
        <v>0</v>
      </c>
      <c r="P1496" s="19">
        <f t="shared" si="2197"/>
        <v>0</v>
      </c>
      <c r="Q1496" s="19">
        <f t="shared" si="2197"/>
        <v>0</v>
      </c>
      <c r="R1496" s="19">
        <f t="shared" si="2189"/>
        <v>95</v>
      </c>
      <c r="S1496" s="19">
        <f t="shared" si="2198"/>
        <v>0</v>
      </c>
      <c r="T1496" s="19">
        <f t="shared" si="2137"/>
        <v>95</v>
      </c>
      <c r="U1496" s="19">
        <f t="shared" si="2190"/>
        <v>95</v>
      </c>
      <c r="V1496" s="19">
        <f t="shared" si="2191"/>
        <v>95</v>
      </c>
      <c r="W1496" s="19">
        <f t="shared" si="2199"/>
        <v>0</v>
      </c>
      <c r="X1496" s="32"/>
      <c r="Y1496" s="23"/>
      <c r="Z1496" s="2"/>
    </row>
    <row r="1497" spans="1:26" ht="46.8" x14ac:dyDescent="0.3">
      <c r="A1497" s="47" t="s">
        <v>316</v>
      </c>
      <c r="B1497" s="44">
        <v>240</v>
      </c>
      <c r="C1497" s="47"/>
      <c r="D1497" s="47"/>
      <c r="E1497" s="15" t="s">
        <v>586</v>
      </c>
      <c r="F1497" s="19">
        <f t="shared" si="2196"/>
        <v>95</v>
      </c>
      <c r="G1497" s="19">
        <f t="shared" si="2196"/>
        <v>95</v>
      </c>
      <c r="H1497" s="19">
        <f t="shared" si="2196"/>
        <v>95</v>
      </c>
      <c r="I1497" s="19">
        <f t="shared" si="2196"/>
        <v>0</v>
      </c>
      <c r="J1497" s="19">
        <f t="shared" si="2196"/>
        <v>0</v>
      </c>
      <c r="K1497" s="19">
        <f t="shared" si="2196"/>
        <v>0</v>
      </c>
      <c r="L1497" s="19">
        <f t="shared" si="2127"/>
        <v>95</v>
      </c>
      <c r="M1497" s="19">
        <f t="shared" si="2128"/>
        <v>95</v>
      </c>
      <c r="N1497" s="19">
        <f t="shared" si="2129"/>
        <v>95</v>
      </c>
      <c r="O1497" s="19">
        <f t="shared" si="2197"/>
        <v>0</v>
      </c>
      <c r="P1497" s="19">
        <f t="shared" si="2197"/>
        <v>0</v>
      </c>
      <c r="Q1497" s="19">
        <f t="shared" si="2197"/>
        <v>0</v>
      </c>
      <c r="R1497" s="19">
        <f t="shared" si="2189"/>
        <v>95</v>
      </c>
      <c r="S1497" s="19">
        <f t="shared" si="2198"/>
        <v>0</v>
      </c>
      <c r="T1497" s="19">
        <f t="shared" si="2137"/>
        <v>95</v>
      </c>
      <c r="U1497" s="19">
        <f t="shared" si="2190"/>
        <v>95</v>
      </c>
      <c r="V1497" s="19">
        <f t="shared" si="2191"/>
        <v>95</v>
      </c>
      <c r="W1497" s="19">
        <f t="shared" si="2199"/>
        <v>0</v>
      </c>
      <c r="X1497" s="32"/>
      <c r="Y1497" s="23"/>
      <c r="Z1497" s="2"/>
    </row>
    <row r="1498" spans="1:26" x14ac:dyDescent="0.3">
      <c r="A1498" s="47" t="s">
        <v>316</v>
      </c>
      <c r="B1498" s="44">
        <v>240</v>
      </c>
      <c r="C1498" s="47" t="s">
        <v>151</v>
      </c>
      <c r="D1498" s="47" t="s">
        <v>24</v>
      </c>
      <c r="E1498" s="15" t="s">
        <v>548</v>
      </c>
      <c r="F1498" s="19">
        <v>95</v>
      </c>
      <c r="G1498" s="19">
        <v>95</v>
      </c>
      <c r="H1498" s="19">
        <v>95</v>
      </c>
      <c r="I1498" s="19"/>
      <c r="J1498" s="19"/>
      <c r="K1498" s="19"/>
      <c r="L1498" s="19">
        <f t="shared" si="2127"/>
        <v>95</v>
      </c>
      <c r="M1498" s="19">
        <f t="shared" si="2128"/>
        <v>95</v>
      </c>
      <c r="N1498" s="19">
        <f t="shared" si="2129"/>
        <v>95</v>
      </c>
      <c r="O1498" s="19"/>
      <c r="P1498" s="19"/>
      <c r="Q1498" s="19"/>
      <c r="R1498" s="19">
        <f t="shared" si="2189"/>
        <v>95</v>
      </c>
      <c r="S1498" s="19"/>
      <c r="T1498" s="19">
        <f t="shared" si="2137"/>
        <v>95</v>
      </c>
      <c r="U1498" s="19">
        <f t="shared" si="2190"/>
        <v>95</v>
      </c>
      <c r="V1498" s="19">
        <f t="shared" si="2191"/>
        <v>95</v>
      </c>
      <c r="W1498" s="19"/>
      <c r="X1498" s="32"/>
      <c r="Y1498" s="23"/>
      <c r="Z1498" s="2"/>
    </row>
    <row r="1499" spans="1:26" ht="78" x14ac:dyDescent="0.3">
      <c r="A1499" s="47" t="s">
        <v>951</v>
      </c>
      <c r="B1499" s="44"/>
      <c r="C1499" s="47"/>
      <c r="D1499" s="47"/>
      <c r="E1499" s="15" t="s">
        <v>1183</v>
      </c>
      <c r="F1499" s="19">
        <f t="shared" ref="F1499:K1501" si="2200">F1500</f>
        <v>22381.8</v>
      </c>
      <c r="G1499" s="19">
        <f t="shared" si="2200"/>
        <v>22381.8</v>
      </c>
      <c r="H1499" s="19">
        <f t="shared" si="2200"/>
        <v>22381.8</v>
      </c>
      <c r="I1499" s="19">
        <f t="shared" si="2200"/>
        <v>0</v>
      </c>
      <c r="J1499" s="19">
        <f t="shared" si="2200"/>
        <v>0</v>
      </c>
      <c r="K1499" s="19">
        <f t="shared" si="2200"/>
        <v>0</v>
      </c>
      <c r="L1499" s="19">
        <f t="shared" si="2127"/>
        <v>22381.8</v>
      </c>
      <c r="M1499" s="19">
        <f t="shared" si="2128"/>
        <v>22381.8</v>
      </c>
      <c r="N1499" s="19">
        <f t="shared" si="2129"/>
        <v>22381.8</v>
      </c>
      <c r="O1499" s="19">
        <f t="shared" ref="O1499:Q1501" si="2201">O1500</f>
        <v>0</v>
      </c>
      <c r="P1499" s="19">
        <f t="shared" si="2201"/>
        <v>0</v>
      </c>
      <c r="Q1499" s="19">
        <f t="shared" si="2201"/>
        <v>0</v>
      </c>
      <c r="R1499" s="19">
        <f t="shared" si="2189"/>
        <v>22381.8</v>
      </c>
      <c r="S1499" s="19">
        <f t="shared" ref="S1499:S1501" si="2202">S1500</f>
        <v>0</v>
      </c>
      <c r="T1499" s="19">
        <f t="shared" si="2137"/>
        <v>22381.8</v>
      </c>
      <c r="U1499" s="19">
        <f t="shared" si="2190"/>
        <v>22381.8</v>
      </c>
      <c r="V1499" s="19">
        <f t="shared" si="2191"/>
        <v>22381.8</v>
      </c>
      <c r="W1499" s="19">
        <f t="shared" ref="W1499:W1501" si="2203">W1500</f>
        <v>0</v>
      </c>
      <c r="X1499" s="32"/>
      <c r="Y1499" s="23"/>
      <c r="Z1499" s="2"/>
    </row>
    <row r="1500" spans="1:26" ht="31.2" x14ac:dyDescent="0.3">
      <c r="A1500" s="47" t="s">
        <v>951</v>
      </c>
      <c r="B1500" s="44">
        <v>200</v>
      </c>
      <c r="C1500" s="47"/>
      <c r="D1500" s="47"/>
      <c r="E1500" s="15" t="s">
        <v>578</v>
      </c>
      <c r="F1500" s="19">
        <f t="shared" si="2200"/>
        <v>22381.8</v>
      </c>
      <c r="G1500" s="19">
        <f t="shared" si="2200"/>
        <v>22381.8</v>
      </c>
      <c r="H1500" s="19">
        <f t="shared" si="2200"/>
        <v>22381.8</v>
      </c>
      <c r="I1500" s="19">
        <f t="shared" si="2200"/>
        <v>0</v>
      </c>
      <c r="J1500" s="19">
        <f t="shared" si="2200"/>
        <v>0</v>
      </c>
      <c r="K1500" s="19">
        <f t="shared" si="2200"/>
        <v>0</v>
      </c>
      <c r="L1500" s="19">
        <f t="shared" si="2127"/>
        <v>22381.8</v>
      </c>
      <c r="M1500" s="19">
        <f t="shared" si="2128"/>
        <v>22381.8</v>
      </c>
      <c r="N1500" s="19">
        <f t="shared" si="2129"/>
        <v>22381.8</v>
      </c>
      <c r="O1500" s="19">
        <f t="shared" si="2201"/>
        <v>0</v>
      </c>
      <c r="P1500" s="19">
        <f t="shared" si="2201"/>
        <v>0</v>
      </c>
      <c r="Q1500" s="19">
        <f t="shared" si="2201"/>
        <v>0</v>
      </c>
      <c r="R1500" s="19">
        <f t="shared" si="2189"/>
        <v>22381.8</v>
      </c>
      <c r="S1500" s="19">
        <f t="shared" si="2202"/>
        <v>0</v>
      </c>
      <c r="T1500" s="19">
        <f t="shared" si="2137"/>
        <v>22381.8</v>
      </c>
      <c r="U1500" s="19">
        <f t="shared" si="2190"/>
        <v>22381.8</v>
      </c>
      <c r="V1500" s="19">
        <f t="shared" si="2191"/>
        <v>22381.8</v>
      </c>
      <c r="W1500" s="19">
        <f t="shared" si="2203"/>
        <v>0</v>
      </c>
      <c r="X1500" s="32"/>
      <c r="Y1500" s="23"/>
      <c r="Z1500" s="2"/>
    </row>
    <row r="1501" spans="1:26" ht="46.8" x14ac:dyDescent="0.3">
      <c r="A1501" s="47" t="s">
        <v>951</v>
      </c>
      <c r="B1501" s="44">
        <v>240</v>
      </c>
      <c r="C1501" s="47"/>
      <c r="D1501" s="47"/>
      <c r="E1501" s="15" t="s">
        <v>586</v>
      </c>
      <c r="F1501" s="19">
        <f t="shared" si="2200"/>
        <v>22381.8</v>
      </c>
      <c r="G1501" s="19">
        <f t="shared" si="2200"/>
        <v>22381.8</v>
      </c>
      <c r="H1501" s="19">
        <f t="shared" si="2200"/>
        <v>22381.8</v>
      </c>
      <c r="I1501" s="19">
        <f t="shared" si="2200"/>
        <v>0</v>
      </c>
      <c r="J1501" s="19">
        <f t="shared" si="2200"/>
        <v>0</v>
      </c>
      <c r="K1501" s="19">
        <f t="shared" si="2200"/>
        <v>0</v>
      </c>
      <c r="L1501" s="19">
        <f t="shared" si="2127"/>
        <v>22381.8</v>
      </c>
      <c r="M1501" s="19">
        <f t="shared" si="2128"/>
        <v>22381.8</v>
      </c>
      <c r="N1501" s="19">
        <f t="shared" si="2129"/>
        <v>22381.8</v>
      </c>
      <c r="O1501" s="19">
        <f t="shared" si="2201"/>
        <v>0</v>
      </c>
      <c r="P1501" s="19">
        <f t="shared" si="2201"/>
        <v>0</v>
      </c>
      <c r="Q1501" s="19">
        <f t="shared" si="2201"/>
        <v>0</v>
      </c>
      <c r="R1501" s="19">
        <f t="shared" si="2189"/>
        <v>22381.8</v>
      </c>
      <c r="S1501" s="19">
        <f t="shared" si="2202"/>
        <v>0</v>
      </c>
      <c r="T1501" s="19">
        <f t="shared" si="2137"/>
        <v>22381.8</v>
      </c>
      <c r="U1501" s="19">
        <f t="shared" si="2190"/>
        <v>22381.8</v>
      </c>
      <c r="V1501" s="19">
        <f t="shared" si="2191"/>
        <v>22381.8</v>
      </c>
      <c r="W1501" s="19">
        <f t="shared" si="2203"/>
        <v>0</v>
      </c>
      <c r="X1501" s="32"/>
      <c r="Y1501" s="23"/>
      <c r="Z1501" s="2"/>
    </row>
    <row r="1502" spans="1:26" x14ac:dyDescent="0.3">
      <c r="A1502" s="47" t="s">
        <v>951</v>
      </c>
      <c r="B1502" s="44">
        <v>240</v>
      </c>
      <c r="C1502" s="47" t="s">
        <v>151</v>
      </c>
      <c r="D1502" s="47" t="s">
        <v>24</v>
      </c>
      <c r="E1502" s="15" t="s">
        <v>548</v>
      </c>
      <c r="F1502" s="19">
        <v>22381.8</v>
      </c>
      <c r="G1502" s="19">
        <v>22381.8</v>
      </c>
      <c r="H1502" s="19">
        <v>22381.8</v>
      </c>
      <c r="I1502" s="19"/>
      <c r="J1502" s="19"/>
      <c r="K1502" s="19"/>
      <c r="L1502" s="19">
        <f t="shared" si="2127"/>
        <v>22381.8</v>
      </c>
      <c r="M1502" s="19">
        <f t="shared" si="2128"/>
        <v>22381.8</v>
      </c>
      <c r="N1502" s="19">
        <f t="shared" si="2129"/>
        <v>22381.8</v>
      </c>
      <c r="O1502" s="19"/>
      <c r="P1502" s="19"/>
      <c r="Q1502" s="19"/>
      <c r="R1502" s="19">
        <f t="shared" si="2189"/>
        <v>22381.8</v>
      </c>
      <c r="S1502" s="19"/>
      <c r="T1502" s="19">
        <f t="shared" si="2137"/>
        <v>22381.8</v>
      </c>
      <c r="U1502" s="19">
        <f t="shared" si="2190"/>
        <v>22381.8</v>
      </c>
      <c r="V1502" s="19">
        <f t="shared" si="2191"/>
        <v>22381.8</v>
      </c>
      <c r="W1502" s="19"/>
      <c r="X1502" s="32"/>
      <c r="Y1502" s="23"/>
      <c r="Z1502" s="2"/>
    </row>
    <row r="1503" spans="1:26" ht="140.4" x14ac:dyDescent="0.3">
      <c r="A1503" s="20" t="s">
        <v>1019</v>
      </c>
      <c r="B1503" s="44"/>
      <c r="C1503" s="47"/>
      <c r="D1503" s="47"/>
      <c r="E1503" s="15" t="s">
        <v>1274</v>
      </c>
      <c r="F1503" s="19">
        <f>F1504</f>
        <v>164107</v>
      </c>
      <c r="G1503" s="19">
        <f t="shared" ref="G1503:W1505" si="2204">G1504</f>
        <v>0</v>
      </c>
      <c r="H1503" s="19">
        <f t="shared" si="2204"/>
        <v>0</v>
      </c>
      <c r="I1503" s="19">
        <f t="shared" si="2204"/>
        <v>-34207</v>
      </c>
      <c r="J1503" s="19">
        <f t="shared" si="2204"/>
        <v>0</v>
      </c>
      <c r="K1503" s="19">
        <f t="shared" si="2204"/>
        <v>0</v>
      </c>
      <c r="L1503" s="19">
        <f t="shared" si="2127"/>
        <v>129900</v>
      </c>
      <c r="M1503" s="19">
        <f t="shared" si="2128"/>
        <v>0</v>
      </c>
      <c r="N1503" s="19">
        <f t="shared" si="2129"/>
        <v>0</v>
      </c>
      <c r="O1503" s="19">
        <f t="shared" si="2204"/>
        <v>0</v>
      </c>
      <c r="P1503" s="19">
        <f t="shared" si="2204"/>
        <v>0</v>
      </c>
      <c r="Q1503" s="19">
        <f t="shared" si="2204"/>
        <v>0</v>
      </c>
      <c r="R1503" s="19">
        <f t="shared" si="2189"/>
        <v>129900</v>
      </c>
      <c r="S1503" s="19">
        <f t="shared" si="2204"/>
        <v>0</v>
      </c>
      <c r="T1503" s="19">
        <f t="shared" si="2137"/>
        <v>129900</v>
      </c>
      <c r="U1503" s="19">
        <f t="shared" si="2190"/>
        <v>0</v>
      </c>
      <c r="V1503" s="19">
        <f t="shared" si="2191"/>
        <v>0</v>
      </c>
      <c r="W1503" s="19">
        <f t="shared" si="2204"/>
        <v>0</v>
      </c>
      <c r="X1503" s="32"/>
      <c r="Y1503" s="23"/>
      <c r="Z1503" s="2"/>
    </row>
    <row r="1504" spans="1:26" x14ac:dyDescent="0.3">
      <c r="A1504" s="20" t="s">
        <v>1019</v>
      </c>
      <c r="B1504" s="44">
        <v>800</v>
      </c>
      <c r="C1504" s="47"/>
      <c r="D1504" s="47"/>
      <c r="E1504" s="15" t="s">
        <v>583</v>
      </c>
      <c r="F1504" s="19">
        <f>F1505</f>
        <v>164107</v>
      </c>
      <c r="G1504" s="19">
        <f t="shared" si="2204"/>
        <v>0</v>
      </c>
      <c r="H1504" s="19">
        <f t="shared" si="2204"/>
        <v>0</v>
      </c>
      <c r="I1504" s="19">
        <f t="shared" si="2204"/>
        <v>-34207</v>
      </c>
      <c r="J1504" s="19">
        <f t="shared" si="2204"/>
        <v>0</v>
      </c>
      <c r="K1504" s="19">
        <f t="shared" si="2204"/>
        <v>0</v>
      </c>
      <c r="L1504" s="19">
        <f t="shared" si="2127"/>
        <v>129900</v>
      </c>
      <c r="M1504" s="19">
        <f t="shared" si="2128"/>
        <v>0</v>
      </c>
      <c r="N1504" s="19">
        <f t="shared" si="2129"/>
        <v>0</v>
      </c>
      <c r="O1504" s="19">
        <f t="shared" si="2204"/>
        <v>0</v>
      </c>
      <c r="P1504" s="19">
        <f t="shared" si="2204"/>
        <v>0</v>
      </c>
      <c r="Q1504" s="19">
        <f t="shared" si="2204"/>
        <v>0</v>
      </c>
      <c r="R1504" s="19">
        <f t="shared" si="2189"/>
        <v>129900</v>
      </c>
      <c r="S1504" s="19">
        <f t="shared" si="2204"/>
        <v>0</v>
      </c>
      <c r="T1504" s="19">
        <f t="shared" si="2137"/>
        <v>129900</v>
      </c>
      <c r="U1504" s="19">
        <f t="shared" si="2190"/>
        <v>0</v>
      </c>
      <c r="V1504" s="19">
        <f t="shared" si="2191"/>
        <v>0</v>
      </c>
      <c r="W1504" s="19">
        <f t="shared" si="2204"/>
        <v>0</v>
      </c>
      <c r="X1504" s="32"/>
      <c r="Y1504" s="23"/>
      <c r="Z1504" s="2"/>
    </row>
    <row r="1505" spans="1:26" ht="78" x14ac:dyDescent="0.3">
      <c r="A1505" s="20" t="s">
        <v>1019</v>
      </c>
      <c r="B1505" s="44">
        <v>810</v>
      </c>
      <c r="C1505" s="47"/>
      <c r="D1505" s="47"/>
      <c r="E1505" s="15" t="s">
        <v>599</v>
      </c>
      <c r="F1505" s="19">
        <f>F1506</f>
        <v>164107</v>
      </c>
      <c r="G1505" s="19">
        <f t="shared" si="2204"/>
        <v>0</v>
      </c>
      <c r="H1505" s="19">
        <f t="shared" si="2204"/>
        <v>0</v>
      </c>
      <c r="I1505" s="19">
        <f t="shared" si="2204"/>
        <v>-34207</v>
      </c>
      <c r="J1505" s="19">
        <f t="shared" si="2204"/>
        <v>0</v>
      </c>
      <c r="K1505" s="19">
        <f t="shared" si="2204"/>
        <v>0</v>
      </c>
      <c r="L1505" s="19">
        <f t="shared" si="2127"/>
        <v>129900</v>
      </c>
      <c r="M1505" s="19">
        <f t="shared" si="2128"/>
        <v>0</v>
      </c>
      <c r="N1505" s="19">
        <f t="shared" si="2129"/>
        <v>0</v>
      </c>
      <c r="O1505" s="19">
        <f t="shared" si="2204"/>
        <v>0</v>
      </c>
      <c r="P1505" s="19">
        <f t="shared" si="2204"/>
        <v>0</v>
      </c>
      <c r="Q1505" s="19">
        <f t="shared" si="2204"/>
        <v>0</v>
      </c>
      <c r="R1505" s="19">
        <f t="shared" si="2189"/>
        <v>129900</v>
      </c>
      <c r="S1505" s="19">
        <f t="shared" si="2204"/>
        <v>0</v>
      </c>
      <c r="T1505" s="19">
        <f t="shared" si="2137"/>
        <v>129900</v>
      </c>
      <c r="U1505" s="19">
        <f t="shared" si="2190"/>
        <v>0</v>
      </c>
      <c r="V1505" s="19">
        <f t="shared" si="2191"/>
        <v>0</v>
      </c>
      <c r="W1505" s="19">
        <f t="shared" si="2204"/>
        <v>0</v>
      </c>
      <c r="X1505" s="32"/>
      <c r="Y1505" s="23"/>
      <c r="Z1505" s="2"/>
    </row>
    <row r="1506" spans="1:26" x14ac:dyDescent="0.3">
      <c r="A1506" s="20" t="s">
        <v>1019</v>
      </c>
      <c r="B1506" s="44">
        <v>810</v>
      </c>
      <c r="C1506" s="47" t="s">
        <v>61</v>
      </c>
      <c r="D1506" s="47" t="s">
        <v>20</v>
      </c>
      <c r="E1506" s="15" t="s">
        <v>567</v>
      </c>
      <c r="F1506" s="19">
        <v>164107</v>
      </c>
      <c r="G1506" s="19">
        <v>0</v>
      </c>
      <c r="H1506" s="19">
        <v>0</v>
      </c>
      <c r="I1506" s="19">
        <v>-34207</v>
      </c>
      <c r="J1506" s="19"/>
      <c r="K1506" s="19"/>
      <c r="L1506" s="19">
        <f t="shared" si="2127"/>
        <v>129900</v>
      </c>
      <c r="M1506" s="19">
        <f t="shared" si="2128"/>
        <v>0</v>
      </c>
      <c r="N1506" s="19">
        <f t="shared" si="2129"/>
        <v>0</v>
      </c>
      <c r="O1506" s="19"/>
      <c r="P1506" s="19"/>
      <c r="Q1506" s="19"/>
      <c r="R1506" s="19">
        <f t="shared" si="2189"/>
        <v>129900</v>
      </c>
      <c r="S1506" s="19"/>
      <c r="T1506" s="19">
        <f t="shared" si="2137"/>
        <v>129900</v>
      </c>
      <c r="U1506" s="19">
        <f t="shared" si="2190"/>
        <v>0</v>
      </c>
      <c r="V1506" s="19">
        <f t="shared" si="2191"/>
        <v>0</v>
      </c>
      <c r="W1506" s="19"/>
      <c r="X1506" s="32"/>
      <c r="Y1506" s="23" t="s">
        <v>1309</v>
      </c>
      <c r="Z1506" s="2"/>
    </row>
    <row r="1507" spans="1:26" ht="62.4" x14ac:dyDescent="0.3">
      <c r="A1507" s="47" t="s">
        <v>317</v>
      </c>
      <c r="B1507" s="44"/>
      <c r="C1507" s="47"/>
      <c r="D1507" s="47"/>
      <c r="E1507" s="15" t="s">
        <v>736</v>
      </c>
      <c r="F1507" s="19">
        <f t="shared" ref="F1507:K1509" si="2205">F1508</f>
        <v>47915.3</v>
      </c>
      <c r="G1507" s="19">
        <f t="shared" si="2205"/>
        <v>0</v>
      </c>
      <c r="H1507" s="19">
        <f t="shared" si="2205"/>
        <v>0</v>
      </c>
      <c r="I1507" s="19">
        <f t="shared" si="2205"/>
        <v>2884.7</v>
      </c>
      <c r="J1507" s="19">
        <f t="shared" si="2205"/>
        <v>0</v>
      </c>
      <c r="K1507" s="19">
        <f t="shared" si="2205"/>
        <v>0</v>
      </c>
      <c r="L1507" s="19">
        <f t="shared" si="2127"/>
        <v>50800</v>
      </c>
      <c r="M1507" s="19">
        <f t="shared" si="2128"/>
        <v>0</v>
      </c>
      <c r="N1507" s="19">
        <f t="shared" si="2129"/>
        <v>0</v>
      </c>
      <c r="O1507" s="19">
        <f t="shared" ref="O1507:Q1509" si="2206">O1508</f>
        <v>0</v>
      </c>
      <c r="P1507" s="19">
        <f t="shared" si="2206"/>
        <v>0</v>
      </c>
      <c r="Q1507" s="19">
        <f t="shared" si="2206"/>
        <v>0</v>
      </c>
      <c r="R1507" s="19">
        <f t="shared" si="2189"/>
        <v>50800</v>
      </c>
      <c r="S1507" s="19">
        <f t="shared" ref="S1507:S1509" si="2207">S1508</f>
        <v>0</v>
      </c>
      <c r="T1507" s="19">
        <f t="shared" si="2137"/>
        <v>50800</v>
      </c>
      <c r="U1507" s="19">
        <f t="shared" si="2190"/>
        <v>0</v>
      </c>
      <c r="V1507" s="19">
        <f t="shared" si="2191"/>
        <v>0</v>
      </c>
      <c r="W1507" s="19">
        <f t="shared" ref="W1507:W1509" si="2208">W1508</f>
        <v>0</v>
      </c>
      <c r="X1507" s="32"/>
      <c r="Y1507" s="23"/>
      <c r="Z1507" s="2"/>
    </row>
    <row r="1508" spans="1:26" x14ac:dyDescent="0.3">
      <c r="A1508" s="47" t="s">
        <v>317</v>
      </c>
      <c r="B1508" s="44">
        <v>800</v>
      </c>
      <c r="C1508" s="47"/>
      <c r="D1508" s="47"/>
      <c r="E1508" s="15" t="s">
        <v>583</v>
      </c>
      <c r="F1508" s="19">
        <f t="shared" si="2205"/>
        <v>47915.3</v>
      </c>
      <c r="G1508" s="19">
        <f t="shared" si="2205"/>
        <v>0</v>
      </c>
      <c r="H1508" s="19">
        <f t="shared" si="2205"/>
        <v>0</v>
      </c>
      <c r="I1508" s="19">
        <f t="shared" si="2205"/>
        <v>2884.7</v>
      </c>
      <c r="J1508" s="19">
        <f t="shared" si="2205"/>
        <v>0</v>
      </c>
      <c r="K1508" s="19">
        <f t="shared" si="2205"/>
        <v>0</v>
      </c>
      <c r="L1508" s="19">
        <f t="shared" si="2127"/>
        <v>50800</v>
      </c>
      <c r="M1508" s="19">
        <f t="shared" si="2128"/>
        <v>0</v>
      </c>
      <c r="N1508" s="19">
        <f t="shared" si="2129"/>
        <v>0</v>
      </c>
      <c r="O1508" s="19">
        <f t="shared" si="2206"/>
        <v>0</v>
      </c>
      <c r="P1508" s="19">
        <f t="shared" si="2206"/>
        <v>0</v>
      </c>
      <c r="Q1508" s="19">
        <f t="shared" si="2206"/>
        <v>0</v>
      </c>
      <c r="R1508" s="19">
        <f t="shared" si="2189"/>
        <v>50800</v>
      </c>
      <c r="S1508" s="19">
        <f t="shared" si="2207"/>
        <v>0</v>
      </c>
      <c r="T1508" s="19">
        <f t="shared" si="2137"/>
        <v>50800</v>
      </c>
      <c r="U1508" s="19">
        <f t="shared" si="2190"/>
        <v>0</v>
      </c>
      <c r="V1508" s="19">
        <f t="shared" si="2191"/>
        <v>0</v>
      </c>
      <c r="W1508" s="19">
        <f t="shared" si="2208"/>
        <v>0</v>
      </c>
      <c r="X1508" s="32"/>
      <c r="Y1508" s="23"/>
      <c r="Z1508" s="2"/>
    </row>
    <row r="1509" spans="1:26" ht="78" x14ac:dyDescent="0.3">
      <c r="A1509" s="47" t="s">
        <v>317</v>
      </c>
      <c r="B1509" s="44">
        <v>810</v>
      </c>
      <c r="C1509" s="47"/>
      <c r="D1509" s="47"/>
      <c r="E1509" s="15" t="s">
        <v>599</v>
      </c>
      <c r="F1509" s="19">
        <f t="shared" si="2205"/>
        <v>47915.3</v>
      </c>
      <c r="G1509" s="19">
        <f t="shared" si="2205"/>
        <v>0</v>
      </c>
      <c r="H1509" s="19">
        <f t="shared" si="2205"/>
        <v>0</v>
      </c>
      <c r="I1509" s="19">
        <f t="shared" si="2205"/>
        <v>2884.7</v>
      </c>
      <c r="J1509" s="19">
        <f t="shared" si="2205"/>
        <v>0</v>
      </c>
      <c r="K1509" s="19">
        <f t="shared" si="2205"/>
        <v>0</v>
      </c>
      <c r="L1509" s="19">
        <f t="shared" si="2127"/>
        <v>50800</v>
      </c>
      <c r="M1509" s="19">
        <f t="shared" si="2128"/>
        <v>0</v>
      </c>
      <c r="N1509" s="19">
        <f t="shared" si="2129"/>
        <v>0</v>
      </c>
      <c r="O1509" s="19">
        <f t="shared" si="2206"/>
        <v>0</v>
      </c>
      <c r="P1509" s="19">
        <f t="shared" si="2206"/>
        <v>0</v>
      </c>
      <c r="Q1509" s="19">
        <f t="shared" si="2206"/>
        <v>0</v>
      </c>
      <c r="R1509" s="19">
        <f t="shared" si="2189"/>
        <v>50800</v>
      </c>
      <c r="S1509" s="19">
        <f t="shared" si="2207"/>
        <v>0</v>
      </c>
      <c r="T1509" s="19">
        <f t="shared" si="2137"/>
        <v>50800</v>
      </c>
      <c r="U1509" s="19">
        <f t="shared" si="2190"/>
        <v>0</v>
      </c>
      <c r="V1509" s="19">
        <f t="shared" si="2191"/>
        <v>0</v>
      </c>
      <c r="W1509" s="19">
        <f t="shared" si="2208"/>
        <v>0</v>
      </c>
      <c r="X1509" s="32"/>
      <c r="Y1509" s="23"/>
      <c r="Z1509" s="2"/>
    </row>
    <row r="1510" spans="1:26" x14ac:dyDescent="0.3">
      <c r="A1510" s="47" t="s">
        <v>317</v>
      </c>
      <c r="B1510" s="44">
        <v>810</v>
      </c>
      <c r="C1510" s="47" t="s">
        <v>151</v>
      </c>
      <c r="D1510" s="47" t="s">
        <v>24</v>
      </c>
      <c r="E1510" s="15" t="s">
        <v>548</v>
      </c>
      <c r="F1510" s="19">
        <v>47915.3</v>
      </c>
      <c r="G1510" s="19">
        <v>0</v>
      </c>
      <c r="H1510" s="19">
        <v>0</v>
      </c>
      <c r="I1510" s="24">
        <v>2884.7</v>
      </c>
      <c r="J1510" s="19"/>
      <c r="K1510" s="19"/>
      <c r="L1510" s="19">
        <f t="shared" si="2127"/>
        <v>50800</v>
      </c>
      <c r="M1510" s="19">
        <f t="shared" si="2128"/>
        <v>0</v>
      </c>
      <c r="N1510" s="19">
        <f t="shared" si="2129"/>
        <v>0</v>
      </c>
      <c r="O1510" s="19"/>
      <c r="P1510" s="19"/>
      <c r="Q1510" s="19"/>
      <c r="R1510" s="19">
        <f t="shared" si="2189"/>
        <v>50800</v>
      </c>
      <c r="S1510" s="19"/>
      <c r="T1510" s="19">
        <f t="shared" si="2137"/>
        <v>50800</v>
      </c>
      <c r="U1510" s="19">
        <f t="shared" si="2190"/>
        <v>0</v>
      </c>
      <c r="V1510" s="19">
        <f t="shared" si="2191"/>
        <v>0</v>
      </c>
      <c r="W1510" s="19"/>
      <c r="X1510" s="32"/>
      <c r="Y1510" s="23" t="s">
        <v>1332</v>
      </c>
      <c r="Z1510" s="2"/>
    </row>
    <row r="1511" spans="1:26" ht="62.4" x14ac:dyDescent="0.3">
      <c r="A1511" s="47" t="s">
        <v>318</v>
      </c>
      <c r="B1511" s="44"/>
      <c r="C1511" s="47"/>
      <c r="D1511" s="47"/>
      <c r="E1511" s="15" t="s">
        <v>737</v>
      </c>
      <c r="F1511" s="19">
        <f t="shared" ref="F1511:K1513" si="2209">F1512</f>
        <v>77273</v>
      </c>
      <c r="G1511" s="19">
        <f t="shared" si="2209"/>
        <v>0</v>
      </c>
      <c r="H1511" s="19">
        <f t="shared" si="2209"/>
        <v>0</v>
      </c>
      <c r="I1511" s="19">
        <f t="shared" si="2209"/>
        <v>2027</v>
      </c>
      <c r="J1511" s="19">
        <f t="shared" si="2209"/>
        <v>0</v>
      </c>
      <c r="K1511" s="19">
        <f t="shared" si="2209"/>
        <v>0</v>
      </c>
      <c r="L1511" s="19">
        <f t="shared" si="2127"/>
        <v>79300</v>
      </c>
      <c r="M1511" s="19">
        <f t="shared" si="2128"/>
        <v>0</v>
      </c>
      <c r="N1511" s="19">
        <f t="shared" si="2129"/>
        <v>0</v>
      </c>
      <c r="O1511" s="19">
        <f t="shared" ref="O1511:Q1513" si="2210">O1512</f>
        <v>0</v>
      </c>
      <c r="P1511" s="19">
        <f t="shared" si="2210"/>
        <v>0</v>
      </c>
      <c r="Q1511" s="19">
        <f t="shared" si="2210"/>
        <v>0</v>
      </c>
      <c r="R1511" s="19">
        <f t="shared" si="2189"/>
        <v>79300</v>
      </c>
      <c r="S1511" s="19">
        <f t="shared" ref="S1511:S1513" si="2211">S1512</f>
        <v>0</v>
      </c>
      <c r="T1511" s="19">
        <f t="shared" si="2137"/>
        <v>79300</v>
      </c>
      <c r="U1511" s="19">
        <f t="shared" si="2190"/>
        <v>0</v>
      </c>
      <c r="V1511" s="19">
        <f t="shared" si="2191"/>
        <v>0</v>
      </c>
      <c r="W1511" s="19">
        <f t="shared" ref="W1511:W1513" si="2212">W1512</f>
        <v>0</v>
      </c>
      <c r="X1511" s="32"/>
      <c r="Y1511" s="23"/>
      <c r="Z1511" s="2"/>
    </row>
    <row r="1512" spans="1:26" x14ac:dyDescent="0.3">
      <c r="A1512" s="47" t="s">
        <v>318</v>
      </c>
      <c r="B1512" s="44">
        <v>800</v>
      </c>
      <c r="C1512" s="47"/>
      <c r="D1512" s="47"/>
      <c r="E1512" s="15" t="s">
        <v>583</v>
      </c>
      <c r="F1512" s="19">
        <f t="shared" si="2209"/>
        <v>77273</v>
      </c>
      <c r="G1512" s="19">
        <f t="shared" si="2209"/>
        <v>0</v>
      </c>
      <c r="H1512" s="19">
        <f t="shared" si="2209"/>
        <v>0</v>
      </c>
      <c r="I1512" s="19">
        <f t="shared" si="2209"/>
        <v>2027</v>
      </c>
      <c r="J1512" s="19">
        <f t="shared" si="2209"/>
        <v>0</v>
      </c>
      <c r="K1512" s="19">
        <f t="shared" si="2209"/>
        <v>0</v>
      </c>
      <c r="L1512" s="19">
        <f t="shared" ref="L1512:L1584" si="2213">F1512+I1512</f>
        <v>79300</v>
      </c>
      <c r="M1512" s="19">
        <f t="shared" ref="M1512:M1584" si="2214">G1512+J1512</f>
        <v>0</v>
      </c>
      <c r="N1512" s="19">
        <f t="shared" ref="N1512:N1584" si="2215">H1512+K1512</f>
        <v>0</v>
      </c>
      <c r="O1512" s="19">
        <f t="shared" si="2210"/>
        <v>0</v>
      </c>
      <c r="P1512" s="19">
        <f t="shared" si="2210"/>
        <v>0</v>
      </c>
      <c r="Q1512" s="19">
        <f t="shared" si="2210"/>
        <v>0</v>
      </c>
      <c r="R1512" s="19">
        <f t="shared" si="2189"/>
        <v>79300</v>
      </c>
      <c r="S1512" s="19">
        <f t="shared" si="2211"/>
        <v>0</v>
      </c>
      <c r="T1512" s="19">
        <f t="shared" si="2137"/>
        <v>79300</v>
      </c>
      <c r="U1512" s="19">
        <f t="shared" si="2190"/>
        <v>0</v>
      </c>
      <c r="V1512" s="19">
        <f t="shared" si="2191"/>
        <v>0</v>
      </c>
      <c r="W1512" s="19">
        <f t="shared" si="2212"/>
        <v>0</v>
      </c>
      <c r="X1512" s="32"/>
      <c r="Y1512" s="23"/>
      <c r="Z1512" s="2"/>
    </row>
    <row r="1513" spans="1:26" ht="78" x14ac:dyDescent="0.3">
      <c r="A1513" s="47" t="s">
        <v>318</v>
      </c>
      <c r="B1513" s="44">
        <v>810</v>
      </c>
      <c r="C1513" s="47"/>
      <c r="D1513" s="47"/>
      <c r="E1513" s="15" t="s">
        <v>599</v>
      </c>
      <c r="F1513" s="19">
        <f t="shared" si="2209"/>
        <v>77273</v>
      </c>
      <c r="G1513" s="19">
        <f t="shared" si="2209"/>
        <v>0</v>
      </c>
      <c r="H1513" s="19">
        <f t="shared" si="2209"/>
        <v>0</v>
      </c>
      <c r="I1513" s="19">
        <f t="shared" si="2209"/>
        <v>2027</v>
      </c>
      <c r="J1513" s="19">
        <f t="shared" si="2209"/>
        <v>0</v>
      </c>
      <c r="K1513" s="19">
        <f t="shared" si="2209"/>
        <v>0</v>
      </c>
      <c r="L1513" s="19">
        <f t="shared" si="2213"/>
        <v>79300</v>
      </c>
      <c r="M1513" s="19">
        <f t="shared" si="2214"/>
        <v>0</v>
      </c>
      <c r="N1513" s="19">
        <f t="shared" si="2215"/>
        <v>0</v>
      </c>
      <c r="O1513" s="19">
        <f t="shared" si="2210"/>
        <v>0</v>
      </c>
      <c r="P1513" s="19">
        <f t="shared" si="2210"/>
        <v>0</v>
      </c>
      <c r="Q1513" s="19">
        <f t="shared" si="2210"/>
        <v>0</v>
      </c>
      <c r="R1513" s="19">
        <f t="shared" si="2189"/>
        <v>79300</v>
      </c>
      <c r="S1513" s="19">
        <f t="shared" si="2211"/>
        <v>0</v>
      </c>
      <c r="T1513" s="19">
        <f t="shared" ref="T1513:T1543" si="2216">R1513+S1513</f>
        <v>79300</v>
      </c>
      <c r="U1513" s="19">
        <f t="shared" si="2190"/>
        <v>0</v>
      </c>
      <c r="V1513" s="19">
        <f t="shared" si="2191"/>
        <v>0</v>
      </c>
      <c r="W1513" s="19">
        <f t="shared" si="2212"/>
        <v>0</v>
      </c>
      <c r="X1513" s="32"/>
      <c r="Y1513" s="23"/>
      <c r="Z1513" s="2"/>
    </row>
    <row r="1514" spans="1:26" x14ac:dyDescent="0.3">
      <c r="A1514" s="47" t="s">
        <v>318</v>
      </c>
      <c r="B1514" s="44">
        <v>810</v>
      </c>
      <c r="C1514" s="47" t="s">
        <v>61</v>
      </c>
      <c r="D1514" s="47" t="s">
        <v>20</v>
      </c>
      <c r="E1514" s="15" t="s">
        <v>567</v>
      </c>
      <c r="F1514" s="19">
        <v>77273</v>
      </c>
      <c r="G1514" s="19">
        <v>0</v>
      </c>
      <c r="H1514" s="19">
        <v>0</v>
      </c>
      <c r="I1514" s="19">
        <v>2027</v>
      </c>
      <c r="J1514" s="19"/>
      <c r="K1514" s="19"/>
      <c r="L1514" s="19">
        <f t="shared" si="2213"/>
        <v>79300</v>
      </c>
      <c r="M1514" s="19">
        <f t="shared" si="2214"/>
        <v>0</v>
      </c>
      <c r="N1514" s="19">
        <f t="shared" si="2215"/>
        <v>0</v>
      </c>
      <c r="O1514" s="19"/>
      <c r="P1514" s="19"/>
      <c r="Q1514" s="19"/>
      <c r="R1514" s="19">
        <f t="shared" si="2189"/>
        <v>79300</v>
      </c>
      <c r="S1514" s="19"/>
      <c r="T1514" s="19">
        <f t="shared" si="2216"/>
        <v>79300</v>
      </c>
      <c r="U1514" s="19">
        <f t="shared" si="2190"/>
        <v>0</v>
      </c>
      <c r="V1514" s="19">
        <f t="shared" si="2191"/>
        <v>0</v>
      </c>
      <c r="W1514" s="19"/>
      <c r="X1514" s="32"/>
      <c r="Y1514" s="23" t="s">
        <v>1331</v>
      </c>
      <c r="Z1514" s="2"/>
    </row>
    <row r="1515" spans="1:26" ht="78" x14ac:dyDescent="0.3">
      <c r="A1515" s="47" t="s">
        <v>1333</v>
      </c>
      <c r="B1515" s="44"/>
      <c r="C1515" s="47"/>
      <c r="D1515" s="47"/>
      <c r="E1515" s="15" t="s">
        <v>1334</v>
      </c>
      <c r="F1515" s="19"/>
      <c r="G1515" s="19"/>
      <c r="H1515" s="19"/>
      <c r="I1515" s="19">
        <f>I1516</f>
        <v>39800</v>
      </c>
      <c r="J1515" s="19">
        <f t="shared" ref="J1515:W1517" si="2217">J1516</f>
        <v>0</v>
      </c>
      <c r="K1515" s="19">
        <f t="shared" si="2217"/>
        <v>0</v>
      </c>
      <c r="L1515" s="19">
        <f t="shared" si="2213"/>
        <v>39800</v>
      </c>
      <c r="M1515" s="19">
        <f t="shared" si="2214"/>
        <v>0</v>
      </c>
      <c r="N1515" s="19">
        <f t="shared" si="2215"/>
        <v>0</v>
      </c>
      <c r="O1515" s="19">
        <f t="shared" si="2217"/>
        <v>0</v>
      </c>
      <c r="P1515" s="19">
        <f t="shared" si="2217"/>
        <v>0</v>
      </c>
      <c r="Q1515" s="19">
        <f t="shared" si="2217"/>
        <v>0</v>
      </c>
      <c r="R1515" s="19">
        <f t="shared" si="2189"/>
        <v>39800</v>
      </c>
      <c r="S1515" s="19">
        <f t="shared" si="2217"/>
        <v>0</v>
      </c>
      <c r="T1515" s="19">
        <f t="shared" si="2216"/>
        <v>39800</v>
      </c>
      <c r="U1515" s="19">
        <f t="shared" si="2190"/>
        <v>0</v>
      </c>
      <c r="V1515" s="19">
        <f t="shared" si="2191"/>
        <v>0</v>
      </c>
      <c r="W1515" s="19">
        <f t="shared" si="2217"/>
        <v>0</v>
      </c>
      <c r="X1515" s="32"/>
      <c r="Y1515" s="23"/>
      <c r="Z1515" s="2"/>
    </row>
    <row r="1516" spans="1:26" x14ac:dyDescent="0.3">
      <c r="A1516" s="47" t="s">
        <v>1333</v>
      </c>
      <c r="B1516" s="44">
        <v>800</v>
      </c>
      <c r="C1516" s="47"/>
      <c r="D1516" s="47"/>
      <c r="E1516" s="15" t="s">
        <v>583</v>
      </c>
      <c r="F1516" s="19"/>
      <c r="G1516" s="19"/>
      <c r="H1516" s="19"/>
      <c r="I1516" s="19">
        <f>I1517</f>
        <v>39800</v>
      </c>
      <c r="J1516" s="19">
        <f t="shared" si="2217"/>
        <v>0</v>
      </c>
      <c r="K1516" s="19">
        <f t="shared" si="2217"/>
        <v>0</v>
      </c>
      <c r="L1516" s="19">
        <f t="shared" si="2213"/>
        <v>39800</v>
      </c>
      <c r="M1516" s="19">
        <f t="shared" si="2214"/>
        <v>0</v>
      </c>
      <c r="N1516" s="19">
        <f t="shared" si="2215"/>
        <v>0</v>
      </c>
      <c r="O1516" s="19">
        <f t="shared" si="2217"/>
        <v>0</v>
      </c>
      <c r="P1516" s="19">
        <f t="shared" si="2217"/>
        <v>0</v>
      </c>
      <c r="Q1516" s="19">
        <f t="shared" si="2217"/>
        <v>0</v>
      </c>
      <c r="R1516" s="19">
        <f t="shared" si="2189"/>
        <v>39800</v>
      </c>
      <c r="S1516" s="19">
        <f t="shared" si="2217"/>
        <v>0</v>
      </c>
      <c r="T1516" s="19">
        <f t="shared" si="2216"/>
        <v>39800</v>
      </c>
      <c r="U1516" s="19">
        <f t="shared" si="2190"/>
        <v>0</v>
      </c>
      <c r="V1516" s="19">
        <f t="shared" si="2191"/>
        <v>0</v>
      </c>
      <c r="W1516" s="19">
        <f t="shared" si="2217"/>
        <v>0</v>
      </c>
      <c r="X1516" s="32"/>
      <c r="Y1516" s="23"/>
      <c r="Z1516" s="2"/>
    </row>
    <row r="1517" spans="1:26" ht="78" x14ac:dyDescent="0.3">
      <c r="A1517" s="47" t="s">
        <v>1333</v>
      </c>
      <c r="B1517" s="44">
        <v>810</v>
      </c>
      <c r="C1517" s="47"/>
      <c r="D1517" s="47"/>
      <c r="E1517" s="15" t="s">
        <v>599</v>
      </c>
      <c r="F1517" s="19"/>
      <c r="G1517" s="19"/>
      <c r="H1517" s="19"/>
      <c r="I1517" s="19">
        <f>I1518</f>
        <v>39800</v>
      </c>
      <c r="J1517" s="19">
        <f t="shared" si="2217"/>
        <v>0</v>
      </c>
      <c r="K1517" s="19">
        <f t="shared" si="2217"/>
        <v>0</v>
      </c>
      <c r="L1517" s="19">
        <f t="shared" si="2213"/>
        <v>39800</v>
      </c>
      <c r="M1517" s="19">
        <f t="shared" si="2214"/>
        <v>0</v>
      </c>
      <c r="N1517" s="19">
        <f t="shared" si="2215"/>
        <v>0</v>
      </c>
      <c r="O1517" s="19">
        <f t="shared" si="2217"/>
        <v>0</v>
      </c>
      <c r="P1517" s="19">
        <f t="shared" si="2217"/>
        <v>0</v>
      </c>
      <c r="Q1517" s="19">
        <f t="shared" si="2217"/>
        <v>0</v>
      </c>
      <c r="R1517" s="19">
        <f t="shared" si="2189"/>
        <v>39800</v>
      </c>
      <c r="S1517" s="19">
        <f t="shared" si="2217"/>
        <v>0</v>
      </c>
      <c r="T1517" s="19">
        <f t="shared" si="2216"/>
        <v>39800</v>
      </c>
      <c r="U1517" s="19">
        <f t="shared" si="2190"/>
        <v>0</v>
      </c>
      <c r="V1517" s="19">
        <f t="shared" si="2191"/>
        <v>0</v>
      </c>
      <c r="W1517" s="19">
        <f t="shared" si="2217"/>
        <v>0</v>
      </c>
      <c r="X1517" s="32"/>
      <c r="Y1517" s="23"/>
      <c r="Z1517" s="2"/>
    </row>
    <row r="1518" spans="1:26" x14ac:dyDescent="0.3">
      <c r="A1518" s="47" t="s">
        <v>1333</v>
      </c>
      <c r="B1518" s="44">
        <v>810</v>
      </c>
      <c r="C1518" s="47" t="s">
        <v>61</v>
      </c>
      <c r="D1518" s="47" t="s">
        <v>20</v>
      </c>
      <c r="E1518" s="15" t="s">
        <v>567</v>
      </c>
      <c r="F1518" s="19"/>
      <c r="G1518" s="19"/>
      <c r="H1518" s="19"/>
      <c r="I1518" s="19">
        <v>39800</v>
      </c>
      <c r="J1518" s="19"/>
      <c r="K1518" s="19"/>
      <c r="L1518" s="19">
        <f t="shared" si="2213"/>
        <v>39800</v>
      </c>
      <c r="M1518" s="19">
        <f t="shared" si="2214"/>
        <v>0</v>
      </c>
      <c r="N1518" s="19">
        <f t="shared" si="2215"/>
        <v>0</v>
      </c>
      <c r="O1518" s="19"/>
      <c r="P1518" s="19"/>
      <c r="Q1518" s="19"/>
      <c r="R1518" s="19">
        <f t="shared" si="2189"/>
        <v>39800</v>
      </c>
      <c r="S1518" s="19"/>
      <c r="T1518" s="19">
        <f t="shared" si="2216"/>
        <v>39800</v>
      </c>
      <c r="U1518" s="19">
        <f t="shared" si="2190"/>
        <v>0</v>
      </c>
      <c r="V1518" s="19">
        <f t="shared" si="2191"/>
        <v>0</v>
      </c>
      <c r="W1518" s="19"/>
      <c r="X1518" s="32"/>
      <c r="Y1518" s="23" t="s">
        <v>1335</v>
      </c>
      <c r="Z1518" s="2"/>
    </row>
    <row r="1519" spans="1:26" ht="109.2" x14ac:dyDescent="0.3">
      <c r="A1519" s="47" t="s">
        <v>319</v>
      </c>
      <c r="B1519" s="44"/>
      <c r="C1519" s="47"/>
      <c r="D1519" s="47"/>
      <c r="E1519" s="15" t="s">
        <v>738</v>
      </c>
      <c r="F1519" s="19">
        <f t="shared" ref="F1519:K1521" si="2218">F1520</f>
        <v>125665</v>
      </c>
      <c r="G1519" s="19">
        <f t="shared" si="2218"/>
        <v>0</v>
      </c>
      <c r="H1519" s="19">
        <f t="shared" si="2218"/>
        <v>0</v>
      </c>
      <c r="I1519" s="19">
        <f t="shared" si="2218"/>
        <v>-11765</v>
      </c>
      <c r="J1519" s="19">
        <f t="shared" si="2218"/>
        <v>0</v>
      </c>
      <c r="K1519" s="19">
        <f t="shared" si="2218"/>
        <v>0</v>
      </c>
      <c r="L1519" s="19">
        <f t="shared" si="2213"/>
        <v>113900</v>
      </c>
      <c r="M1519" s="19">
        <f t="shared" si="2214"/>
        <v>0</v>
      </c>
      <c r="N1519" s="19">
        <f t="shared" si="2215"/>
        <v>0</v>
      </c>
      <c r="O1519" s="19">
        <f t="shared" ref="O1519:Q1521" si="2219">O1520</f>
        <v>107937.395</v>
      </c>
      <c r="P1519" s="19">
        <f t="shared" si="2219"/>
        <v>0</v>
      </c>
      <c r="Q1519" s="19">
        <f t="shared" si="2219"/>
        <v>0</v>
      </c>
      <c r="R1519" s="19">
        <f t="shared" si="2189"/>
        <v>221837.39500000002</v>
      </c>
      <c r="S1519" s="19">
        <f t="shared" ref="S1519:S1521" si="2220">S1520</f>
        <v>0</v>
      </c>
      <c r="T1519" s="19">
        <f t="shared" si="2216"/>
        <v>221837.39500000002</v>
      </c>
      <c r="U1519" s="19">
        <f t="shared" si="2190"/>
        <v>0</v>
      </c>
      <c r="V1519" s="19">
        <f t="shared" si="2191"/>
        <v>0</v>
      </c>
      <c r="W1519" s="19">
        <f t="shared" ref="W1519:W1521" si="2221">W1520</f>
        <v>0</v>
      </c>
      <c r="X1519" s="32"/>
      <c r="Y1519" s="23"/>
      <c r="Z1519" s="2"/>
    </row>
    <row r="1520" spans="1:26" x14ac:dyDescent="0.3">
      <c r="A1520" s="47" t="s">
        <v>319</v>
      </c>
      <c r="B1520" s="44">
        <v>800</v>
      </c>
      <c r="C1520" s="47"/>
      <c r="D1520" s="47"/>
      <c r="E1520" s="15" t="s">
        <v>583</v>
      </c>
      <c r="F1520" s="19">
        <f t="shared" si="2218"/>
        <v>125665</v>
      </c>
      <c r="G1520" s="19">
        <f t="shared" si="2218"/>
        <v>0</v>
      </c>
      <c r="H1520" s="19">
        <f t="shared" si="2218"/>
        <v>0</v>
      </c>
      <c r="I1520" s="19">
        <f t="shared" si="2218"/>
        <v>-11765</v>
      </c>
      <c r="J1520" s="19">
        <f t="shared" si="2218"/>
        <v>0</v>
      </c>
      <c r="K1520" s="19">
        <f t="shared" si="2218"/>
        <v>0</v>
      </c>
      <c r="L1520" s="19">
        <f t="shared" si="2213"/>
        <v>113900</v>
      </c>
      <c r="M1520" s="19">
        <f t="shared" si="2214"/>
        <v>0</v>
      </c>
      <c r="N1520" s="19">
        <f t="shared" si="2215"/>
        <v>0</v>
      </c>
      <c r="O1520" s="19">
        <f t="shared" si="2219"/>
        <v>107937.395</v>
      </c>
      <c r="P1520" s="19">
        <f t="shared" si="2219"/>
        <v>0</v>
      </c>
      <c r="Q1520" s="19">
        <f t="shared" si="2219"/>
        <v>0</v>
      </c>
      <c r="R1520" s="19">
        <f t="shared" si="2189"/>
        <v>221837.39500000002</v>
      </c>
      <c r="S1520" s="19">
        <f t="shared" si="2220"/>
        <v>0</v>
      </c>
      <c r="T1520" s="19">
        <f t="shared" si="2216"/>
        <v>221837.39500000002</v>
      </c>
      <c r="U1520" s="19">
        <f t="shared" si="2190"/>
        <v>0</v>
      </c>
      <c r="V1520" s="19">
        <f t="shared" si="2191"/>
        <v>0</v>
      </c>
      <c r="W1520" s="19">
        <f t="shared" si="2221"/>
        <v>0</v>
      </c>
      <c r="X1520" s="32"/>
      <c r="Y1520" s="23"/>
      <c r="Z1520" s="2"/>
    </row>
    <row r="1521" spans="1:26" ht="78" x14ac:dyDescent="0.3">
      <c r="A1521" s="47" t="s">
        <v>319</v>
      </c>
      <c r="B1521" s="44">
        <v>810</v>
      </c>
      <c r="C1521" s="47"/>
      <c r="D1521" s="47"/>
      <c r="E1521" s="15" t="s">
        <v>599</v>
      </c>
      <c r="F1521" s="19">
        <f t="shared" si="2218"/>
        <v>125665</v>
      </c>
      <c r="G1521" s="19">
        <f t="shared" si="2218"/>
        <v>0</v>
      </c>
      <c r="H1521" s="19">
        <f t="shared" si="2218"/>
        <v>0</v>
      </c>
      <c r="I1521" s="19">
        <f t="shared" si="2218"/>
        <v>-11765</v>
      </c>
      <c r="J1521" s="19">
        <f t="shared" si="2218"/>
        <v>0</v>
      </c>
      <c r="K1521" s="19">
        <f t="shared" si="2218"/>
        <v>0</v>
      </c>
      <c r="L1521" s="19">
        <f t="shared" si="2213"/>
        <v>113900</v>
      </c>
      <c r="M1521" s="19">
        <f t="shared" si="2214"/>
        <v>0</v>
      </c>
      <c r="N1521" s="19">
        <f t="shared" si="2215"/>
        <v>0</v>
      </c>
      <c r="O1521" s="19">
        <f t="shared" si="2219"/>
        <v>107937.395</v>
      </c>
      <c r="P1521" s="19">
        <f t="shared" si="2219"/>
        <v>0</v>
      </c>
      <c r="Q1521" s="19">
        <f t="shared" si="2219"/>
        <v>0</v>
      </c>
      <c r="R1521" s="19">
        <f t="shared" si="2189"/>
        <v>221837.39500000002</v>
      </c>
      <c r="S1521" s="19">
        <f t="shared" si="2220"/>
        <v>0</v>
      </c>
      <c r="T1521" s="19">
        <f t="shared" si="2216"/>
        <v>221837.39500000002</v>
      </c>
      <c r="U1521" s="19">
        <f t="shared" si="2190"/>
        <v>0</v>
      </c>
      <c r="V1521" s="19">
        <f t="shared" si="2191"/>
        <v>0</v>
      </c>
      <c r="W1521" s="19">
        <f t="shared" si="2221"/>
        <v>0</v>
      </c>
      <c r="X1521" s="32"/>
      <c r="Y1521" s="23"/>
      <c r="Z1521" s="2"/>
    </row>
    <row r="1522" spans="1:26" x14ac:dyDescent="0.3">
      <c r="A1522" s="47" t="s">
        <v>319</v>
      </c>
      <c r="B1522" s="44">
        <v>810</v>
      </c>
      <c r="C1522" s="47" t="s">
        <v>61</v>
      </c>
      <c r="D1522" s="47" t="s">
        <v>20</v>
      </c>
      <c r="E1522" s="15" t="s">
        <v>567</v>
      </c>
      <c r="F1522" s="19">
        <v>125665</v>
      </c>
      <c r="G1522" s="19">
        <v>0</v>
      </c>
      <c r="H1522" s="19">
        <v>0</v>
      </c>
      <c r="I1522" s="24">
        <v>-11765</v>
      </c>
      <c r="J1522" s="19"/>
      <c r="K1522" s="19"/>
      <c r="L1522" s="19">
        <f t="shared" si="2213"/>
        <v>113900</v>
      </c>
      <c r="M1522" s="19">
        <f t="shared" si="2214"/>
        <v>0</v>
      </c>
      <c r="N1522" s="19">
        <f t="shared" si="2215"/>
        <v>0</v>
      </c>
      <c r="O1522" s="19">
        <v>107937.395</v>
      </c>
      <c r="P1522" s="19"/>
      <c r="Q1522" s="19"/>
      <c r="R1522" s="19">
        <f t="shared" si="2189"/>
        <v>221837.39500000002</v>
      </c>
      <c r="S1522" s="19"/>
      <c r="T1522" s="19">
        <f t="shared" si="2216"/>
        <v>221837.39500000002</v>
      </c>
      <c r="U1522" s="19">
        <f t="shared" si="2190"/>
        <v>0</v>
      </c>
      <c r="V1522" s="19">
        <f t="shared" si="2191"/>
        <v>0</v>
      </c>
      <c r="W1522" s="19"/>
      <c r="X1522" s="32"/>
      <c r="Y1522" s="23" t="s">
        <v>1308</v>
      </c>
      <c r="Z1522" s="2"/>
    </row>
    <row r="1523" spans="1:26" ht="62.4" x14ac:dyDescent="0.3">
      <c r="A1523" s="47" t="s">
        <v>322</v>
      </c>
      <c r="B1523" s="44"/>
      <c r="C1523" s="47"/>
      <c r="D1523" s="47"/>
      <c r="E1523" s="15" t="s">
        <v>1184</v>
      </c>
      <c r="F1523" s="19">
        <f t="shared" ref="F1523:K1523" si="2222">F1524</f>
        <v>102883.7</v>
      </c>
      <c r="G1523" s="19">
        <f t="shared" si="2222"/>
        <v>148295</v>
      </c>
      <c r="H1523" s="19">
        <f t="shared" si="2222"/>
        <v>205776.8</v>
      </c>
      <c r="I1523" s="19">
        <f t="shared" si="2222"/>
        <v>0</v>
      </c>
      <c r="J1523" s="19">
        <f t="shared" si="2222"/>
        <v>0</v>
      </c>
      <c r="K1523" s="19">
        <f t="shared" si="2222"/>
        <v>0</v>
      </c>
      <c r="L1523" s="19">
        <f t="shared" si="2213"/>
        <v>102883.7</v>
      </c>
      <c r="M1523" s="19">
        <f t="shared" si="2214"/>
        <v>148295</v>
      </c>
      <c r="N1523" s="19">
        <f t="shared" si="2215"/>
        <v>205776.8</v>
      </c>
      <c r="O1523" s="19">
        <f t="shared" ref="O1523:Q1523" si="2223">O1524</f>
        <v>5187</v>
      </c>
      <c r="P1523" s="19">
        <f t="shared" si="2223"/>
        <v>0</v>
      </c>
      <c r="Q1523" s="19">
        <f t="shared" si="2223"/>
        <v>0</v>
      </c>
      <c r="R1523" s="19">
        <f t="shared" si="2189"/>
        <v>108070.7</v>
      </c>
      <c r="S1523" s="19">
        <f t="shared" ref="S1523" si="2224">S1524</f>
        <v>0</v>
      </c>
      <c r="T1523" s="19">
        <f t="shared" si="2216"/>
        <v>108070.7</v>
      </c>
      <c r="U1523" s="19">
        <f t="shared" si="2190"/>
        <v>148295</v>
      </c>
      <c r="V1523" s="19">
        <f t="shared" si="2191"/>
        <v>205776.8</v>
      </c>
      <c r="W1523" s="19">
        <f t="shared" ref="W1523" si="2225">W1524</f>
        <v>0</v>
      </c>
      <c r="X1523" s="32"/>
      <c r="Y1523" s="23"/>
      <c r="Z1523" s="2"/>
    </row>
    <row r="1524" spans="1:26" ht="46.8" x14ac:dyDescent="0.3">
      <c r="A1524" s="47" t="s">
        <v>314</v>
      </c>
      <c r="B1524" s="44"/>
      <c r="C1524" s="47"/>
      <c r="D1524" s="47"/>
      <c r="E1524" s="15" t="s">
        <v>627</v>
      </c>
      <c r="F1524" s="19">
        <f t="shared" ref="F1524:K1524" si="2226">F1525+F1528+F1531</f>
        <v>102883.7</v>
      </c>
      <c r="G1524" s="19">
        <f t="shared" si="2226"/>
        <v>148295</v>
      </c>
      <c r="H1524" s="19">
        <f t="shared" si="2226"/>
        <v>205776.8</v>
      </c>
      <c r="I1524" s="19">
        <f t="shared" si="2226"/>
        <v>0</v>
      </c>
      <c r="J1524" s="19">
        <f t="shared" si="2226"/>
        <v>0</v>
      </c>
      <c r="K1524" s="19">
        <f t="shared" si="2226"/>
        <v>0</v>
      </c>
      <c r="L1524" s="19">
        <f t="shared" si="2213"/>
        <v>102883.7</v>
      </c>
      <c r="M1524" s="19">
        <f t="shared" si="2214"/>
        <v>148295</v>
      </c>
      <c r="N1524" s="19">
        <f t="shared" si="2215"/>
        <v>205776.8</v>
      </c>
      <c r="O1524" s="19">
        <f t="shared" ref="O1524:Q1524" si="2227">O1525+O1528+O1531</f>
        <v>5187</v>
      </c>
      <c r="P1524" s="19">
        <f t="shared" si="2227"/>
        <v>0</v>
      </c>
      <c r="Q1524" s="19">
        <f t="shared" si="2227"/>
        <v>0</v>
      </c>
      <c r="R1524" s="19">
        <f t="shared" si="2189"/>
        <v>108070.7</v>
      </c>
      <c r="S1524" s="19">
        <f t="shared" ref="S1524" si="2228">S1525+S1528+S1531</f>
        <v>0</v>
      </c>
      <c r="T1524" s="19">
        <f t="shared" si="2216"/>
        <v>108070.7</v>
      </c>
      <c r="U1524" s="19">
        <f t="shared" si="2190"/>
        <v>148295</v>
      </c>
      <c r="V1524" s="19">
        <f t="shared" si="2191"/>
        <v>205776.8</v>
      </c>
      <c r="W1524" s="19">
        <f t="shared" ref="W1524" si="2229">W1525+W1528+W1531</f>
        <v>0</v>
      </c>
      <c r="X1524" s="32"/>
      <c r="Y1524" s="23"/>
      <c r="Z1524" s="2"/>
    </row>
    <row r="1525" spans="1:26" ht="93.6" x14ac:dyDescent="0.3">
      <c r="A1525" s="47" t="s">
        <v>314</v>
      </c>
      <c r="B1525" s="44">
        <v>100</v>
      </c>
      <c r="C1525" s="47"/>
      <c r="D1525" s="47"/>
      <c r="E1525" s="15" t="s">
        <v>577</v>
      </c>
      <c r="F1525" s="19">
        <f t="shared" ref="F1525:K1526" si="2230">F1526</f>
        <v>54968.700000000004</v>
      </c>
      <c r="G1525" s="19">
        <f t="shared" si="2230"/>
        <v>65922.700000000012</v>
      </c>
      <c r="H1525" s="19">
        <f t="shared" si="2230"/>
        <v>96309</v>
      </c>
      <c r="I1525" s="19">
        <f t="shared" si="2230"/>
        <v>0</v>
      </c>
      <c r="J1525" s="19">
        <f t="shared" si="2230"/>
        <v>0</v>
      </c>
      <c r="K1525" s="19">
        <f t="shared" si="2230"/>
        <v>0</v>
      </c>
      <c r="L1525" s="19">
        <f t="shared" si="2213"/>
        <v>54968.700000000004</v>
      </c>
      <c r="M1525" s="19">
        <f t="shared" si="2214"/>
        <v>65922.700000000012</v>
      </c>
      <c r="N1525" s="19">
        <f t="shared" si="2215"/>
        <v>96309</v>
      </c>
      <c r="O1525" s="19">
        <f t="shared" ref="O1525:Q1526" si="2231">O1526</f>
        <v>0</v>
      </c>
      <c r="P1525" s="19">
        <f t="shared" si="2231"/>
        <v>0</v>
      </c>
      <c r="Q1525" s="19">
        <f t="shared" si="2231"/>
        <v>0</v>
      </c>
      <c r="R1525" s="19">
        <f t="shared" si="2189"/>
        <v>54968.700000000004</v>
      </c>
      <c r="S1525" s="19">
        <f t="shared" ref="S1525:S1526" si="2232">S1526</f>
        <v>0</v>
      </c>
      <c r="T1525" s="19">
        <f t="shared" si="2216"/>
        <v>54968.700000000004</v>
      </c>
      <c r="U1525" s="19">
        <f t="shared" si="2190"/>
        <v>65922.700000000012</v>
      </c>
      <c r="V1525" s="19">
        <f t="shared" si="2191"/>
        <v>96309</v>
      </c>
      <c r="W1525" s="19">
        <f t="shared" ref="W1525:W1526" si="2233">W1526</f>
        <v>0</v>
      </c>
      <c r="X1525" s="32"/>
      <c r="Y1525" s="23"/>
      <c r="Z1525" s="2"/>
    </row>
    <row r="1526" spans="1:26" ht="31.2" x14ac:dyDescent="0.3">
      <c r="A1526" s="47" t="s">
        <v>314</v>
      </c>
      <c r="B1526" s="44">
        <v>110</v>
      </c>
      <c r="C1526" s="47"/>
      <c r="D1526" s="47"/>
      <c r="E1526" s="15" t="s">
        <v>584</v>
      </c>
      <c r="F1526" s="19">
        <f t="shared" si="2230"/>
        <v>54968.700000000004</v>
      </c>
      <c r="G1526" s="19">
        <f t="shared" si="2230"/>
        <v>65922.700000000012</v>
      </c>
      <c r="H1526" s="19">
        <f t="shared" si="2230"/>
        <v>96309</v>
      </c>
      <c r="I1526" s="19">
        <f t="shared" si="2230"/>
        <v>0</v>
      </c>
      <c r="J1526" s="19">
        <f t="shared" si="2230"/>
        <v>0</v>
      </c>
      <c r="K1526" s="19">
        <f t="shared" si="2230"/>
        <v>0</v>
      </c>
      <c r="L1526" s="19">
        <f t="shared" si="2213"/>
        <v>54968.700000000004</v>
      </c>
      <c r="M1526" s="19">
        <f t="shared" si="2214"/>
        <v>65922.700000000012</v>
      </c>
      <c r="N1526" s="19">
        <f t="shared" si="2215"/>
        <v>96309</v>
      </c>
      <c r="O1526" s="19">
        <f t="shared" si="2231"/>
        <v>0</v>
      </c>
      <c r="P1526" s="19">
        <f t="shared" si="2231"/>
        <v>0</v>
      </c>
      <c r="Q1526" s="19">
        <f t="shared" si="2231"/>
        <v>0</v>
      </c>
      <c r="R1526" s="19">
        <f t="shared" si="2189"/>
        <v>54968.700000000004</v>
      </c>
      <c r="S1526" s="19">
        <f t="shared" si="2232"/>
        <v>0</v>
      </c>
      <c r="T1526" s="19">
        <f t="shared" si="2216"/>
        <v>54968.700000000004</v>
      </c>
      <c r="U1526" s="19">
        <f t="shared" si="2190"/>
        <v>65922.700000000012</v>
      </c>
      <c r="V1526" s="19">
        <f t="shared" si="2191"/>
        <v>96309</v>
      </c>
      <c r="W1526" s="19">
        <f t="shared" si="2233"/>
        <v>0</v>
      </c>
      <c r="X1526" s="32"/>
      <c r="Y1526" s="23"/>
      <c r="Z1526" s="2"/>
    </row>
    <row r="1527" spans="1:26" x14ac:dyDescent="0.3">
      <c r="A1527" s="47" t="s">
        <v>314</v>
      </c>
      <c r="B1527" s="44">
        <v>110</v>
      </c>
      <c r="C1527" s="47" t="s">
        <v>151</v>
      </c>
      <c r="D1527" s="47" t="s">
        <v>24</v>
      </c>
      <c r="E1527" s="15" t="s">
        <v>548</v>
      </c>
      <c r="F1527" s="19">
        <v>54968.700000000004</v>
      </c>
      <c r="G1527" s="19">
        <v>65922.700000000012</v>
      </c>
      <c r="H1527" s="19">
        <v>96309</v>
      </c>
      <c r="I1527" s="19"/>
      <c r="J1527" s="19"/>
      <c r="K1527" s="19"/>
      <c r="L1527" s="19">
        <f t="shared" si="2213"/>
        <v>54968.700000000004</v>
      </c>
      <c r="M1527" s="19">
        <f t="shared" si="2214"/>
        <v>65922.700000000012</v>
      </c>
      <c r="N1527" s="19">
        <f t="shared" si="2215"/>
        <v>96309</v>
      </c>
      <c r="O1527" s="19"/>
      <c r="P1527" s="19"/>
      <c r="Q1527" s="19"/>
      <c r="R1527" s="19">
        <f t="shared" si="2189"/>
        <v>54968.700000000004</v>
      </c>
      <c r="S1527" s="19"/>
      <c r="T1527" s="19">
        <f t="shared" si="2216"/>
        <v>54968.700000000004</v>
      </c>
      <c r="U1527" s="19">
        <f t="shared" si="2190"/>
        <v>65922.700000000012</v>
      </c>
      <c r="V1527" s="19">
        <f t="shared" si="2191"/>
        <v>96309</v>
      </c>
      <c r="W1527" s="19"/>
      <c r="X1527" s="32"/>
      <c r="Y1527" s="23"/>
      <c r="Z1527" s="2"/>
    </row>
    <row r="1528" spans="1:26" ht="31.2" x14ac:dyDescent="0.3">
      <c r="A1528" s="47" t="s">
        <v>314</v>
      </c>
      <c r="B1528" s="44">
        <v>200</v>
      </c>
      <c r="C1528" s="47"/>
      <c r="D1528" s="47"/>
      <c r="E1528" s="15" t="s">
        <v>578</v>
      </c>
      <c r="F1528" s="19">
        <f t="shared" ref="F1528:K1529" si="2234">F1529</f>
        <v>47904.1</v>
      </c>
      <c r="G1528" s="19">
        <f t="shared" si="2234"/>
        <v>82361.399999999994</v>
      </c>
      <c r="H1528" s="19">
        <f t="shared" si="2234"/>
        <v>109456.9</v>
      </c>
      <c r="I1528" s="19">
        <f t="shared" si="2234"/>
        <v>0</v>
      </c>
      <c r="J1528" s="19">
        <f t="shared" si="2234"/>
        <v>0</v>
      </c>
      <c r="K1528" s="19">
        <f t="shared" si="2234"/>
        <v>0</v>
      </c>
      <c r="L1528" s="19">
        <f t="shared" si="2213"/>
        <v>47904.1</v>
      </c>
      <c r="M1528" s="19">
        <f t="shared" si="2214"/>
        <v>82361.399999999994</v>
      </c>
      <c r="N1528" s="19">
        <f t="shared" si="2215"/>
        <v>109456.9</v>
      </c>
      <c r="O1528" s="19">
        <f t="shared" ref="O1528:Q1529" si="2235">O1529</f>
        <v>5187</v>
      </c>
      <c r="P1528" s="19">
        <f t="shared" si="2235"/>
        <v>0</v>
      </c>
      <c r="Q1528" s="19">
        <f t="shared" si="2235"/>
        <v>0</v>
      </c>
      <c r="R1528" s="19">
        <f t="shared" si="2189"/>
        <v>53091.1</v>
      </c>
      <c r="S1528" s="19">
        <f t="shared" ref="S1528:S1529" si="2236">S1529</f>
        <v>0</v>
      </c>
      <c r="T1528" s="19">
        <f t="shared" si="2216"/>
        <v>53091.1</v>
      </c>
      <c r="U1528" s="19">
        <f t="shared" si="2190"/>
        <v>82361.399999999994</v>
      </c>
      <c r="V1528" s="19">
        <f t="shared" si="2191"/>
        <v>109456.9</v>
      </c>
      <c r="W1528" s="19">
        <f t="shared" ref="W1528:W1529" si="2237">W1529</f>
        <v>0</v>
      </c>
      <c r="X1528" s="32"/>
      <c r="Y1528" s="23"/>
      <c r="Z1528" s="2"/>
    </row>
    <row r="1529" spans="1:26" ht="46.8" x14ac:dyDescent="0.3">
      <c r="A1529" s="47" t="s">
        <v>314</v>
      </c>
      <c r="B1529" s="44">
        <v>240</v>
      </c>
      <c r="C1529" s="47"/>
      <c r="D1529" s="47"/>
      <c r="E1529" s="15" t="s">
        <v>586</v>
      </c>
      <c r="F1529" s="19">
        <f t="shared" si="2234"/>
        <v>47904.1</v>
      </c>
      <c r="G1529" s="19">
        <f t="shared" si="2234"/>
        <v>82361.399999999994</v>
      </c>
      <c r="H1529" s="19">
        <f t="shared" si="2234"/>
        <v>109456.9</v>
      </c>
      <c r="I1529" s="19">
        <f t="shared" si="2234"/>
        <v>0</v>
      </c>
      <c r="J1529" s="19">
        <f t="shared" si="2234"/>
        <v>0</v>
      </c>
      <c r="K1529" s="19">
        <f t="shared" si="2234"/>
        <v>0</v>
      </c>
      <c r="L1529" s="19">
        <f t="shared" si="2213"/>
        <v>47904.1</v>
      </c>
      <c r="M1529" s="19">
        <f t="shared" si="2214"/>
        <v>82361.399999999994</v>
      </c>
      <c r="N1529" s="19">
        <f t="shared" si="2215"/>
        <v>109456.9</v>
      </c>
      <c r="O1529" s="19">
        <f t="shared" si="2235"/>
        <v>5187</v>
      </c>
      <c r="P1529" s="19">
        <f t="shared" si="2235"/>
        <v>0</v>
      </c>
      <c r="Q1529" s="19">
        <f t="shared" si="2235"/>
        <v>0</v>
      </c>
      <c r="R1529" s="19">
        <f t="shared" si="2189"/>
        <v>53091.1</v>
      </c>
      <c r="S1529" s="19">
        <f t="shared" si="2236"/>
        <v>0</v>
      </c>
      <c r="T1529" s="19">
        <f t="shared" si="2216"/>
        <v>53091.1</v>
      </c>
      <c r="U1529" s="19">
        <f t="shared" si="2190"/>
        <v>82361.399999999994</v>
      </c>
      <c r="V1529" s="19">
        <f t="shared" si="2191"/>
        <v>109456.9</v>
      </c>
      <c r="W1529" s="19">
        <f t="shared" si="2237"/>
        <v>0</v>
      </c>
      <c r="X1529" s="32"/>
      <c r="Y1529" s="23"/>
      <c r="Z1529" s="2"/>
    </row>
    <row r="1530" spans="1:26" x14ac:dyDescent="0.3">
      <c r="A1530" s="47" t="s">
        <v>314</v>
      </c>
      <c r="B1530" s="44">
        <v>240</v>
      </c>
      <c r="C1530" s="47" t="s">
        <v>151</v>
      </c>
      <c r="D1530" s="47" t="s">
        <v>24</v>
      </c>
      <c r="E1530" s="15" t="s">
        <v>548</v>
      </c>
      <c r="F1530" s="19">
        <v>47904.1</v>
      </c>
      <c r="G1530" s="19">
        <v>82361.399999999994</v>
      </c>
      <c r="H1530" s="19">
        <v>109456.9</v>
      </c>
      <c r="I1530" s="19"/>
      <c r="J1530" s="19"/>
      <c r="K1530" s="19"/>
      <c r="L1530" s="19">
        <f t="shared" si="2213"/>
        <v>47904.1</v>
      </c>
      <c r="M1530" s="19">
        <f t="shared" si="2214"/>
        <v>82361.399999999994</v>
      </c>
      <c r="N1530" s="19">
        <f t="shared" si="2215"/>
        <v>109456.9</v>
      </c>
      <c r="O1530" s="19">
        <v>5187</v>
      </c>
      <c r="P1530" s="19"/>
      <c r="Q1530" s="19"/>
      <c r="R1530" s="19">
        <f t="shared" si="2189"/>
        <v>53091.1</v>
      </c>
      <c r="S1530" s="19"/>
      <c r="T1530" s="19">
        <f t="shared" si="2216"/>
        <v>53091.1</v>
      </c>
      <c r="U1530" s="19">
        <f t="shared" si="2190"/>
        <v>82361.399999999994</v>
      </c>
      <c r="V1530" s="19">
        <f t="shared" si="2191"/>
        <v>109456.9</v>
      </c>
      <c r="W1530" s="19"/>
      <c r="X1530" s="32"/>
      <c r="Y1530" s="23"/>
      <c r="Z1530" s="2"/>
    </row>
    <row r="1531" spans="1:26" x14ac:dyDescent="0.3">
      <c r="A1531" s="47" t="s">
        <v>314</v>
      </c>
      <c r="B1531" s="44">
        <v>800</v>
      </c>
      <c r="C1531" s="47"/>
      <c r="D1531" s="47"/>
      <c r="E1531" s="15" t="s">
        <v>583</v>
      </c>
      <c r="F1531" s="19">
        <f t="shared" ref="F1531:K1532" si="2238">F1532</f>
        <v>10.9</v>
      </c>
      <c r="G1531" s="19">
        <f t="shared" si="2238"/>
        <v>10.9</v>
      </c>
      <c r="H1531" s="19">
        <f t="shared" si="2238"/>
        <v>10.9</v>
      </c>
      <c r="I1531" s="19">
        <f t="shared" si="2238"/>
        <v>0</v>
      </c>
      <c r="J1531" s="19">
        <f t="shared" si="2238"/>
        <v>0</v>
      </c>
      <c r="K1531" s="19">
        <f t="shared" si="2238"/>
        <v>0</v>
      </c>
      <c r="L1531" s="19">
        <f t="shared" si="2213"/>
        <v>10.9</v>
      </c>
      <c r="M1531" s="19">
        <f t="shared" si="2214"/>
        <v>10.9</v>
      </c>
      <c r="N1531" s="19">
        <f t="shared" si="2215"/>
        <v>10.9</v>
      </c>
      <c r="O1531" s="19">
        <f t="shared" ref="O1531:Q1532" si="2239">O1532</f>
        <v>0</v>
      </c>
      <c r="P1531" s="19">
        <f t="shared" si="2239"/>
        <v>0</v>
      </c>
      <c r="Q1531" s="19">
        <f t="shared" si="2239"/>
        <v>0</v>
      </c>
      <c r="R1531" s="19">
        <f t="shared" si="2189"/>
        <v>10.9</v>
      </c>
      <c r="S1531" s="19">
        <f t="shared" ref="S1531:S1532" si="2240">S1532</f>
        <v>0</v>
      </c>
      <c r="T1531" s="19">
        <f t="shared" si="2216"/>
        <v>10.9</v>
      </c>
      <c r="U1531" s="19">
        <f t="shared" si="2190"/>
        <v>10.9</v>
      </c>
      <c r="V1531" s="19">
        <f t="shared" si="2191"/>
        <v>10.9</v>
      </c>
      <c r="W1531" s="19">
        <f t="shared" ref="W1531:W1532" si="2241">W1532</f>
        <v>0</v>
      </c>
      <c r="X1531" s="32"/>
      <c r="Y1531" s="23"/>
      <c r="Z1531" s="2"/>
    </row>
    <row r="1532" spans="1:26" x14ac:dyDescent="0.3">
      <c r="A1532" s="47" t="s">
        <v>314</v>
      </c>
      <c r="B1532" s="44">
        <v>850</v>
      </c>
      <c r="C1532" s="47"/>
      <c r="D1532" s="47"/>
      <c r="E1532" s="15" t="s">
        <v>601</v>
      </c>
      <c r="F1532" s="19">
        <f t="shared" si="2238"/>
        <v>10.9</v>
      </c>
      <c r="G1532" s="19">
        <f t="shared" si="2238"/>
        <v>10.9</v>
      </c>
      <c r="H1532" s="19">
        <f t="shared" si="2238"/>
        <v>10.9</v>
      </c>
      <c r="I1532" s="19">
        <f t="shared" si="2238"/>
        <v>0</v>
      </c>
      <c r="J1532" s="19">
        <f t="shared" si="2238"/>
        <v>0</v>
      </c>
      <c r="K1532" s="19">
        <f t="shared" si="2238"/>
        <v>0</v>
      </c>
      <c r="L1532" s="19">
        <f t="shared" si="2213"/>
        <v>10.9</v>
      </c>
      <c r="M1532" s="19">
        <f t="shared" si="2214"/>
        <v>10.9</v>
      </c>
      <c r="N1532" s="19">
        <f t="shared" si="2215"/>
        <v>10.9</v>
      </c>
      <c r="O1532" s="19">
        <f t="shared" si="2239"/>
        <v>0</v>
      </c>
      <c r="P1532" s="19">
        <f t="shared" si="2239"/>
        <v>0</v>
      </c>
      <c r="Q1532" s="19">
        <f t="shared" si="2239"/>
        <v>0</v>
      </c>
      <c r="R1532" s="19">
        <f t="shared" si="2189"/>
        <v>10.9</v>
      </c>
      <c r="S1532" s="19">
        <f t="shared" si="2240"/>
        <v>0</v>
      </c>
      <c r="T1532" s="19">
        <f t="shared" si="2216"/>
        <v>10.9</v>
      </c>
      <c r="U1532" s="19">
        <f t="shared" si="2190"/>
        <v>10.9</v>
      </c>
      <c r="V1532" s="19">
        <f t="shared" si="2191"/>
        <v>10.9</v>
      </c>
      <c r="W1532" s="19">
        <f t="shared" si="2241"/>
        <v>0</v>
      </c>
      <c r="X1532" s="32"/>
      <c r="Y1532" s="23"/>
      <c r="Z1532" s="2"/>
    </row>
    <row r="1533" spans="1:26" x14ac:dyDescent="0.3">
      <c r="A1533" s="47" t="s">
        <v>314</v>
      </c>
      <c r="B1533" s="44">
        <v>850</v>
      </c>
      <c r="C1533" s="47" t="s">
        <v>151</v>
      </c>
      <c r="D1533" s="47" t="s">
        <v>24</v>
      </c>
      <c r="E1533" s="15" t="s">
        <v>548</v>
      </c>
      <c r="F1533" s="19">
        <v>10.9</v>
      </c>
      <c r="G1533" s="19">
        <v>10.9</v>
      </c>
      <c r="H1533" s="19">
        <v>10.9</v>
      </c>
      <c r="I1533" s="19"/>
      <c r="J1533" s="19"/>
      <c r="K1533" s="19"/>
      <c r="L1533" s="19">
        <f t="shared" si="2213"/>
        <v>10.9</v>
      </c>
      <c r="M1533" s="19">
        <f t="shared" si="2214"/>
        <v>10.9</v>
      </c>
      <c r="N1533" s="19">
        <f t="shared" si="2215"/>
        <v>10.9</v>
      </c>
      <c r="O1533" s="19"/>
      <c r="P1533" s="19"/>
      <c r="Q1533" s="19"/>
      <c r="R1533" s="19">
        <f t="shared" si="2189"/>
        <v>10.9</v>
      </c>
      <c r="S1533" s="19"/>
      <c r="T1533" s="19">
        <f t="shared" si="2216"/>
        <v>10.9</v>
      </c>
      <c r="U1533" s="19">
        <f t="shared" si="2190"/>
        <v>10.9</v>
      </c>
      <c r="V1533" s="19">
        <f t="shared" si="2191"/>
        <v>10.9</v>
      </c>
      <c r="W1533" s="19"/>
      <c r="X1533" s="32"/>
      <c r="Y1533" s="23"/>
      <c r="Z1533" s="2"/>
    </row>
    <row r="1534" spans="1:26" ht="62.4" x14ac:dyDescent="0.3">
      <c r="A1534" s="47" t="s">
        <v>325</v>
      </c>
      <c r="B1534" s="44"/>
      <c r="C1534" s="47"/>
      <c r="D1534" s="47"/>
      <c r="E1534" s="15" t="s">
        <v>1185</v>
      </c>
      <c r="F1534" s="19">
        <f t="shared" ref="F1534:K1534" si="2242">F1535+F1539</f>
        <v>64867.100000000006</v>
      </c>
      <c r="G1534" s="19">
        <f t="shared" si="2242"/>
        <v>64867.100000000006</v>
      </c>
      <c r="H1534" s="19">
        <f t="shared" si="2242"/>
        <v>40267.100000000006</v>
      </c>
      <c r="I1534" s="19">
        <f t="shared" si="2242"/>
        <v>0</v>
      </c>
      <c r="J1534" s="19">
        <f t="shared" si="2242"/>
        <v>0</v>
      </c>
      <c r="K1534" s="19">
        <f t="shared" si="2242"/>
        <v>0</v>
      </c>
      <c r="L1534" s="19">
        <f t="shared" si="2213"/>
        <v>64867.100000000006</v>
      </c>
      <c r="M1534" s="19">
        <f t="shared" si="2214"/>
        <v>64867.100000000006</v>
      </c>
      <c r="N1534" s="19">
        <f t="shared" si="2215"/>
        <v>40267.100000000006</v>
      </c>
      <c r="O1534" s="19">
        <f t="shared" ref="O1534:Q1534" si="2243">O1535+O1539</f>
        <v>0</v>
      </c>
      <c r="P1534" s="19">
        <f t="shared" si="2243"/>
        <v>0</v>
      </c>
      <c r="Q1534" s="19">
        <f t="shared" si="2243"/>
        <v>0</v>
      </c>
      <c r="R1534" s="19">
        <f t="shared" si="2189"/>
        <v>64867.100000000006</v>
      </c>
      <c r="S1534" s="19">
        <f t="shared" ref="S1534" si="2244">S1535+S1539</f>
        <v>0</v>
      </c>
      <c r="T1534" s="19">
        <f t="shared" si="2216"/>
        <v>64867.100000000006</v>
      </c>
      <c r="U1534" s="19">
        <f t="shared" si="2190"/>
        <v>64867.100000000006</v>
      </c>
      <c r="V1534" s="19">
        <f t="shared" si="2191"/>
        <v>40267.100000000006</v>
      </c>
      <c r="W1534" s="19">
        <f t="shared" ref="W1534" si="2245">W1535+W1539</f>
        <v>0</v>
      </c>
      <c r="X1534" s="32"/>
      <c r="Y1534" s="23"/>
      <c r="Z1534" s="2"/>
    </row>
    <row r="1535" spans="1:26" ht="46.8" x14ac:dyDescent="0.3">
      <c r="A1535" s="47" t="s">
        <v>323</v>
      </c>
      <c r="B1535" s="44"/>
      <c r="C1535" s="47"/>
      <c r="D1535" s="47"/>
      <c r="E1535" s="15" t="s">
        <v>873</v>
      </c>
      <c r="F1535" s="19">
        <f t="shared" ref="F1535:K1537" si="2246">F1536</f>
        <v>39108</v>
      </c>
      <c r="G1535" s="19">
        <f t="shared" si="2246"/>
        <v>39108</v>
      </c>
      <c r="H1535" s="19">
        <f t="shared" si="2246"/>
        <v>14508</v>
      </c>
      <c r="I1535" s="19">
        <f t="shared" si="2246"/>
        <v>0</v>
      </c>
      <c r="J1535" s="19">
        <f t="shared" si="2246"/>
        <v>0</v>
      </c>
      <c r="K1535" s="19">
        <f t="shared" si="2246"/>
        <v>0</v>
      </c>
      <c r="L1535" s="19">
        <f t="shared" si="2213"/>
        <v>39108</v>
      </c>
      <c r="M1535" s="19">
        <f t="shared" si="2214"/>
        <v>39108</v>
      </c>
      <c r="N1535" s="19">
        <f t="shared" si="2215"/>
        <v>14508</v>
      </c>
      <c r="O1535" s="19">
        <f t="shared" ref="O1535:Q1537" si="2247">O1536</f>
        <v>0</v>
      </c>
      <c r="P1535" s="19">
        <f t="shared" si="2247"/>
        <v>0</v>
      </c>
      <c r="Q1535" s="19">
        <f t="shared" si="2247"/>
        <v>0</v>
      </c>
      <c r="R1535" s="19">
        <f t="shared" si="2189"/>
        <v>39108</v>
      </c>
      <c r="S1535" s="19">
        <f t="shared" ref="S1535:S1537" si="2248">S1536</f>
        <v>0</v>
      </c>
      <c r="T1535" s="19">
        <f t="shared" si="2216"/>
        <v>39108</v>
      </c>
      <c r="U1535" s="19">
        <f t="shared" si="2190"/>
        <v>39108</v>
      </c>
      <c r="V1535" s="19">
        <f t="shared" si="2191"/>
        <v>14508</v>
      </c>
      <c r="W1535" s="19">
        <f t="shared" ref="W1535:W1537" si="2249">W1536</f>
        <v>0</v>
      </c>
      <c r="X1535" s="32"/>
      <c r="Y1535" s="23"/>
      <c r="Z1535" s="2"/>
    </row>
    <row r="1536" spans="1:26" ht="31.2" x14ac:dyDescent="0.3">
      <c r="A1536" s="47" t="s">
        <v>323</v>
      </c>
      <c r="B1536" s="44">
        <v>200</v>
      </c>
      <c r="C1536" s="47"/>
      <c r="D1536" s="47"/>
      <c r="E1536" s="15" t="s">
        <v>578</v>
      </c>
      <c r="F1536" s="19">
        <f t="shared" si="2246"/>
        <v>39108</v>
      </c>
      <c r="G1536" s="19">
        <f t="shared" si="2246"/>
        <v>39108</v>
      </c>
      <c r="H1536" s="19">
        <f t="shared" si="2246"/>
        <v>14508</v>
      </c>
      <c r="I1536" s="19">
        <f t="shared" si="2246"/>
        <v>0</v>
      </c>
      <c r="J1536" s="19">
        <f t="shared" si="2246"/>
        <v>0</v>
      </c>
      <c r="K1536" s="19">
        <f t="shared" si="2246"/>
        <v>0</v>
      </c>
      <c r="L1536" s="19">
        <f t="shared" si="2213"/>
        <v>39108</v>
      </c>
      <c r="M1536" s="19">
        <f t="shared" si="2214"/>
        <v>39108</v>
      </c>
      <c r="N1536" s="19">
        <f t="shared" si="2215"/>
        <v>14508</v>
      </c>
      <c r="O1536" s="19">
        <f t="shared" si="2247"/>
        <v>0</v>
      </c>
      <c r="P1536" s="19">
        <f t="shared" si="2247"/>
        <v>0</v>
      </c>
      <c r="Q1536" s="19">
        <f t="shared" si="2247"/>
        <v>0</v>
      </c>
      <c r="R1536" s="19">
        <f t="shared" si="2189"/>
        <v>39108</v>
      </c>
      <c r="S1536" s="19">
        <f t="shared" si="2248"/>
        <v>0</v>
      </c>
      <c r="T1536" s="19">
        <f t="shared" si="2216"/>
        <v>39108</v>
      </c>
      <c r="U1536" s="19">
        <f t="shared" si="2190"/>
        <v>39108</v>
      </c>
      <c r="V1536" s="19">
        <f t="shared" si="2191"/>
        <v>14508</v>
      </c>
      <c r="W1536" s="19">
        <f t="shared" si="2249"/>
        <v>0</v>
      </c>
      <c r="X1536" s="32"/>
      <c r="Y1536" s="23"/>
      <c r="Z1536" s="2"/>
    </row>
    <row r="1537" spans="1:26" ht="46.8" x14ac:dyDescent="0.3">
      <c r="A1537" s="47" t="s">
        <v>323</v>
      </c>
      <c r="B1537" s="44">
        <v>240</v>
      </c>
      <c r="C1537" s="47"/>
      <c r="D1537" s="47"/>
      <c r="E1537" s="15" t="s">
        <v>586</v>
      </c>
      <c r="F1537" s="19">
        <f t="shared" si="2246"/>
        <v>39108</v>
      </c>
      <c r="G1537" s="19">
        <f t="shared" si="2246"/>
        <v>39108</v>
      </c>
      <c r="H1537" s="19">
        <f t="shared" si="2246"/>
        <v>14508</v>
      </c>
      <c r="I1537" s="19">
        <f t="shared" si="2246"/>
        <v>0</v>
      </c>
      <c r="J1537" s="19">
        <f t="shared" si="2246"/>
        <v>0</v>
      </c>
      <c r="K1537" s="19">
        <f t="shared" si="2246"/>
        <v>0</v>
      </c>
      <c r="L1537" s="19">
        <f t="shared" si="2213"/>
        <v>39108</v>
      </c>
      <c r="M1537" s="19">
        <f t="shared" si="2214"/>
        <v>39108</v>
      </c>
      <c r="N1537" s="19">
        <f t="shared" si="2215"/>
        <v>14508</v>
      </c>
      <c r="O1537" s="19">
        <f t="shared" si="2247"/>
        <v>0</v>
      </c>
      <c r="P1537" s="19">
        <f t="shared" si="2247"/>
        <v>0</v>
      </c>
      <c r="Q1537" s="19">
        <f t="shared" si="2247"/>
        <v>0</v>
      </c>
      <c r="R1537" s="19">
        <f t="shared" si="2189"/>
        <v>39108</v>
      </c>
      <c r="S1537" s="19">
        <f t="shared" si="2248"/>
        <v>0</v>
      </c>
      <c r="T1537" s="19">
        <f t="shared" si="2216"/>
        <v>39108</v>
      </c>
      <c r="U1537" s="19">
        <f t="shared" si="2190"/>
        <v>39108</v>
      </c>
      <c r="V1537" s="19">
        <f t="shared" si="2191"/>
        <v>14508</v>
      </c>
      <c r="W1537" s="19">
        <f t="shared" si="2249"/>
        <v>0</v>
      </c>
      <c r="X1537" s="32"/>
      <c r="Y1537" s="23"/>
      <c r="Z1537" s="2"/>
    </row>
    <row r="1538" spans="1:26" x14ac:dyDescent="0.3">
      <c r="A1538" s="47" t="s">
        <v>323</v>
      </c>
      <c r="B1538" s="44">
        <v>240</v>
      </c>
      <c r="C1538" s="47" t="s">
        <v>151</v>
      </c>
      <c r="D1538" s="47" t="s">
        <v>30</v>
      </c>
      <c r="E1538" s="15" t="s">
        <v>549</v>
      </c>
      <c r="F1538" s="19">
        <v>39108</v>
      </c>
      <c r="G1538" s="19">
        <v>39108</v>
      </c>
      <c r="H1538" s="19">
        <v>14508</v>
      </c>
      <c r="I1538" s="19"/>
      <c r="J1538" s="19"/>
      <c r="K1538" s="19"/>
      <c r="L1538" s="19">
        <f t="shared" si="2213"/>
        <v>39108</v>
      </c>
      <c r="M1538" s="19">
        <f t="shared" si="2214"/>
        <v>39108</v>
      </c>
      <c r="N1538" s="19">
        <f t="shared" si="2215"/>
        <v>14508</v>
      </c>
      <c r="O1538" s="19"/>
      <c r="P1538" s="19"/>
      <c r="Q1538" s="19"/>
      <c r="R1538" s="19">
        <f t="shared" si="2189"/>
        <v>39108</v>
      </c>
      <c r="S1538" s="19"/>
      <c r="T1538" s="19">
        <f t="shared" si="2216"/>
        <v>39108</v>
      </c>
      <c r="U1538" s="19">
        <f t="shared" si="2190"/>
        <v>39108</v>
      </c>
      <c r="V1538" s="19">
        <f t="shared" si="2191"/>
        <v>14508</v>
      </c>
      <c r="W1538" s="19"/>
      <c r="X1538" s="32"/>
      <c r="Y1538" s="23"/>
      <c r="Z1538" s="2"/>
    </row>
    <row r="1539" spans="1:26" x14ac:dyDescent="0.3">
      <c r="A1539" s="47" t="s">
        <v>324</v>
      </c>
      <c r="B1539" s="44"/>
      <c r="C1539" s="47"/>
      <c r="D1539" s="47"/>
      <c r="E1539" s="15" t="s">
        <v>739</v>
      </c>
      <c r="F1539" s="19">
        <f t="shared" ref="F1539:K1541" si="2250">F1540</f>
        <v>25759.100000000002</v>
      </c>
      <c r="G1539" s="19">
        <f t="shared" si="2250"/>
        <v>25759.100000000002</v>
      </c>
      <c r="H1539" s="19">
        <f t="shared" si="2250"/>
        <v>25759.100000000002</v>
      </c>
      <c r="I1539" s="19">
        <f t="shared" si="2250"/>
        <v>0</v>
      </c>
      <c r="J1539" s="19">
        <f t="shared" si="2250"/>
        <v>0</v>
      </c>
      <c r="K1539" s="19">
        <f t="shared" si="2250"/>
        <v>0</v>
      </c>
      <c r="L1539" s="19">
        <f t="shared" si="2213"/>
        <v>25759.100000000002</v>
      </c>
      <c r="M1539" s="19">
        <f t="shared" si="2214"/>
        <v>25759.100000000002</v>
      </c>
      <c r="N1539" s="19">
        <f t="shared" si="2215"/>
        <v>25759.100000000002</v>
      </c>
      <c r="O1539" s="19">
        <f t="shared" ref="O1539:Q1541" si="2251">O1540</f>
        <v>0</v>
      </c>
      <c r="P1539" s="19">
        <f t="shared" si="2251"/>
        <v>0</v>
      </c>
      <c r="Q1539" s="19">
        <f t="shared" si="2251"/>
        <v>0</v>
      </c>
      <c r="R1539" s="19">
        <f t="shared" si="2189"/>
        <v>25759.100000000002</v>
      </c>
      <c r="S1539" s="19">
        <f t="shared" ref="S1539:S1541" si="2252">S1540</f>
        <v>0</v>
      </c>
      <c r="T1539" s="19">
        <f t="shared" si="2216"/>
        <v>25759.100000000002</v>
      </c>
      <c r="U1539" s="19">
        <f t="shared" si="2190"/>
        <v>25759.100000000002</v>
      </c>
      <c r="V1539" s="19">
        <f t="shared" si="2191"/>
        <v>25759.100000000002</v>
      </c>
      <c r="W1539" s="19">
        <f t="shared" ref="W1539:W1541" si="2253">W1540</f>
        <v>0</v>
      </c>
      <c r="X1539" s="32"/>
      <c r="Y1539" s="23"/>
      <c r="Z1539" s="2"/>
    </row>
    <row r="1540" spans="1:26" ht="31.2" x14ac:dyDescent="0.3">
      <c r="A1540" s="47" t="s">
        <v>324</v>
      </c>
      <c r="B1540" s="44">
        <v>200</v>
      </c>
      <c r="C1540" s="47"/>
      <c r="D1540" s="47"/>
      <c r="E1540" s="15" t="s">
        <v>578</v>
      </c>
      <c r="F1540" s="19">
        <f t="shared" si="2250"/>
        <v>25759.100000000002</v>
      </c>
      <c r="G1540" s="19">
        <f t="shared" si="2250"/>
        <v>25759.100000000002</v>
      </c>
      <c r="H1540" s="19">
        <f t="shared" si="2250"/>
        <v>25759.100000000002</v>
      </c>
      <c r="I1540" s="19">
        <f t="shared" si="2250"/>
        <v>0</v>
      </c>
      <c r="J1540" s="19">
        <f t="shared" si="2250"/>
        <v>0</v>
      </c>
      <c r="K1540" s="19">
        <f t="shared" si="2250"/>
        <v>0</v>
      </c>
      <c r="L1540" s="19">
        <f t="shared" si="2213"/>
        <v>25759.100000000002</v>
      </c>
      <c r="M1540" s="19">
        <f t="shared" si="2214"/>
        <v>25759.100000000002</v>
      </c>
      <c r="N1540" s="19">
        <f t="shared" si="2215"/>
        <v>25759.100000000002</v>
      </c>
      <c r="O1540" s="19">
        <f t="shared" si="2251"/>
        <v>0</v>
      </c>
      <c r="P1540" s="19">
        <f t="shared" si="2251"/>
        <v>0</v>
      </c>
      <c r="Q1540" s="19">
        <f t="shared" si="2251"/>
        <v>0</v>
      </c>
      <c r="R1540" s="19">
        <f t="shared" si="2189"/>
        <v>25759.100000000002</v>
      </c>
      <c r="S1540" s="19">
        <f t="shared" si="2252"/>
        <v>0</v>
      </c>
      <c r="T1540" s="19">
        <f t="shared" si="2216"/>
        <v>25759.100000000002</v>
      </c>
      <c r="U1540" s="19">
        <f t="shared" si="2190"/>
        <v>25759.100000000002</v>
      </c>
      <c r="V1540" s="19">
        <f t="shared" si="2191"/>
        <v>25759.100000000002</v>
      </c>
      <c r="W1540" s="19">
        <f t="shared" si="2253"/>
        <v>0</v>
      </c>
      <c r="X1540" s="32"/>
      <c r="Y1540" s="23"/>
      <c r="Z1540" s="2"/>
    </row>
    <row r="1541" spans="1:26" ht="46.8" x14ac:dyDescent="0.3">
      <c r="A1541" s="47" t="s">
        <v>324</v>
      </c>
      <c r="B1541" s="44">
        <v>240</v>
      </c>
      <c r="C1541" s="47"/>
      <c r="D1541" s="47"/>
      <c r="E1541" s="15" t="s">
        <v>586</v>
      </c>
      <c r="F1541" s="19">
        <f t="shared" si="2250"/>
        <v>25759.100000000002</v>
      </c>
      <c r="G1541" s="19">
        <f t="shared" si="2250"/>
        <v>25759.100000000002</v>
      </c>
      <c r="H1541" s="19">
        <f t="shared" si="2250"/>
        <v>25759.100000000002</v>
      </c>
      <c r="I1541" s="19">
        <f t="shared" si="2250"/>
        <v>0</v>
      </c>
      <c r="J1541" s="19">
        <f t="shared" si="2250"/>
        <v>0</v>
      </c>
      <c r="K1541" s="19">
        <f t="shared" si="2250"/>
        <v>0</v>
      </c>
      <c r="L1541" s="19">
        <f t="shared" si="2213"/>
        <v>25759.100000000002</v>
      </c>
      <c r="M1541" s="19">
        <f t="shared" si="2214"/>
        <v>25759.100000000002</v>
      </c>
      <c r="N1541" s="19">
        <f t="shared" si="2215"/>
        <v>25759.100000000002</v>
      </c>
      <c r="O1541" s="19">
        <f t="shared" si="2251"/>
        <v>0</v>
      </c>
      <c r="P1541" s="19">
        <f t="shared" si="2251"/>
        <v>0</v>
      </c>
      <c r="Q1541" s="19">
        <f t="shared" si="2251"/>
        <v>0</v>
      </c>
      <c r="R1541" s="19">
        <f t="shared" si="2189"/>
        <v>25759.100000000002</v>
      </c>
      <c r="S1541" s="19">
        <f t="shared" si="2252"/>
        <v>0</v>
      </c>
      <c r="T1541" s="19">
        <f t="shared" si="2216"/>
        <v>25759.100000000002</v>
      </c>
      <c r="U1541" s="19">
        <f t="shared" si="2190"/>
        <v>25759.100000000002</v>
      </c>
      <c r="V1541" s="19">
        <f t="shared" si="2191"/>
        <v>25759.100000000002</v>
      </c>
      <c r="W1541" s="19">
        <f t="shared" si="2253"/>
        <v>0</v>
      </c>
      <c r="X1541" s="32"/>
      <c r="Y1541" s="23"/>
      <c r="Z1541" s="2"/>
    </row>
    <row r="1542" spans="1:26" x14ac:dyDescent="0.3">
      <c r="A1542" s="47" t="s">
        <v>324</v>
      </c>
      <c r="B1542" s="44">
        <v>240</v>
      </c>
      <c r="C1542" s="47" t="s">
        <v>151</v>
      </c>
      <c r="D1542" s="47" t="s">
        <v>30</v>
      </c>
      <c r="E1542" s="15" t="s">
        <v>549</v>
      </c>
      <c r="F1542" s="19">
        <v>25759.100000000002</v>
      </c>
      <c r="G1542" s="19">
        <v>25759.100000000002</v>
      </c>
      <c r="H1542" s="19">
        <v>25759.100000000002</v>
      </c>
      <c r="I1542" s="19"/>
      <c r="J1542" s="19"/>
      <c r="K1542" s="19"/>
      <c r="L1542" s="19">
        <f t="shared" si="2213"/>
        <v>25759.100000000002</v>
      </c>
      <c r="M1542" s="19">
        <f t="shared" si="2214"/>
        <v>25759.100000000002</v>
      </c>
      <c r="N1542" s="19">
        <f t="shared" si="2215"/>
        <v>25759.100000000002</v>
      </c>
      <c r="O1542" s="19"/>
      <c r="P1542" s="19"/>
      <c r="Q1542" s="19"/>
      <c r="R1542" s="19">
        <f t="shared" si="2189"/>
        <v>25759.100000000002</v>
      </c>
      <c r="S1542" s="19"/>
      <c r="T1542" s="19">
        <f t="shared" si="2216"/>
        <v>25759.100000000002</v>
      </c>
      <c r="U1542" s="19">
        <f t="shared" si="2190"/>
        <v>25759.100000000002</v>
      </c>
      <c r="V1542" s="19">
        <f t="shared" si="2191"/>
        <v>25759.100000000002</v>
      </c>
      <c r="W1542" s="19"/>
      <c r="X1542" s="32"/>
      <c r="Y1542" s="23"/>
      <c r="Z1542" s="2"/>
    </row>
    <row r="1543" spans="1:26" ht="46.8" x14ac:dyDescent="0.3">
      <c r="A1543" s="47" t="s">
        <v>326</v>
      </c>
      <c r="B1543" s="44"/>
      <c r="C1543" s="47"/>
      <c r="D1543" s="47"/>
      <c r="E1543" s="15" t="s">
        <v>1186</v>
      </c>
      <c r="F1543" s="19">
        <f>F1544+F1548</f>
        <v>467000</v>
      </c>
      <c r="G1543" s="19">
        <f t="shared" ref="G1543:W1543" si="2254">G1544+G1548</f>
        <v>467000</v>
      </c>
      <c r="H1543" s="19">
        <f t="shared" si="2254"/>
        <v>0</v>
      </c>
      <c r="I1543" s="19">
        <f t="shared" ref="I1543:K1543" si="2255">I1544+I1548</f>
        <v>0</v>
      </c>
      <c r="J1543" s="19">
        <f t="shared" si="2255"/>
        <v>0</v>
      </c>
      <c r="K1543" s="19">
        <f t="shared" si="2255"/>
        <v>0</v>
      </c>
      <c r="L1543" s="19">
        <f t="shared" si="2213"/>
        <v>467000</v>
      </c>
      <c r="M1543" s="19">
        <f t="shared" si="2214"/>
        <v>467000</v>
      </c>
      <c r="N1543" s="19">
        <f t="shared" si="2215"/>
        <v>0</v>
      </c>
      <c r="O1543" s="19">
        <f t="shared" ref="O1543:Q1543" si="2256">O1544+O1548</f>
        <v>63708.334000000003</v>
      </c>
      <c r="P1543" s="19">
        <f t="shared" si="2256"/>
        <v>0</v>
      </c>
      <c r="Q1543" s="19">
        <f t="shared" si="2256"/>
        <v>0</v>
      </c>
      <c r="R1543" s="19">
        <f t="shared" si="2189"/>
        <v>530708.33400000003</v>
      </c>
      <c r="S1543" s="19">
        <f t="shared" ref="S1543" si="2257">S1544+S1548</f>
        <v>0</v>
      </c>
      <c r="T1543" s="19">
        <f t="shared" si="2216"/>
        <v>530708.33400000003</v>
      </c>
      <c r="U1543" s="19">
        <f t="shared" si="2190"/>
        <v>467000</v>
      </c>
      <c r="V1543" s="19">
        <f t="shared" si="2191"/>
        <v>0</v>
      </c>
      <c r="W1543" s="19">
        <f t="shared" si="2254"/>
        <v>0</v>
      </c>
      <c r="X1543" s="32"/>
      <c r="Y1543" s="23"/>
      <c r="Z1543" s="2"/>
    </row>
    <row r="1544" spans="1:26" ht="62.4" hidden="1" x14ac:dyDescent="0.3">
      <c r="A1544" s="35" t="s">
        <v>952</v>
      </c>
      <c r="B1544" s="34"/>
      <c r="C1544" s="35"/>
      <c r="D1544" s="35"/>
      <c r="E1544" s="15" t="s">
        <v>740</v>
      </c>
      <c r="F1544" s="19">
        <f t="shared" ref="F1544:K1546" si="2258">F1545</f>
        <v>233500</v>
      </c>
      <c r="G1544" s="19">
        <f t="shared" si="2258"/>
        <v>233500</v>
      </c>
      <c r="H1544" s="19">
        <f t="shared" si="2258"/>
        <v>0</v>
      </c>
      <c r="I1544" s="19">
        <f t="shared" si="2258"/>
        <v>-233500</v>
      </c>
      <c r="J1544" s="19">
        <f t="shared" si="2258"/>
        <v>-233500</v>
      </c>
      <c r="K1544" s="19">
        <f t="shared" si="2258"/>
        <v>0</v>
      </c>
      <c r="L1544" s="19">
        <f t="shared" si="2213"/>
        <v>0</v>
      </c>
      <c r="M1544" s="19">
        <f t="shared" si="2214"/>
        <v>0</v>
      </c>
      <c r="N1544" s="19">
        <f t="shared" si="2215"/>
        <v>0</v>
      </c>
      <c r="O1544" s="19">
        <f t="shared" ref="O1544:Q1546" si="2259">O1545</f>
        <v>0</v>
      </c>
      <c r="P1544" s="19">
        <f t="shared" si="2259"/>
        <v>0</v>
      </c>
      <c r="Q1544" s="19">
        <f t="shared" si="2259"/>
        <v>0</v>
      </c>
      <c r="R1544" s="19">
        <f t="shared" si="2189"/>
        <v>0</v>
      </c>
      <c r="S1544" s="19">
        <f t="shared" ref="S1544:S1546" si="2260">S1545</f>
        <v>0</v>
      </c>
      <c r="T1544" s="19"/>
      <c r="U1544" s="19">
        <f t="shared" si="2190"/>
        <v>0</v>
      </c>
      <c r="V1544" s="19">
        <f t="shared" si="2191"/>
        <v>0</v>
      </c>
      <c r="W1544" s="19">
        <f t="shared" ref="W1544:W1546" si="2261">W1545</f>
        <v>0</v>
      </c>
      <c r="X1544" s="32">
        <v>1</v>
      </c>
      <c r="Y1544" s="23"/>
      <c r="Z1544" s="2"/>
    </row>
    <row r="1545" spans="1:26" ht="31.2" hidden="1" x14ac:dyDescent="0.3">
      <c r="A1545" s="35" t="s">
        <v>952</v>
      </c>
      <c r="B1545" s="34">
        <v>200</v>
      </c>
      <c r="C1545" s="35"/>
      <c r="D1545" s="35"/>
      <c r="E1545" s="15" t="s">
        <v>578</v>
      </c>
      <c r="F1545" s="19">
        <f t="shared" si="2258"/>
        <v>233500</v>
      </c>
      <c r="G1545" s="19">
        <f t="shared" si="2258"/>
        <v>233500</v>
      </c>
      <c r="H1545" s="19">
        <f t="shared" si="2258"/>
        <v>0</v>
      </c>
      <c r="I1545" s="19">
        <f t="shared" si="2258"/>
        <v>-233500</v>
      </c>
      <c r="J1545" s="19">
        <f t="shared" si="2258"/>
        <v>-233500</v>
      </c>
      <c r="K1545" s="19">
        <f t="shared" si="2258"/>
        <v>0</v>
      </c>
      <c r="L1545" s="19">
        <f t="shared" si="2213"/>
        <v>0</v>
      </c>
      <c r="M1545" s="19">
        <f t="shared" si="2214"/>
        <v>0</v>
      </c>
      <c r="N1545" s="19">
        <f t="shared" si="2215"/>
        <v>0</v>
      </c>
      <c r="O1545" s="19">
        <f t="shared" si="2259"/>
        <v>0</v>
      </c>
      <c r="P1545" s="19">
        <f t="shared" si="2259"/>
        <v>0</v>
      </c>
      <c r="Q1545" s="19">
        <f t="shared" si="2259"/>
        <v>0</v>
      </c>
      <c r="R1545" s="19">
        <f t="shared" si="2189"/>
        <v>0</v>
      </c>
      <c r="S1545" s="19">
        <f t="shared" si="2260"/>
        <v>0</v>
      </c>
      <c r="T1545" s="19"/>
      <c r="U1545" s="19">
        <f t="shared" si="2190"/>
        <v>0</v>
      </c>
      <c r="V1545" s="19">
        <f t="shared" si="2191"/>
        <v>0</v>
      </c>
      <c r="W1545" s="19">
        <f t="shared" si="2261"/>
        <v>0</v>
      </c>
      <c r="X1545" s="32">
        <v>1</v>
      </c>
      <c r="Y1545" s="23"/>
      <c r="Z1545" s="2"/>
    </row>
    <row r="1546" spans="1:26" ht="46.8" hidden="1" x14ac:dyDescent="0.3">
      <c r="A1546" s="35" t="s">
        <v>952</v>
      </c>
      <c r="B1546" s="34">
        <v>240</v>
      </c>
      <c r="C1546" s="35"/>
      <c r="D1546" s="35"/>
      <c r="E1546" s="15" t="s">
        <v>586</v>
      </c>
      <c r="F1546" s="19">
        <f t="shared" si="2258"/>
        <v>233500</v>
      </c>
      <c r="G1546" s="19">
        <f t="shared" si="2258"/>
        <v>233500</v>
      </c>
      <c r="H1546" s="19">
        <f t="shared" si="2258"/>
        <v>0</v>
      </c>
      <c r="I1546" s="19">
        <f t="shared" si="2258"/>
        <v>-233500</v>
      </c>
      <c r="J1546" s="19">
        <f t="shared" si="2258"/>
        <v>-233500</v>
      </c>
      <c r="K1546" s="19">
        <f t="shared" si="2258"/>
        <v>0</v>
      </c>
      <c r="L1546" s="19">
        <f t="shared" si="2213"/>
        <v>0</v>
      </c>
      <c r="M1546" s="19">
        <f t="shared" si="2214"/>
        <v>0</v>
      </c>
      <c r="N1546" s="19">
        <f t="shared" si="2215"/>
        <v>0</v>
      </c>
      <c r="O1546" s="19">
        <f t="shared" si="2259"/>
        <v>0</v>
      </c>
      <c r="P1546" s="19">
        <f t="shared" si="2259"/>
        <v>0</v>
      </c>
      <c r="Q1546" s="19">
        <f t="shared" si="2259"/>
        <v>0</v>
      </c>
      <c r="R1546" s="19">
        <f t="shared" si="2189"/>
        <v>0</v>
      </c>
      <c r="S1546" s="19">
        <f t="shared" si="2260"/>
        <v>0</v>
      </c>
      <c r="T1546" s="19"/>
      <c r="U1546" s="19">
        <f t="shared" si="2190"/>
        <v>0</v>
      </c>
      <c r="V1546" s="19">
        <f t="shared" si="2191"/>
        <v>0</v>
      </c>
      <c r="W1546" s="19">
        <f t="shared" si="2261"/>
        <v>0</v>
      </c>
      <c r="X1546" s="32">
        <v>1</v>
      </c>
      <c r="Y1546" s="23"/>
      <c r="Z1546" s="2"/>
    </row>
    <row r="1547" spans="1:26" hidden="1" x14ac:dyDescent="0.3">
      <c r="A1547" s="35" t="s">
        <v>952</v>
      </c>
      <c r="B1547" s="34">
        <v>240</v>
      </c>
      <c r="C1547" s="35" t="s">
        <v>151</v>
      </c>
      <c r="D1547" s="35" t="s">
        <v>24</v>
      </c>
      <c r="E1547" s="15" t="s">
        <v>548</v>
      </c>
      <c r="F1547" s="19">
        <v>233500</v>
      </c>
      <c r="G1547" s="19">
        <v>233500</v>
      </c>
      <c r="H1547" s="19">
        <v>0</v>
      </c>
      <c r="I1547" s="19">
        <v>-233500</v>
      </c>
      <c r="J1547" s="19">
        <v>-233500</v>
      </c>
      <c r="K1547" s="19"/>
      <c r="L1547" s="19">
        <f t="shared" si="2213"/>
        <v>0</v>
      </c>
      <c r="M1547" s="19">
        <f t="shared" si="2214"/>
        <v>0</v>
      </c>
      <c r="N1547" s="19">
        <f t="shared" si="2215"/>
        <v>0</v>
      </c>
      <c r="O1547" s="19"/>
      <c r="P1547" s="19"/>
      <c r="Q1547" s="19"/>
      <c r="R1547" s="19">
        <f t="shared" si="2189"/>
        <v>0</v>
      </c>
      <c r="S1547" s="19"/>
      <c r="T1547" s="19"/>
      <c r="U1547" s="19">
        <f t="shared" si="2190"/>
        <v>0</v>
      </c>
      <c r="V1547" s="19">
        <f t="shared" si="2191"/>
        <v>0</v>
      </c>
      <c r="W1547" s="19"/>
      <c r="X1547" s="32">
        <v>1</v>
      </c>
      <c r="Y1547" s="23" t="s">
        <v>1339</v>
      </c>
      <c r="Z1547" s="2"/>
    </row>
    <row r="1548" spans="1:26" ht="124.8" x14ac:dyDescent="0.3">
      <c r="A1548" s="20" t="s">
        <v>1020</v>
      </c>
      <c r="B1548" s="44"/>
      <c r="C1548" s="47"/>
      <c r="D1548" s="47"/>
      <c r="E1548" s="15" t="s">
        <v>1375</v>
      </c>
      <c r="F1548" s="19">
        <f>F1549</f>
        <v>233500</v>
      </c>
      <c r="G1548" s="19">
        <f t="shared" ref="G1548:W1550" si="2262">G1549</f>
        <v>233500</v>
      </c>
      <c r="H1548" s="19">
        <f t="shared" si="2262"/>
        <v>0</v>
      </c>
      <c r="I1548" s="19">
        <f t="shared" si="2262"/>
        <v>233500</v>
      </c>
      <c r="J1548" s="19">
        <f t="shared" si="2262"/>
        <v>233500</v>
      </c>
      <c r="K1548" s="19">
        <f t="shared" si="2262"/>
        <v>0</v>
      </c>
      <c r="L1548" s="19">
        <f t="shared" si="2213"/>
        <v>467000</v>
      </c>
      <c r="M1548" s="19">
        <f t="shared" si="2214"/>
        <v>467000</v>
      </c>
      <c r="N1548" s="19">
        <f t="shared" si="2215"/>
        <v>0</v>
      </c>
      <c r="O1548" s="19">
        <f t="shared" si="2262"/>
        <v>63708.334000000003</v>
      </c>
      <c r="P1548" s="19">
        <f t="shared" si="2262"/>
        <v>0</v>
      </c>
      <c r="Q1548" s="19">
        <f t="shared" si="2262"/>
        <v>0</v>
      </c>
      <c r="R1548" s="19">
        <f t="shared" si="2189"/>
        <v>530708.33400000003</v>
      </c>
      <c r="S1548" s="19">
        <f t="shared" si="2262"/>
        <v>0</v>
      </c>
      <c r="T1548" s="19">
        <f t="shared" ref="T1548:T1553" si="2263">R1548+S1548</f>
        <v>530708.33400000003</v>
      </c>
      <c r="U1548" s="19">
        <f t="shared" si="2190"/>
        <v>467000</v>
      </c>
      <c r="V1548" s="19">
        <f t="shared" si="2191"/>
        <v>0</v>
      </c>
      <c r="W1548" s="19">
        <f t="shared" si="2262"/>
        <v>0</v>
      </c>
      <c r="X1548" s="32"/>
      <c r="Y1548" s="23"/>
      <c r="Z1548" s="2"/>
    </row>
    <row r="1549" spans="1:26" ht="31.2" x14ac:dyDescent="0.3">
      <c r="A1549" s="20" t="s">
        <v>1020</v>
      </c>
      <c r="B1549" s="44">
        <v>200</v>
      </c>
      <c r="C1549" s="47"/>
      <c r="D1549" s="47"/>
      <c r="E1549" s="15" t="s">
        <v>578</v>
      </c>
      <c r="F1549" s="19">
        <f>F1550</f>
        <v>233500</v>
      </c>
      <c r="G1549" s="19">
        <f t="shared" si="2262"/>
        <v>233500</v>
      </c>
      <c r="H1549" s="19">
        <f t="shared" si="2262"/>
        <v>0</v>
      </c>
      <c r="I1549" s="19">
        <f t="shared" si="2262"/>
        <v>233500</v>
      </c>
      <c r="J1549" s="19">
        <f t="shared" si="2262"/>
        <v>233500</v>
      </c>
      <c r="K1549" s="19">
        <f t="shared" si="2262"/>
        <v>0</v>
      </c>
      <c r="L1549" s="19">
        <f t="shared" si="2213"/>
        <v>467000</v>
      </c>
      <c r="M1549" s="19">
        <f t="shared" si="2214"/>
        <v>467000</v>
      </c>
      <c r="N1549" s="19">
        <f t="shared" si="2215"/>
        <v>0</v>
      </c>
      <c r="O1549" s="19">
        <f t="shared" si="2262"/>
        <v>63708.334000000003</v>
      </c>
      <c r="P1549" s="19">
        <f t="shared" si="2262"/>
        <v>0</v>
      </c>
      <c r="Q1549" s="19">
        <f t="shared" si="2262"/>
        <v>0</v>
      </c>
      <c r="R1549" s="19">
        <f t="shared" si="2189"/>
        <v>530708.33400000003</v>
      </c>
      <c r="S1549" s="19">
        <f t="shared" si="2262"/>
        <v>0</v>
      </c>
      <c r="T1549" s="19">
        <f t="shared" si="2263"/>
        <v>530708.33400000003</v>
      </c>
      <c r="U1549" s="19">
        <f t="shared" si="2190"/>
        <v>467000</v>
      </c>
      <c r="V1549" s="19">
        <f t="shared" si="2191"/>
        <v>0</v>
      </c>
      <c r="W1549" s="19">
        <f t="shared" si="2262"/>
        <v>0</v>
      </c>
      <c r="X1549" s="32"/>
      <c r="Y1549" s="23"/>
      <c r="Z1549" s="2"/>
    </row>
    <row r="1550" spans="1:26" ht="46.8" x14ac:dyDescent="0.3">
      <c r="A1550" s="20" t="s">
        <v>1020</v>
      </c>
      <c r="B1550" s="44">
        <v>240</v>
      </c>
      <c r="C1550" s="47"/>
      <c r="D1550" s="47"/>
      <c r="E1550" s="15" t="s">
        <v>586</v>
      </c>
      <c r="F1550" s="19">
        <f>F1551</f>
        <v>233500</v>
      </c>
      <c r="G1550" s="19">
        <f t="shared" si="2262"/>
        <v>233500</v>
      </c>
      <c r="H1550" s="19">
        <f t="shared" si="2262"/>
        <v>0</v>
      </c>
      <c r="I1550" s="19">
        <f t="shared" si="2262"/>
        <v>233500</v>
      </c>
      <c r="J1550" s="19">
        <f t="shared" si="2262"/>
        <v>233500</v>
      </c>
      <c r="K1550" s="19">
        <f t="shared" si="2262"/>
        <v>0</v>
      </c>
      <c r="L1550" s="19">
        <f t="shared" si="2213"/>
        <v>467000</v>
      </c>
      <c r="M1550" s="19">
        <f t="shared" si="2214"/>
        <v>467000</v>
      </c>
      <c r="N1550" s="19">
        <f t="shared" si="2215"/>
        <v>0</v>
      </c>
      <c r="O1550" s="19">
        <f t="shared" si="2262"/>
        <v>63708.334000000003</v>
      </c>
      <c r="P1550" s="19">
        <f t="shared" si="2262"/>
        <v>0</v>
      </c>
      <c r="Q1550" s="19">
        <f t="shared" si="2262"/>
        <v>0</v>
      </c>
      <c r="R1550" s="19">
        <f t="shared" si="2189"/>
        <v>530708.33400000003</v>
      </c>
      <c r="S1550" s="19">
        <f t="shared" si="2262"/>
        <v>0</v>
      </c>
      <c r="T1550" s="19">
        <f t="shared" si="2263"/>
        <v>530708.33400000003</v>
      </c>
      <c r="U1550" s="19">
        <f t="shared" si="2190"/>
        <v>467000</v>
      </c>
      <c r="V1550" s="19">
        <f t="shared" si="2191"/>
        <v>0</v>
      </c>
      <c r="W1550" s="19">
        <f t="shared" si="2262"/>
        <v>0</v>
      </c>
      <c r="X1550" s="32"/>
      <c r="Y1550" s="23"/>
      <c r="Z1550" s="2"/>
    </row>
    <row r="1551" spans="1:26" x14ac:dyDescent="0.3">
      <c r="A1551" s="20" t="s">
        <v>1020</v>
      </c>
      <c r="B1551" s="44">
        <v>240</v>
      </c>
      <c r="C1551" s="47" t="s">
        <v>151</v>
      </c>
      <c r="D1551" s="47" t="s">
        <v>24</v>
      </c>
      <c r="E1551" s="15" t="s">
        <v>548</v>
      </c>
      <c r="F1551" s="19">
        <v>233500</v>
      </c>
      <c r="G1551" s="19">
        <v>233500</v>
      </c>
      <c r="H1551" s="19">
        <v>0</v>
      </c>
      <c r="I1551" s="19">
        <v>233500</v>
      </c>
      <c r="J1551" s="19">
        <v>233500</v>
      </c>
      <c r="K1551" s="19"/>
      <c r="L1551" s="19">
        <f t="shared" si="2213"/>
        <v>467000</v>
      </c>
      <c r="M1551" s="19">
        <f t="shared" si="2214"/>
        <v>467000</v>
      </c>
      <c r="N1551" s="19">
        <f t="shared" si="2215"/>
        <v>0</v>
      </c>
      <c r="O1551" s="19">
        <v>63708.334000000003</v>
      </c>
      <c r="P1551" s="19"/>
      <c r="Q1551" s="19"/>
      <c r="R1551" s="19">
        <f t="shared" si="2189"/>
        <v>530708.33400000003</v>
      </c>
      <c r="S1551" s="19"/>
      <c r="T1551" s="19">
        <f t="shared" si="2263"/>
        <v>530708.33400000003</v>
      </c>
      <c r="U1551" s="19">
        <f t="shared" si="2190"/>
        <v>467000</v>
      </c>
      <c r="V1551" s="19">
        <f t="shared" si="2191"/>
        <v>0</v>
      </c>
      <c r="W1551" s="19"/>
      <c r="X1551" s="32"/>
      <c r="Y1551" s="23" t="s">
        <v>1339</v>
      </c>
      <c r="Z1551" s="2"/>
    </row>
    <row r="1552" spans="1:26" s="9" customFormat="1" ht="31.2" x14ac:dyDescent="0.3">
      <c r="A1552" s="8" t="s">
        <v>327</v>
      </c>
      <c r="B1552" s="14"/>
      <c r="C1552" s="8"/>
      <c r="D1552" s="8"/>
      <c r="E1552" s="45" t="s">
        <v>1187</v>
      </c>
      <c r="F1552" s="12">
        <f>F1553+F1564</f>
        <v>443830.10000000003</v>
      </c>
      <c r="G1552" s="12">
        <f>G1553+G1564</f>
        <v>150875.4</v>
      </c>
      <c r="H1552" s="12">
        <f>H1553+H1564</f>
        <v>20000</v>
      </c>
      <c r="I1552" s="12">
        <f t="shared" ref="I1552:K1552" si="2264">I1553+I1564</f>
        <v>0</v>
      </c>
      <c r="J1552" s="12">
        <f t="shared" si="2264"/>
        <v>0</v>
      </c>
      <c r="K1552" s="12">
        <f t="shared" si="2264"/>
        <v>0</v>
      </c>
      <c r="L1552" s="12">
        <f t="shared" si="2213"/>
        <v>443830.10000000003</v>
      </c>
      <c r="M1552" s="12">
        <f t="shared" si="2214"/>
        <v>150875.4</v>
      </c>
      <c r="N1552" s="12">
        <f t="shared" si="2215"/>
        <v>20000</v>
      </c>
      <c r="O1552" s="12">
        <f t="shared" ref="O1552:Q1552" si="2265">O1553+O1564</f>
        <v>308931.18200000003</v>
      </c>
      <c r="P1552" s="12">
        <f t="shared" si="2265"/>
        <v>425388.69999999995</v>
      </c>
      <c r="Q1552" s="12">
        <f t="shared" si="2265"/>
        <v>528780.80000000005</v>
      </c>
      <c r="R1552" s="12">
        <f t="shared" si="2189"/>
        <v>752761.28200000012</v>
      </c>
      <c r="S1552" s="12">
        <f>S1553+S1564</f>
        <v>0</v>
      </c>
      <c r="T1552" s="12">
        <f t="shared" si="2263"/>
        <v>752761.28200000012</v>
      </c>
      <c r="U1552" s="12">
        <f t="shared" si="2190"/>
        <v>576264.1</v>
      </c>
      <c r="V1552" s="12">
        <f t="shared" si="2191"/>
        <v>548780.80000000005</v>
      </c>
      <c r="W1552" s="12">
        <f>W1553+W1564</f>
        <v>0</v>
      </c>
      <c r="X1552" s="22"/>
      <c r="Y1552" s="25"/>
    </row>
    <row r="1553" spans="1:26" s="11" customFormat="1" ht="62.4" x14ac:dyDescent="0.3">
      <c r="A1553" s="10" t="s">
        <v>328</v>
      </c>
      <c r="B1553" s="17"/>
      <c r="C1553" s="10"/>
      <c r="D1553" s="10"/>
      <c r="E1553" s="16" t="s">
        <v>1188</v>
      </c>
      <c r="F1553" s="18">
        <f t="shared" ref="F1553:K1553" si="2266">F1559</f>
        <v>20000</v>
      </c>
      <c r="G1553" s="18">
        <f t="shared" si="2266"/>
        <v>20000</v>
      </c>
      <c r="H1553" s="18">
        <f t="shared" si="2266"/>
        <v>20000</v>
      </c>
      <c r="I1553" s="18">
        <f t="shared" si="2266"/>
        <v>0</v>
      </c>
      <c r="J1553" s="18">
        <f t="shared" si="2266"/>
        <v>0</v>
      </c>
      <c r="K1553" s="18">
        <f t="shared" si="2266"/>
        <v>0</v>
      </c>
      <c r="L1553" s="18">
        <f t="shared" si="2213"/>
        <v>20000</v>
      </c>
      <c r="M1553" s="18">
        <f t="shared" si="2214"/>
        <v>20000</v>
      </c>
      <c r="N1553" s="18">
        <f t="shared" si="2215"/>
        <v>20000</v>
      </c>
      <c r="O1553" s="18">
        <f>O1559+O1554</f>
        <v>269854.375</v>
      </c>
      <c r="P1553" s="18">
        <f t="shared" ref="P1553:W1553" si="2267">P1559+P1554</f>
        <v>246010.4</v>
      </c>
      <c r="Q1553" s="18">
        <f t="shared" si="2267"/>
        <v>256895.7</v>
      </c>
      <c r="R1553" s="18">
        <f t="shared" si="2189"/>
        <v>289854.375</v>
      </c>
      <c r="S1553" s="18">
        <f t="shared" ref="S1553" si="2268">S1559+S1554</f>
        <v>0</v>
      </c>
      <c r="T1553" s="18">
        <f t="shared" si="2263"/>
        <v>289854.375</v>
      </c>
      <c r="U1553" s="18">
        <f t="shared" si="2190"/>
        <v>266010.40000000002</v>
      </c>
      <c r="V1553" s="18">
        <f t="shared" si="2191"/>
        <v>276895.7</v>
      </c>
      <c r="W1553" s="18">
        <f t="shared" si="2267"/>
        <v>0</v>
      </c>
      <c r="X1553" s="31"/>
      <c r="Y1553" s="26"/>
    </row>
    <row r="1554" spans="1:26" ht="46.8" hidden="1" x14ac:dyDescent="0.3">
      <c r="A1554" s="20" t="s">
        <v>1373</v>
      </c>
      <c r="B1554" s="34"/>
      <c r="C1554" s="35"/>
      <c r="D1554" s="35"/>
      <c r="E1554" s="15" t="s">
        <v>1371</v>
      </c>
      <c r="F1554" s="19"/>
      <c r="G1554" s="19"/>
      <c r="H1554" s="19"/>
      <c r="I1554" s="19"/>
      <c r="J1554" s="19"/>
      <c r="K1554" s="19"/>
      <c r="L1554" s="19"/>
      <c r="M1554" s="19"/>
      <c r="N1554" s="19"/>
      <c r="O1554" s="19">
        <f>O1555</f>
        <v>0</v>
      </c>
      <c r="P1554" s="19">
        <f t="shared" ref="P1554:W1557" si="2269">P1555</f>
        <v>0</v>
      </c>
      <c r="Q1554" s="19">
        <f t="shared" si="2269"/>
        <v>0</v>
      </c>
      <c r="R1554" s="19">
        <f t="shared" ref="R1554:R1617" si="2270">L1554+O1554</f>
        <v>0</v>
      </c>
      <c r="S1554" s="19">
        <f t="shared" si="2269"/>
        <v>0</v>
      </c>
      <c r="T1554" s="19"/>
      <c r="U1554" s="19">
        <f t="shared" ref="U1554:U1617" si="2271">M1554+P1554</f>
        <v>0</v>
      </c>
      <c r="V1554" s="19">
        <f t="shared" ref="V1554:V1617" si="2272">N1554+Q1554</f>
        <v>0</v>
      </c>
      <c r="W1554" s="19">
        <f t="shared" si="2269"/>
        <v>0</v>
      </c>
      <c r="X1554" s="32">
        <v>1</v>
      </c>
      <c r="Y1554" s="23"/>
      <c r="Z1554" s="2"/>
    </row>
    <row r="1555" spans="1:26" ht="62.4" hidden="1" x14ac:dyDescent="0.3">
      <c r="A1555" s="20" t="s">
        <v>1374</v>
      </c>
      <c r="B1555" s="34"/>
      <c r="C1555" s="35"/>
      <c r="D1555" s="35"/>
      <c r="E1555" s="15" t="s">
        <v>1372</v>
      </c>
      <c r="F1555" s="19"/>
      <c r="G1555" s="19"/>
      <c r="H1555" s="19"/>
      <c r="I1555" s="19"/>
      <c r="J1555" s="19"/>
      <c r="K1555" s="19"/>
      <c r="L1555" s="19"/>
      <c r="M1555" s="19"/>
      <c r="N1555" s="19"/>
      <c r="O1555" s="19">
        <f>O1556</f>
        <v>0</v>
      </c>
      <c r="P1555" s="19">
        <f t="shared" si="2269"/>
        <v>0</v>
      </c>
      <c r="Q1555" s="19">
        <f t="shared" si="2269"/>
        <v>0</v>
      </c>
      <c r="R1555" s="19">
        <f t="shared" si="2270"/>
        <v>0</v>
      </c>
      <c r="S1555" s="19">
        <f t="shared" si="2269"/>
        <v>0</v>
      </c>
      <c r="T1555" s="19"/>
      <c r="U1555" s="19">
        <f t="shared" si="2271"/>
        <v>0</v>
      </c>
      <c r="V1555" s="19">
        <f t="shared" si="2272"/>
        <v>0</v>
      </c>
      <c r="W1555" s="19">
        <f t="shared" si="2269"/>
        <v>0</v>
      </c>
      <c r="X1555" s="32">
        <v>1</v>
      </c>
      <c r="Y1555" s="23"/>
      <c r="Z1555" s="2"/>
    </row>
    <row r="1556" spans="1:26" hidden="1" x14ac:dyDescent="0.3">
      <c r="A1556" s="20" t="s">
        <v>1374</v>
      </c>
      <c r="B1556" s="34">
        <v>800</v>
      </c>
      <c r="C1556" s="35"/>
      <c r="D1556" s="35"/>
      <c r="E1556" s="15" t="s">
        <v>583</v>
      </c>
      <c r="F1556" s="19"/>
      <c r="G1556" s="19"/>
      <c r="H1556" s="19"/>
      <c r="I1556" s="19"/>
      <c r="J1556" s="19"/>
      <c r="K1556" s="19"/>
      <c r="L1556" s="19"/>
      <c r="M1556" s="19"/>
      <c r="N1556" s="19"/>
      <c r="O1556" s="19">
        <f>O1557</f>
        <v>0</v>
      </c>
      <c r="P1556" s="19">
        <f t="shared" si="2269"/>
        <v>0</v>
      </c>
      <c r="Q1556" s="19">
        <f t="shared" si="2269"/>
        <v>0</v>
      </c>
      <c r="R1556" s="19">
        <f t="shared" si="2270"/>
        <v>0</v>
      </c>
      <c r="S1556" s="19">
        <f t="shared" si="2269"/>
        <v>0</v>
      </c>
      <c r="T1556" s="19"/>
      <c r="U1556" s="19">
        <f t="shared" si="2271"/>
        <v>0</v>
      </c>
      <c r="V1556" s="19">
        <f t="shared" si="2272"/>
        <v>0</v>
      </c>
      <c r="W1556" s="19">
        <f t="shared" si="2269"/>
        <v>0</v>
      </c>
      <c r="X1556" s="32">
        <v>1</v>
      </c>
      <c r="Y1556" s="23"/>
      <c r="Z1556" s="2"/>
    </row>
    <row r="1557" spans="1:26" ht="78" hidden="1" x14ac:dyDescent="0.3">
      <c r="A1557" s="20" t="s">
        <v>1374</v>
      </c>
      <c r="B1557" s="34">
        <v>810</v>
      </c>
      <c r="C1557" s="35"/>
      <c r="D1557" s="35"/>
      <c r="E1557" s="15" t="s">
        <v>599</v>
      </c>
      <c r="F1557" s="19"/>
      <c r="G1557" s="19"/>
      <c r="H1557" s="19"/>
      <c r="I1557" s="19"/>
      <c r="J1557" s="19"/>
      <c r="K1557" s="19"/>
      <c r="L1557" s="19"/>
      <c r="M1557" s="19"/>
      <c r="N1557" s="19"/>
      <c r="O1557" s="19">
        <f>O1558</f>
        <v>0</v>
      </c>
      <c r="P1557" s="19">
        <f t="shared" si="2269"/>
        <v>0</v>
      </c>
      <c r="Q1557" s="19">
        <f t="shared" si="2269"/>
        <v>0</v>
      </c>
      <c r="R1557" s="19">
        <f t="shared" si="2270"/>
        <v>0</v>
      </c>
      <c r="S1557" s="19">
        <f t="shared" si="2269"/>
        <v>0</v>
      </c>
      <c r="T1557" s="19"/>
      <c r="U1557" s="19">
        <f t="shared" si="2271"/>
        <v>0</v>
      </c>
      <c r="V1557" s="19">
        <f t="shared" si="2272"/>
        <v>0</v>
      </c>
      <c r="W1557" s="19">
        <f t="shared" si="2269"/>
        <v>0</v>
      </c>
      <c r="X1557" s="32">
        <v>1</v>
      </c>
      <c r="Y1557" s="23"/>
      <c r="Z1557" s="2"/>
    </row>
    <row r="1558" spans="1:26" hidden="1" x14ac:dyDescent="0.3">
      <c r="A1558" s="20" t="s">
        <v>1374</v>
      </c>
      <c r="B1558" s="34">
        <v>810</v>
      </c>
      <c r="C1558" s="35" t="s">
        <v>200</v>
      </c>
      <c r="D1558" s="35" t="s">
        <v>20</v>
      </c>
      <c r="E1558" s="15" t="s">
        <v>553</v>
      </c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>
        <f t="shared" si="2270"/>
        <v>0</v>
      </c>
      <c r="S1558" s="19"/>
      <c r="T1558" s="19"/>
      <c r="U1558" s="19">
        <f t="shared" si="2271"/>
        <v>0</v>
      </c>
      <c r="V1558" s="19">
        <f t="shared" si="2272"/>
        <v>0</v>
      </c>
      <c r="W1558" s="19"/>
      <c r="X1558" s="32">
        <v>1</v>
      </c>
      <c r="Y1558" s="23"/>
      <c r="Z1558" s="2"/>
    </row>
    <row r="1559" spans="1:26" ht="31.2" x14ac:dyDescent="0.3">
      <c r="A1559" s="20" t="s">
        <v>923</v>
      </c>
      <c r="B1559" s="44"/>
      <c r="C1559" s="47"/>
      <c r="D1559" s="47"/>
      <c r="E1559" s="15" t="s">
        <v>925</v>
      </c>
      <c r="F1559" s="19">
        <f t="shared" ref="F1559:H1562" si="2273">F1560</f>
        <v>20000</v>
      </c>
      <c r="G1559" s="19">
        <f t="shared" si="2273"/>
        <v>20000</v>
      </c>
      <c r="H1559" s="19">
        <f t="shared" si="2273"/>
        <v>20000</v>
      </c>
      <c r="I1559" s="19">
        <f t="shared" ref="I1559:Q1562" si="2274">I1560</f>
        <v>0</v>
      </c>
      <c r="J1559" s="19">
        <f t="shared" si="2274"/>
        <v>0</v>
      </c>
      <c r="K1559" s="19">
        <f t="shared" si="2274"/>
        <v>0</v>
      </c>
      <c r="L1559" s="19">
        <f t="shared" si="2213"/>
        <v>20000</v>
      </c>
      <c r="M1559" s="19">
        <f t="shared" si="2214"/>
        <v>20000</v>
      </c>
      <c r="N1559" s="19">
        <f t="shared" si="2215"/>
        <v>20000</v>
      </c>
      <c r="O1559" s="19">
        <f t="shared" si="2274"/>
        <v>269854.375</v>
      </c>
      <c r="P1559" s="19">
        <f t="shared" si="2274"/>
        <v>246010.4</v>
      </c>
      <c r="Q1559" s="19">
        <f t="shared" si="2274"/>
        <v>256895.7</v>
      </c>
      <c r="R1559" s="19">
        <f t="shared" si="2270"/>
        <v>289854.375</v>
      </c>
      <c r="S1559" s="19">
        <f t="shared" ref="S1559:S1562" si="2275">S1560</f>
        <v>0</v>
      </c>
      <c r="T1559" s="19">
        <f t="shared" ref="T1559:T1622" si="2276">R1559+S1559</f>
        <v>289854.375</v>
      </c>
      <c r="U1559" s="19">
        <f t="shared" si="2271"/>
        <v>266010.40000000002</v>
      </c>
      <c r="V1559" s="19">
        <f t="shared" si="2272"/>
        <v>276895.7</v>
      </c>
      <c r="W1559" s="19">
        <f t="shared" ref="W1559:W1562" si="2277">W1560</f>
        <v>0</v>
      </c>
      <c r="X1559" s="32"/>
      <c r="Y1559" s="23"/>
      <c r="Z1559" s="2"/>
    </row>
    <row r="1560" spans="1:26" ht="31.2" x14ac:dyDescent="0.3">
      <c r="A1560" s="20" t="s">
        <v>924</v>
      </c>
      <c r="B1560" s="44"/>
      <c r="C1560" s="47"/>
      <c r="D1560" s="47"/>
      <c r="E1560" s="15" t="s">
        <v>926</v>
      </c>
      <c r="F1560" s="19">
        <f t="shared" si="2273"/>
        <v>20000</v>
      </c>
      <c r="G1560" s="19">
        <f t="shared" si="2273"/>
        <v>20000</v>
      </c>
      <c r="H1560" s="19">
        <f t="shared" si="2273"/>
        <v>20000</v>
      </c>
      <c r="I1560" s="19">
        <f t="shared" si="2274"/>
        <v>0</v>
      </c>
      <c r="J1560" s="19">
        <f t="shared" si="2274"/>
        <v>0</v>
      </c>
      <c r="K1560" s="19">
        <f t="shared" si="2274"/>
        <v>0</v>
      </c>
      <c r="L1560" s="19">
        <f t="shared" si="2213"/>
        <v>20000</v>
      </c>
      <c r="M1560" s="19">
        <f t="shared" si="2214"/>
        <v>20000</v>
      </c>
      <c r="N1560" s="19">
        <f t="shared" si="2215"/>
        <v>20000</v>
      </c>
      <c r="O1560" s="19">
        <f t="shared" si="2274"/>
        <v>269854.375</v>
      </c>
      <c r="P1560" s="19">
        <f t="shared" si="2274"/>
        <v>246010.4</v>
      </c>
      <c r="Q1560" s="19">
        <f t="shared" si="2274"/>
        <v>256895.7</v>
      </c>
      <c r="R1560" s="19">
        <f t="shared" si="2270"/>
        <v>289854.375</v>
      </c>
      <c r="S1560" s="19">
        <f t="shared" si="2275"/>
        <v>0</v>
      </c>
      <c r="T1560" s="19">
        <f t="shared" si="2276"/>
        <v>289854.375</v>
      </c>
      <c r="U1560" s="19">
        <f t="shared" si="2271"/>
        <v>266010.40000000002</v>
      </c>
      <c r="V1560" s="19">
        <f t="shared" si="2272"/>
        <v>276895.7</v>
      </c>
      <c r="W1560" s="19">
        <f t="shared" si="2277"/>
        <v>0</v>
      </c>
      <c r="X1560" s="32"/>
      <c r="Y1560" s="23"/>
      <c r="Z1560" s="2"/>
    </row>
    <row r="1561" spans="1:26" x14ac:dyDescent="0.3">
      <c r="A1561" s="20" t="s">
        <v>924</v>
      </c>
      <c r="B1561" s="44">
        <v>800</v>
      </c>
      <c r="C1561" s="47"/>
      <c r="D1561" s="47"/>
      <c r="E1561" s="15" t="s">
        <v>583</v>
      </c>
      <c r="F1561" s="19">
        <f t="shared" si="2273"/>
        <v>20000</v>
      </c>
      <c r="G1561" s="19">
        <f t="shared" si="2273"/>
        <v>20000</v>
      </c>
      <c r="H1561" s="19">
        <f t="shared" si="2273"/>
        <v>20000</v>
      </c>
      <c r="I1561" s="19">
        <f t="shared" si="2274"/>
        <v>0</v>
      </c>
      <c r="J1561" s="19">
        <f t="shared" si="2274"/>
        <v>0</v>
      </c>
      <c r="K1561" s="19">
        <f t="shared" si="2274"/>
        <v>0</v>
      </c>
      <c r="L1561" s="19">
        <f t="shared" si="2213"/>
        <v>20000</v>
      </c>
      <c r="M1561" s="19">
        <f t="shared" si="2214"/>
        <v>20000</v>
      </c>
      <c r="N1561" s="19">
        <f t="shared" si="2215"/>
        <v>20000</v>
      </c>
      <c r="O1561" s="19">
        <f t="shared" si="2274"/>
        <v>269854.375</v>
      </c>
      <c r="P1561" s="19">
        <f t="shared" si="2274"/>
        <v>246010.4</v>
      </c>
      <c r="Q1561" s="19">
        <f t="shared" si="2274"/>
        <v>256895.7</v>
      </c>
      <c r="R1561" s="19">
        <f t="shared" si="2270"/>
        <v>289854.375</v>
      </c>
      <c r="S1561" s="19">
        <f t="shared" si="2275"/>
        <v>0</v>
      </c>
      <c r="T1561" s="19">
        <f t="shared" si="2276"/>
        <v>289854.375</v>
      </c>
      <c r="U1561" s="19">
        <f t="shared" si="2271"/>
        <v>266010.40000000002</v>
      </c>
      <c r="V1561" s="19">
        <f t="shared" si="2272"/>
        <v>276895.7</v>
      </c>
      <c r="W1561" s="19">
        <f t="shared" si="2277"/>
        <v>0</v>
      </c>
      <c r="X1561" s="32"/>
      <c r="Y1561" s="23"/>
      <c r="Z1561" s="2"/>
    </row>
    <row r="1562" spans="1:26" ht="78" x14ac:dyDescent="0.3">
      <c r="A1562" s="20" t="s">
        <v>924</v>
      </c>
      <c r="B1562" s="44">
        <v>810</v>
      </c>
      <c r="C1562" s="47"/>
      <c r="D1562" s="47"/>
      <c r="E1562" s="15" t="s">
        <v>599</v>
      </c>
      <c r="F1562" s="19">
        <f t="shared" si="2273"/>
        <v>20000</v>
      </c>
      <c r="G1562" s="19">
        <f t="shared" si="2273"/>
        <v>20000</v>
      </c>
      <c r="H1562" s="19">
        <f t="shared" si="2273"/>
        <v>20000</v>
      </c>
      <c r="I1562" s="19">
        <f t="shared" si="2274"/>
        <v>0</v>
      </c>
      <c r="J1562" s="19">
        <f t="shared" si="2274"/>
        <v>0</v>
      </c>
      <c r="K1562" s="19">
        <f t="shared" si="2274"/>
        <v>0</v>
      </c>
      <c r="L1562" s="19">
        <f t="shared" si="2213"/>
        <v>20000</v>
      </c>
      <c r="M1562" s="19">
        <f t="shared" si="2214"/>
        <v>20000</v>
      </c>
      <c r="N1562" s="19">
        <f t="shared" si="2215"/>
        <v>20000</v>
      </c>
      <c r="O1562" s="19">
        <f t="shared" si="2274"/>
        <v>269854.375</v>
      </c>
      <c r="P1562" s="19">
        <f t="shared" si="2274"/>
        <v>246010.4</v>
      </c>
      <c r="Q1562" s="19">
        <f t="shared" si="2274"/>
        <v>256895.7</v>
      </c>
      <c r="R1562" s="19">
        <f t="shared" si="2270"/>
        <v>289854.375</v>
      </c>
      <c r="S1562" s="19">
        <f t="shared" si="2275"/>
        <v>0</v>
      </c>
      <c r="T1562" s="19">
        <f t="shared" si="2276"/>
        <v>289854.375</v>
      </c>
      <c r="U1562" s="19">
        <f t="shared" si="2271"/>
        <v>266010.40000000002</v>
      </c>
      <c r="V1562" s="19">
        <f t="shared" si="2272"/>
        <v>276895.7</v>
      </c>
      <c r="W1562" s="19">
        <f t="shared" si="2277"/>
        <v>0</v>
      </c>
      <c r="X1562" s="32"/>
      <c r="Y1562" s="23"/>
      <c r="Z1562" s="2"/>
    </row>
    <row r="1563" spans="1:26" x14ac:dyDescent="0.3">
      <c r="A1563" s="20" t="s">
        <v>924</v>
      </c>
      <c r="B1563" s="44">
        <v>810</v>
      </c>
      <c r="C1563" s="47" t="s">
        <v>200</v>
      </c>
      <c r="D1563" s="47" t="s">
        <v>20</v>
      </c>
      <c r="E1563" s="15" t="s">
        <v>553</v>
      </c>
      <c r="F1563" s="19">
        <v>20000</v>
      </c>
      <c r="G1563" s="19">
        <v>20000</v>
      </c>
      <c r="H1563" s="19">
        <v>20000</v>
      </c>
      <c r="I1563" s="19"/>
      <c r="J1563" s="19"/>
      <c r="K1563" s="19"/>
      <c r="L1563" s="19">
        <f t="shared" si="2213"/>
        <v>20000</v>
      </c>
      <c r="M1563" s="19">
        <f t="shared" si="2214"/>
        <v>20000</v>
      </c>
      <c r="N1563" s="19">
        <f t="shared" si="2215"/>
        <v>20000</v>
      </c>
      <c r="O1563" s="19">
        <v>269854.375</v>
      </c>
      <c r="P1563" s="19">
        <f>217049.3+28961.1</f>
        <v>246010.4</v>
      </c>
      <c r="Q1563" s="19">
        <f>226634.1+30261.6</f>
        <v>256895.7</v>
      </c>
      <c r="R1563" s="19">
        <f t="shared" si="2270"/>
        <v>289854.375</v>
      </c>
      <c r="S1563" s="19"/>
      <c r="T1563" s="19">
        <f t="shared" si="2276"/>
        <v>289854.375</v>
      </c>
      <c r="U1563" s="19">
        <f t="shared" si="2271"/>
        <v>266010.40000000002</v>
      </c>
      <c r="V1563" s="19">
        <f t="shared" si="2272"/>
        <v>276895.7</v>
      </c>
      <c r="W1563" s="19"/>
      <c r="X1563" s="32"/>
      <c r="Y1563" s="23"/>
      <c r="Z1563" s="2"/>
    </row>
    <row r="1564" spans="1:26" s="11" customFormat="1" ht="46.8" x14ac:dyDescent="0.3">
      <c r="A1564" s="10" t="s">
        <v>330</v>
      </c>
      <c r="B1564" s="17"/>
      <c r="C1564" s="10"/>
      <c r="D1564" s="10"/>
      <c r="E1564" s="16" t="s">
        <v>1189</v>
      </c>
      <c r="F1564" s="18">
        <f t="shared" ref="F1564:K1564" si="2278">F1565+F1574</f>
        <v>423830.10000000003</v>
      </c>
      <c r="G1564" s="18">
        <f t="shared" si="2278"/>
        <v>130875.4</v>
      </c>
      <c r="H1564" s="18">
        <f t="shared" si="2278"/>
        <v>0</v>
      </c>
      <c r="I1564" s="18">
        <f t="shared" si="2278"/>
        <v>0</v>
      </c>
      <c r="J1564" s="18">
        <f t="shared" si="2278"/>
        <v>0</v>
      </c>
      <c r="K1564" s="18">
        <f t="shared" si="2278"/>
        <v>0</v>
      </c>
      <c r="L1564" s="18">
        <f t="shared" si="2213"/>
        <v>423830.10000000003</v>
      </c>
      <c r="M1564" s="18">
        <f t="shared" si="2214"/>
        <v>130875.4</v>
      </c>
      <c r="N1564" s="18">
        <f t="shared" si="2215"/>
        <v>0</v>
      </c>
      <c r="O1564" s="18">
        <f t="shared" ref="O1564:Q1564" si="2279">O1565+O1574</f>
        <v>39076.807000000001</v>
      </c>
      <c r="P1564" s="18">
        <f t="shared" si="2279"/>
        <v>179378.3</v>
      </c>
      <c r="Q1564" s="18">
        <f t="shared" si="2279"/>
        <v>271885.09999999998</v>
      </c>
      <c r="R1564" s="18">
        <f t="shared" si="2270"/>
        <v>462906.90700000001</v>
      </c>
      <c r="S1564" s="18">
        <f t="shared" ref="S1564" si="2280">S1565+S1574</f>
        <v>0</v>
      </c>
      <c r="T1564" s="18">
        <f t="shared" si="2276"/>
        <v>462906.90700000001</v>
      </c>
      <c r="U1564" s="18">
        <f t="shared" si="2271"/>
        <v>310253.69999999995</v>
      </c>
      <c r="V1564" s="18">
        <f t="shared" si="2272"/>
        <v>271885.09999999998</v>
      </c>
      <c r="W1564" s="18">
        <f t="shared" ref="W1564" si="2281">W1565+W1574</f>
        <v>0</v>
      </c>
      <c r="X1564" s="31"/>
      <c r="Y1564" s="26"/>
    </row>
    <row r="1565" spans="1:26" ht="46.8" x14ac:dyDescent="0.3">
      <c r="A1565" s="47" t="s">
        <v>331</v>
      </c>
      <c r="B1565" s="44"/>
      <c r="C1565" s="47"/>
      <c r="D1565" s="47"/>
      <c r="E1565" s="15" t="s">
        <v>1190</v>
      </c>
      <c r="F1565" s="19">
        <f t="shared" ref="F1565:K1568" si="2282">F1566</f>
        <v>86649.400000000009</v>
      </c>
      <c r="G1565" s="19">
        <f t="shared" si="2282"/>
        <v>130875.4</v>
      </c>
      <c r="H1565" s="19">
        <f t="shared" si="2282"/>
        <v>0</v>
      </c>
      <c r="I1565" s="19">
        <f t="shared" si="2282"/>
        <v>0</v>
      </c>
      <c r="J1565" s="19">
        <f t="shared" si="2282"/>
        <v>0</v>
      </c>
      <c r="K1565" s="19">
        <f t="shared" si="2282"/>
        <v>0</v>
      </c>
      <c r="L1565" s="19">
        <f t="shared" si="2213"/>
        <v>86649.400000000009</v>
      </c>
      <c r="M1565" s="19">
        <f t="shared" si="2214"/>
        <v>130875.4</v>
      </c>
      <c r="N1565" s="19">
        <f t="shared" si="2215"/>
        <v>0</v>
      </c>
      <c r="O1565" s="19">
        <f>O1566+O1570</f>
        <v>39076.807000000001</v>
      </c>
      <c r="P1565" s="19">
        <f t="shared" ref="P1565:W1565" si="2283">P1566+P1570</f>
        <v>179378.3</v>
      </c>
      <c r="Q1565" s="19">
        <f t="shared" si="2283"/>
        <v>271885.09999999998</v>
      </c>
      <c r="R1565" s="19">
        <f t="shared" si="2270"/>
        <v>125726.20700000001</v>
      </c>
      <c r="S1565" s="19">
        <f t="shared" ref="S1565" si="2284">S1566+S1570</f>
        <v>0</v>
      </c>
      <c r="T1565" s="19">
        <f t="shared" si="2276"/>
        <v>125726.20700000001</v>
      </c>
      <c r="U1565" s="19">
        <f t="shared" si="2271"/>
        <v>310253.69999999995</v>
      </c>
      <c r="V1565" s="19">
        <f t="shared" si="2272"/>
        <v>271885.09999999998</v>
      </c>
      <c r="W1565" s="19">
        <f t="shared" si="2283"/>
        <v>0</v>
      </c>
      <c r="X1565" s="32"/>
      <c r="Y1565" s="23"/>
      <c r="Z1565" s="2"/>
    </row>
    <row r="1566" spans="1:26" ht="31.2" x14ac:dyDescent="0.3">
      <c r="A1566" s="47" t="s">
        <v>329</v>
      </c>
      <c r="B1566" s="44"/>
      <c r="C1566" s="47"/>
      <c r="D1566" s="47"/>
      <c r="E1566" s="15" t="s">
        <v>742</v>
      </c>
      <c r="F1566" s="19">
        <f t="shared" si="2282"/>
        <v>86649.400000000009</v>
      </c>
      <c r="G1566" s="19">
        <f t="shared" si="2282"/>
        <v>130875.4</v>
      </c>
      <c r="H1566" s="19">
        <f t="shared" si="2282"/>
        <v>0</v>
      </c>
      <c r="I1566" s="19">
        <f t="shared" si="2282"/>
        <v>0</v>
      </c>
      <c r="J1566" s="19">
        <f t="shared" si="2282"/>
        <v>0</v>
      </c>
      <c r="K1566" s="19">
        <f t="shared" si="2282"/>
        <v>0</v>
      </c>
      <c r="L1566" s="19">
        <f t="shared" si="2213"/>
        <v>86649.400000000009</v>
      </c>
      <c r="M1566" s="19">
        <f t="shared" si="2214"/>
        <v>130875.4</v>
      </c>
      <c r="N1566" s="19">
        <f t="shared" si="2215"/>
        <v>0</v>
      </c>
      <c r="O1566" s="19">
        <f t="shared" ref="O1566:Q1568" si="2285">O1567</f>
        <v>-73624.941999999995</v>
      </c>
      <c r="P1566" s="19">
        <f t="shared" si="2285"/>
        <v>-30282.876000000004</v>
      </c>
      <c r="Q1566" s="19">
        <f t="shared" si="2285"/>
        <v>144201.72500000001</v>
      </c>
      <c r="R1566" s="19">
        <f t="shared" si="2270"/>
        <v>13024.458000000013</v>
      </c>
      <c r="S1566" s="19">
        <f t="shared" ref="S1566:S1568" si="2286">S1567</f>
        <v>0</v>
      </c>
      <c r="T1566" s="19">
        <f t="shared" si="2276"/>
        <v>13024.458000000013</v>
      </c>
      <c r="U1566" s="19">
        <f t="shared" si="2271"/>
        <v>100592.52399999999</v>
      </c>
      <c r="V1566" s="19">
        <f t="shared" si="2272"/>
        <v>144201.72500000001</v>
      </c>
      <c r="W1566" s="19">
        <f t="shared" ref="W1566:W1568" si="2287">W1567</f>
        <v>0</v>
      </c>
      <c r="X1566" s="32"/>
      <c r="Y1566" s="23"/>
      <c r="Z1566" s="2"/>
    </row>
    <row r="1567" spans="1:26" ht="31.2" x14ac:dyDescent="0.3">
      <c r="A1567" s="47" t="s">
        <v>329</v>
      </c>
      <c r="B1567" s="44">
        <v>200</v>
      </c>
      <c r="C1567" s="47"/>
      <c r="D1567" s="47"/>
      <c r="E1567" s="15" t="s">
        <v>578</v>
      </c>
      <c r="F1567" s="19">
        <f t="shared" si="2282"/>
        <v>86649.400000000009</v>
      </c>
      <c r="G1567" s="19">
        <f t="shared" si="2282"/>
        <v>130875.4</v>
      </c>
      <c r="H1567" s="19">
        <f t="shared" si="2282"/>
        <v>0</v>
      </c>
      <c r="I1567" s="19">
        <f t="shared" si="2282"/>
        <v>0</v>
      </c>
      <c r="J1567" s="19">
        <f t="shared" si="2282"/>
        <v>0</v>
      </c>
      <c r="K1567" s="19">
        <f t="shared" si="2282"/>
        <v>0</v>
      </c>
      <c r="L1567" s="19">
        <f t="shared" si="2213"/>
        <v>86649.400000000009</v>
      </c>
      <c r="M1567" s="19">
        <f t="shared" si="2214"/>
        <v>130875.4</v>
      </c>
      <c r="N1567" s="19">
        <f t="shared" si="2215"/>
        <v>0</v>
      </c>
      <c r="O1567" s="19">
        <f t="shared" si="2285"/>
        <v>-73624.941999999995</v>
      </c>
      <c r="P1567" s="19">
        <f t="shared" si="2285"/>
        <v>-30282.876000000004</v>
      </c>
      <c r="Q1567" s="19">
        <f t="shared" si="2285"/>
        <v>144201.72500000001</v>
      </c>
      <c r="R1567" s="19">
        <f t="shared" si="2270"/>
        <v>13024.458000000013</v>
      </c>
      <c r="S1567" s="19">
        <f t="shared" si="2286"/>
        <v>0</v>
      </c>
      <c r="T1567" s="19">
        <f t="shared" si="2276"/>
        <v>13024.458000000013</v>
      </c>
      <c r="U1567" s="19">
        <f t="shared" si="2271"/>
        <v>100592.52399999999</v>
      </c>
      <c r="V1567" s="19">
        <f t="shared" si="2272"/>
        <v>144201.72500000001</v>
      </c>
      <c r="W1567" s="19">
        <f t="shared" si="2287"/>
        <v>0</v>
      </c>
      <c r="X1567" s="32"/>
      <c r="Y1567" s="23"/>
      <c r="Z1567" s="2"/>
    </row>
    <row r="1568" spans="1:26" ht="46.8" x14ac:dyDescent="0.3">
      <c r="A1568" s="47" t="s">
        <v>329</v>
      </c>
      <c r="B1568" s="44">
        <v>240</v>
      </c>
      <c r="C1568" s="47"/>
      <c r="D1568" s="47"/>
      <c r="E1568" s="15" t="s">
        <v>586</v>
      </c>
      <c r="F1568" s="19">
        <f t="shared" si="2282"/>
        <v>86649.400000000009</v>
      </c>
      <c r="G1568" s="19">
        <f t="shared" si="2282"/>
        <v>130875.4</v>
      </c>
      <c r="H1568" s="19">
        <f t="shared" si="2282"/>
        <v>0</v>
      </c>
      <c r="I1568" s="19">
        <f t="shared" si="2282"/>
        <v>0</v>
      </c>
      <c r="J1568" s="19">
        <f t="shared" si="2282"/>
        <v>0</v>
      </c>
      <c r="K1568" s="19">
        <f t="shared" si="2282"/>
        <v>0</v>
      </c>
      <c r="L1568" s="19">
        <f t="shared" si="2213"/>
        <v>86649.400000000009</v>
      </c>
      <c r="M1568" s="19">
        <f t="shared" si="2214"/>
        <v>130875.4</v>
      </c>
      <c r="N1568" s="19">
        <f t="shared" si="2215"/>
        <v>0</v>
      </c>
      <c r="O1568" s="19">
        <f t="shared" si="2285"/>
        <v>-73624.941999999995</v>
      </c>
      <c r="P1568" s="19">
        <f t="shared" si="2285"/>
        <v>-30282.876000000004</v>
      </c>
      <c r="Q1568" s="19">
        <f t="shared" si="2285"/>
        <v>144201.72500000001</v>
      </c>
      <c r="R1568" s="19">
        <f t="shared" si="2270"/>
        <v>13024.458000000013</v>
      </c>
      <c r="S1568" s="19">
        <f t="shared" si="2286"/>
        <v>0</v>
      </c>
      <c r="T1568" s="19">
        <f t="shared" si="2276"/>
        <v>13024.458000000013</v>
      </c>
      <c r="U1568" s="19">
        <f t="shared" si="2271"/>
        <v>100592.52399999999</v>
      </c>
      <c r="V1568" s="19">
        <f t="shared" si="2272"/>
        <v>144201.72500000001</v>
      </c>
      <c r="W1568" s="19">
        <f t="shared" si="2287"/>
        <v>0</v>
      </c>
      <c r="X1568" s="32"/>
      <c r="Y1568" s="23"/>
      <c r="Z1568" s="2"/>
    </row>
    <row r="1569" spans="1:26" x14ac:dyDescent="0.3">
      <c r="A1569" s="47" t="s">
        <v>329</v>
      </c>
      <c r="B1569" s="44">
        <v>240</v>
      </c>
      <c r="C1569" s="47" t="s">
        <v>200</v>
      </c>
      <c r="D1569" s="47" t="s">
        <v>20</v>
      </c>
      <c r="E1569" s="15" t="s">
        <v>553</v>
      </c>
      <c r="F1569" s="19">
        <v>86649.400000000009</v>
      </c>
      <c r="G1569" s="19">
        <v>130875.4</v>
      </c>
      <c r="H1569" s="19">
        <v>0</v>
      </c>
      <c r="I1569" s="19"/>
      <c r="J1569" s="19"/>
      <c r="K1569" s="19"/>
      <c r="L1569" s="19">
        <f t="shared" si="2213"/>
        <v>86649.400000000009</v>
      </c>
      <c r="M1569" s="19">
        <f t="shared" si="2214"/>
        <v>130875.4</v>
      </c>
      <c r="N1569" s="19">
        <f t="shared" si="2215"/>
        <v>0</v>
      </c>
      <c r="O1569" s="19">
        <f>273.719+12750.739-22540.349-64109.051</f>
        <v>-73624.941999999995</v>
      </c>
      <c r="P1569" s="19">
        <f>140610.5-41932.276-128961.1</f>
        <v>-30282.876000000004</v>
      </c>
      <c r="Q1569" s="19">
        <f>200000-25536.675-30261.6</f>
        <v>144201.72500000001</v>
      </c>
      <c r="R1569" s="19">
        <f t="shared" si="2270"/>
        <v>13024.458000000013</v>
      </c>
      <c r="S1569" s="19"/>
      <c r="T1569" s="19">
        <f t="shared" si="2276"/>
        <v>13024.458000000013</v>
      </c>
      <c r="U1569" s="19">
        <f t="shared" si="2271"/>
        <v>100592.52399999999</v>
      </c>
      <c r="V1569" s="19">
        <f t="shared" si="2272"/>
        <v>144201.72500000001</v>
      </c>
      <c r="W1569" s="19"/>
      <c r="X1569" s="32"/>
      <c r="Y1569" s="23"/>
      <c r="Z1569" s="2"/>
    </row>
    <row r="1570" spans="1:26" ht="62.4" x14ac:dyDescent="0.3">
      <c r="A1570" s="20" t="s">
        <v>1421</v>
      </c>
      <c r="B1570" s="44"/>
      <c r="C1570" s="47"/>
      <c r="D1570" s="47"/>
      <c r="E1570" s="15" t="s">
        <v>1372</v>
      </c>
      <c r="F1570" s="19"/>
      <c r="G1570" s="19"/>
      <c r="H1570" s="19"/>
      <c r="I1570" s="19"/>
      <c r="J1570" s="19"/>
      <c r="K1570" s="19"/>
      <c r="L1570" s="19"/>
      <c r="M1570" s="19"/>
      <c r="N1570" s="19"/>
      <c r="O1570" s="19">
        <f>O1571</f>
        <v>112701.749</v>
      </c>
      <c r="P1570" s="19">
        <f t="shared" ref="P1570:W1572" si="2288">P1571</f>
        <v>209661.17599999998</v>
      </c>
      <c r="Q1570" s="19">
        <f t="shared" si="2288"/>
        <v>127683.375</v>
      </c>
      <c r="R1570" s="19">
        <f t="shared" si="2270"/>
        <v>112701.749</v>
      </c>
      <c r="S1570" s="19">
        <f t="shared" si="2288"/>
        <v>0</v>
      </c>
      <c r="T1570" s="19">
        <f t="shared" si="2276"/>
        <v>112701.749</v>
      </c>
      <c r="U1570" s="19">
        <f t="shared" si="2271"/>
        <v>209661.17599999998</v>
      </c>
      <c r="V1570" s="19">
        <f t="shared" si="2272"/>
        <v>127683.375</v>
      </c>
      <c r="W1570" s="19">
        <f t="shared" si="2288"/>
        <v>0</v>
      </c>
      <c r="X1570" s="32"/>
      <c r="Y1570" s="23"/>
      <c r="Z1570" s="2"/>
    </row>
    <row r="1571" spans="1:26" ht="31.2" x14ac:dyDescent="0.3">
      <c r="A1571" s="20" t="s">
        <v>1421</v>
      </c>
      <c r="B1571" s="44">
        <v>200</v>
      </c>
      <c r="C1571" s="47"/>
      <c r="D1571" s="47"/>
      <c r="E1571" s="15" t="s">
        <v>578</v>
      </c>
      <c r="F1571" s="19"/>
      <c r="G1571" s="19"/>
      <c r="H1571" s="19"/>
      <c r="I1571" s="19"/>
      <c r="J1571" s="19"/>
      <c r="K1571" s="19"/>
      <c r="L1571" s="19"/>
      <c r="M1571" s="19"/>
      <c r="N1571" s="19"/>
      <c r="O1571" s="19">
        <f>O1572</f>
        <v>112701.749</v>
      </c>
      <c r="P1571" s="19">
        <f t="shared" si="2288"/>
        <v>209661.17599999998</v>
      </c>
      <c r="Q1571" s="19">
        <f t="shared" si="2288"/>
        <v>127683.375</v>
      </c>
      <c r="R1571" s="19">
        <f t="shared" si="2270"/>
        <v>112701.749</v>
      </c>
      <c r="S1571" s="19">
        <f t="shared" si="2288"/>
        <v>0</v>
      </c>
      <c r="T1571" s="19">
        <f t="shared" si="2276"/>
        <v>112701.749</v>
      </c>
      <c r="U1571" s="19">
        <f t="shared" si="2271"/>
        <v>209661.17599999998</v>
      </c>
      <c r="V1571" s="19">
        <f t="shared" si="2272"/>
        <v>127683.375</v>
      </c>
      <c r="W1571" s="19">
        <f t="shared" si="2288"/>
        <v>0</v>
      </c>
      <c r="X1571" s="32"/>
      <c r="Y1571" s="23"/>
      <c r="Z1571" s="2"/>
    </row>
    <row r="1572" spans="1:26" ht="46.8" x14ac:dyDescent="0.3">
      <c r="A1572" s="20" t="s">
        <v>1421</v>
      </c>
      <c r="B1572" s="44">
        <v>240</v>
      </c>
      <c r="C1572" s="47"/>
      <c r="D1572" s="47"/>
      <c r="E1572" s="15" t="s">
        <v>586</v>
      </c>
      <c r="F1572" s="19"/>
      <c r="G1572" s="19"/>
      <c r="H1572" s="19"/>
      <c r="I1572" s="19"/>
      <c r="J1572" s="19"/>
      <c r="K1572" s="19"/>
      <c r="L1572" s="19"/>
      <c r="M1572" s="19"/>
      <c r="N1572" s="19"/>
      <c r="O1572" s="19">
        <f>O1573</f>
        <v>112701.749</v>
      </c>
      <c r="P1572" s="19">
        <f t="shared" si="2288"/>
        <v>209661.17599999998</v>
      </c>
      <c r="Q1572" s="19">
        <f t="shared" si="2288"/>
        <v>127683.375</v>
      </c>
      <c r="R1572" s="19">
        <f t="shared" si="2270"/>
        <v>112701.749</v>
      </c>
      <c r="S1572" s="19">
        <f t="shared" si="2288"/>
        <v>0</v>
      </c>
      <c r="T1572" s="19">
        <f t="shared" si="2276"/>
        <v>112701.749</v>
      </c>
      <c r="U1572" s="19">
        <f t="shared" si="2271"/>
        <v>209661.17599999998</v>
      </c>
      <c r="V1572" s="19">
        <f t="shared" si="2272"/>
        <v>127683.375</v>
      </c>
      <c r="W1572" s="19">
        <f t="shared" si="2288"/>
        <v>0</v>
      </c>
      <c r="X1572" s="32"/>
      <c r="Y1572" s="23"/>
      <c r="Z1572" s="2"/>
    </row>
    <row r="1573" spans="1:26" x14ac:dyDescent="0.3">
      <c r="A1573" s="20" t="s">
        <v>1421</v>
      </c>
      <c r="B1573" s="44">
        <v>240</v>
      </c>
      <c r="C1573" s="47" t="s">
        <v>200</v>
      </c>
      <c r="D1573" s="47" t="s">
        <v>20</v>
      </c>
      <c r="E1573" s="15" t="s">
        <v>553</v>
      </c>
      <c r="F1573" s="19"/>
      <c r="G1573" s="19"/>
      <c r="H1573" s="19"/>
      <c r="I1573" s="19"/>
      <c r="J1573" s="19"/>
      <c r="K1573" s="19"/>
      <c r="L1573" s="19"/>
      <c r="M1573" s="19"/>
      <c r="N1573" s="19"/>
      <c r="O1573" s="19">
        <f>90161.4+22540.349</f>
        <v>112701.749</v>
      </c>
      <c r="P1573" s="19">
        <f>167728.9+41932.276</f>
        <v>209661.17599999998</v>
      </c>
      <c r="Q1573" s="19">
        <f>102146.7+25536.675</f>
        <v>127683.375</v>
      </c>
      <c r="R1573" s="19">
        <f t="shared" si="2270"/>
        <v>112701.749</v>
      </c>
      <c r="S1573" s="19"/>
      <c r="T1573" s="19">
        <f t="shared" si="2276"/>
        <v>112701.749</v>
      </c>
      <c r="U1573" s="19">
        <f t="shared" si="2271"/>
        <v>209661.17599999998</v>
      </c>
      <c r="V1573" s="19">
        <f t="shared" si="2272"/>
        <v>127683.375</v>
      </c>
      <c r="W1573" s="19"/>
      <c r="X1573" s="32"/>
      <c r="Y1573" s="23"/>
      <c r="Z1573" s="2"/>
    </row>
    <row r="1574" spans="1:26" ht="46.8" x14ac:dyDescent="0.3">
      <c r="A1574" s="47" t="s">
        <v>333</v>
      </c>
      <c r="B1574" s="44"/>
      <c r="C1574" s="47"/>
      <c r="D1574" s="47"/>
      <c r="E1574" s="15" t="s">
        <v>1191</v>
      </c>
      <c r="F1574" s="19">
        <f>F1575+F1579</f>
        <v>337180.7</v>
      </c>
      <c r="G1574" s="19">
        <f t="shared" ref="G1574:W1574" si="2289">G1575+G1579</f>
        <v>0</v>
      </c>
      <c r="H1574" s="19">
        <f t="shared" si="2289"/>
        <v>0</v>
      </c>
      <c r="I1574" s="19">
        <f t="shared" ref="I1574:K1574" si="2290">I1575+I1579</f>
        <v>0</v>
      </c>
      <c r="J1574" s="19">
        <f t="shared" si="2290"/>
        <v>0</v>
      </c>
      <c r="K1574" s="19">
        <f t="shared" si="2290"/>
        <v>0</v>
      </c>
      <c r="L1574" s="19">
        <f t="shared" si="2213"/>
        <v>337180.7</v>
      </c>
      <c r="M1574" s="19">
        <f t="shared" si="2214"/>
        <v>0</v>
      </c>
      <c r="N1574" s="19">
        <f t="shared" si="2215"/>
        <v>0</v>
      </c>
      <c r="O1574" s="19">
        <f t="shared" ref="O1574:Q1574" si="2291">O1575+O1579</f>
        <v>0</v>
      </c>
      <c r="P1574" s="19">
        <f t="shared" si="2291"/>
        <v>0</v>
      </c>
      <c r="Q1574" s="19">
        <f t="shared" si="2291"/>
        <v>0</v>
      </c>
      <c r="R1574" s="19">
        <f t="shared" si="2270"/>
        <v>337180.7</v>
      </c>
      <c r="S1574" s="19">
        <f t="shared" ref="S1574" si="2292">S1575+S1579</f>
        <v>0</v>
      </c>
      <c r="T1574" s="19">
        <f t="shared" si="2276"/>
        <v>337180.7</v>
      </c>
      <c r="U1574" s="19">
        <f t="shared" si="2271"/>
        <v>0</v>
      </c>
      <c r="V1574" s="19">
        <f t="shared" si="2272"/>
        <v>0</v>
      </c>
      <c r="W1574" s="19">
        <f t="shared" si="2289"/>
        <v>0</v>
      </c>
      <c r="X1574" s="32"/>
      <c r="Y1574" s="23"/>
      <c r="Z1574" s="2"/>
    </row>
    <row r="1575" spans="1:26" x14ac:dyDescent="0.3">
      <c r="A1575" s="47" t="s">
        <v>332</v>
      </c>
      <c r="B1575" s="44"/>
      <c r="C1575" s="47"/>
      <c r="D1575" s="47"/>
      <c r="E1575" s="15" t="s">
        <v>743</v>
      </c>
      <c r="F1575" s="19">
        <f t="shared" ref="F1575:K1577" si="2293">F1576</f>
        <v>194984.1</v>
      </c>
      <c r="G1575" s="19">
        <f t="shared" si="2293"/>
        <v>0</v>
      </c>
      <c r="H1575" s="19">
        <f t="shared" si="2293"/>
        <v>0</v>
      </c>
      <c r="I1575" s="19">
        <f t="shared" si="2293"/>
        <v>0</v>
      </c>
      <c r="J1575" s="19">
        <f t="shared" si="2293"/>
        <v>0</v>
      </c>
      <c r="K1575" s="19">
        <f t="shared" si="2293"/>
        <v>0</v>
      </c>
      <c r="L1575" s="19">
        <f t="shared" si="2213"/>
        <v>194984.1</v>
      </c>
      <c r="M1575" s="19">
        <f t="shared" si="2214"/>
        <v>0</v>
      </c>
      <c r="N1575" s="19">
        <f t="shared" si="2215"/>
        <v>0</v>
      </c>
      <c r="O1575" s="19">
        <f t="shared" ref="O1575:Q1577" si="2294">O1576</f>
        <v>0</v>
      </c>
      <c r="P1575" s="19">
        <f t="shared" si="2294"/>
        <v>0</v>
      </c>
      <c r="Q1575" s="19">
        <f t="shared" si="2294"/>
        <v>0</v>
      </c>
      <c r="R1575" s="19">
        <f t="shared" si="2270"/>
        <v>194984.1</v>
      </c>
      <c r="S1575" s="19">
        <f t="shared" ref="S1575:S1577" si="2295">S1576</f>
        <v>0</v>
      </c>
      <c r="T1575" s="19">
        <f t="shared" si="2276"/>
        <v>194984.1</v>
      </c>
      <c r="U1575" s="19">
        <f t="shared" si="2271"/>
        <v>0</v>
      </c>
      <c r="V1575" s="19">
        <f t="shared" si="2272"/>
        <v>0</v>
      </c>
      <c r="W1575" s="19">
        <f t="shared" ref="W1575:W1577" si="2296">W1576</f>
        <v>0</v>
      </c>
      <c r="X1575" s="32"/>
      <c r="Y1575" s="23"/>
      <c r="Z1575" s="2"/>
    </row>
    <row r="1576" spans="1:26" ht="46.8" x14ac:dyDescent="0.3">
      <c r="A1576" s="47" t="s">
        <v>332</v>
      </c>
      <c r="B1576" s="44">
        <v>400</v>
      </c>
      <c r="C1576" s="47"/>
      <c r="D1576" s="47"/>
      <c r="E1576" s="15" t="s">
        <v>580</v>
      </c>
      <c r="F1576" s="19">
        <f t="shared" si="2293"/>
        <v>194984.1</v>
      </c>
      <c r="G1576" s="19">
        <f t="shared" si="2293"/>
        <v>0</v>
      </c>
      <c r="H1576" s="19">
        <f t="shared" si="2293"/>
        <v>0</v>
      </c>
      <c r="I1576" s="19">
        <f t="shared" si="2293"/>
        <v>0</v>
      </c>
      <c r="J1576" s="19">
        <f t="shared" si="2293"/>
        <v>0</v>
      </c>
      <c r="K1576" s="19">
        <f t="shared" si="2293"/>
        <v>0</v>
      </c>
      <c r="L1576" s="19">
        <f t="shared" si="2213"/>
        <v>194984.1</v>
      </c>
      <c r="M1576" s="19">
        <f t="shared" si="2214"/>
        <v>0</v>
      </c>
      <c r="N1576" s="19">
        <f t="shared" si="2215"/>
        <v>0</v>
      </c>
      <c r="O1576" s="19">
        <f t="shared" si="2294"/>
        <v>0</v>
      </c>
      <c r="P1576" s="19">
        <f t="shared" si="2294"/>
        <v>0</v>
      </c>
      <c r="Q1576" s="19">
        <f t="shared" si="2294"/>
        <v>0</v>
      </c>
      <c r="R1576" s="19">
        <f t="shared" si="2270"/>
        <v>194984.1</v>
      </c>
      <c r="S1576" s="19">
        <f t="shared" si="2295"/>
        <v>0</v>
      </c>
      <c r="T1576" s="19">
        <f t="shared" si="2276"/>
        <v>194984.1</v>
      </c>
      <c r="U1576" s="19">
        <f t="shared" si="2271"/>
        <v>0</v>
      </c>
      <c r="V1576" s="19">
        <f t="shared" si="2272"/>
        <v>0</v>
      </c>
      <c r="W1576" s="19">
        <f t="shared" si="2296"/>
        <v>0</v>
      </c>
      <c r="X1576" s="32"/>
      <c r="Y1576" s="23"/>
      <c r="Z1576" s="2"/>
    </row>
    <row r="1577" spans="1:26" x14ac:dyDescent="0.3">
      <c r="A1577" s="47" t="s">
        <v>332</v>
      </c>
      <c r="B1577" s="44">
        <v>410</v>
      </c>
      <c r="C1577" s="47"/>
      <c r="D1577" s="47"/>
      <c r="E1577" s="15" t="s">
        <v>593</v>
      </c>
      <c r="F1577" s="19">
        <f t="shared" si="2293"/>
        <v>194984.1</v>
      </c>
      <c r="G1577" s="19">
        <f t="shared" si="2293"/>
        <v>0</v>
      </c>
      <c r="H1577" s="19">
        <f t="shared" si="2293"/>
        <v>0</v>
      </c>
      <c r="I1577" s="19">
        <f t="shared" si="2293"/>
        <v>0</v>
      </c>
      <c r="J1577" s="19">
        <f t="shared" si="2293"/>
        <v>0</v>
      </c>
      <c r="K1577" s="19">
        <f t="shared" si="2293"/>
        <v>0</v>
      </c>
      <c r="L1577" s="19">
        <f t="shared" si="2213"/>
        <v>194984.1</v>
      </c>
      <c r="M1577" s="19">
        <f t="shared" si="2214"/>
        <v>0</v>
      </c>
      <c r="N1577" s="19">
        <f t="shared" si="2215"/>
        <v>0</v>
      </c>
      <c r="O1577" s="19">
        <f t="shared" si="2294"/>
        <v>0</v>
      </c>
      <c r="P1577" s="19">
        <f t="shared" si="2294"/>
        <v>0</v>
      </c>
      <c r="Q1577" s="19">
        <f t="shared" si="2294"/>
        <v>0</v>
      </c>
      <c r="R1577" s="19">
        <f t="shared" si="2270"/>
        <v>194984.1</v>
      </c>
      <c r="S1577" s="19">
        <f t="shared" si="2295"/>
        <v>0</v>
      </c>
      <c r="T1577" s="19">
        <f t="shared" si="2276"/>
        <v>194984.1</v>
      </c>
      <c r="U1577" s="19">
        <f t="shared" si="2271"/>
        <v>0</v>
      </c>
      <c r="V1577" s="19">
        <f t="shared" si="2272"/>
        <v>0</v>
      </c>
      <c r="W1577" s="19">
        <f t="shared" si="2296"/>
        <v>0</v>
      </c>
      <c r="X1577" s="32"/>
      <c r="Y1577" s="23"/>
      <c r="Z1577" s="2"/>
    </row>
    <row r="1578" spans="1:26" x14ac:dyDescent="0.3">
      <c r="A1578" s="47" t="s">
        <v>332</v>
      </c>
      <c r="B1578" s="44">
        <v>410</v>
      </c>
      <c r="C1578" s="47" t="s">
        <v>200</v>
      </c>
      <c r="D1578" s="47" t="s">
        <v>20</v>
      </c>
      <c r="E1578" s="15" t="s">
        <v>553</v>
      </c>
      <c r="F1578" s="19">
        <v>194984.1</v>
      </c>
      <c r="G1578" s="19">
        <v>0</v>
      </c>
      <c r="H1578" s="19">
        <v>0</v>
      </c>
      <c r="I1578" s="19"/>
      <c r="J1578" s="19"/>
      <c r="K1578" s="19"/>
      <c r="L1578" s="19">
        <f t="shared" si="2213"/>
        <v>194984.1</v>
      </c>
      <c r="M1578" s="19">
        <f t="shared" si="2214"/>
        <v>0</v>
      </c>
      <c r="N1578" s="19">
        <f t="shared" si="2215"/>
        <v>0</v>
      </c>
      <c r="O1578" s="19"/>
      <c r="P1578" s="19"/>
      <c r="Q1578" s="19"/>
      <c r="R1578" s="19">
        <f t="shared" si="2270"/>
        <v>194984.1</v>
      </c>
      <c r="S1578" s="19"/>
      <c r="T1578" s="19">
        <f t="shared" si="2276"/>
        <v>194984.1</v>
      </c>
      <c r="U1578" s="19">
        <f t="shared" si="2271"/>
        <v>0</v>
      </c>
      <c r="V1578" s="19">
        <f t="shared" si="2272"/>
        <v>0</v>
      </c>
      <c r="W1578" s="19"/>
      <c r="X1578" s="32"/>
      <c r="Y1578" s="23"/>
      <c r="Z1578" s="2"/>
    </row>
    <row r="1579" spans="1:26" ht="31.2" x14ac:dyDescent="0.3">
      <c r="A1579" s="47" t="s">
        <v>863</v>
      </c>
      <c r="B1579" s="44"/>
      <c r="C1579" s="47"/>
      <c r="D1579" s="47"/>
      <c r="E1579" s="15" t="s">
        <v>871</v>
      </c>
      <c r="F1579" s="19">
        <f t="shared" ref="F1579:K1581" si="2297">F1580</f>
        <v>142196.6</v>
      </c>
      <c r="G1579" s="19">
        <f t="shared" si="2297"/>
        <v>0</v>
      </c>
      <c r="H1579" s="19">
        <f t="shared" si="2297"/>
        <v>0</v>
      </c>
      <c r="I1579" s="19">
        <f t="shared" si="2297"/>
        <v>0</v>
      </c>
      <c r="J1579" s="19">
        <f t="shared" si="2297"/>
        <v>0</v>
      </c>
      <c r="K1579" s="19">
        <f t="shared" si="2297"/>
        <v>0</v>
      </c>
      <c r="L1579" s="19">
        <f t="shared" si="2213"/>
        <v>142196.6</v>
      </c>
      <c r="M1579" s="19">
        <f t="shared" si="2214"/>
        <v>0</v>
      </c>
      <c r="N1579" s="19">
        <f t="shared" si="2215"/>
        <v>0</v>
      </c>
      <c r="O1579" s="19">
        <f t="shared" ref="O1579:Q1581" si="2298">O1580</f>
        <v>0</v>
      </c>
      <c r="P1579" s="19">
        <f t="shared" si="2298"/>
        <v>0</v>
      </c>
      <c r="Q1579" s="19">
        <f t="shared" si="2298"/>
        <v>0</v>
      </c>
      <c r="R1579" s="19">
        <f t="shared" si="2270"/>
        <v>142196.6</v>
      </c>
      <c r="S1579" s="19">
        <f t="shared" ref="S1579:S1581" si="2299">S1580</f>
        <v>0</v>
      </c>
      <c r="T1579" s="19">
        <f t="shared" si="2276"/>
        <v>142196.6</v>
      </c>
      <c r="U1579" s="19">
        <f t="shared" si="2271"/>
        <v>0</v>
      </c>
      <c r="V1579" s="19">
        <f t="shared" si="2272"/>
        <v>0</v>
      </c>
      <c r="W1579" s="19">
        <f t="shared" ref="W1579:W1581" si="2300">W1580</f>
        <v>0</v>
      </c>
      <c r="X1579" s="32"/>
      <c r="Y1579" s="23"/>
      <c r="Z1579" s="2"/>
    </row>
    <row r="1580" spans="1:26" ht="46.8" x14ac:dyDescent="0.3">
      <c r="A1580" s="47" t="s">
        <v>863</v>
      </c>
      <c r="B1580" s="44">
        <v>400</v>
      </c>
      <c r="C1580" s="47"/>
      <c r="D1580" s="47"/>
      <c r="E1580" s="15" t="s">
        <v>580</v>
      </c>
      <c r="F1580" s="19">
        <f t="shared" si="2297"/>
        <v>142196.6</v>
      </c>
      <c r="G1580" s="19">
        <f t="shared" si="2297"/>
        <v>0</v>
      </c>
      <c r="H1580" s="19">
        <f t="shared" si="2297"/>
        <v>0</v>
      </c>
      <c r="I1580" s="19">
        <f t="shared" si="2297"/>
        <v>0</v>
      </c>
      <c r="J1580" s="19">
        <f t="shared" si="2297"/>
        <v>0</v>
      </c>
      <c r="K1580" s="19">
        <f t="shared" si="2297"/>
        <v>0</v>
      </c>
      <c r="L1580" s="19">
        <f t="shared" si="2213"/>
        <v>142196.6</v>
      </c>
      <c r="M1580" s="19">
        <f t="shared" si="2214"/>
        <v>0</v>
      </c>
      <c r="N1580" s="19">
        <f t="shared" si="2215"/>
        <v>0</v>
      </c>
      <c r="O1580" s="19">
        <f t="shared" si="2298"/>
        <v>0</v>
      </c>
      <c r="P1580" s="19">
        <f t="shared" si="2298"/>
        <v>0</v>
      </c>
      <c r="Q1580" s="19">
        <f t="shared" si="2298"/>
        <v>0</v>
      </c>
      <c r="R1580" s="19">
        <f t="shared" si="2270"/>
        <v>142196.6</v>
      </c>
      <c r="S1580" s="19">
        <f t="shared" si="2299"/>
        <v>0</v>
      </c>
      <c r="T1580" s="19">
        <f t="shared" si="2276"/>
        <v>142196.6</v>
      </c>
      <c r="U1580" s="19">
        <f t="shared" si="2271"/>
        <v>0</v>
      </c>
      <c r="V1580" s="19">
        <f t="shared" si="2272"/>
        <v>0</v>
      </c>
      <c r="W1580" s="19">
        <f t="shared" si="2300"/>
        <v>0</v>
      </c>
      <c r="X1580" s="32"/>
      <c r="Y1580" s="23"/>
      <c r="Z1580" s="2"/>
    </row>
    <row r="1581" spans="1:26" x14ac:dyDescent="0.3">
      <c r="A1581" s="47" t="s">
        <v>863</v>
      </c>
      <c r="B1581" s="44">
        <v>410</v>
      </c>
      <c r="C1581" s="47"/>
      <c r="D1581" s="47"/>
      <c r="E1581" s="15" t="s">
        <v>593</v>
      </c>
      <c r="F1581" s="19">
        <f t="shared" si="2297"/>
        <v>142196.6</v>
      </c>
      <c r="G1581" s="19">
        <f t="shared" si="2297"/>
        <v>0</v>
      </c>
      <c r="H1581" s="19">
        <f t="shared" si="2297"/>
        <v>0</v>
      </c>
      <c r="I1581" s="19">
        <f t="shared" si="2297"/>
        <v>0</v>
      </c>
      <c r="J1581" s="19">
        <f t="shared" si="2297"/>
        <v>0</v>
      </c>
      <c r="K1581" s="19">
        <f t="shared" si="2297"/>
        <v>0</v>
      </c>
      <c r="L1581" s="19">
        <f t="shared" si="2213"/>
        <v>142196.6</v>
      </c>
      <c r="M1581" s="19">
        <f t="shared" si="2214"/>
        <v>0</v>
      </c>
      <c r="N1581" s="19">
        <f t="shared" si="2215"/>
        <v>0</v>
      </c>
      <c r="O1581" s="19">
        <f t="shared" si="2298"/>
        <v>0</v>
      </c>
      <c r="P1581" s="19">
        <f t="shared" si="2298"/>
        <v>0</v>
      </c>
      <c r="Q1581" s="19">
        <f t="shared" si="2298"/>
        <v>0</v>
      </c>
      <c r="R1581" s="19">
        <f t="shared" si="2270"/>
        <v>142196.6</v>
      </c>
      <c r="S1581" s="19">
        <f t="shared" si="2299"/>
        <v>0</v>
      </c>
      <c r="T1581" s="19">
        <f t="shared" si="2276"/>
        <v>142196.6</v>
      </c>
      <c r="U1581" s="19">
        <f t="shared" si="2271"/>
        <v>0</v>
      </c>
      <c r="V1581" s="19">
        <f t="shared" si="2272"/>
        <v>0</v>
      </c>
      <c r="W1581" s="19">
        <f t="shared" si="2300"/>
        <v>0</v>
      </c>
      <c r="X1581" s="32"/>
      <c r="Y1581" s="23"/>
      <c r="Z1581" s="2"/>
    </row>
    <row r="1582" spans="1:26" x14ac:dyDescent="0.3">
      <c r="A1582" s="47" t="s">
        <v>863</v>
      </c>
      <c r="B1582" s="44">
        <v>410</v>
      </c>
      <c r="C1582" s="47" t="s">
        <v>200</v>
      </c>
      <c r="D1582" s="47" t="s">
        <v>20</v>
      </c>
      <c r="E1582" s="15" t="s">
        <v>553</v>
      </c>
      <c r="F1582" s="19">
        <v>142196.6</v>
      </c>
      <c r="G1582" s="19">
        <v>0</v>
      </c>
      <c r="H1582" s="19">
        <v>0</v>
      </c>
      <c r="I1582" s="19"/>
      <c r="J1582" s="19"/>
      <c r="K1582" s="19"/>
      <c r="L1582" s="19">
        <f t="shared" si="2213"/>
        <v>142196.6</v>
      </c>
      <c r="M1582" s="19">
        <f t="shared" si="2214"/>
        <v>0</v>
      </c>
      <c r="N1582" s="19">
        <f t="shared" si="2215"/>
        <v>0</v>
      </c>
      <c r="O1582" s="19"/>
      <c r="P1582" s="19"/>
      <c r="Q1582" s="19"/>
      <c r="R1582" s="19">
        <f t="shared" si="2270"/>
        <v>142196.6</v>
      </c>
      <c r="S1582" s="19"/>
      <c r="T1582" s="19">
        <f t="shared" si="2276"/>
        <v>142196.6</v>
      </c>
      <c r="U1582" s="19">
        <f t="shared" si="2271"/>
        <v>0</v>
      </c>
      <c r="V1582" s="19">
        <f t="shared" si="2272"/>
        <v>0</v>
      </c>
      <c r="W1582" s="19"/>
      <c r="X1582" s="32"/>
      <c r="Y1582" s="23"/>
      <c r="Z1582" s="2"/>
    </row>
    <row r="1583" spans="1:26" s="9" customFormat="1" ht="31.2" x14ac:dyDescent="0.3">
      <c r="A1583" s="8" t="s">
        <v>336</v>
      </c>
      <c r="B1583" s="14"/>
      <c r="C1583" s="8"/>
      <c r="D1583" s="8"/>
      <c r="E1583" s="45" t="s">
        <v>1192</v>
      </c>
      <c r="F1583" s="12">
        <f>F1584+F1614</f>
        <v>72200.100000000006</v>
      </c>
      <c r="G1583" s="12">
        <f>G1584+G1614</f>
        <v>59976.600000000006</v>
      </c>
      <c r="H1583" s="12">
        <f>H1584+H1614</f>
        <v>59906.600000000006</v>
      </c>
      <c r="I1583" s="12">
        <f t="shared" ref="I1583:K1583" si="2301">I1584+I1614</f>
        <v>-5734.4</v>
      </c>
      <c r="J1583" s="12">
        <f t="shared" si="2301"/>
        <v>2392.8000000000002</v>
      </c>
      <c r="K1583" s="12">
        <f t="shared" si="2301"/>
        <v>0</v>
      </c>
      <c r="L1583" s="12">
        <f t="shared" si="2213"/>
        <v>66465.700000000012</v>
      </c>
      <c r="M1583" s="12">
        <f t="shared" si="2214"/>
        <v>62369.400000000009</v>
      </c>
      <c r="N1583" s="12">
        <f t="shared" si="2215"/>
        <v>59906.600000000006</v>
      </c>
      <c r="O1583" s="12">
        <f t="shared" ref="O1583:Q1583" si="2302">O1584+O1614</f>
        <v>0</v>
      </c>
      <c r="P1583" s="12">
        <f t="shared" si="2302"/>
        <v>0</v>
      </c>
      <c r="Q1583" s="12">
        <f t="shared" si="2302"/>
        <v>0</v>
      </c>
      <c r="R1583" s="12">
        <f t="shared" si="2270"/>
        <v>66465.700000000012</v>
      </c>
      <c r="S1583" s="12">
        <f>S1584+S1614</f>
        <v>0</v>
      </c>
      <c r="T1583" s="12">
        <f t="shared" si="2276"/>
        <v>66465.700000000012</v>
      </c>
      <c r="U1583" s="12">
        <f t="shared" si="2271"/>
        <v>62369.400000000009</v>
      </c>
      <c r="V1583" s="12">
        <f t="shared" si="2272"/>
        <v>59906.600000000006</v>
      </c>
      <c r="W1583" s="12">
        <f>W1584+W1614</f>
        <v>0</v>
      </c>
      <c r="X1583" s="22"/>
      <c r="Y1583" s="25"/>
    </row>
    <row r="1584" spans="1:26" s="11" customFormat="1" ht="31.2" x14ac:dyDescent="0.3">
      <c r="A1584" s="10" t="s">
        <v>337</v>
      </c>
      <c r="B1584" s="17"/>
      <c r="C1584" s="10"/>
      <c r="D1584" s="10"/>
      <c r="E1584" s="16" t="s">
        <v>1193</v>
      </c>
      <c r="F1584" s="18">
        <f>F1585+F1594+F1599+F1604+F1609</f>
        <v>22802.400000000001</v>
      </c>
      <c r="G1584" s="18">
        <f t="shared" ref="G1584:W1584" si="2303">G1585+G1594+G1599+G1604+G1609</f>
        <v>19916.8</v>
      </c>
      <c r="H1584" s="18">
        <f t="shared" si="2303"/>
        <v>19846.8</v>
      </c>
      <c r="I1584" s="18">
        <f t="shared" ref="I1584:K1584" si="2304">I1585+I1594+I1599+I1604+I1609</f>
        <v>-2392.8000000000002</v>
      </c>
      <c r="J1584" s="18">
        <f t="shared" si="2304"/>
        <v>2392.8000000000002</v>
      </c>
      <c r="K1584" s="18">
        <f t="shared" si="2304"/>
        <v>0</v>
      </c>
      <c r="L1584" s="18">
        <f t="shared" si="2213"/>
        <v>20409.600000000002</v>
      </c>
      <c r="M1584" s="18">
        <f t="shared" si="2214"/>
        <v>22309.599999999999</v>
      </c>
      <c r="N1584" s="18">
        <f t="shared" si="2215"/>
        <v>19846.8</v>
      </c>
      <c r="O1584" s="18">
        <f t="shared" ref="O1584:Q1584" si="2305">O1585+O1594+O1599+O1604+O1609</f>
        <v>0</v>
      </c>
      <c r="P1584" s="18">
        <f t="shared" si="2305"/>
        <v>0</v>
      </c>
      <c r="Q1584" s="18">
        <f t="shared" si="2305"/>
        <v>0</v>
      </c>
      <c r="R1584" s="18">
        <f t="shared" si="2270"/>
        <v>20409.600000000002</v>
      </c>
      <c r="S1584" s="18">
        <f t="shared" ref="S1584" si="2306">S1585+S1594+S1599+S1604+S1609</f>
        <v>0</v>
      </c>
      <c r="T1584" s="18">
        <f t="shared" si="2276"/>
        <v>20409.600000000002</v>
      </c>
      <c r="U1584" s="18">
        <f t="shared" si="2271"/>
        <v>22309.599999999999</v>
      </c>
      <c r="V1584" s="18">
        <f t="shared" si="2272"/>
        <v>19846.8</v>
      </c>
      <c r="W1584" s="18">
        <f t="shared" si="2303"/>
        <v>0</v>
      </c>
      <c r="X1584" s="31"/>
      <c r="Y1584" s="26"/>
    </row>
    <row r="1585" spans="1:26" ht="46.8" x14ac:dyDescent="0.3">
      <c r="A1585" s="47" t="s">
        <v>338</v>
      </c>
      <c r="B1585" s="44"/>
      <c r="C1585" s="47"/>
      <c r="D1585" s="47"/>
      <c r="E1585" s="15" t="s">
        <v>1194</v>
      </c>
      <c r="F1585" s="19">
        <f t="shared" ref="F1585:K1585" si="2307">F1586+F1590</f>
        <v>7673.5</v>
      </c>
      <c r="G1585" s="19">
        <f t="shared" si="2307"/>
        <v>7673.5</v>
      </c>
      <c r="H1585" s="19">
        <f t="shared" si="2307"/>
        <v>7673.5</v>
      </c>
      <c r="I1585" s="19">
        <f t="shared" si="2307"/>
        <v>0</v>
      </c>
      <c r="J1585" s="19">
        <f t="shared" si="2307"/>
        <v>0</v>
      </c>
      <c r="K1585" s="19">
        <f t="shared" si="2307"/>
        <v>0</v>
      </c>
      <c r="L1585" s="19">
        <f t="shared" ref="L1585:L1648" si="2308">F1585+I1585</f>
        <v>7673.5</v>
      </c>
      <c r="M1585" s="19">
        <f t="shared" ref="M1585:M1648" si="2309">G1585+J1585</f>
        <v>7673.5</v>
      </c>
      <c r="N1585" s="19">
        <f t="shared" ref="N1585:N1648" si="2310">H1585+K1585</f>
        <v>7673.5</v>
      </c>
      <c r="O1585" s="19">
        <f t="shared" ref="O1585:Q1585" si="2311">O1586+O1590</f>
        <v>0</v>
      </c>
      <c r="P1585" s="19">
        <f t="shared" si="2311"/>
        <v>0</v>
      </c>
      <c r="Q1585" s="19">
        <f t="shared" si="2311"/>
        <v>0</v>
      </c>
      <c r="R1585" s="19">
        <f t="shared" si="2270"/>
        <v>7673.5</v>
      </c>
      <c r="S1585" s="19">
        <f t="shared" ref="S1585" si="2312">S1586+S1590</f>
        <v>0</v>
      </c>
      <c r="T1585" s="19">
        <f t="shared" si="2276"/>
        <v>7673.5</v>
      </c>
      <c r="U1585" s="19">
        <f t="shared" si="2271"/>
        <v>7673.5</v>
      </c>
      <c r="V1585" s="19">
        <f t="shared" si="2272"/>
        <v>7673.5</v>
      </c>
      <c r="W1585" s="19">
        <f t="shared" ref="W1585" si="2313">W1586+W1590</f>
        <v>0</v>
      </c>
      <c r="X1585" s="32"/>
      <c r="Y1585" s="23"/>
      <c r="Z1585" s="2"/>
    </row>
    <row r="1586" spans="1:26" ht="31.2" x14ac:dyDescent="0.3">
      <c r="A1586" s="47" t="s">
        <v>334</v>
      </c>
      <c r="B1586" s="44"/>
      <c r="C1586" s="47"/>
      <c r="D1586" s="47"/>
      <c r="E1586" s="15" t="s">
        <v>744</v>
      </c>
      <c r="F1586" s="19">
        <f t="shared" ref="F1586:K1588" si="2314">F1587</f>
        <v>6920</v>
      </c>
      <c r="G1586" s="19">
        <f t="shared" si="2314"/>
        <v>6920</v>
      </c>
      <c r="H1586" s="19">
        <f t="shared" si="2314"/>
        <v>6920</v>
      </c>
      <c r="I1586" s="19">
        <f t="shared" si="2314"/>
        <v>0</v>
      </c>
      <c r="J1586" s="19">
        <f t="shared" si="2314"/>
        <v>0</v>
      </c>
      <c r="K1586" s="19">
        <f t="shared" si="2314"/>
        <v>0</v>
      </c>
      <c r="L1586" s="19">
        <f t="shared" si="2308"/>
        <v>6920</v>
      </c>
      <c r="M1586" s="19">
        <f t="shared" si="2309"/>
        <v>6920</v>
      </c>
      <c r="N1586" s="19">
        <f t="shared" si="2310"/>
        <v>6920</v>
      </c>
      <c r="O1586" s="19">
        <f t="shared" ref="O1586:Q1588" si="2315">O1587</f>
        <v>0</v>
      </c>
      <c r="P1586" s="19">
        <f t="shared" si="2315"/>
        <v>0</v>
      </c>
      <c r="Q1586" s="19">
        <f t="shared" si="2315"/>
        <v>0</v>
      </c>
      <c r="R1586" s="19">
        <f t="shared" si="2270"/>
        <v>6920</v>
      </c>
      <c r="S1586" s="19">
        <f t="shared" ref="S1586:S1588" si="2316">S1587</f>
        <v>0</v>
      </c>
      <c r="T1586" s="19">
        <f t="shared" si="2276"/>
        <v>6920</v>
      </c>
      <c r="U1586" s="19">
        <f t="shared" si="2271"/>
        <v>6920</v>
      </c>
      <c r="V1586" s="19">
        <f t="shared" si="2272"/>
        <v>6920</v>
      </c>
      <c r="W1586" s="19">
        <f t="shared" ref="W1586:W1588" si="2317">W1587</f>
        <v>0</v>
      </c>
      <c r="X1586" s="32"/>
      <c r="Y1586" s="23"/>
      <c r="Z1586" s="2"/>
    </row>
    <row r="1587" spans="1:26" ht="31.2" x14ac:dyDescent="0.3">
      <c r="A1587" s="47" t="s">
        <v>334</v>
      </c>
      <c r="B1587" s="44">
        <v>200</v>
      </c>
      <c r="C1587" s="47"/>
      <c r="D1587" s="47"/>
      <c r="E1587" s="15" t="s">
        <v>578</v>
      </c>
      <c r="F1587" s="19">
        <f t="shared" si="2314"/>
        <v>6920</v>
      </c>
      <c r="G1587" s="19">
        <f t="shared" si="2314"/>
        <v>6920</v>
      </c>
      <c r="H1587" s="19">
        <f t="shared" si="2314"/>
        <v>6920</v>
      </c>
      <c r="I1587" s="19">
        <f t="shared" si="2314"/>
        <v>0</v>
      </c>
      <c r="J1587" s="19">
        <f t="shared" si="2314"/>
        <v>0</v>
      </c>
      <c r="K1587" s="19">
        <f t="shared" si="2314"/>
        <v>0</v>
      </c>
      <c r="L1587" s="19">
        <f t="shared" si="2308"/>
        <v>6920</v>
      </c>
      <c r="M1587" s="19">
        <f t="shared" si="2309"/>
        <v>6920</v>
      </c>
      <c r="N1587" s="19">
        <f t="shared" si="2310"/>
        <v>6920</v>
      </c>
      <c r="O1587" s="19">
        <f t="shared" si="2315"/>
        <v>0</v>
      </c>
      <c r="P1587" s="19">
        <f t="shared" si="2315"/>
        <v>0</v>
      </c>
      <c r="Q1587" s="19">
        <f t="shared" si="2315"/>
        <v>0</v>
      </c>
      <c r="R1587" s="19">
        <f t="shared" si="2270"/>
        <v>6920</v>
      </c>
      <c r="S1587" s="19">
        <f t="shared" si="2316"/>
        <v>0</v>
      </c>
      <c r="T1587" s="19">
        <f t="shared" si="2276"/>
        <v>6920</v>
      </c>
      <c r="U1587" s="19">
        <f t="shared" si="2271"/>
        <v>6920</v>
      </c>
      <c r="V1587" s="19">
        <f t="shared" si="2272"/>
        <v>6920</v>
      </c>
      <c r="W1587" s="19">
        <f t="shared" si="2317"/>
        <v>0</v>
      </c>
      <c r="X1587" s="32"/>
      <c r="Y1587" s="23"/>
      <c r="Z1587" s="2"/>
    </row>
    <row r="1588" spans="1:26" ht="46.8" x14ac:dyDescent="0.3">
      <c r="A1588" s="47" t="s">
        <v>334</v>
      </c>
      <c r="B1588" s="44">
        <v>240</v>
      </c>
      <c r="C1588" s="47"/>
      <c r="D1588" s="47"/>
      <c r="E1588" s="15" t="s">
        <v>586</v>
      </c>
      <c r="F1588" s="19">
        <f t="shared" si="2314"/>
        <v>6920</v>
      </c>
      <c r="G1588" s="19">
        <f t="shared" si="2314"/>
        <v>6920</v>
      </c>
      <c r="H1588" s="19">
        <f t="shared" si="2314"/>
        <v>6920</v>
      </c>
      <c r="I1588" s="19">
        <f t="shared" si="2314"/>
        <v>0</v>
      </c>
      <c r="J1588" s="19">
        <f t="shared" si="2314"/>
        <v>0</v>
      </c>
      <c r="K1588" s="19">
        <f t="shared" si="2314"/>
        <v>0</v>
      </c>
      <c r="L1588" s="19">
        <f t="shared" si="2308"/>
        <v>6920</v>
      </c>
      <c r="M1588" s="19">
        <f t="shared" si="2309"/>
        <v>6920</v>
      </c>
      <c r="N1588" s="19">
        <f t="shared" si="2310"/>
        <v>6920</v>
      </c>
      <c r="O1588" s="19">
        <f t="shared" si="2315"/>
        <v>0</v>
      </c>
      <c r="P1588" s="19">
        <f t="shared" si="2315"/>
        <v>0</v>
      </c>
      <c r="Q1588" s="19">
        <f t="shared" si="2315"/>
        <v>0</v>
      </c>
      <c r="R1588" s="19">
        <f t="shared" si="2270"/>
        <v>6920</v>
      </c>
      <c r="S1588" s="19">
        <f t="shared" si="2316"/>
        <v>0</v>
      </c>
      <c r="T1588" s="19">
        <f t="shared" si="2276"/>
        <v>6920</v>
      </c>
      <c r="U1588" s="19">
        <f t="shared" si="2271"/>
        <v>6920</v>
      </c>
      <c r="V1588" s="19">
        <f t="shared" si="2272"/>
        <v>6920</v>
      </c>
      <c r="W1588" s="19">
        <f t="shared" si="2317"/>
        <v>0</v>
      </c>
      <c r="X1588" s="32"/>
      <c r="Y1588" s="23"/>
      <c r="Z1588" s="2"/>
    </row>
    <row r="1589" spans="1:26" ht="31.2" x14ac:dyDescent="0.3">
      <c r="A1589" s="47" t="s">
        <v>334</v>
      </c>
      <c r="B1589" s="44">
        <v>240</v>
      </c>
      <c r="C1589" s="47" t="s">
        <v>142</v>
      </c>
      <c r="D1589" s="47" t="s">
        <v>20</v>
      </c>
      <c r="E1589" s="15" t="s">
        <v>555</v>
      </c>
      <c r="F1589" s="19">
        <v>6920</v>
      </c>
      <c r="G1589" s="19">
        <v>6920</v>
      </c>
      <c r="H1589" s="19">
        <v>6920</v>
      </c>
      <c r="I1589" s="19"/>
      <c r="J1589" s="19"/>
      <c r="K1589" s="19"/>
      <c r="L1589" s="19">
        <f t="shared" si="2308"/>
        <v>6920</v>
      </c>
      <c r="M1589" s="19">
        <f t="shared" si="2309"/>
        <v>6920</v>
      </c>
      <c r="N1589" s="19">
        <f t="shared" si="2310"/>
        <v>6920</v>
      </c>
      <c r="O1589" s="19"/>
      <c r="P1589" s="19"/>
      <c r="Q1589" s="19"/>
      <c r="R1589" s="19">
        <f t="shared" si="2270"/>
        <v>6920</v>
      </c>
      <c r="S1589" s="19"/>
      <c r="T1589" s="19">
        <f t="shared" si="2276"/>
        <v>6920</v>
      </c>
      <c r="U1589" s="19">
        <f t="shared" si="2271"/>
        <v>6920</v>
      </c>
      <c r="V1589" s="19">
        <f t="shared" si="2272"/>
        <v>6920</v>
      </c>
      <c r="W1589" s="19"/>
      <c r="X1589" s="32"/>
      <c r="Y1589" s="23"/>
      <c r="Z1589" s="2"/>
    </row>
    <row r="1590" spans="1:26" ht="31.2" x14ac:dyDescent="0.3">
      <c r="A1590" s="47" t="s">
        <v>335</v>
      </c>
      <c r="B1590" s="44"/>
      <c r="C1590" s="47"/>
      <c r="D1590" s="47"/>
      <c r="E1590" s="15" t="s">
        <v>745</v>
      </c>
      <c r="F1590" s="19">
        <f t="shared" ref="F1590:K1592" si="2318">F1591</f>
        <v>753.5</v>
      </c>
      <c r="G1590" s="19">
        <f t="shared" si="2318"/>
        <v>753.5</v>
      </c>
      <c r="H1590" s="19">
        <f t="shared" si="2318"/>
        <v>753.5</v>
      </c>
      <c r="I1590" s="19">
        <f t="shared" si="2318"/>
        <v>0</v>
      </c>
      <c r="J1590" s="19">
        <f t="shared" si="2318"/>
        <v>0</v>
      </c>
      <c r="K1590" s="19">
        <f t="shared" si="2318"/>
        <v>0</v>
      </c>
      <c r="L1590" s="19">
        <f t="shared" si="2308"/>
        <v>753.5</v>
      </c>
      <c r="M1590" s="19">
        <f t="shared" si="2309"/>
        <v>753.5</v>
      </c>
      <c r="N1590" s="19">
        <f t="shared" si="2310"/>
        <v>753.5</v>
      </c>
      <c r="O1590" s="19">
        <f t="shared" ref="O1590:Q1592" si="2319">O1591</f>
        <v>0</v>
      </c>
      <c r="P1590" s="19">
        <f t="shared" si="2319"/>
        <v>0</v>
      </c>
      <c r="Q1590" s="19">
        <f t="shared" si="2319"/>
        <v>0</v>
      </c>
      <c r="R1590" s="19">
        <f t="shared" si="2270"/>
        <v>753.5</v>
      </c>
      <c r="S1590" s="19">
        <f t="shared" ref="S1590:S1592" si="2320">S1591</f>
        <v>0</v>
      </c>
      <c r="T1590" s="19">
        <f t="shared" si="2276"/>
        <v>753.5</v>
      </c>
      <c r="U1590" s="19">
        <f t="shared" si="2271"/>
        <v>753.5</v>
      </c>
      <c r="V1590" s="19">
        <f t="shared" si="2272"/>
        <v>753.5</v>
      </c>
      <c r="W1590" s="19">
        <f t="shared" ref="W1590:W1592" si="2321">W1591</f>
        <v>0</v>
      </c>
      <c r="X1590" s="32"/>
      <c r="Y1590" s="23"/>
      <c r="Z1590" s="2"/>
    </row>
    <row r="1591" spans="1:26" ht="31.2" x14ac:dyDescent="0.3">
      <c r="A1591" s="47" t="s">
        <v>335</v>
      </c>
      <c r="B1591" s="44">
        <v>200</v>
      </c>
      <c r="C1591" s="47"/>
      <c r="D1591" s="47"/>
      <c r="E1591" s="15" t="s">
        <v>578</v>
      </c>
      <c r="F1591" s="19">
        <f t="shared" si="2318"/>
        <v>753.5</v>
      </c>
      <c r="G1591" s="19">
        <f t="shared" si="2318"/>
        <v>753.5</v>
      </c>
      <c r="H1591" s="19">
        <f t="shared" si="2318"/>
        <v>753.5</v>
      </c>
      <c r="I1591" s="19">
        <f t="shared" si="2318"/>
        <v>0</v>
      </c>
      <c r="J1591" s="19">
        <f t="shared" si="2318"/>
        <v>0</v>
      </c>
      <c r="K1591" s="19">
        <f t="shared" si="2318"/>
        <v>0</v>
      </c>
      <c r="L1591" s="19">
        <f t="shared" si="2308"/>
        <v>753.5</v>
      </c>
      <c r="M1591" s="19">
        <f t="shared" si="2309"/>
        <v>753.5</v>
      </c>
      <c r="N1591" s="19">
        <f t="shared" si="2310"/>
        <v>753.5</v>
      </c>
      <c r="O1591" s="19">
        <f t="shared" si="2319"/>
        <v>0</v>
      </c>
      <c r="P1591" s="19">
        <f t="shared" si="2319"/>
        <v>0</v>
      </c>
      <c r="Q1591" s="19">
        <f t="shared" si="2319"/>
        <v>0</v>
      </c>
      <c r="R1591" s="19">
        <f t="shared" si="2270"/>
        <v>753.5</v>
      </c>
      <c r="S1591" s="19">
        <f t="shared" si="2320"/>
        <v>0</v>
      </c>
      <c r="T1591" s="19">
        <f t="shared" si="2276"/>
        <v>753.5</v>
      </c>
      <c r="U1591" s="19">
        <f t="shared" si="2271"/>
        <v>753.5</v>
      </c>
      <c r="V1591" s="19">
        <f t="shared" si="2272"/>
        <v>753.5</v>
      </c>
      <c r="W1591" s="19">
        <f t="shared" si="2321"/>
        <v>0</v>
      </c>
      <c r="X1591" s="32"/>
      <c r="Y1591" s="23"/>
      <c r="Z1591" s="2"/>
    </row>
    <row r="1592" spans="1:26" ht="46.8" x14ac:dyDescent="0.3">
      <c r="A1592" s="47" t="s">
        <v>335</v>
      </c>
      <c r="B1592" s="44">
        <v>240</v>
      </c>
      <c r="C1592" s="47"/>
      <c r="D1592" s="47"/>
      <c r="E1592" s="15" t="s">
        <v>586</v>
      </c>
      <c r="F1592" s="19">
        <f t="shared" si="2318"/>
        <v>753.5</v>
      </c>
      <c r="G1592" s="19">
        <f t="shared" si="2318"/>
        <v>753.5</v>
      </c>
      <c r="H1592" s="19">
        <f t="shared" si="2318"/>
        <v>753.5</v>
      </c>
      <c r="I1592" s="19">
        <f t="shared" si="2318"/>
        <v>0</v>
      </c>
      <c r="J1592" s="19">
        <f t="shared" si="2318"/>
        <v>0</v>
      </c>
      <c r="K1592" s="19">
        <f t="shared" si="2318"/>
        <v>0</v>
      </c>
      <c r="L1592" s="19">
        <f t="shared" si="2308"/>
        <v>753.5</v>
      </c>
      <c r="M1592" s="19">
        <f t="shared" si="2309"/>
        <v>753.5</v>
      </c>
      <c r="N1592" s="19">
        <f t="shared" si="2310"/>
        <v>753.5</v>
      </c>
      <c r="O1592" s="19">
        <f t="shared" si="2319"/>
        <v>0</v>
      </c>
      <c r="P1592" s="19">
        <f t="shared" si="2319"/>
        <v>0</v>
      </c>
      <c r="Q1592" s="19">
        <f t="shared" si="2319"/>
        <v>0</v>
      </c>
      <c r="R1592" s="19">
        <f t="shared" si="2270"/>
        <v>753.5</v>
      </c>
      <c r="S1592" s="19">
        <f t="shared" si="2320"/>
        <v>0</v>
      </c>
      <c r="T1592" s="19">
        <f t="shared" si="2276"/>
        <v>753.5</v>
      </c>
      <c r="U1592" s="19">
        <f t="shared" si="2271"/>
        <v>753.5</v>
      </c>
      <c r="V1592" s="19">
        <f t="shared" si="2272"/>
        <v>753.5</v>
      </c>
      <c r="W1592" s="19">
        <f t="shared" si="2321"/>
        <v>0</v>
      </c>
      <c r="X1592" s="32"/>
      <c r="Y1592" s="23"/>
      <c r="Z1592" s="2"/>
    </row>
    <row r="1593" spans="1:26" x14ac:dyDescent="0.3">
      <c r="A1593" s="47" t="s">
        <v>335</v>
      </c>
      <c r="B1593" s="44">
        <v>240</v>
      </c>
      <c r="C1593" s="47" t="s">
        <v>151</v>
      </c>
      <c r="D1593" s="47" t="s">
        <v>28</v>
      </c>
      <c r="E1593" s="15" t="s">
        <v>547</v>
      </c>
      <c r="F1593" s="19">
        <v>753.5</v>
      </c>
      <c r="G1593" s="19">
        <v>753.5</v>
      </c>
      <c r="H1593" s="19">
        <v>753.5</v>
      </c>
      <c r="I1593" s="19"/>
      <c r="J1593" s="19"/>
      <c r="K1593" s="19"/>
      <c r="L1593" s="19">
        <f t="shared" si="2308"/>
        <v>753.5</v>
      </c>
      <c r="M1593" s="19">
        <f t="shared" si="2309"/>
        <v>753.5</v>
      </c>
      <c r="N1593" s="19">
        <f t="shared" si="2310"/>
        <v>753.5</v>
      </c>
      <c r="O1593" s="19"/>
      <c r="P1593" s="19"/>
      <c r="Q1593" s="19"/>
      <c r="R1593" s="19">
        <f t="shared" si="2270"/>
        <v>753.5</v>
      </c>
      <c r="S1593" s="19"/>
      <c r="T1593" s="19">
        <f t="shared" si="2276"/>
        <v>753.5</v>
      </c>
      <c r="U1593" s="19">
        <f t="shared" si="2271"/>
        <v>753.5</v>
      </c>
      <c r="V1593" s="19">
        <f t="shared" si="2272"/>
        <v>753.5</v>
      </c>
      <c r="W1593" s="19"/>
      <c r="X1593" s="32"/>
      <c r="Y1593" s="23"/>
      <c r="Z1593" s="2"/>
    </row>
    <row r="1594" spans="1:26" ht="31.2" x14ac:dyDescent="0.3">
      <c r="A1594" s="47" t="s">
        <v>340</v>
      </c>
      <c r="B1594" s="44"/>
      <c r="C1594" s="47"/>
      <c r="D1594" s="47"/>
      <c r="E1594" s="15" t="s">
        <v>1195</v>
      </c>
      <c r="F1594" s="19">
        <f t="shared" ref="F1594:K1597" si="2322">F1595</f>
        <v>1047.8</v>
      </c>
      <c r="G1594" s="19">
        <f t="shared" si="2322"/>
        <v>1047.8</v>
      </c>
      <c r="H1594" s="19">
        <f t="shared" si="2322"/>
        <v>1047.8</v>
      </c>
      <c r="I1594" s="19">
        <f t="shared" si="2322"/>
        <v>0</v>
      </c>
      <c r="J1594" s="19">
        <f t="shared" si="2322"/>
        <v>0</v>
      </c>
      <c r="K1594" s="19">
        <f t="shared" si="2322"/>
        <v>0</v>
      </c>
      <c r="L1594" s="19">
        <f t="shared" si="2308"/>
        <v>1047.8</v>
      </c>
      <c r="M1594" s="19">
        <f t="shared" si="2309"/>
        <v>1047.8</v>
      </c>
      <c r="N1594" s="19">
        <f t="shared" si="2310"/>
        <v>1047.8</v>
      </c>
      <c r="O1594" s="19">
        <f t="shared" ref="O1594:Q1597" si="2323">O1595</f>
        <v>0</v>
      </c>
      <c r="P1594" s="19">
        <f t="shared" si="2323"/>
        <v>0</v>
      </c>
      <c r="Q1594" s="19">
        <f t="shared" si="2323"/>
        <v>0</v>
      </c>
      <c r="R1594" s="19">
        <f t="shared" si="2270"/>
        <v>1047.8</v>
      </c>
      <c r="S1594" s="19">
        <f t="shared" ref="S1594:S1597" si="2324">S1595</f>
        <v>0</v>
      </c>
      <c r="T1594" s="19">
        <f t="shared" si="2276"/>
        <v>1047.8</v>
      </c>
      <c r="U1594" s="19">
        <f t="shared" si="2271"/>
        <v>1047.8</v>
      </c>
      <c r="V1594" s="19">
        <f t="shared" si="2272"/>
        <v>1047.8</v>
      </c>
      <c r="W1594" s="19">
        <f t="shared" ref="W1594" si="2325">W1595</f>
        <v>0</v>
      </c>
      <c r="X1594" s="32"/>
      <c r="Y1594" s="23"/>
      <c r="Z1594" s="2"/>
    </row>
    <row r="1595" spans="1:26" x14ac:dyDescent="0.3">
      <c r="A1595" s="47" t="s">
        <v>339</v>
      </c>
      <c r="B1595" s="44"/>
      <c r="C1595" s="47"/>
      <c r="D1595" s="47"/>
      <c r="E1595" s="15" t="s">
        <v>746</v>
      </c>
      <c r="F1595" s="19">
        <f t="shared" si="2322"/>
        <v>1047.8</v>
      </c>
      <c r="G1595" s="19">
        <f t="shared" si="2322"/>
        <v>1047.8</v>
      </c>
      <c r="H1595" s="19">
        <f t="shared" si="2322"/>
        <v>1047.8</v>
      </c>
      <c r="I1595" s="19">
        <f t="shared" si="2322"/>
        <v>0</v>
      </c>
      <c r="J1595" s="19">
        <f t="shared" si="2322"/>
        <v>0</v>
      </c>
      <c r="K1595" s="19">
        <f t="shared" si="2322"/>
        <v>0</v>
      </c>
      <c r="L1595" s="19">
        <f t="shared" si="2308"/>
        <v>1047.8</v>
      </c>
      <c r="M1595" s="19">
        <f t="shared" si="2309"/>
        <v>1047.8</v>
      </c>
      <c r="N1595" s="19">
        <f t="shared" si="2310"/>
        <v>1047.8</v>
      </c>
      <c r="O1595" s="19">
        <f t="shared" si="2323"/>
        <v>0</v>
      </c>
      <c r="P1595" s="19">
        <f t="shared" si="2323"/>
        <v>0</v>
      </c>
      <c r="Q1595" s="19">
        <f t="shared" si="2323"/>
        <v>0</v>
      </c>
      <c r="R1595" s="19">
        <f t="shared" si="2270"/>
        <v>1047.8</v>
      </c>
      <c r="S1595" s="19">
        <f t="shared" si="2324"/>
        <v>0</v>
      </c>
      <c r="T1595" s="19">
        <f t="shared" si="2276"/>
        <v>1047.8</v>
      </c>
      <c r="U1595" s="19">
        <f t="shared" si="2271"/>
        <v>1047.8</v>
      </c>
      <c r="V1595" s="19">
        <f t="shared" si="2272"/>
        <v>1047.8</v>
      </c>
      <c r="W1595" s="19">
        <f t="shared" ref="W1595:W1597" si="2326">W1596</f>
        <v>0</v>
      </c>
      <c r="X1595" s="32"/>
      <c r="Y1595" s="23"/>
      <c r="Z1595" s="2"/>
    </row>
    <row r="1596" spans="1:26" ht="31.2" x14ac:dyDescent="0.3">
      <c r="A1596" s="47" t="s">
        <v>339</v>
      </c>
      <c r="B1596" s="44">
        <v>200</v>
      </c>
      <c r="C1596" s="47"/>
      <c r="D1596" s="47"/>
      <c r="E1596" s="15" t="s">
        <v>578</v>
      </c>
      <c r="F1596" s="19">
        <f t="shared" si="2322"/>
        <v>1047.8</v>
      </c>
      <c r="G1596" s="19">
        <f t="shared" si="2322"/>
        <v>1047.8</v>
      </c>
      <c r="H1596" s="19">
        <f t="shared" si="2322"/>
        <v>1047.8</v>
      </c>
      <c r="I1596" s="19">
        <f t="shared" si="2322"/>
        <v>0</v>
      </c>
      <c r="J1596" s="19">
        <f t="shared" si="2322"/>
        <v>0</v>
      </c>
      <c r="K1596" s="19">
        <f t="shared" si="2322"/>
        <v>0</v>
      </c>
      <c r="L1596" s="19">
        <f t="shared" si="2308"/>
        <v>1047.8</v>
      </c>
      <c r="M1596" s="19">
        <f t="shared" si="2309"/>
        <v>1047.8</v>
      </c>
      <c r="N1596" s="19">
        <f t="shared" si="2310"/>
        <v>1047.8</v>
      </c>
      <c r="O1596" s="19">
        <f t="shared" si="2323"/>
        <v>0</v>
      </c>
      <c r="P1596" s="19">
        <f t="shared" si="2323"/>
        <v>0</v>
      </c>
      <c r="Q1596" s="19">
        <f t="shared" si="2323"/>
        <v>0</v>
      </c>
      <c r="R1596" s="19">
        <f t="shared" si="2270"/>
        <v>1047.8</v>
      </c>
      <c r="S1596" s="19">
        <f t="shared" si="2324"/>
        <v>0</v>
      </c>
      <c r="T1596" s="19">
        <f t="shared" si="2276"/>
        <v>1047.8</v>
      </c>
      <c r="U1596" s="19">
        <f t="shared" si="2271"/>
        <v>1047.8</v>
      </c>
      <c r="V1596" s="19">
        <f t="shared" si="2272"/>
        <v>1047.8</v>
      </c>
      <c r="W1596" s="19">
        <f t="shared" si="2326"/>
        <v>0</v>
      </c>
      <c r="X1596" s="32"/>
      <c r="Y1596" s="23"/>
      <c r="Z1596" s="2"/>
    </row>
    <row r="1597" spans="1:26" ht="46.8" x14ac:dyDescent="0.3">
      <c r="A1597" s="47" t="s">
        <v>339</v>
      </c>
      <c r="B1597" s="44">
        <v>240</v>
      </c>
      <c r="C1597" s="47"/>
      <c r="D1597" s="47"/>
      <c r="E1597" s="15" t="s">
        <v>586</v>
      </c>
      <c r="F1597" s="19">
        <f t="shared" si="2322"/>
        <v>1047.8</v>
      </c>
      <c r="G1597" s="19">
        <f t="shared" si="2322"/>
        <v>1047.8</v>
      </c>
      <c r="H1597" s="19">
        <f t="shared" si="2322"/>
        <v>1047.8</v>
      </c>
      <c r="I1597" s="19">
        <f t="shared" si="2322"/>
        <v>0</v>
      </c>
      <c r="J1597" s="19">
        <f t="shared" si="2322"/>
        <v>0</v>
      </c>
      <c r="K1597" s="19">
        <f t="shared" si="2322"/>
        <v>0</v>
      </c>
      <c r="L1597" s="19">
        <f t="shared" si="2308"/>
        <v>1047.8</v>
      </c>
      <c r="M1597" s="19">
        <f t="shared" si="2309"/>
        <v>1047.8</v>
      </c>
      <c r="N1597" s="19">
        <f t="shared" si="2310"/>
        <v>1047.8</v>
      </c>
      <c r="O1597" s="19">
        <f t="shared" si="2323"/>
        <v>0</v>
      </c>
      <c r="P1597" s="19">
        <f t="shared" si="2323"/>
        <v>0</v>
      </c>
      <c r="Q1597" s="19">
        <f t="shared" si="2323"/>
        <v>0</v>
      </c>
      <c r="R1597" s="19">
        <f t="shared" si="2270"/>
        <v>1047.8</v>
      </c>
      <c r="S1597" s="19">
        <f t="shared" si="2324"/>
        <v>0</v>
      </c>
      <c r="T1597" s="19">
        <f t="shared" si="2276"/>
        <v>1047.8</v>
      </c>
      <c r="U1597" s="19">
        <f t="shared" si="2271"/>
        <v>1047.8</v>
      </c>
      <c r="V1597" s="19">
        <f t="shared" si="2272"/>
        <v>1047.8</v>
      </c>
      <c r="W1597" s="19">
        <f t="shared" si="2326"/>
        <v>0</v>
      </c>
      <c r="X1597" s="32"/>
      <c r="Y1597" s="23"/>
      <c r="Z1597" s="2"/>
    </row>
    <row r="1598" spans="1:26" ht="31.2" x14ac:dyDescent="0.3">
      <c r="A1598" s="47" t="s">
        <v>339</v>
      </c>
      <c r="B1598" s="44">
        <v>240</v>
      </c>
      <c r="C1598" s="47" t="s">
        <v>142</v>
      </c>
      <c r="D1598" s="47" t="s">
        <v>20</v>
      </c>
      <c r="E1598" s="15" t="s">
        <v>555</v>
      </c>
      <c r="F1598" s="19">
        <v>1047.8</v>
      </c>
      <c r="G1598" s="19">
        <v>1047.8</v>
      </c>
      <c r="H1598" s="19">
        <v>1047.8</v>
      </c>
      <c r="I1598" s="19"/>
      <c r="J1598" s="19"/>
      <c r="K1598" s="19"/>
      <c r="L1598" s="19">
        <f t="shared" si="2308"/>
        <v>1047.8</v>
      </c>
      <c r="M1598" s="19">
        <f t="shared" si="2309"/>
        <v>1047.8</v>
      </c>
      <c r="N1598" s="19">
        <f t="shared" si="2310"/>
        <v>1047.8</v>
      </c>
      <c r="O1598" s="19"/>
      <c r="P1598" s="19"/>
      <c r="Q1598" s="19"/>
      <c r="R1598" s="19">
        <f t="shared" si="2270"/>
        <v>1047.8</v>
      </c>
      <c r="S1598" s="19"/>
      <c r="T1598" s="19">
        <f t="shared" si="2276"/>
        <v>1047.8</v>
      </c>
      <c r="U1598" s="19">
        <f t="shared" si="2271"/>
        <v>1047.8</v>
      </c>
      <c r="V1598" s="19">
        <f t="shared" si="2272"/>
        <v>1047.8</v>
      </c>
      <c r="W1598" s="19"/>
      <c r="X1598" s="32"/>
      <c r="Y1598" s="23"/>
      <c r="Z1598" s="2"/>
    </row>
    <row r="1599" spans="1:26" ht="46.8" x14ac:dyDescent="0.3">
      <c r="A1599" s="47" t="s">
        <v>342</v>
      </c>
      <c r="B1599" s="44"/>
      <c r="C1599" s="47"/>
      <c r="D1599" s="47"/>
      <c r="E1599" s="15" t="s">
        <v>1196</v>
      </c>
      <c r="F1599" s="19">
        <f t="shared" ref="F1599:K1602" si="2327">F1600</f>
        <v>2294</v>
      </c>
      <c r="G1599" s="19">
        <f t="shared" si="2327"/>
        <v>2034</v>
      </c>
      <c r="H1599" s="19">
        <f t="shared" si="2327"/>
        <v>1964</v>
      </c>
      <c r="I1599" s="19">
        <f t="shared" si="2327"/>
        <v>0</v>
      </c>
      <c r="J1599" s="19">
        <f t="shared" si="2327"/>
        <v>0</v>
      </c>
      <c r="K1599" s="19">
        <f t="shared" si="2327"/>
        <v>0</v>
      </c>
      <c r="L1599" s="19">
        <f t="shared" si="2308"/>
        <v>2294</v>
      </c>
      <c r="M1599" s="19">
        <f t="shared" si="2309"/>
        <v>2034</v>
      </c>
      <c r="N1599" s="19">
        <f t="shared" si="2310"/>
        <v>1964</v>
      </c>
      <c r="O1599" s="19">
        <f t="shared" ref="O1599:Q1602" si="2328">O1600</f>
        <v>0</v>
      </c>
      <c r="P1599" s="19">
        <f t="shared" si="2328"/>
        <v>0</v>
      </c>
      <c r="Q1599" s="19">
        <f t="shared" si="2328"/>
        <v>0</v>
      </c>
      <c r="R1599" s="19">
        <f t="shared" si="2270"/>
        <v>2294</v>
      </c>
      <c r="S1599" s="19">
        <f t="shared" ref="S1599:S1602" si="2329">S1600</f>
        <v>0</v>
      </c>
      <c r="T1599" s="19">
        <f t="shared" si="2276"/>
        <v>2294</v>
      </c>
      <c r="U1599" s="19">
        <f t="shared" si="2271"/>
        <v>2034</v>
      </c>
      <c r="V1599" s="19">
        <f t="shared" si="2272"/>
        <v>1964</v>
      </c>
      <c r="W1599" s="19">
        <f t="shared" ref="W1599:W1602" si="2330">W1600</f>
        <v>0</v>
      </c>
      <c r="X1599" s="32"/>
      <c r="Y1599" s="23"/>
      <c r="Z1599" s="2"/>
    </row>
    <row r="1600" spans="1:26" ht="46.8" x14ac:dyDescent="0.3">
      <c r="A1600" s="47" t="s">
        <v>341</v>
      </c>
      <c r="B1600" s="44"/>
      <c r="C1600" s="47"/>
      <c r="D1600" s="47"/>
      <c r="E1600" s="15" t="s">
        <v>747</v>
      </c>
      <c r="F1600" s="19">
        <f t="shared" si="2327"/>
        <v>2294</v>
      </c>
      <c r="G1600" s="19">
        <f t="shared" si="2327"/>
        <v>2034</v>
      </c>
      <c r="H1600" s="19">
        <f t="shared" si="2327"/>
        <v>1964</v>
      </c>
      <c r="I1600" s="19">
        <f t="shared" si="2327"/>
        <v>0</v>
      </c>
      <c r="J1600" s="19">
        <f t="shared" si="2327"/>
        <v>0</v>
      </c>
      <c r="K1600" s="19">
        <f t="shared" si="2327"/>
        <v>0</v>
      </c>
      <c r="L1600" s="19">
        <f t="shared" si="2308"/>
        <v>2294</v>
      </c>
      <c r="M1600" s="19">
        <f t="shared" si="2309"/>
        <v>2034</v>
      </c>
      <c r="N1600" s="19">
        <f t="shared" si="2310"/>
        <v>1964</v>
      </c>
      <c r="O1600" s="19">
        <f t="shared" si="2328"/>
        <v>0</v>
      </c>
      <c r="P1600" s="19">
        <f t="shared" si="2328"/>
        <v>0</v>
      </c>
      <c r="Q1600" s="19">
        <f t="shared" si="2328"/>
        <v>0</v>
      </c>
      <c r="R1600" s="19">
        <f t="shared" si="2270"/>
        <v>2294</v>
      </c>
      <c r="S1600" s="19">
        <f t="shared" si="2329"/>
        <v>0</v>
      </c>
      <c r="T1600" s="19">
        <f t="shared" si="2276"/>
        <v>2294</v>
      </c>
      <c r="U1600" s="19">
        <f t="shared" si="2271"/>
        <v>2034</v>
      </c>
      <c r="V1600" s="19">
        <f t="shared" si="2272"/>
        <v>1964</v>
      </c>
      <c r="W1600" s="19">
        <f t="shared" si="2330"/>
        <v>0</v>
      </c>
      <c r="X1600" s="32"/>
      <c r="Y1600" s="23"/>
      <c r="Z1600" s="2"/>
    </row>
    <row r="1601" spans="1:26" ht="31.2" x14ac:dyDescent="0.3">
      <c r="A1601" s="47" t="s">
        <v>341</v>
      </c>
      <c r="B1601" s="44">
        <v>200</v>
      </c>
      <c r="C1601" s="47"/>
      <c r="D1601" s="47"/>
      <c r="E1601" s="15" t="s">
        <v>578</v>
      </c>
      <c r="F1601" s="19">
        <f t="shared" si="2327"/>
        <v>2294</v>
      </c>
      <c r="G1601" s="19">
        <f t="shared" si="2327"/>
        <v>2034</v>
      </c>
      <c r="H1601" s="19">
        <f t="shared" si="2327"/>
        <v>1964</v>
      </c>
      <c r="I1601" s="19">
        <f t="shared" si="2327"/>
        <v>0</v>
      </c>
      <c r="J1601" s="19">
        <f t="shared" si="2327"/>
        <v>0</v>
      </c>
      <c r="K1601" s="19">
        <f t="shared" si="2327"/>
        <v>0</v>
      </c>
      <c r="L1601" s="19">
        <f t="shared" si="2308"/>
        <v>2294</v>
      </c>
      <c r="M1601" s="19">
        <f t="shared" si="2309"/>
        <v>2034</v>
      </c>
      <c r="N1601" s="19">
        <f t="shared" si="2310"/>
        <v>1964</v>
      </c>
      <c r="O1601" s="19">
        <f t="shared" si="2328"/>
        <v>0</v>
      </c>
      <c r="P1601" s="19">
        <f t="shared" si="2328"/>
        <v>0</v>
      </c>
      <c r="Q1601" s="19">
        <f t="shared" si="2328"/>
        <v>0</v>
      </c>
      <c r="R1601" s="19">
        <f t="shared" si="2270"/>
        <v>2294</v>
      </c>
      <c r="S1601" s="19">
        <f t="shared" si="2329"/>
        <v>0</v>
      </c>
      <c r="T1601" s="19">
        <f t="shared" si="2276"/>
        <v>2294</v>
      </c>
      <c r="U1601" s="19">
        <f t="shared" si="2271"/>
        <v>2034</v>
      </c>
      <c r="V1601" s="19">
        <f t="shared" si="2272"/>
        <v>1964</v>
      </c>
      <c r="W1601" s="19">
        <f t="shared" si="2330"/>
        <v>0</v>
      </c>
      <c r="X1601" s="32"/>
      <c r="Y1601" s="23"/>
      <c r="Z1601" s="2"/>
    </row>
    <row r="1602" spans="1:26" ht="46.8" x14ac:dyDescent="0.3">
      <c r="A1602" s="47" t="s">
        <v>341</v>
      </c>
      <c r="B1602" s="44">
        <v>240</v>
      </c>
      <c r="C1602" s="47"/>
      <c r="D1602" s="47"/>
      <c r="E1602" s="15" t="s">
        <v>586</v>
      </c>
      <c r="F1602" s="19">
        <f t="shared" si="2327"/>
        <v>2294</v>
      </c>
      <c r="G1602" s="19">
        <f t="shared" si="2327"/>
        <v>2034</v>
      </c>
      <c r="H1602" s="19">
        <f t="shared" si="2327"/>
        <v>1964</v>
      </c>
      <c r="I1602" s="19">
        <f t="shared" si="2327"/>
        <v>0</v>
      </c>
      <c r="J1602" s="19">
        <f t="shared" si="2327"/>
        <v>0</v>
      </c>
      <c r="K1602" s="19">
        <f t="shared" si="2327"/>
        <v>0</v>
      </c>
      <c r="L1602" s="19">
        <f t="shared" si="2308"/>
        <v>2294</v>
      </c>
      <c r="M1602" s="19">
        <f t="shared" si="2309"/>
        <v>2034</v>
      </c>
      <c r="N1602" s="19">
        <f t="shared" si="2310"/>
        <v>1964</v>
      </c>
      <c r="O1602" s="19">
        <f t="shared" si="2328"/>
        <v>0</v>
      </c>
      <c r="P1602" s="19">
        <f t="shared" si="2328"/>
        <v>0</v>
      </c>
      <c r="Q1602" s="19">
        <f t="shared" si="2328"/>
        <v>0</v>
      </c>
      <c r="R1602" s="19">
        <f t="shared" si="2270"/>
        <v>2294</v>
      </c>
      <c r="S1602" s="19">
        <f t="shared" si="2329"/>
        <v>0</v>
      </c>
      <c r="T1602" s="19">
        <f t="shared" si="2276"/>
        <v>2294</v>
      </c>
      <c r="U1602" s="19">
        <f t="shared" si="2271"/>
        <v>2034</v>
      </c>
      <c r="V1602" s="19">
        <f t="shared" si="2272"/>
        <v>1964</v>
      </c>
      <c r="W1602" s="19">
        <f t="shared" si="2330"/>
        <v>0</v>
      </c>
      <c r="X1602" s="32"/>
      <c r="Y1602" s="23"/>
      <c r="Z1602" s="2"/>
    </row>
    <row r="1603" spans="1:26" ht="31.2" x14ac:dyDescent="0.3">
      <c r="A1603" s="47" t="s">
        <v>341</v>
      </c>
      <c r="B1603" s="44">
        <v>240</v>
      </c>
      <c r="C1603" s="47" t="s">
        <v>142</v>
      </c>
      <c r="D1603" s="47" t="s">
        <v>20</v>
      </c>
      <c r="E1603" s="15" t="s">
        <v>555</v>
      </c>
      <c r="F1603" s="19">
        <v>2294</v>
      </c>
      <c r="G1603" s="19">
        <v>2034</v>
      </c>
      <c r="H1603" s="19">
        <v>1964</v>
      </c>
      <c r="I1603" s="19"/>
      <c r="J1603" s="19"/>
      <c r="K1603" s="19"/>
      <c r="L1603" s="19">
        <f t="shared" si="2308"/>
        <v>2294</v>
      </c>
      <c r="M1603" s="19">
        <f t="shared" si="2309"/>
        <v>2034</v>
      </c>
      <c r="N1603" s="19">
        <f t="shared" si="2310"/>
        <v>1964</v>
      </c>
      <c r="O1603" s="19"/>
      <c r="P1603" s="19"/>
      <c r="Q1603" s="19"/>
      <c r="R1603" s="19">
        <f t="shared" si="2270"/>
        <v>2294</v>
      </c>
      <c r="S1603" s="19"/>
      <c r="T1603" s="19">
        <f t="shared" si="2276"/>
        <v>2294</v>
      </c>
      <c r="U1603" s="19">
        <f t="shared" si="2271"/>
        <v>2034</v>
      </c>
      <c r="V1603" s="19">
        <f t="shared" si="2272"/>
        <v>1964</v>
      </c>
      <c r="W1603" s="19"/>
      <c r="X1603" s="32"/>
      <c r="Y1603" s="23"/>
      <c r="Z1603" s="2"/>
    </row>
    <row r="1604" spans="1:26" ht="31.2" x14ac:dyDescent="0.3">
      <c r="A1604" s="47" t="s">
        <v>344</v>
      </c>
      <c r="B1604" s="44"/>
      <c r="C1604" s="47"/>
      <c r="D1604" s="47"/>
      <c r="E1604" s="15" t="s">
        <v>1197</v>
      </c>
      <c r="F1604" s="19">
        <f t="shared" ref="F1604:K1607" si="2331">F1605</f>
        <v>9161.5000000000018</v>
      </c>
      <c r="G1604" s="19">
        <f t="shared" si="2331"/>
        <v>9161.5</v>
      </c>
      <c r="H1604" s="19">
        <f t="shared" si="2331"/>
        <v>9161.5</v>
      </c>
      <c r="I1604" s="19">
        <f t="shared" si="2331"/>
        <v>0</v>
      </c>
      <c r="J1604" s="19">
        <f t="shared" si="2331"/>
        <v>0</v>
      </c>
      <c r="K1604" s="19">
        <f t="shared" si="2331"/>
        <v>0</v>
      </c>
      <c r="L1604" s="19">
        <f t="shared" si="2308"/>
        <v>9161.5000000000018</v>
      </c>
      <c r="M1604" s="19">
        <f t="shared" si="2309"/>
        <v>9161.5</v>
      </c>
      <c r="N1604" s="19">
        <f t="shared" si="2310"/>
        <v>9161.5</v>
      </c>
      <c r="O1604" s="19">
        <f t="shared" ref="O1604:Q1607" si="2332">O1605</f>
        <v>0</v>
      </c>
      <c r="P1604" s="19">
        <f t="shared" si="2332"/>
        <v>0</v>
      </c>
      <c r="Q1604" s="19">
        <f t="shared" si="2332"/>
        <v>0</v>
      </c>
      <c r="R1604" s="19">
        <f t="shared" si="2270"/>
        <v>9161.5000000000018</v>
      </c>
      <c r="S1604" s="19">
        <f t="shared" ref="S1604:S1607" si="2333">S1605</f>
        <v>0</v>
      </c>
      <c r="T1604" s="19">
        <f t="shared" si="2276"/>
        <v>9161.5000000000018</v>
      </c>
      <c r="U1604" s="19">
        <f t="shared" si="2271"/>
        <v>9161.5</v>
      </c>
      <c r="V1604" s="19">
        <f t="shared" si="2272"/>
        <v>9161.5</v>
      </c>
      <c r="W1604" s="19">
        <f t="shared" ref="W1604:W1607" si="2334">W1605</f>
        <v>0</v>
      </c>
      <c r="X1604" s="32"/>
      <c r="Y1604" s="23"/>
      <c r="Z1604" s="2"/>
    </row>
    <row r="1605" spans="1:26" x14ac:dyDescent="0.3">
      <c r="A1605" s="47" t="s">
        <v>343</v>
      </c>
      <c r="B1605" s="44"/>
      <c r="C1605" s="47"/>
      <c r="D1605" s="47"/>
      <c r="E1605" s="15" t="s">
        <v>748</v>
      </c>
      <c r="F1605" s="19">
        <f t="shared" si="2331"/>
        <v>9161.5000000000018</v>
      </c>
      <c r="G1605" s="19">
        <f t="shared" si="2331"/>
        <v>9161.5</v>
      </c>
      <c r="H1605" s="19">
        <f t="shared" si="2331"/>
        <v>9161.5</v>
      </c>
      <c r="I1605" s="19">
        <f t="shared" si="2331"/>
        <v>0</v>
      </c>
      <c r="J1605" s="19">
        <f t="shared" si="2331"/>
        <v>0</v>
      </c>
      <c r="K1605" s="19">
        <f t="shared" si="2331"/>
        <v>0</v>
      </c>
      <c r="L1605" s="19">
        <f t="shared" si="2308"/>
        <v>9161.5000000000018</v>
      </c>
      <c r="M1605" s="19">
        <f t="shared" si="2309"/>
        <v>9161.5</v>
      </c>
      <c r="N1605" s="19">
        <f t="shared" si="2310"/>
        <v>9161.5</v>
      </c>
      <c r="O1605" s="19">
        <f t="shared" si="2332"/>
        <v>0</v>
      </c>
      <c r="P1605" s="19">
        <f t="shared" si="2332"/>
        <v>0</v>
      </c>
      <c r="Q1605" s="19">
        <f t="shared" si="2332"/>
        <v>0</v>
      </c>
      <c r="R1605" s="19">
        <f t="shared" si="2270"/>
        <v>9161.5000000000018</v>
      </c>
      <c r="S1605" s="19">
        <f t="shared" si="2333"/>
        <v>0</v>
      </c>
      <c r="T1605" s="19">
        <f t="shared" si="2276"/>
        <v>9161.5000000000018</v>
      </c>
      <c r="U1605" s="19">
        <f t="shared" si="2271"/>
        <v>9161.5</v>
      </c>
      <c r="V1605" s="19">
        <f t="shared" si="2272"/>
        <v>9161.5</v>
      </c>
      <c r="W1605" s="19">
        <f t="shared" si="2334"/>
        <v>0</v>
      </c>
      <c r="X1605" s="32"/>
      <c r="Y1605" s="23"/>
      <c r="Z1605" s="2"/>
    </row>
    <row r="1606" spans="1:26" ht="31.2" x14ac:dyDescent="0.3">
      <c r="A1606" s="47" t="s">
        <v>343</v>
      </c>
      <c r="B1606" s="44">
        <v>200</v>
      </c>
      <c r="C1606" s="47"/>
      <c r="D1606" s="47"/>
      <c r="E1606" s="15" t="s">
        <v>578</v>
      </c>
      <c r="F1606" s="19">
        <f t="shared" si="2331"/>
        <v>9161.5000000000018</v>
      </c>
      <c r="G1606" s="19">
        <f t="shared" si="2331"/>
        <v>9161.5</v>
      </c>
      <c r="H1606" s="19">
        <f t="shared" si="2331"/>
        <v>9161.5</v>
      </c>
      <c r="I1606" s="19">
        <f t="shared" si="2331"/>
        <v>0</v>
      </c>
      <c r="J1606" s="19">
        <f t="shared" si="2331"/>
        <v>0</v>
      </c>
      <c r="K1606" s="19">
        <f t="shared" si="2331"/>
        <v>0</v>
      </c>
      <c r="L1606" s="19">
        <f t="shared" si="2308"/>
        <v>9161.5000000000018</v>
      </c>
      <c r="M1606" s="19">
        <f t="shared" si="2309"/>
        <v>9161.5</v>
      </c>
      <c r="N1606" s="19">
        <f t="shared" si="2310"/>
        <v>9161.5</v>
      </c>
      <c r="O1606" s="19">
        <f t="shared" si="2332"/>
        <v>0</v>
      </c>
      <c r="P1606" s="19">
        <f t="shared" si="2332"/>
        <v>0</v>
      </c>
      <c r="Q1606" s="19">
        <f t="shared" si="2332"/>
        <v>0</v>
      </c>
      <c r="R1606" s="19">
        <f t="shared" si="2270"/>
        <v>9161.5000000000018</v>
      </c>
      <c r="S1606" s="19">
        <f t="shared" si="2333"/>
        <v>0</v>
      </c>
      <c r="T1606" s="19">
        <f t="shared" si="2276"/>
        <v>9161.5000000000018</v>
      </c>
      <c r="U1606" s="19">
        <f t="shared" si="2271"/>
        <v>9161.5</v>
      </c>
      <c r="V1606" s="19">
        <f t="shared" si="2272"/>
        <v>9161.5</v>
      </c>
      <c r="W1606" s="19">
        <f t="shared" si="2334"/>
        <v>0</v>
      </c>
      <c r="X1606" s="32"/>
      <c r="Y1606" s="23"/>
      <c r="Z1606" s="2"/>
    </row>
    <row r="1607" spans="1:26" ht="46.8" x14ac:dyDescent="0.3">
      <c r="A1607" s="47" t="s">
        <v>343</v>
      </c>
      <c r="B1607" s="44">
        <v>240</v>
      </c>
      <c r="C1607" s="47"/>
      <c r="D1607" s="47"/>
      <c r="E1607" s="15" t="s">
        <v>586</v>
      </c>
      <c r="F1607" s="19">
        <f t="shared" si="2331"/>
        <v>9161.5000000000018</v>
      </c>
      <c r="G1607" s="19">
        <f t="shared" si="2331"/>
        <v>9161.5</v>
      </c>
      <c r="H1607" s="19">
        <f t="shared" si="2331"/>
        <v>9161.5</v>
      </c>
      <c r="I1607" s="19">
        <f t="shared" si="2331"/>
        <v>0</v>
      </c>
      <c r="J1607" s="19">
        <f t="shared" si="2331"/>
        <v>0</v>
      </c>
      <c r="K1607" s="19">
        <f t="shared" si="2331"/>
        <v>0</v>
      </c>
      <c r="L1607" s="19">
        <f t="shared" si="2308"/>
        <v>9161.5000000000018</v>
      </c>
      <c r="M1607" s="19">
        <f t="shared" si="2309"/>
        <v>9161.5</v>
      </c>
      <c r="N1607" s="19">
        <f t="shared" si="2310"/>
        <v>9161.5</v>
      </c>
      <c r="O1607" s="19">
        <f t="shared" si="2332"/>
        <v>0</v>
      </c>
      <c r="P1607" s="19">
        <f t="shared" si="2332"/>
        <v>0</v>
      </c>
      <c r="Q1607" s="19">
        <f t="shared" si="2332"/>
        <v>0</v>
      </c>
      <c r="R1607" s="19">
        <f t="shared" si="2270"/>
        <v>9161.5000000000018</v>
      </c>
      <c r="S1607" s="19">
        <f t="shared" si="2333"/>
        <v>0</v>
      </c>
      <c r="T1607" s="19">
        <f t="shared" si="2276"/>
        <v>9161.5000000000018</v>
      </c>
      <c r="U1607" s="19">
        <f t="shared" si="2271"/>
        <v>9161.5</v>
      </c>
      <c r="V1607" s="19">
        <f t="shared" si="2272"/>
        <v>9161.5</v>
      </c>
      <c r="W1607" s="19">
        <f t="shared" si="2334"/>
        <v>0</v>
      </c>
      <c r="X1607" s="32"/>
      <c r="Y1607" s="23"/>
      <c r="Z1607" s="2"/>
    </row>
    <row r="1608" spans="1:26" ht="31.2" x14ac:dyDescent="0.3">
      <c r="A1608" s="47" t="s">
        <v>343</v>
      </c>
      <c r="B1608" s="44">
        <v>240</v>
      </c>
      <c r="C1608" s="47" t="s">
        <v>142</v>
      </c>
      <c r="D1608" s="47" t="s">
        <v>20</v>
      </c>
      <c r="E1608" s="15" t="s">
        <v>555</v>
      </c>
      <c r="F1608" s="19">
        <v>9161.5000000000018</v>
      </c>
      <c r="G1608" s="19">
        <v>9161.5</v>
      </c>
      <c r="H1608" s="19">
        <v>9161.5</v>
      </c>
      <c r="I1608" s="19"/>
      <c r="J1608" s="19"/>
      <c r="K1608" s="19"/>
      <c r="L1608" s="19">
        <f t="shared" si="2308"/>
        <v>9161.5000000000018</v>
      </c>
      <c r="M1608" s="19">
        <f t="shared" si="2309"/>
        <v>9161.5</v>
      </c>
      <c r="N1608" s="19">
        <f t="shared" si="2310"/>
        <v>9161.5</v>
      </c>
      <c r="O1608" s="19"/>
      <c r="P1608" s="19"/>
      <c r="Q1608" s="19"/>
      <c r="R1608" s="19">
        <f t="shared" si="2270"/>
        <v>9161.5000000000018</v>
      </c>
      <c r="S1608" s="19"/>
      <c r="T1608" s="19">
        <f t="shared" si="2276"/>
        <v>9161.5000000000018</v>
      </c>
      <c r="U1608" s="19">
        <f t="shared" si="2271"/>
        <v>9161.5</v>
      </c>
      <c r="V1608" s="19">
        <f t="shared" si="2272"/>
        <v>9161.5</v>
      </c>
      <c r="W1608" s="19"/>
      <c r="X1608" s="32"/>
      <c r="Y1608" s="23"/>
      <c r="Z1608" s="2"/>
    </row>
    <row r="1609" spans="1:26" ht="31.2" x14ac:dyDescent="0.3">
      <c r="A1609" s="47" t="s">
        <v>878</v>
      </c>
      <c r="B1609" s="44"/>
      <c r="C1609" s="47"/>
      <c r="D1609" s="47"/>
      <c r="E1609" s="15" t="s">
        <v>1198</v>
      </c>
      <c r="F1609" s="19">
        <f t="shared" ref="F1609:K1612" si="2335">F1610</f>
        <v>2625.6</v>
      </c>
      <c r="G1609" s="19">
        <f t="shared" si="2335"/>
        <v>0</v>
      </c>
      <c r="H1609" s="19">
        <f t="shared" si="2335"/>
        <v>0</v>
      </c>
      <c r="I1609" s="19">
        <f t="shared" si="2335"/>
        <v>-2392.8000000000002</v>
      </c>
      <c r="J1609" s="19">
        <f t="shared" si="2335"/>
        <v>2392.8000000000002</v>
      </c>
      <c r="K1609" s="19">
        <f t="shared" si="2335"/>
        <v>0</v>
      </c>
      <c r="L1609" s="19">
        <f t="shared" si="2308"/>
        <v>232.79999999999973</v>
      </c>
      <c r="M1609" s="19">
        <f t="shared" si="2309"/>
        <v>2392.8000000000002</v>
      </c>
      <c r="N1609" s="19">
        <f t="shared" si="2310"/>
        <v>0</v>
      </c>
      <c r="O1609" s="19">
        <f t="shared" ref="O1609:Q1612" si="2336">O1610</f>
        <v>0</v>
      </c>
      <c r="P1609" s="19">
        <f t="shared" si="2336"/>
        <v>0</v>
      </c>
      <c r="Q1609" s="19">
        <f t="shared" si="2336"/>
        <v>0</v>
      </c>
      <c r="R1609" s="19">
        <f t="shared" si="2270"/>
        <v>232.79999999999973</v>
      </c>
      <c r="S1609" s="19">
        <f t="shared" ref="S1609:S1612" si="2337">S1610</f>
        <v>0</v>
      </c>
      <c r="T1609" s="19">
        <f t="shared" si="2276"/>
        <v>232.79999999999973</v>
      </c>
      <c r="U1609" s="19">
        <f t="shared" si="2271"/>
        <v>2392.8000000000002</v>
      </c>
      <c r="V1609" s="19">
        <f t="shared" si="2272"/>
        <v>0</v>
      </c>
      <c r="W1609" s="19">
        <f t="shared" ref="W1609:W1612" si="2338">W1610</f>
        <v>0</v>
      </c>
      <c r="X1609" s="32"/>
      <c r="Y1609" s="23"/>
      <c r="Z1609" s="2"/>
    </row>
    <row r="1610" spans="1:26" x14ac:dyDescent="0.3">
      <c r="A1610" s="47" t="s">
        <v>879</v>
      </c>
      <c r="B1610" s="44"/>
      <c r="C1610" s="47"/>
      <c r="D1610" s="47"/>
      <c r="E1610" s="15" t="s">
        <v>881</v>
      </c>
      <c r="F1610" s="19">
        <f t="shared" si="2335"/>
        <v>2625.6</v>
      </c>
      <c r="G1610" s="19">
        <f t="shared" si="2335"/>
        <v>0</v>
      </c>
      <c r="H1610" s="19">
        <f t="shared" si="2335"/>
        <v>0</v>
      </c>
      <c r="I1610" s="19">
        <f t="shared" si="2335"/>
        <v>-2392.8000000000002</v>
      </c>
      <c r="J1610" s="19">
        <f t="shared" si="2335"/>
        <v>2392.8000000000002</v>
      </c>
      <c r="K1610" s="19">
        <f t="shared" si="2335"/>
        <v>0</v>
      </c>
      <c r="L1610" s="19">
        <f t="shared" si="2308"/>
        <v>232.79999999999973</v>
      </c>
      <c r="M1610" s="19">
        <f t="shared" si="2309"/>
        <v>2392.8000000000002</v>
      </c>
      <c r="N1610" s="19">
        <f t="shared" si="2310"/>
        <v>0</v>
      </c>
      <c r="O1610" s="19">
        <f t="shared" si="2336"/>
        <v>0</v>
      </c>
      <c r="P1610" s="19">
        <f t="shared" si="2336"/>
        <v>0</v>
      </c>
      <c r="Q1610" s="19">
        <f t="shared" si="2336"/>
        <v>0</v>
      </c>
      <c r="R1610" s="19">
        <f t="shared" si="2270"/>
        <v>232.79999999999973</v>
      </c>
      <c r="S1610" s="19">
        <f t="shared" si="2337"/>
        <v>0</v>
      </c>
      <c r="T1610" s="19">
        <f t="shared" si="2276"/>
        <v>232.79999999999973</v>
      </c>
      <c r="U1610" s="19">
        <f t="shared" si="2271"/>
        <v>2392.8000000000002</v>
      </c>
      <c r="V1610" s="19">
        <f t="shared" si="2272"/>
        <v>0</v>
      </c>
      <c r="W1610" s="19">
        <f t="shared" si="2338"/>
        <v>0</v>
      </c>
      <c r="X1610" s="32"/>
      <c r="Y1610" s="23"/>
      <c r="Z1610" s="2"/>
    </row>
    <row r="1611" spans="1:26" ht="31.2" x14ac:dyDescent="0.3">
      <c r="A1611" s="47" t="s">
        <v>879</v>
      </c>
      <c r="B1611" s="44">
        <v>200</v>
      </c>
      <c r="C1611" s="47"/>
      <c r="D1611" s="47"/>
      <c r="E1611" s="15" t="s">
        <v>578</v>
      </c>
      <c r="F1611" s="19">
        <f t="shared" si="2335"/>
        <v>2625.6</v>
      </c>
      <c r="G1611" s="19">
        <f t="shared" si="2335"/>
        <v>0</v>
      </c>
      <c r="H1611" s="19">
        <f t="shared" si="2335"/>
        <v>0</v>
      </c>
      <c r="I1611" s="19">
        <f t="shared" si="2335"/>
        <v>-2392.8000000000002</v>
      </c>
      <c r="J1611" s="19">
        <f t="shared" si="2335"/>
        <v>2392.8000000000002</v>
      </c>
      <c r="K1611" s="19">
        <f t="shared" si="2335"/>
        <v>0</v>
      </c>
      <c r="L1611" s="19">
        <f t="shared" si="2308"/>
        <v>232.79999999999973</v>
      </c>
      <c r="M1611" s="19">
        <f t="shared" si="2309"/>
        <v>2392.8000000000002</v>
      </c>
      <c r="N1611" s="19">
        <f t="shared" si="2310"/>
        <v>0</v>
      </c>
      <c r="O1611" s="19">
        <f t="shared" si="2336"/>
        <v>0</v>
      </c>
      <c r="P1611" s="19">
        <f t="shared" si="2336"/>
        <v>0</v>
      </c>
      <c r="Q1611" s="19">
        <f t="shared" si="2336"/>
        <v>0</v>
      </c>
      <c r="R1611" s="19">
        <f t="shared" si="2270"/>
        <v>232.79999999999973</v>
      </c>
      <c r="S1611" s="19">
        <f t="shared" si="2337"/>
        <v>0</v>
      </c>
      <c r="T1611" s="19">
        <f t="shared" si="2276"/>
        <v>232.79999999999973</v>
      </c>
      <c r="U1611" s="19">
        <f t="shared" si="2271"/>
        <v>2392.8000000000002</v>
      </c>
      <c r="V1611" s="19">
        <f t="shared" si="2272"/>
        <v>0</v>
      </c>
      <c r="W1611" s="19">
        <f t="shared" si="2338"/>
        <v>0</v>
      </c>
      <c r="X1611" s="32"/>
      <c r="Y1611" s="23"/>
      <c r="Z1611" s="2"/>
    </row>
    <row r="1612" spans="1:26" ht="46.8" x14ac:dyDescent="0.3">
      <c r="A1612" s="47" t="s">
        <v>879</v>
      </c>
      <c r="B1612" s="44">
        <v>240</v>
      </c>
      <c r="C1612" s="47"/>
      <c r="D1612" s="47"/>
      <c r="E1612" s="15" t="s">
        <v>586</v>
      </c>
      <c r="F1612" s="19">
        <f>F1613</f>
        <v>2625.6</v>
      </c>
      <c r="G1612" s="19">
        <f t="shared" si="2335"/>
        <v>0</v>
      </c>
      <c r="H1612" s="19">
        <f t="shared" si="2335"/>
        <v>0</v>
      </c>
      <c r="I1612" s="19">
        <f t="shared" si="2335"/>
        <v>-2392.8000000000002</v>
      </c>
      <c r="J1612" s="19">
        <f t="shared" si="2335"/>
        <v>2392.8000000000002</v>
      </c>
      <c r="K1612" s="19">
        <f t="shared" si="2335"/>
        <v>0</v>
      </c>
      <c r="L1612" s="19">
        <f t="shared" si="2308"/>
        <v>232.79999999999973</v>
      </c>
      <c r="M1612" s="19">
        <f t="shared" si="2309"/>
        <v>2392.8000000000002</v>
      </c>
      <c r="N1612" s="19">
        <f t="shared" si="2310"/>
        <v>0</v>
      </c>
      <c r="O1612" s="19">
        <f t="shared" si="2336"/>
        <v>0</v>
      </c>
      <c r="P1612" s="19">
        <f t="shared" si="2336"/>
        <v>0</v>
      </c>
      <c r="Q1612" s="19">
        <f t="shared" si="2336"/>
        <v>0</v>
      </c>
      <c r="R1612" s="19">
        <f t="shared" si="2270"/>
        <v>232.79999999999973</v>
      </c>
      <c r="S1612" s="19">
        <f t="shared" si="2337"/>
        <v>0</v>
      </c>
      <c r="T1612" s="19">
        <f t="shared" si="2276"/>
        <v>232.79999999999973</v>
      </c>
      <c r="U1612" s="19">
        <f t="shared" si="2271"/>
        <v>2392.8000000000002</v>
      </c>
      <c r="V1612" s="19">
        <f t="shared" si="2272"/>
        <v>0</v>
      </c>
      <c r="W1612" s="19">
        <f t="shared" si="2338"/>
        <v>0</v>
      </c>
      <c r="X1612" s="32"/>
      <c r="Y1612" s="23"/>
      <c r="Z1612" s="2"/>
    </row>
    <row r="1613" spans="1:26" x14ac:dyDescent="0.3">
      <c r="A1613" s="47" t="s">
        <v>879</v>
      </c>
      <c r="B1613" s="44">
        <v>240</v>
      </c>
      <c r="C1613" s="47" t="s">
        <v>30</v>
      </c>
      <c r="D1613" s="47" t="s">
        <v>28</v>
      </c>
      <c r="E1613" s="15" t="s">
        <v>565</v>
      </c>
      <c r="F1613" s="19">
        <v>2625.6</v>
      </c>
      <c r="G1613" s="19">
        <v>0</v>
      </c>
      <c r="H1613" s="19">
        <v>0</v>
      </c>
      <c r="I1613" s="19">
        <v>-2392.8000000000002</v>
      </c>
      <c r="J1613" s="19">
        <v>2392.8000000000002</v>
      </c>
      <c r="K1613" s="19"/>
      <c r="L1613" s="19">
        <f t="shared" si="2308"/>
        <v>232.79999999999973</v>
      </c>
      <c r="M1613" s="19">
        <f t="shared" si="2309"/>
        <v>2392.8000000000002</v>
      </c>
      <c r="N1613" s="19">
        <f t="shared" si="2310"/>
        <v>0</v>
      </c>
      <c r="O1613" s="19"/>
      <c r="P1613" s="19"/>
      <c r="Q1613" s="19"/>
      <c r="R1613" s="19">
        <f t="shared" si="2270"/>
        <v>232.79999999999973</v>
      </c>
      <c r="S1613" s="19"/>
      <c r="T1613" s="19">
        <f t="shared" si="2276"/>
        <v>232.79999999999973</v>
      </c>
      <c r="U1613" s="19">
        <f t="shared" si="2271"/>
        <v>2392.8000000000002</v>
      </c>
      <c r="V1613" s="19">
        <f t="shared" si="2272"/>
        <v>0</v>
      </c>
      <c r="W1613" s="19"/>
      <c r="X1613" s="32"/>
      <c r="Y1613" s="23" t="s">
        <v>1296</v>
      </c>
      <c r="Z1613" s="2"/>
    </row>
    <row r="1614" spans="1:26" s="11" customFormat="1" ht="31.2" x14ac:dyDescent="0.3">
      <c r="A1614" s="10" t="s">
        <v>346</v>
      </c>
      <c r="B1614" s="17"/>
      <c r="C1614" s="10"/>
      <c r="D1614" s="10"/>
      <c r="E1614" s="16" t="s">
        <v>1199</v>
      </c>
      <c r="F1614" s="18">
        <f t="shared" ref="F1614:K1614" si="2339">F1615+F1620+F1635</f>
        <v>49397.700000000004</v>
      </c>
      <c r="G1614" s="18">
        <f t="shared" si="2339"/>
        <v>40059.800000000003</v>
      </c>
      <c r="H1614" s="18">
        <f t="shared" si="2339"/>
        <v>40059.800000000003</v>
      </c>
      <c r="I1614" s="18">
        <f t="shared" si="2339"/>
        <v>-3341.6</v>
      </c>
      <c r="J1614" s="18">
        <f t="shared" si="2339"/>
        <v>0</v>
      </c>
      <c r="K1614" s="18">
        <f t="shared" si="2339"/>
        <v>0</v>
      </c>
      <c r="L1614" s="18">
        <f t="shared" si="2308"/>
        <v>46056.100000000006</v>
      </c>
      <c r="M1614" s="18">
        <f t="shared" si="2309"/>
        <v>40059.800000000003</v>
      </c>
      <c r="N1614" s="18">
        <f t="shared" si="2310"/>
        <v>40059.800000000003</v>
      </c>
      <c r="O1614" s="18">
        <f t="shared" ref="O1614:Q1614" si="2340">O1615+O1620+O1635</f>
        <v>0</v>
      </c>
      <c r="P1614" s="18">
        <f t="shared" si="2340"/>
        <v>0</v>
      </c>
      <c r="Q1614" s="18">
        <f t="shared" si="2340"/>
        <v>0</v>
      </c>
      <c r="R1614" s="18">
        <f t="shared" si="2270"/>
        <v>46056.100000000006</v>
      </c>
      <c r="S1614" s="18">
        <f t="shared" ref="S1614" si="2341">S1615+S1620+S1635</f>
        <v>0</v>
      </c>
      <c r="T1614" s="18">
        <f t="shared" si="2276"/>
        <v>46056.100000000006</v>
      </c>
      <c r="U1614" s="18">
        <f t="shared" si="2271"/>
        <v>40059.800000000003</v>
      </c>
      <c r="V1614" s="18">
        <f t="shared" si="2272"/>
        <v>40059.800000000003</v>
      </c>
      <c r="W1614" s="18">
        <f t="shared" ref="W1614" si="2342">W1615+W1620+W1635</f>
        <v>0</v>
      </c>
      <c r="X1614" s="31"/>
      <c r="Y1614" s="26"/>
    </row>
    <row r="1615" spans="1:26" ht="46.8" x14ac:dyDescent="0.3">
      <c r="A1615" s="47" t="s">
        <v>347</v>
      </c>
      <c r="B1615" s="44"/>
      <c r="C1615" s="47"/>
      <c r="D1615" s="47"/>
      <c r="E1615" s="15" t="s">
        <v>1200</v>
      </c>
      <c r="F1615" s="19">
        <f t="shared" ref="F1615:K1618" si="2343">F1616</f>
        <v>7080.6</v>
      </c>
      <c r="G1615" s="19">
        <f t="shared" si="2343"/>
        <v>164</v>
      </c>
      <c r="H1615" s="19">
        <f t="shared" si="2343"/>
        <v>164</v>
      </c>
      <c r="I1615" s="19">
        <f t="shared" si="2343"/>
        <v>-3341.6</v>
      </c>
      <c r="J1615" s="19">
        <f t="shared" si="2343"/>
        <v>0</v>
      </c>
      <c r="K1615" s="19">
        <f t="shared" si="2343"/>
        <v>0</v>
      </c>
      <c r="L1615" s="19">
        <f t="shared" si="2308"/>
        <v>3739.0000000000005</v>
      </c>
      <c r="M1615" s="19">
        <f t="shared" si="2309"/>
        <v>164</v>
      </c>
      <c r="N1615" s="19">
        <f t="shared" si="2310"/>
        <v>164</v>
      </c>
      <c r="O1615" s="19">
        <f t="shared" ref="O1615:Q1618" si="2344">O1616</f>
        <v>0</v>
      </c>
      <c r="P1615" s="19">
        <f t="shared" si="2344"/>
        <v>0</v>
      </c>
      <c r="Q1615" s="19">
        <f t="shared" si="2344"/>
        <v>0</v>
      </c>
      <c r="R1615" s="19">
        <f t="shared" si="2270"/>
        <v>3739.0000000000005</v>
      </c>
      <c r="S1615" s="19">
        <f t="shared" ref="S1615:S1618" si="2345">S1616</f>
        <v>0</v>
      </c>
      <c r="T1615" s="19">
        <f t="shared" si="2276"/>
        <v>3739.0000000000005</v>
      </c>
      <c r="U1615" s="19">
        <f t="shared" si="2271"/>
        <v>164</v>
      </c>
      <c r="V1615" s="19">
        <f t="shared" si="2272"/>
        <v>164</v>
      </c>
      <c r="W1615" s="19">
        <f t="shared" ref="W1615:W1618" si="2346">W1616</f>
        <v>0</v>
      </c>
      <c r="X1615" s="32"/>
      <c r="Y1615" s="23"/>
      <c r="Z1615" s="2"/>
    </row>
    <row r="1616" spans="1:26" ht="31.2" x14ac:dyDescent="0.3">
      <c r="A1616" s="47" t="s">
        <v>345</v>
      </c>
      <c r="B1616" s="44"/>
      <c r="C1616" s="47"/>
      <c r="D1616" s="47"/>
      <c r="E1616" s="15" t="s">
        <v>749</v>
      </c>
      <c r="F1616" s="19">
        <f t="shared" si="2343"/>
        <v>7080.6</v>
      </c>
      <c r="G1616" s="19">
        <f t="shared" si="2343"/>
        <v>164</v>
      </c>
      <c r="H1616" s="19">
        <f t="shared" si="2343"/>
        <v>164</v>
      </c>
      <c r="I1616" s="19">
        <f t="shared" si="2343"/>
        <v>-3341.6</v>
      </c>
      <c r="J1616" s="19">
        <f t="shared" si="2343"/>
        <v>0</v>
      </c>
      <c r="K1616" s="19">
        <f t="shared" si="2343"/>
        <v>0</v>
      </c>
      <c r="L1616" s="19">
        <f t="shared" si="2308"/>
        <v>3739.0000000000005</v>
      </c>
      <c r="M1616" s="19">
        <f t="shared" si="2309"/>
        <v>164</v>
      </c>
      <c r="N1616" s="19">
        <f t="shared" si="2310"/>
        <v>164</v>
      </c>
      <c r="O1616" s="19">
        <f t="shared" si="2344"/>
        <v>0</v>
      </c>
      <c r="P1616" s="19">
        <f t="shared" si="2344"/>
        <v>0</v>
      </c>
      <c r="Q1616" s="19">
        <f t="shared" si="2344"/>
        <v>0</v>
      </c>
      <c r="R1616" s="19">
        <f t="shared" si="2270"/>
        <v>3739.0000000000005</v>
      </c>
      <c r="S1616" s="19">
        <f t="shared" si="2345"/>
        <v>0</v>
      </c>
      <c r="T1616" s="19">
        <f t="shared" si="2276"/>
        <v>3739.0000000000005</v>
      </c>
      <c r="U1616" s="19">
        <f t="shared" si="2271"/>
        <v>164</v>
      </c>
      <c r="V1616" s="19">
        <f t="shared" si="2272"/>
        <v>164</v>
      </c>
      <c r="W1616" s="19">
        <f t="shared" si="2346"/>
        <v>0</v>
      </c>
      <c r="X1616" s="32"/>
      <c r="Y1616" s="23"/>
      <c r="Z1616" s="2"/>
    </row>
    <row r="1617" spans="1:26" ht="31.2" x14ac:dyDescent="0.3">
      <c r="A1617" s="47" t="s">
        <v>345</v>
      </c>
      <c r="B1617" s="44">
        <v>200</v>
      </c>
      <c r="C1617" s="47"/>
      <c r="D1617" s="47"/>
      <c r="E1617" s="15" t="s">
        <v>578</v>
      </c>
      <c r="F1617" s="19">
        <f t="shared" si="2343"/>
        <v>7080.6</v>
      </c>
      <c r="G1617" s="19">
        <f t="shared" si="2343"/>
        <v>164</v>
      </c>
      <c r="H1617" s="19">
        <f t="shared" si="2343"/>
        <v>164</v>
      </c>
      <c r="I1617" s="19">
        <f t="shared" si="2343"/>
        <v>-3341.6</v>
      </c>
      <c r="J1617" s="19">
        <f t="shared" si="2343"/>
        <v>0</v>
      </c>
      <c r="K1617" s="19">
        <f t="shared" si="2343"/>
        <v>0</v>
      </c>
      <c r="L1617" s="19">
        <f t="shared" si="2308"/>
        <v>3739.0000000000005</v>
      </c>
      <c r="M1617" s="19">
        <f t="shared" si="2309"/>
        <v>164</v>
      </c>
      <c r="N1617" s="19">
        <f t="shared" si="2310"/>
        <v>164</v>
      </c>
      <c r="O1617" s="19">
        <f t="shared" si="2344"/>
        <v>0</v>
      </c>
      <c r="P1617" s="19">
        <f t="shared" si="2344"/>
        <v>0</v>
      </c>
      <c r="Q1617" s="19">
        <f t="shared" si="2344"/>
        <v>0</v>
      </c>
      <c r="R1617" s="19">
        <f t="shared" si="2270"/>
        <v>3739.0000000000005</v>
      </c>
      <c r="S1617" s="19">
        <f t="shared" si="2345"/>
        <v>0</v>
      </c>
      <c r="T1617" s="19">
        <f t="shared" si="2276"/>
        <v>3739.0000000000005</v>
      </c>
      <c r="U1617" s="19">
        <f t="shared" si="2271"/>
        <v>164</v>
      </c>
      <c r="V1617" s="19">
        <f t="shared" si="2272"/>
        <v>164</v>
      </c>
      <c r="W1617" s="19">
        <f t="shared" si="2346"/>
        <v>0</v>
      </c>
      <c r="X1617" s="32"/>
      <c r="Y1617" s="23"/>
      <c r="Z1617" s="2"/>
    </row>
    <row r="1618" spans="1:26" ht="46.8" x14ac:dyDescent="0.3">
      <c r="A1618" s="47" t="s">
        <v>345</v>
      </c>
      <c r="B1618" s="44">
        <v>240</v>
      </c>
      <c r="C1618" s="47"/>
      <c r="D1618" s="47"/>
      <c r="E1618" s="15" t="s">
        <v>586</v>
      </c>
      <c r="F1618" s="19">
        <f t="shared" si="2343"/>
        <v>7080.6</v>
      </c>
      <c r="G1618" s="19">
        <f t="shared" si="2343"/>
        <v>164</v>
      </c>
      <c r="H1618" s="19">
        <f t="shared" si="2343"/>
        <v>164</v>
      </c>
      <c r="I1618" s="19">
        <f t="shared" si="2343"/>
        <v>-3341.6</v>
      </c>
      <c r="J1618" s="19">
        <f t="shared" si="2343"/>
        <v>0</v>
      </c>
      <c r="K1618" s="19">
        <f t="shared" si="2343"/>
        <v>0</v>
      </c>
      <c r="L1618" s="19">
        <f t="shared" si="2308"/>
        <v>3739.0000000000005</v>
      </c>
      <c r="M1618" s="19">
        <f t="shared" si="2309"/>
        <v>164</v>
      </c>
      <c r="N1618" s="19">
        <f t="shared" si="2310"/>
        <v>164</v>
      </c>
      <c r="O1618" s="19">
        <f t="shared" si="2344"/>
        <v>0</v>
      </c>
      <c r="P1618" s="19">
        <f t="shared" si="2344"/>
        <v>0</v>
      </c>
      <c r="Q1618" s="19">
        <f t="shared" si="2344"/>
        <v>0</v>
      </c>
      <c r="R1618" s="19">
        <f t="shared" ref="R1618:R1681" si="2347">L1618+O1618</f>
        <v>3739.0000000000005</v>
      </c>
      <c r="S1618" s="19">
        <f t="shared" si="2345"/>
        <v>0</v>
      </c>
      <c r="T1618" s="19">
        <f t="shared" si="2276"/>
        <v>3739.0000000000005</v>
      </c>
      <c r="U1618" s="19">
        <f t="shared" ref="U1618:U1681" si="2348">M1618+P1618</f>
        <v>164</v>
      </c>
      <c r="V1618" s="19">
        <f t="shared" ref="V1618:V1681" si="2349">N1618+Q1618</f>
        <v>164</v>
      </c>
      <c r="W1618" s="19">
        <f t="shared" si="2346"/>
        <v>0</v>
      </c>
      <c r="X1618" s="32"/>
      <c r="Y1618" s="23"/>
      <c r="Z1618" s="2"/>
    </row>
    <row r="1619" spans="1:26" x14ac:dyDescent="0.3">
      <c r="A1619" s="47" t="s">
        <v>345</v>
      </c>
      <c r="B1619" s="44">
        <v>240</v>
      </c>
      <c r="C1619" s="47" t="s">
        <v>151</v>
      </c>
      <c r="D1619" s="47" t="s">
        <v>28</v>
      </c>
      <c r="E1619" s="15" t="s">
        <v>547</v>
      </c>
      <c r="F1619" s="19">
        <v>7080.6</v>
      </c>
      <c r="G1619" s="19">
        <v>164</v>
      </c>
      <c r="H1619" s="19">
        <v>164</v>
      </c>
      <c r="I1619" s="19">
        <v>-3341.6</v>
      </c>
      <c r="J1619" s="19"/>
      <c r="K1619" s="19"/>
      <c r="L1619" s="19">
        <f t="shared" si="2308"/>
        <v>3739.0000000000005</v>
      </c>
      <c r="M1619" s="19">
        <f t="shared" si="2309"/>
        <v>164</v>
      </c>
      <c r="N1619" s="19">
        <f t="shared" si="2310"/>
        <v>164</v>
      </c>
      <c r="O1619" s="19"/>
      <c r="P1619" s="19"/>
      <c r="Q1619" s="19"/>
      <c r="R1619" s="19">
        <f t="shared" si="2347"/>
        <v>3739.0000000000005</v>
      </c>
      <c r="S1619" s="19"/>
      <c r="T1619" s="19">
        <f t="shared" si="2276"/>
        <v>3739.0000000000005</v>
      </c>
      <c r="U1619" s="19">
        <f t="shared" si="2348"/>
        <v>164</v>
      </c>
      <c r="V1619" s="19">
        <f t="shared" si="2349"/>
        <v>164</v>
      </c>
      <c r="W1619" s="19"/>
      <c r="X1619" s="32"/>
      <c r="Y1619" s="23" t="s">
        <v>1291</v>
      </c>
      <c r="Z1619" s="2"/>
    </row>
    <row r="1620" spans="1:26" ht="46.8" x14ac:dyDescent="0.3">
      <c r="A1620" s="47" t="s">
        <v>350</v>
      </c>
      <c r="B1620" s="44"/>
      <c r="C1620" s="47"/>
      <c r="D1620" s="47"/>
      <c r="E1620" s="15" t="s">
        <v>1201</v>
      </c>
      <c r="F1620" s="19">
        <f t="shared" ref="F1620:K1620" si="2350">F1621+F1631</f>
        <v>31651.100000000002</v>
      </c>
      <c r="G1620" s="19">
        <f t="shared" si="2350"/>
        <v>29229.800000000003</v>
      </c>
      <c r="H1620" s="19">
        <f t="shared" si="2350"/>
        <v>29229.800000000003</v>
      </c>
      <c r="I1620" s="19">
        <f t="shared" si="2350"/>
        <v>0</v>
      </c>
      <c r="J1620" s="19">
        <f t="shared" si="2350"/>
        <v>0</v>
      </c>
      <c r="K1620" s="19">
        <f t="shared" si="2350"/>
        <v>0</v>
      </c>
      <c r="L1620" s="19">
        <f t="shared" si="2308"/>
        <v>31651.100000000002</v>
      </c>
      <c r="M1620" s="19">
        <f t="shared" si="2309"/>
        <v>29229.800000000003</v>
      </c>
      <c r="N1620" s="19">
        <f t="shared" si="2310"/>
        <v>29229.800000000003</v>
      </c>
      <c r="O1620" s="19">
        <f t="shared" ref="O1620:Q1620" si="2351">O1621+O1631</f>
        <v>0</v>
      </c>
      <c r="P1620" s="19">
        <f t="shared" si="2351"/>
        <v>0</v>
      </c>
      <c r="Q1620" s="19">
        <f t="shared" si="2351"/>
        <v>0</v>
      </c>
      <c r="R1620" s="19">
        <f t="shared" si="2347"/>
        <v>31651.100000000002</v>
      </c>
      <c r="S1620" s="19">
        <f t="shared" ref="S1620" si="2352">S1621+S1631</f>
        <v>0</v>
      </c>
      <c r="T1620" s="19">
        <f t="shared" si="2276"/>
        <v>31651.100000000002</v>
      </c>
      <c r="U1620" s="19">
        <f t="shared" si="2348"/>
        <v>29229.800000000003</v>
      </c>
      <c r="V1620" s="19">
        <f t="shared" si="2349"/>
        <v>29229.800000000003</v>
      </c>
      <c r="W1620" s="19">
        <f t="shared" ref="W1620" si="2353">W1621+W1631</f>
        <v>0</v>
      </c>
      <c r="X1620" s="32"/>
      <c r="Y1620" s="23"/>
      <c r="Z1620" s="2"/>
    </row>
    <row r="1621" spans="1:26" ht="46.8" x14ac:dyDescent="0.3">
      <c r="A1621" s="47" t="s">
        <v>348</v>
      </c>
      <c r="B1621" s="44"/>
      <c r="C1621" s="47"/>
      <c r="D1621" s="47"/>
      <c r="E1621" s="15" t="s">
        <v>627</v>
      </c>
      <c r="F1621" s="19">
        <f t="shared" ref="F1621:K1621" si="2354">F1622+F1625+F1628</f>
        <v>30195.7</v>
      </c>
      <c r="G1621" s="19">
        <f t="shared" si="2354"/>
        <v>27774.400000000001</v>
      </c>
      <c r="H1621" s="19">
        <f t="shared" si="2354"/>
        <v>27774.400000000001</v>
      </c>
      <c r="I1621" s="19">
        <f t="shared" si="2354"/>
        <v>0</v>
      </c>
      <c r="J1621" s="19">
        <f t="shared" si="2354"/>
        <v>0</v>
      </c>
      <c r="K1621" s="19">
        <f t="shared" si="2354"/>
        <v>0</v>
      </c>
      <c r="L1621" s="19">
        <f t="shared" si="2308"/>
        <v>30195.7</v>
      </c>
      <c r="M1621" s="19">
        <f t="shared" si="2309"/>
        <v>27774.400000000001</v>
      </c>
      <c r="N1621" s="19">
        <f t="shared" si="2310"/>
        <v>27774.400000000001</v>
      </c>
      <c r="O1621" s="19">
        <f t="shared" ref="O1621:Q1621" si="2355">O1622+O1625+O1628</f>
        <v>0</v>
      </c>
      <c r="P1621" s="19">
        <f t="shared" si="2355"/>
        <v>0</v>
      </c>
      <c r="Q1621" s="19">
        <f t="shared" si="2355"/>
        <v>0</v>
      </c>
      <c r="R1621" s="19">
        <f t="shared" si="2347"/>
        <v>30195.7</v>
      </c>
      <c r="S1621" s="19">
        <f t="shared" ref="S1621" si="2356">S1622+S1625+S1628</f>
        <v>0</v>
      </c>
      <c r="T1621" s="19">
        <f t="shared" si="2276"/>
        <v>30195.7</v>
      </c>
      <c r="U1621" s="19">
        <f t="shared" si="2348"/>
        <v>27774.400000000001</v>
      </c>
      <c r="V1621" s="19">
        <f t="shared" si="2349"/>
        <v>27774.400000000001</v>
      </c>
      <c r="W1621" s="19">
        <f t="shared" ref="W1621" si="2357">W1622+W1625+W1628</f>
        <v>0</v>
      </c>
      <c r="X1621" s="32"/>
      <c r="Y1621" s="23"/>
      <c r="Z1621" s="2"/>
    </row>
    <row r="1622" spans="1:26" ht="93.6" x14ac:dyDescent="0.3">
      <c r="A1622" s="47" t="s">
        <v>348</v>
      </c>
      <c r="B1622" s="44">
        <v>100</v>
      </c>
      <c r="C1622" s="47"/>
      <c r="D1622" s="47"/>
      <c r="E1622" s="15" t="s">
        <v>577</v>
      </c>
      <c r="F1622" s="19">
        <f t="shared" ref="F1622:K1623" si="2358">F1623</f>
        <v>25863.200000000001</v>
      </c>
      <c r="G1622" s="19">
        <f t="shared" si="2358"/>
        <v>23469.200000000001</v>
      </c>
      <c r="H1622" s="19">
        <f t="shared" si="2358"/>
        <v>23469.200000000001</v>
      </c>
      <c r="I1622" s="19">
        <f t="shared" si="2358"/>
        <v>0</v>
      </c>
      <c r="J1622" s="19">
        <f t="shared" si="2358"/>
        <v>0</v>
      </c>
      <c r="K1622" s="19">
        <f t="shared" si="2358"/>
        <v>0</v>
      </c>
      <c r="L1622" s="19">
        <f t="shared" si="2308"/>
        <v>25863.200000000001</v>
      </c>
      <c r="M1622" s="19">
        <f t="shared" si="2309"/>
        <v>23469.200000000001</v>
      </c>
      <c r="N1622" s="19">
        <f t="shared" si="2310"/>
        <v>23469.200000000001</v>
      </c>
      <c r="O1622" s="19">
        <f t="shared" ref="O1622:Q1623" si="2359">O1623</f>
        <v>0</v>
      </c>
      <c r="P1622" s="19">
        <f t="shared" si="2359"/>
        <v>0</v>
      </c>
      <c r="Q1622" s="19">
        <f t="shared" si="2359"/>
        <v>0</v>
      </c>
      <c r="R1622" s="19">
        <f t="shared" si="2347"/>
        <v>25863.200000000001</v>
      </c>
      <c r="S1622" s="19">
        <f t="shared" ref="S1622:S1623" si="2360">S1623</f>
        <v>0</v>
      </c>
      <c r="T1622" s="19">
        <f t="shared" si="2276"/>
        <v>25863.200000000001</v>
      </c>
      <c r="U1622" s="19">
        <f t="shared" si="2348"/>
        <v>23469.200000000001</v>
      </c>
      <c r="V1622" s="19">
        <f t="shared" si="2349"/>
        <v>23469.200000000001</v>
      </c>
      <c r="W1622" s="19">
        <f t="shared" ref="W1622:W1623" si="2361">W1623</f>
        <v>0</v>
      </c>
      <c r="X1622" s="32"/>
      <c r="Y1622" s="23"/>
      <c r="Z1622" s="2"/>
    </row>
    <row r="1623" spans="1:26" ht="31.2" x14ac:dyDescent="0.3">
      <c r="A1623" s="47" t="s">
        <v>348</v>
      </c>
      <c r="B1623" s="44">
        <v>110</v>
      </c>
      <c r="C1623" s="47"/>
      <c r="D1623" s="47"/>
      <c r="E1623" s="15" t="s">
        <v>584</v>
      </c>
      <c r="F1623" s="19">
        <f t="shared" si="2358"/>
        <v>25863.200000000001</v>
      </c>
      <c r="G1623" s="19">
        <f t="shared" si="2358"/>
        <v>23469.200000000001</v>
      </c>
      <c r="H1623" s="19">
        <f t="shared" si="2358"/>
        <v>23469.200000000001</v>
      </c>
      <c r="I1623" s="19">
        <f t="shared" si="2358"/>
        <v>0</v>
      </c>
      <c r="J1623" s="19">
        <f t="shared" si="2358"/>
        <v>0</v>
      </c>
      <c r="K1623" s="19">
        <f t="shared" si="2358"/>
        <v>0</v>
      </c>
      <c r="L1623" s="19">
        <f t="shared" si="2308"/>
        <v>25863.200000000001</v>
      </c>
      <c r="M1623" s="19">
        <f t="shared" si="2309"/>
        <v>23469.200000000001</v>
      </c>
      <c r="N1623" s="19">
        <f t="shared" si="2310"/>
        <v>23469.200000000001</v>
      </c>
      <c r="O1623" s="19">
        <f t="shared" si="2359"/>
        <v>0</v>
      </c>
      <c r="P1623" s="19">
        <f t="shared" si="2359"/>
        <v>0</v>
      </c>
      <c r="Q1623" s="19">
        <f t="shared" si="2359"/>
        <v>0</v>
      </c>
      <c r="R1623" s="19">
        <f t="shared" si="2347"/>
        <v>25863.200000000001</v>
      </c>
      <c r="S1623" s="19">
        <f t="shared" si="2360"/>
        <v>0</v>
      </c>
      <c r="T1623" s="19">
        <f t="shared" ref="T1623:T1655" si="2362">R1623+S1623</f>
        <v>25863.200000000001</v>
      </c>
      <c r="U1623" s="19">
        <f t="shared" si="2348"/>
        <v>23469.200000000001</v>
      </c>
      <c r="V1623" s="19">
        <f t="shared" si="2349"/>
        <v>23469.200000000001</v>
      </c>
      <c r="W1623" s="19">
        <f t="shared" si="2361"/>
        <v>0</v>
      </c>
      <c r="X1623" s="32"/>
      <c r="Y1623" s="23"/>
      <c r="Z1623" s="2"/>
    </row>
    <row r="1624" spans="1:26" x14ac:dyDescent="0.3">
      <c r="A1624" s="47" t="s">
        <v>348</v>
      </c>
      <c r="B1624" s="44">
        <v>110</v>
      </c>
      <c r="C1624" s="47" t="s">
        <v>151</v>
      </c>
      <c r="D1624" s="47" t="s">
        <v>28</v>
      </c>
      <c r="E1624" s="15" t="s">
        <v>547</v>
      </c>
      <c r="F1624" s="19">
        <v>25863.200000000001</v>
      </c>
      <c r="G1624" s="19">
        <v>23469.200000000001</v>
      </c>
      <c r="H1624" s="19">
        <v>23469.200000000001</v>
      </c>
      <c r="I1624" s="19"/>
      <c r="J1624" s="19"/>
      <c r="K1624" s="19"/>
      <c r="L1624" s="19">
        <f t="shared" si="2308"/>
        <v>25863.200000000001</v>
      </c>
      <c r="M1624" s="19">
        <f t="shared" si="2309"/>
        <v>23469.200000000001</v>
      </c>
      <c r="N1624" s="19">
        <f t="shared" si="2310"/>
        <v>23469.200000000001</v>
      </c>
      <c r="O1624" s="19"/>
      <c r="P1624" s="19"/>
      <c r="Q1624" s="19"/>
      <c r="R1624" s="19">
        <f t="shared" si="2347"/>
        <v>25863.200000000001</v>
      </c>
      <c r="S1624" s="19"/>
      <c r="T1624" s="19">
        <f t="shared" si="2362"/>
        <v>25863.200000000001</v>
      </c>
      <c r="U1624" s="19">
        <f t="shared" si="2348"/>
        <v>23469.200000000001</v>
      </c>
      <c r="V1624" s="19">
        <f t="shared" si="2349"/>
        <v>23469.200000000001</v>
      </c>
      <c r="W1624" s="19"/>
      <c r="X1624" s="32"/>
      <c r="Y1624" s="23"/>
      <c r="Z1624" s="2"/>
    </row>
    <row r="1625" spans="1:26" ht="31.2" x14ac:dyDescent="0.3">
      <c r="A1625" s="47" t="s">
        <v>348</v>
      </c>
      <c r="B1625" s="44">
        <v>200</v>
      </c>
      <c r="C1625" s="47"/>
      <c r="D1625" s="47"/>
      <c r="E1625" s="15" t="s">
        <v>578</v>
      </c>
      <c r="F1625" s="19">
        <f t="shared" ref="F1625:K1626" si="2363">F1626</f>
        <v>4164</v>
      </c>
      <c r="G1625" s="19">
        <f t="shared" si="2363"/>
        <v>4136.7</v>
      </c>
      <c r="H1625" s="19">
        <f t="shared" si="2363"/>
        <v>4136.7</v>
      </c>
      <c r="I1625" s="19">
        <f t="shared" si="2363"/>
        <v>0</v>
      </c>
      <c r="J1625" s="19">
        <f t="shared" si="2363"/>
        <v>0</v>
      </c>
      <c r="K1625" s="19">
        <f t="shared" si="2363"/>
        <v>0</v>
      </c>
      <c r="L1625" s="19">
        <f t="shared" si="2308"/>
        <v>4164</v>
      </c>
      <c r="M1625" s="19">
        <f t="shared" si="2309"/>
        <v>4136.7</v>
      </c>
      <c r="N1625" s="19">
        <f t="shared" si="2310"/>
        <v>4136.7</v>
      </c>
      <c r="O1625" s="19">
        <f t="shared" ref="O1625:Q1626" si="2364">O1626</f>
        <v>0</v>
      </c>
      <c r="P1625" s="19">
        <f t="shared" si="2364"/>
        <v>0</v>
      </c>
      <c r="Q1625" s="19">
        <f t="shared" si="2364"/>
        <v>0</v>
      </c>
      <c r="R1625" s="19">
        <f t="shared" si="2347"/>
        <v>4164</v>
      </c>
      <c r="S1625" s="19">
        <f t="shared" ref="S1625:S1626" si="2365">S1626</f>
        <v>0</v>
      </c>
      <c r="T1625" s="19">
        <f t="shared" si="2362"/>
        <v>4164</v>
      </c>
      <c r="U1625" s="19">
        <f t="shared" si="2348"/>
        <v>4136.7</v>
      </c>
      <c r="V1625" s="19">
        <f t="shared" si="2349"/>
        <v>4136.7</v>
      </c>
      <c r="W1625" s="19">
        <f t="shared" ref="W1625:W1626" si="2366">W1626</f>
        <v>0</v>
      </c>
      <c r="X1625" s="32"/>
      <c r="Y1625" s="23"/>
      <c r="Z1625" s="2"/>
    </row>
    <row r="1626" spans="1:26" ht="46.8" x14ac:dyDescent="0.3">
      <c r="A1626" s="47" t="s">
        <v>348</v>
      </c>
      <c r="B1626" s="44">
        <v>240</v>
      </c>
      <c r="C1626" s="47"/>
      <c r="D1626" s="47"/>
      <c r="E1626" s="15" t="s">
        <v>586</v>
      </c>
      <c r="F1626" s="19">
        <f t="shared" si="2363"/>
        <v>4164</v>
      </c>
      <c r="G1626" s="19">
        <f t="shared" si="2363"/>
        <v>4136.7</v>
      </c>
      <c r="H1626" s="19">
        <f t="shared" si="2363"/>
        <v>4136.7</v>
      </c>
      <c r="I1626" s="19">
        <f t="shared" si="2363"/>
        <v>0</v>
      </c>
      <c r="J1626" s="19">
        <f t="shared" si="2363"/>
        <v>0</v>
      </c>
      <c r="K1626" s="19">
        <f t="shared" si="2363"/>
        <v>0</v>
      </c>
      <c r="L1626" s="19">
        <f t="shared" si="2308"/>
        <v>4164</v>
      </c>
      <c r="M1626" s="19">
        <f t="shared" si="2309"/>
        <v>4136.7</v>
      </c>
      <c r="N1626" s="19">
        <f t="shared" si="2310"/>
        <v>4136.7</v>
      </c>
      <c r="O1626" s="19">
        <f t="shared" si="2364"/>
        <v>0</v>
      </c>
      <c r="P1626" s="19">
        <f t="shared" si="2364"/>
        <v>0</v>
      </c>
      <c r="Q1626" s="19">
        <f t="shared" si="2364"/>
        <v>0</v>
      </c>
      <c r="R1626" s="19">
        <f t="shared" si="2347"/>
        <v>4164</v>
      </c>
      <c r="S1626" s="19">
        <f t="shared" si="2365"/>
        <v>0</v>
      </c>
      <c r="T1626" s="19">
        <f t="shared" si="2362"/>
        <v>4164</v>
      </c>
      <c r="U1626" s="19">
        <f t="shared" si="2348"/>
        <v>4136.7</v>
      </c>
      <c r="V1626" s="19">
        <f t="shared" si="2349"/>
        <v>4136.7</v>
      </c>
      <c r="W1626" s="19">
        <f t="shared" si="2366"/>
        <v>0</v>
      </c>
      <c r="X1626" s="32"/>
      <c r="Y1626" s="23"/>
      <c r="Z1626" s="2"/>
    </row>
    <row r="1627" spans="1:26" x14ac:dyDescent="0.3">
      <c r="A1627" s="47" t="s">
        <v>348</v>
      </c>
      <c r="B1627" s="44">
        <v>240</v>
      </c>
      <c r="C1627" s="47" t="s">
        <v>151</v>
      </c>
      <c r="D1627" s="47" t="s">
        <v>28</v>
      </c>
      <c r="E1627" s="15" t="s">
        <v>547</v>
      </c>
      <c r="F1627" s="19">
        <v>4164</v>
      </c>
      <c r="G1627" s="19">
        <v>4136.7</v>
      </c>
      <c r="H1627" s="19">
        <v>4136.7</v>
      </c>
      <c r="I1627" s="19"/>
      <c r="J1627" s="19"/>
      <c r="K1627" s="19"/>
      <c r="L1627" s="19">
        <f t="shared" si="2308"/>
        <v>4164</v>
      </c>
      <c r="M1627" s="19">
        <f t="shared" si="2309"/>
        <v>4136.7</v>
      </c>
      <c r="N1627" s="19">
        <f t="shared" si="2310"/>
        <v>4136.7</v>
      </c>
      <c r="O1627" s="19"/>
      <c r="P1627" s="19"/>
      <c r="Q1627" s="19"/>
      <c r="R1627" s="19">
        <f t="shared" si="2347"/>
        <v>4164</v>
      </c>
      <c r="S1627" s="19"/>
      <c r="T1627" s="19">
        <f t="shared" si="2362"/>
        <v>4164</v>
      </c>
      <c r="U1627" s="19">
        <f t="shared" si="2348"/>
        <v>4136.7</v>
      </c>
      <c r="V1627" s="19">
        <f t="shared" si="2349"/>
        <v>4136.7</v>
      </c>
      <c r="W1627" s="19"/>
      <c r="X1627" s="32"/>
      <c r="Y1627" s="23"/>
      <c r="Z1627" s="2"/>
    </row>
    <row r="1628" spans="1:26" x14ac:dyDescent="0.3">
      <c r="A1628" s="47" t="s">
        <v>348</v>
      </c>
      <c r="B1628" s="44">
        <v>800</v>
      </c>
      <c r="C1628" s="47"/>
      <c r="D1628" s="47"/>
      <c r="E1628" s="15" t="s">
        <v>583</v>
      </c>
      <c r="F1628" s="19">
        <f t="shared" ref="F1628:K1629" si="2367">F1629</f>
        <v>168.5</v>
      </c>
      <c r="G1628" s="19">
        <f t="shared" si="2367"/>
        <v>168.5</v>
      </c>
      <c r="H1628" s="19">
        <f t="shared" si="2367"/>
        <v>168.5</v>
      </c>
      <c r="I1628" s="19">
        <f t="shared" si="2367"/>
        <v>0</v>
      </c>
      <c r="J1628" s="19">
        <f t="shared" si="2367"/>
        <v>0</v>
      </c>
      <c r="K1628" s="19">
        <f t="shared" si="2367"/>
        <v>0</v>
      </c>
      <c r="L1628" s="19">
        <f t="shared" si="2308"/>
        <v>168.5</v>
      </c>
      <c r="M1628" s="19">
        <f t="shared" si="2309"/>
        <v>168.5</v>
      </c>
      <c r="N1628" s="19">
        <f t="shared" si="2310"/>
        <v>168.5</v>
      </c>
      <c r="O1628" s="19">
        <f t="shared" ref="O1628:Q1629" si="2368">O1629</f>
        <v>0</v>
      </c>
      <c r="P1628" s="19">
        <f t="shared" si="2368"/>
        <v>0</v>
      </c>
      <c r="Q1628" s="19">
        <f t="shared" si="2368"/>
        <v>0</v>
      </c>
      <c r="R1628" s="19">
        <f t="shared" si="2347"/>
        <v>168.5</v>
      </c>
      <c r="S1628" s="19">
        <f t="shared" ref="S1628:S1629" si="2369">S1629</f>
        <v>0</v>
      </c>
      <c r="T1628" s="19">
        <f t="shared" si="2362"/>
        <v>168.5</v>
      </c>
      <c r="U1628" s="19">
        <f t="shared" si="2348"/>
        <v>168.5</v>
      </c>
      <c r="V1628" s="19">
        <f t="shared" si="2349"/>
        <v>168.5</v>
      </c>
      <c r="W1628" s="19">
        <f t="shared" ref="W1628:W1629" si="2370">W1629</f>
        <v>0</v>
      </c>
      <c r="X1628" s="32"/>
      <c r="Y1628" s="23"/>
      <c r="Z1628" s="2"/>
    </row>
    <row r="1629" spans="1:26" x14ac:dyDescent="0.3">
      <c r="A1629" s="47" t="s">
        <v>348</v>
      </c>
      <c r="B1629" s="44">
        <v>850</v>
      </c>
      <c r="C1629" s="47"/>
      <c r="D1629" s="47"/>
      <c r="E1629" s="15" t="s">
        <v>601</v>
      </c>
      <c r="F1629" s="19">
        <f t="shared" si="2367"/>
        <v>168.5</v>
      </c>
      <c r="G1629" s="19">
        <f t="shared" si="2367"/>
        <v>168.5</v>
      </c>
      <c r="H1629" s="19">
        <f t="shared" si="2367"/>
        <v>168.5</v>
      </c>
      <c r="I1629" s="19">
        <f t="shared" si="2367"/>
        <v>0</v>
      </c>
      <c r="J1629" s="19">
        <f t="shared" si="2367"/>
        <v>0</v>
      </c>
      <c r="K1629" s="19">
        <f t="shared" si="2367"/>
        <v>0</v>
      </c>
      <c r="L1629" s="19">
        <f t="shared" si="2308"/>
        <v>168.5</v>
      </c>
      <c r="M1629" s="19">
        <f t="shared" si="2309"/>
        <v>168.5</v>
      </c>
      <c r="N1629" s="19">
        <f t="shared" si="2310"/>
        <v>168.5</v>
      </c>
      <c r="O1629" s="19">
        <f t="shared" si="2368"/>
        <v>0</v>
      </c>
      <c r="P1629" s="19">
        <f t="shared" si="2368"/>
        <v>0</v>
      </c>
      <c r="Q1629" s="19">
        <f t="shared" si="2368"/>
        <v>0</v>
      </c>
      <c r="R1629" s="19">
        <f t="shared" si="2347"/>
        <v>168.5</v>
      </c>
      <c r="S1629" s="19">
        <f t="shared" si="2369"/>
        <v>0</v>
      </c>
      <c r="T1629" s="19">
        <f t="shared" si="2362"/>
        <v>168.5</v>
      </c>
      <c r="U1629" s="19">
        <f t="shared" si="2348"/>
        <v>168.5</v>
      </c>
      <c r="V1629" s="19">
        <f t="shared" si="2349"/>
        <v>168.5</v>
      </c>
      <c r="W1629" s="19">
        <f t="shared" si="2370"/>
        <v>0</v>
      </c>
      <c r="X1629" s="32"/>
      <c r="Y1629" s="23"/>
      <c r="Z1629" s="2"/>
    </row>
    <row r="1630" spans="1:26" x14ac:dyDescent="0.3">
      <c r="A1630" s="47" t="s">
        <v>348</v>
      </c>
      <c r="B1630" s="44">
        <v>850</v>
      </c>
      <c r="C1630" s="47" t="s">
        <v>151</v>
      </c>
      <c r="D1630" s="47" t="s">
        <v>28</v>
      </c>
      <c r="E1630" s="15" t="s">
        <v>547</v>
      </c>
      <c r="F1630" s="19">
        <v>168.5</v>
      </c>
      <c r="G1630" s="19">
        <v>168.5</v>
      </c>
      <c r="H1630" s="19">
        <v>168.5</v>
      </c>
      <c r="I1630" s="19"/>
      <c r="J1630" s="19"/>
      <c r="K1630" s="19"/>
      <c r="L1630" s="19">
        <f t="shared" si="2308"/>
        <v>168.5</v>
      </c>
      <c r="M1630" s="19">
        <f t="shared" si="2309"/>
        <v>168.5</v>
      </c>
      <c r="N1630" s="19">
        <f t="shared" si="2310"/>
        <v>168.5</v>
      </c>
      <c r="O1630" s="19"/>
      <c r="P1630" s="19"/>
      <c r="Q1630" s="19"/>
      <c r="R1630" s="19">
        <f t="shared" si="2347"/>
        <v>168.5</v>
      </c>
      <c r="S1630" s="19"/>
      <c r="T1630" s="19">
        <f t="shared" si="2362"/>
        <v>168.5</v>
      </c>
      <c r="U1630" s="19">
        <f t="shared" si="2348"/>
        <v>168.5</v>
      </c>
      <c r="V1630" s="19">
        <f t="shared" si="2349"/>
        <v>168.5</v>
      </c>
      <c r="W1630" s="19"/>
      <c r="X1630" s="32"/>
      <c r="Y1630" s="23"/>
      <c r="Z1630" s="2"/>
    </row>
    <row r="1631" spans="1:26" ht="46.8" x14ac:dyDescent="0.3">
      <c r="A1631" s="47" t="s">
        <v>349</v>
      </c>
      <c r="B1631" s="44"/>
      <c r="C1631" s="47"/>
      <c r="D1631" s="47"/>
      <c r="E1631" s="15" t="s">
        <v>750</v>
      </c>
      <c r="F1631" s="19">
        <f t="shared" ref="F1631:K1633" si="2371">F1632</f>
        <v>1455.4</v>
      </c>
      <c r="G1631" s="19">
        <f t="shared" si="2371"/>
        <v>1455.4</v>
      </c>
      <c r="H1631" s="19">
        <f t="shared" si="2371"/>
        <v>1455.4</v>
      </c>
      <c r="I1631" s="19">
        <f t="shared" si="2371"/>
        <v>0</v>
      </c>
      <c r="J1631" s="19">
        <f t="shared" si="2371"/>
        <v>0</v>
      </c>
      <c r="K1631" s="19">
        <f t="shared" si="2371"/>
        <v>0</v>
      </c>
      <c r="L1631" s="19">
        <f t="shared" si="2308"/>
        <v>1455.4</v>
      </c>
      <c r="M1631" s="19">
        <f t="shared" si="2309"/>
        <v>1455.4</v>
      </c>
      <c r="N1631" s="19">
        <f t="shared" si="2310"/>
        <v>1455.4</v>
      </c>
      <c r="O1631" s="19">
        <f t="shared" ref="O1631:Q1633" si="2372">O1632</f>
        <v>0</v>
      </c>
      <c r="P1631" s="19">
        <f t="shared" si="2372"/>
        <v>0</v>
      </c>
      <c r="Q1631" s="19">
        <f t="shared" si="2372"/>
        <v>0</v>
      </c>
      <c r="R1631" s="19">
        <f t="shared" si="2347"/>
        <v>1455.4</v>
      </c>
      <c r="S1631" s="19">
        <f t="shared" ref="S1631:S1633" si="2373">S1632</f>
        <v>0</v>
      </c>
      <c r="T1631" s="19">
        <f t="shared" si="2362"/>
        <v>1455.4</v>
      </c>
      <c r="U1631" s="19">
        <f t="shared" si="2348"/>
        <v>1455.4</v>
      </c>
      <c r="V1631" s="19">
        <f t="shared" si="2349"/>
        <v>1455.4</v>
      </c>
      <c r="W1631" s="19">
        <f t="shared" ref="W1631:W1633" si="2374">W1632</f>
        <v>0</v>
      </c>
      <c r="X1631" s="32"/>
      <c r="Y1631" s="23"/>
      <c r="Z1631" s="2"/>
    </row>
    <row r="1632" spans="1:26" ht="31.2" x14ac:dyDescent="0.3">
      <c r="A1632" s="47" t="s">
        <v>349</v>
      </c>
      <c r="B1632" s="44">
        <v>200</v>
      </c>
      <c r="C1632" s="47"/>
      <c r="D1632" s="47"/>
      <c r="E1632" s="15" t="s">
        <v>578</v>
      </c>
      <c r="F1632" s="19">
        <f t="shared" si="2371"/>
        <v>1455.4</v>
      </c>
      <c r="G1632" s="19">
        <f t="shared" si="2371"/>
        <v>1455.4</v>
      </c>
      <c r="H1632" s="19">
        <f t="shared" si="2371"/>
        <v>1455.4</v>
      </c>
      <c r="I1632" s="19">
        <f t="shared" si="2371"/>
        <v>0</v>
      </c>
      <c r="J1632" s="19">
        <f t="shared" si="2371"/>
        <v>0</v>
      </c>
      <c r="K1632" s="19">
        <f t="shared" si="2371"/>
        <v>0</v>
      </c>
      <c r="L1632" s="19">
        <f t="shared" si="2308"/>
        <v>1455.4</v>
      </c>
      <c r="M1632" s="19">
        <f t="shared" si="2309"/>
        <v>1455.4</v>
      </c>
      <c r="N1632" s="19">
        <f t="shared" si="2310"/>
        <v>1455.4</v>
      </c>
      <c r="O1632" s="19">
        <f t="shared" si="2372"/>
        <v>0</v>
      </c>
      <c r="P1632" s="19">
        <f t="shared" si="2372"/>
        <v>0</v>
      </c>
      <c r="Q1632" s="19">
        <f t="shared" si="2372"/>
        <v>0</v>
      </c>
      <c r="R1632" s="19">
        <f t="shared" si="2347"/>
        <v>1455.4</v>
      </c>
      <c r="S1632" s="19">
        <f t="shared" si="2373"/>
        <v>0</v>
      </c>
      <c r="T1632" s="19">
        <f t="shared" si="2362"/>
        <v>1455.4</v>
      </c>
      <c r="U1632" s="19">
        <f t="shared" si="2348"/>
        <v>1455.4</v>
      </c>
      <c r="V1632" s="19">
        <f t="shared" si="2349"/>
        <v>1455.4</v>
      </c>
      <c r="W1632" s="19">
        <f t="shared" si="2374"/>
        <v>0</v>
      </c>
      <c r="X1632" s="32"/>
      <c r="Y1632" s="23"/>
      <c r="Z1632" s="2"/>
    </row>
    <row r="1633" spans="1:26" ht="46.8" x14ac:dyDescent="0.3">
      <c r="A1633" s="47" t="s">
        <v>349</v>
      </c>
      <c r="B1633" s="44">
        <v>240</v>
      </c>
      <c r="C1633" s="47"/>
      <c r="D1633" s="47"/>
      <c r="E1633" s="15" t="s">
        <v>586</v>
      </c>
      <c r="F1633" s="19">
        <f t="shared" si="2371"/>
        <v>1455.4</v>
      </c>
      <c r="G1633" s="19">
        <f t="shared" si="2371"/>
        <v>1455.4</v>
      </c>
      <c r="H1633" s="19">
        <f t="shared" si="2371"/>
        <v>1455.4</v>
      </c>
      <c r="I1633" s="19">
        <f t="shared" si="2371"/>
        <v>0</v>
      </c>
      <c r="J1633" s="19">
        <f t="shared" si="2371"/>
        <v>0</v>
      </c>
      <c r="K1633" s="19">
        <f t="shared" si="2371"/>
        <v>0</v>
      </c>
      <c r="L1633" s="19">
        <f t="shared" si="2308"/>
        <v>1455.4</v>
      </c>
      <c r="M1633" s="19">
        <f t="shared" si="2309"/>
        <v>1455.4</v>
      </c>
      <c r="N1633" s="19">
        <f t="shared" si="2310"/>
        <v>1455.4</v>
      </c>
      <c r="O1633" s="19">
        <f t="shared" si="2372"/>
        <v>0</v>
      </c>
      <c r="P1633" s="19">
        <f t="shared" si="2372"/>
        <v>0</v>
      </c>
      <c r="Q1633" s="19">
        <f t="shared" si="2372"/>
        <v>0</v>
      </c>
      <c r="R1633" s="19">
        <f t="shared" si="2347"/>
        <v>1455.4</v>
      </c>
      <c r="S1633" s="19">
        <f t="shared" si="2373"/>
        <v>0</v>
      </c>
      <c r="T1633" s="19">
        <f t="shared" si="2362"/>
        <v>1455.4</v>
      </c>
      <c r="U1633" s="19">
        <f t="shared" si="2348"/>
        <v>1455.4</v>
      </c>
      <c r="V1633" s="19">
        <f t="shared" si="2349"/>
        <v>1455.4</v>
      </c>
      <c r="W1633" s="19">
        <f t="shared" si="2374"/>
        <v>0</v>
      </c>
      <c r="X1633" s="32"/>
      <c r="Y1633" s="23"/>
      <c r="Z1633" s="2"/>
    </row>
    <row r="1634" spans="1:26" x14ac:dyDescent="0.3">
      <c r="A1634" s="47" t="s">
        <v>349</v>
      </c>
      <c r="B1634" s="44">
        <v>240</v>
      </c>
      <c r="C1634" s="47" t="s">
        <v>151</v>
      </c>
      <c r="D1634" s="47" t="s">
        <v>28</v>
      </c>
      <c r="E1634" s="15" t="s">
        <v>547</v>
      </c>
      <c r="F1634" s="19">
        <v>1455.4</v>
      </c>
      <c r="G1634" s="19">
        <v>1455.4</v>
      </c>
      <c r="H1634" s="19">
        <v>1455.4</v>
      </c>
      <c r="I1634" s="19"/>
      <c r="J1634" s="19"/>
      <c r="K1634" s="19"/>
      <c r="L1634" s="19">
        <f t="shared" si="2308"/>
        <v>1455.4</v>
      </c>
      <c r="M1634" s="19">
        <f t="shared" si="2309"/>
        <v>1455.4</v>
      </c>
      <c r="N1634" s="19">
        <f t="shared" si="2310"/>
        <v>1455.4</v>
      </c>
      <c r="O1634" s="19"/>
      <c r="P1634" s="19"/>
      <c r="Q1634" s="19"/>
      <c r="R1634" s="19">
        <f t="shared" si="2347"/>
        <v>1455.4</v>
      </c>
      <c r="S1634" s="19"/>
      <c r="T1634" s="19">
        <f t="shared" si="2362"/>
        <v>1455.4</v>
      </c>
      <c r="U1634" s="19">
        <f t="shared" si="2348"/>
        <v>1455.4</v>
      </c>
      <c r="V1634" s="19">
        <f t="shared" si="2349"/>
        <v>1455.4</v>
      </c>
      <c r="W1634" s="19"/>
      <c r="X1634" s="32"/>
      <c r="Y1634" s="23"/>
      <c r="Z1634" s="2"/>
    </row>
    <row r="1635" spans="1:26" ht="62.4" x14ac:dyDescent="0.3">
      <c r="A1635" s="47" t="s">
        <v>352</v>
      </c>
      <c r="B1635" s="44"/>
      <c r="C1635" s="47"/>
      <c r="D1635" s="47"/>
      <c r="E1635" s="15" t="s">
        <v>946</v>
      </c>
      <c r="F1635" s="19">
        <f>F1636</f>
        <v>10666</v>
      </c>
      <c r="G1635" s="19">
        <f t="shared" ref="G1635:W1638" si="2375">G1636</f>
        <v>10666</v>
      </c>
      <c r="H1635" s="19">
        <f t="shared" si="2375"/>
        <v>10666</v>
      </c>
      <c r="I1635" s="19">
        <f t="shared" si="2375"/>
        <v>0</v>
      </c>
      <c r="J1635" s="19">
        <f t="shared" si="2375"/>
        <v>0</v>
      </c>
      <c r="K1635" s="19">
        <f t="shared" si="2375"/>
        <v>0</v>
      </c>
      <c r="L1635" s="19">
        <f t="shared" si="2308"/>
        <v>10666</v>
      </c>
      <c r="M1635" s="19">
        <f t="shared" si="2309"/>
        <v>10666</v>
      </c>
      <c r="N1635" s="19">
        <f t="shared" si="2310"/>
        <v>10666</v>
      </c>
      <c r="O1635" s="19">
        <f t="shared" si="2375"/>
        <v>0</v>
      </c>
      <c r="P1635" s="19">
        <f t="shared" si="2375"/>
        <v>0</v>
      </c>
      <c r="Q1635" s="19">
        <f t="shared" si="2375"/>
        <v>0</v>
      </c>
      <c r="R1635" s="19">
        <f t="shared" si="2347"/>
        <v>10666</v>
      </c>
      <c r="S1635" s="19">
        <f t="shared" si="2375"/>
        <v>0</v>
      </c>
      <c r="T1635" s="19">
        <f t="shared" si="2362"/>
        <v>10666</v>
      </c>
      <c r="U1635" s="19">
        <f t="shared" si="2348"/>
        <v>10666</v>
      </c>
      <c r="V1635" s="19">
        <f t="shared" si="2349"/>
        <v>10666</v>
      </c>
      <c r="W1635" s="19">
        <f t="shared" si="2375"/>
        <v>0</v>
      </c>
      <c r="X1635" s="32"/>
      <c r="Y1635" s="23"/>
      <c r="Z1635" s="2"/>
    </row>
    <row r="1636" spans="1:26" ht="31.2" x14ac:dyDescent="0.3">
      <c r="A1636" s="47" t="s">
        <v>351</v>
      </c>
      <c r="B1636" s="44"/>
      <c r="C1636" s="47"/>
      <c r="D1636" s="47"/>
      <c r="E1636" s="15" t="s">
        <v>751</v>
      </c>
      <c r="F1636" s="19">
        <f t="shared" ref="F1636:H1638" si="2376">F1637</f>
        <v>10666</v>
      </c>
      <c r="G1636" s="19">
        <f t="shared" si="2376"/>
        <v>10666</v>
      </c>
      <c r="H1636" s="19">
        <f t="shared" si="2376"/>
        <v>10666</v>
      </c>
      <c r="I1636" s="19">
        <f t="shared" si="2375"/>
        <v>0</v>
      </c>
      <c r="J1636" s="19">
        <f t="shared" si="2375"/>
        <v>0</v>
      </c>
      <c r="K1636" s="19">
        <f t="shared" si="2375"/>
        <v>0</v>
      </c>
      <c r="L1636" s="19">
        <f t="shared" si="2308"/>
        <v>10666</v>
      </c>
      <c r="M1636" s="19">
        <f t="shared" si="2309"/>
        <v>10666</v>
      </c>
      <c r="N1636" s="19">
        <f t="shared" si="2310"/>
        <v>10666</v>
      </c>
      <c r="O1636" s="19">
        <f t="shared" si="2375"/>
        <v>0</v>
      </c>
      <c r="P1636" s="19">
        <f t="shared" si="2375"/>
        <v>0</v>
      </c>
      <c r="Q1636" s="19">
        <f t="shared" si="2375"/>
        <v>0</v>
      </c>
      <c r="R1636" s="19">
        <f t="shared" si="2347"/>
        <v>10666</v>
      </c>
      <c r="S1636" s="19">
        <f t="shared" si="2375"/>
        <v>0</v>
      </c>
      <c r="T1636" s="19">
        <f t="shared" si="2362"/>
        <v>10666</v>
      </c>
      <c r="U1636" s="19">
        <f t="shared" si="2348"/>
        <v>10666</v>
      </c>
      <c r="V1636" s="19">
        <f t="shared" si="2349"/>
        <v>10666</v>
      </c>
      <c r="W1636" s="19">
        <f t="shared" ref="W1636:W1638" si="2377">W1637</f>
        <v>0</v>
      </c>
      <c r="X1636" s="32"/>
      <c r="Y1636" s="23"/>
      <c r="Z1636" s="2"/>
    </row>
    <row r="1637" spans="1:26" ht="31.2" x14ac:dyDescent="0.3">
      <c r="A1637" s="47" t="s">
        <v>351</v>
      </c>
      <c r="B1637" s="44">
        <v>200</v>
      </c>
      <c r="C1637" s="47"/>
      <c r="D1637" s="47"/>
      <c r="E1637" s="15" t="s">
        <v>578</v>
      </c>
      <c r="F1637" s="19">
        <f t="shared" si="2376"/>
        <v>10666</v>
      </c>
      <c r="G1637" s="19">
        <f t="shared" si="2376"/>
        <v>10666</v>
      </c>
      <c r="H1637" s="19">
        <f t="shared" si="2376"/>
        <v>10666</v>
      </c>
      <c r="I1637" s="19">
        <f t="shared" si="2375"/>
        <v>0</v>
      </c>
      <c r="J1637" s="19">
        <f t="shared" si="2375"/>
        <v>0</v>
      </c>
      <c r="K1637" s="19">
        <f t="shared" si="2375"/>
        <v>0</v>
      </c>
      <c r="L1637" s="19">
        <f t="shared" si="2308"/>
        <v>10666</v>
      </c>
      <c r="M1637" s="19">
        <f t="shared" si="2309"/>
        <v>10666</v>
      </c>
      <c r="N1637" s="19">
        <f t="shared" si="2310"/>
        <v>10666</v>
      </c>
      <c r="O1637" s="19">
        <f t="shared" si="2375"/>
        <v>0</v>
      </c>
      <c r="P1637" s="19">
        <f t="shared" si="2375"/>
        <v>0</v>
      </c>
      <c r="Q1637" s="19">
        <f t="shared" si="2375"/>
        <v>0</v>
      </c>
      <c r="R1637" s="19">
        <f t="shared" si="2347"/>
        <v>10666</v>
      </c>
      <c r="S1637" s="19">
        <f t="shared" si="2375"/>
        <v>0</v>
      </c>
      <c r="T1637" s="19">
        <f t="shared" si="2362"/>
        <v>10666</v>
      </c>
      <c r="U1637" s="19">
        <f t="shared" si="2348"/>
        <v>10666</v>
      </c>
      <c r="V1637" s="19">
        <f t="shared" si="2349"/>
        <v>10666</v>
      </c>
      <c r="W1637" s="19">
        <f t="shared" si="2377"/>
        <v>0</v>
      </c>
      <c r="X1637" s="32"/>
      <c r="Y1637" s="23"/>
      <c r="Z1637" s="2"/>
    </row>
    <row r="1638" spans="1:26" ht="46.8" x14ac:dyDescent="0.3">
      <c r="A1638" s="47" t="s">
        <v>351</v>
      </c>
      <c r="B1638" s="44">
        <v>240</v>
      </c>
      <c r="C1638" s="47"/>
      <c r="D1638" s="47"/>
      <c r="E1638" s="15" t="s">
        <v>586</v>
      </c>
      <c r="F1638" s="19">
        <f t="shared" si="2376"/>
        <v>10666</v>
      </c>
      <c r="G1638" s="19">
        <f t="shared" si="2376"/>
        <v>10666</v>
      </c>
      <c r="H1638" s="19">
        <f t="shared" si="2376"/>
        <v>10666</v>
      </c>
      <c r="I1638" s="19">
        <f t="shared" si="2375"/>
        <v>0</v>
      </c>
      <c r="J1638" s="19">
        <f t="shared" si="2375"/>
        <v>0</v>
      </c>
      <c r="K1638" s="19">
        <f t="shared" si="2375"/>
        <v>0</v>
      </c>
      <c r="L1638" s="19">
        <f t="shared" si="2308"/>
        <v>10666</v>
      </c>
      <c r="M1638" s="19">
        <f t="shared" si="2309"/>
        <v>10666</v>
      </c>
      <c r="N1638" s="19">
        <f t="shared" si="2310"/>
        <v>10666</v>
      </c>
      <c r="O1638" s="19">
        <f t="shared" si="2375"/>
        <v>0</v>
      </c>
      <c r="P1638" s="19">
        <f t="shared" si="2375"/>
        <v>0</v>
      </c>
      <c r="Q1638" s="19">
        <f t="shared" si="2375"/>
        <v>0</v>
      </c>
      <c r="R1638" s="19">
        <f t="shared" si="2347"/>
        <v>10666</v>
      </c>
      <c r="S1638" s="19">
        <f t="shared" si="2375"/>
        <v>0</v>
      </c>
      <c r="T1638" s="19">
        <f t="shared" si="2362"/>
        <v>10666</v>
      </c>
      <c r="U1638" s="19">
        <f t="shared" si="2348"/>
        <v>10666</v>
      </c>
      <c r="V1638" s="19">
        <f t="shared" si="2349"/>
        <v>10666</v>
      </c>
      <c r="W1638" s="19">
        <f t="shared" si="2377"/>
        <v>0</v>
      </c>
      <c r="X1638" s="32"/>
      <c r="Y1638" s="23"/>
      <c r="Z1638" s="2"/>
    </row>
    <row r="1639" spans="1:26" x14ac:dyDescent="0.3">
      <c r="A1639" s="47" t="s">
        <v>351</v>
      </c>
      <c r="B1639" s="44">
        <v>240</v>
      </c>
      <c r="C1639" s="47" t="s">
        <v>151</v>
      </c>
      <c r="D1639" s="47" t="s">
        <v>28</v>
      </c>
      <c r="E1639" s="15" t="s">
        <v>547</v>
      </c>
      <c r="F1639" s="19">
        <v>10666</v>
      </c>
      <c r="G1639" s="19">
        <v>10666</v>
      </c>
      <c r="H1639" s="19">
        <v>10666</v>
      </c>
      <c r="I1639" s="19"/>
      <c r="J1639" s="19"/>
      <c r="K1639" s="19"/>
      <c r="L1639" s="19">
        <f t="shared" si="2308"/>
        <v>10666</v>
      </c>
      <c r="M1639" s="19">
        <f t="shared" si="2309"/>
        <v>10666</v>
      </c>
      <c r="N1639" s="19">
        <f t="shared" si="2310"/>
        <v>10666</v>
      </c>
      <c r="O1639" s="19"/>
      <c r="P1639" s="19"/>
      <c r="Q1639" s="19"/>
      <c r="R1639" s="19">
        <f t="shared" si="2347"/>
        <v>10666</v>
      </c>
      <c r="S1639" s="19"/>
      <c r="T1639" s="19">
        <f t="shared" si="2362"/>
        <v>10666</v>
      </c>
      <c r="U1639" s="19">
        <f t="shared" si="2348"/>
        <v>10666</v>
      </c>
      <c r="V1639" s="19">
        <f t="shared" si="2349"/>
        <v>10666</v>
      </c>
      <c r="W1639" s="19"/>
      <c r="X1639" s="32"/>
      <c r="Y1639" s="23"/>
      <c r="Z1639" s="2"/>
    </row>
    <row r="1640" spans="1:26" s="9" customFormat="1" ht="31.2" x14ac:dyDescent="0.3">
      <c r="A1640" s="8" t="s">
        <v>356</v>
      </c>
      <c r="B1640" s="14"/>
      <c r="C1640" s="8"/>
      <c r="D1640" s="8"/>
      <c r="E1640" s="45" t="s">
        <v>1202</v>
      </c>
      <c r="F1640" s="12">
        <f>F1641+F1679+F1698</f>
        <v>1936705.7999999998</v>
      </c>
      <c r="G1640" s="12">
        <f>G1641+G1679+G1698</f>
        <v>2267301</v>
      </c>
      <c r="H1640" s="12">
        <f>H1641+H1679+H1698</f>
        <v>2600252</v>
      </c>
      <c r="I1640" s="12">
        <f t="shared" ref="I1640:K1640" si="2378">I1641+I1679+I1698</f>
        <v>0</v>
      </c>
      <c r="J1640" s="12">
        <f t="shared" si="2378"/>
        <v>-686.2</v>
      </c>
      <c r="K1640" s="12">
        <f t="shared" si="2378"/>
        <v>-686.2</v>
      </c>
      <c r="L1640" s="12">
        <f t="shared" si="2308"/>
        <v>1936705.7999999998</v>
      </c>
      <c r="M1640" s="12">
        <f t="shared" si="2309"/>
        <v>2266614.7999999998</v>
      </c>
      <c r="N1640" s="12">
        <f t="shared" si="2310"/>
        <v>2599565.7999999998</v>
      </c>
      <c r="O1640" s="12">
        <f t="shared" ref="O1640:Q1640" si="2379">O1641+O1679+O1698</f>
        <v>402122.31200000009</v>
      </c>
      <c r="P1640" s="12">
        <f t="shared" si="2379"/>
        <v>8831.5</v>
      </c>
      <c r="Q1640" s="12">
        <f t="shared" si="2379"/>
        <v>43211.8</v>
      </c>
      <c r="R1640" s="12">
        <f t="shared" si="2347"/>
        <v>2338828.1119999997</v>
      </c>
      <c r="S1640" s="12">
        <f>S1641+S1679+S1698</f>
        <v>3673.8</v>
      </c>
      <c r="T1640" s="12">
        <f t="shared" si="2362"/>
        <v>2342501.9119999995</v>
      </c>
      <c r="U1640" s="12">
        <f t="shared" si="2348"/>
        <v>2275446.2999999998</v>
      </c>
      <c r="V1640" s="12">
        <f t="shared" si="2349"/>
        <v>2642777.5999999996</v>
      </c>
      <c r="W1640" s="12">
        <f>W1641+W1679+W1698</f>
        <v>0</v>
      </c>
      <c r="X1640" s="22"/>
      <c r="Y1640" s="25"/>
    </row>
    <row r="1641" spans="1:26" s="11" customFormat="1" ht="46.8" x14ac:dyDescent="0.3">
      <c r="A1641" s="10" t="s">
        <v>357</v>
      </c>
      <c r="B1641" s="17"/>
      <c r="C1641" s="10"/>
      <c r="D1641" s="10"/>
      <c r="E1641" s="16" t="s">
        <v>1203</v>
      </c>
      <c r="F1641" s="18">
        <f>F1642+F1672+F1655</f>
        <v>1544298.5</v>
      </c>
      <c r="G1641" s="18">
        <f>G1642+G1672+G1655</f>
        <v>1894541.1</v>
      </c>
      <c r="H1641" s="18">
        <f>H1642+H1672+H1655</f>
        <v>2288483.7999999998</v>
      </c>
      <c r="I1641" s="18">
        <f t="shared" ref="I1641:K1641" si="2380">I1642+I1672+I1655</f>
        <v>0</v>
      </c>
      <c r="J1641" s="18">
        <f t="shared" si="2380"/>
        <v>0</v>
      </c>
      <c r="K1641" s="18">
        <f t="shared" si="2380"/>
        <v>0</v>
      </c>
      <c r="L1641" s="18">
        <f t="shared" si="2308"/>
        <v>1544298.5</v>
      </c>
      <c r="M1641" s="18">
        <f t="shared" si="2309"/>
        <v>1894541.1</v>
      </c>
      <c r="N1641" s="18">
        <f t="shared" si="2310"/>
        <v>2288483.7999999998</v>
      </c>
      <c r="O1641" s="18">
        <f t="shared" ref="O1641:Q1641" si="2381">O1642+O1672+O1655</f>
        <v>352757.70000000007</v>
      </c>
      <c r="P1641" s="18">
        <f t="shared" si="2381"/>
        <v>0</v>
      </c>
      <c r="Q1641" s="18">
        <f t="shared" si="2381"/>
        <v>0</v>
      </c>
      <c r="R1641" s="18">
        <f t="shared" si="2347"/>
        <v>1897056.2000000002</v>
      </c>
      <c r="S1641" s="18">
        <f>S1642+S1672+S1655</f>
        <v>0</v>
      </c>
      <c r="T1641" s="18">
        <f t="shared" si="2362"/>
        <v>1897056.2000000002</v>
      </c>
      <c r="U1641" s="18">
        <f t="shared" si="2348"/>
        <v>1894541.1</v>
      </c>
      <c r="V1641" s="18">
        <f t="shared" si="2349"/>
        <v>2288483.7999999998</v>
      </c>
      <c r="W1641" s="18">
        <f>W1642+W1672+W1655</f>
        <v>0</v>
      </c>
      <c r="X1641" s="31"/>
      <c r="Y1641" s="26"/>
    </row>
    <row r="1642" spans="1:26" ht="46.8" x14ac:dyDescent="0.3">
      <c r="A1642" s="47" t="s">
        <v>358</v>
      </c>
      <c r="B1642" s="44"/>
      <c r="C1642" s="47"/>
      <c r="D1642" s="47"/>
      <c r="E1642" s="15" t="s">
        <v>1204</v>
      </c>
      <c r="F1642" s="19">
        <f>F1643+F1647+F1651</f>
        <v>994421.1</v>
      </c>
      <c r="G1642" s="19">
        <f t="shared" ref="G1642:W1642" si="2382">G1643+G1647+G1651</f>
        <v>1329001.1000000001</v>
      </c>
      <c r="H1642" s="19">
        <f t="shared" si="2382"/>
        <v>65847.199999999997</v>
      </c>
      <c r="I1642" s="19">
        <f t="shared" ref="I1642:K1642" si="2383">I1643+I1647+I1651</f>
        <v>0</v>
      </c>
      <c r="J1642" s="19">
        <f t="shared" si="2383"/>
        <v>0</v>
      </c>
      <c r="K1642" s="19">
        <f t="shared" si="2383"/>
        <v>0</v>
      </c>
      <c r="L1642" s="19">
        <f t="shared" si="2308"/>
        <v>994421.1</v>
      </c>
      <c r="M1642" s="19">
        <f t="shared" si="2309"/>
        <v>1329001.1000000001</v>
      </c>
      <c r="N1642" s="19">
        <f t="shared" si="2310"/>
        <v>65847.199999999997</v>
      </c>
      <c r="O1642" s="19">
        <f t="shared" ref="O1642:Q1642" si="2384">O1643+O1647+O1651</f>
        <v>0</v>
      </c>
      <c r="P1642" s="19">
        <f t="shared" si="2384"/>
        <v>0</v>
      </c>
      <c r="Q1642" s="19">
        <f t="shared" si="2384"/>
        <v>0</v>
      </c>
      <c r="R1642" s="19">
        <f t="shared" si="2347"/>
        <v>994421.1</v>
      </c>
      <c r="S1642" s="19">
        <f t="shared" ref="S1642" si="2385">S1643+S1647+S1651</f>
        <v>0</v>
      </c>
      <c r="T1642" s="19">
        <f t="shared" si="2362"/>
        <v>994421.1</v>
      </c>
      <c r="U1642" s="19">
        <f t="shared" si="2348"/>
        <v>1329001.1000000001</v>
      </c>
      <c r="V1642" s="19">
        <f t="shared" si="2349"/>
        <v>65847.199999999997</v>
      </c>
      <c r="W1642" s="19">
        <f t="shared" si="2382"/>
        <v>0</v>
      </c>
      <c r="X1642" s="32"/>
      <c r="Y1642" s="23"/>
      <c r="Z1642" s="2"/>
    </row>
    <row r="1643" spans="1:26" ht="31.2" x14ac:dyDescent="0.3">
      <c r="A1643" s="47" t="s">
        <v>353</v>
      </c>
      <c r="B1643" s="44"/>
      <c r="C1643" s="47"/>
      <c r="D1643" s="47"/>
      <c r="E1643" s="15" t="s">
        <v>752</v>
      </c>
      <c r="F1643" s="19">
        <f t="shared" ref="F1643:K1645" si="2386">F1644</f>
        <v>33792.699999999997</v>
      </c>
      <c r="G1643" s="19">
        <f t="shared" si="2386"/>
        <v>0</v>
      </c>
      <c r="H1643" s="19">
        <f t="shared" si="2386"/>
        <v>0</v>
      </c>
      <c r="I1643" s="19">
        <f t="shared" si="2386"/>
        <v>0</v>
      </c>
      <c r="J1643" s="19">
        <f t="shared" si="2386"/>
        <v>0</v>
      </c>
      <c r="K1643" s="19">
        <f t="shared" si="2386"/>
        <v>0</v>
      </c>
      <c r="L1643" s="19">
        <f t="shared" si="2308"/>
        <v>33792.699999999997</v>
      </c>
      <c r="M1643" s="19">
        <f t="shared" si="2309"/>
        <v>0</v>
      </c>
      <c r="N1643" s="19">
        <f t="shared" si="2310"/>
        <v>0</v>
      </c>
      <c r="O1643" s="19">
        <f t="shared" ref="O1643:Q1645" si="2387">O1644</f>
        <v>0</v>
      </c>
      <c r="P1643" s="19">
        <f t="shared" si="2387"/>
        <v>0</v>
      </c>
      <c r="Q1643" s="19">
        <f t="shared" si="2387"/>
        <v>0</v>
      </c>
      <c r="R1643" s="19">
        <f t="shared" si="2347"/>
        <v>33792.699999999997</v>
      </c>
      <c r="S1643" s="19">
        <f t="shared" ref="S1643:S1645" si="2388">S1644</f>
        <v>0</v>
      </c>
      <c r="T1643" s="19">
        <f t="shared" si="2362"/>
        <v>33792.699999999997</v>
      </c>
      <c r="U1643" s="19">
        <f t="shared" si="2348"/>
        <v>0</v>
      </c>
      <c r="V1643" s="19">
        <f t="shared" si="2349"/>
        <v>0</v>
      </c>
      <c r="W1643" s="19">
        <f t="shared" ref="W1643:W1645" si="2389">W1644</f>
        <v>0</v>
      </c>
      <c r="X1643" s="32"/>
      <c r="Y1643" s="23"/>
      <c r="Z1643" s="2"/>
    </row>
    <row r="1644" spans="1:26" ht="31.2" x14ac:dyDescent="0.3">
      <c r="A1644" s="47" t="s">
        <v>353</v>
      </c>
      <c r="B1644" s="44">
        <v>200</v>
      </c>
      <c r="C1644" s="47"/>
      <c r="D1644" s="47"/>
      <c r="E1644" s="15" t="s">
        <v>578</v>
      </c>
      <c r="F1644" s="19">
        <f t="shared" si="2386"/>
        <v>33792.699999999997</v>
      </c>
      <c r="G1644" s="19">
        <f t="shared" si="2386"/>
        <v>0</v>
      </c>
      <c r="H1644" s="19">
        <f t="shared" si="2386"/>
        <v>0</v>
      </c>
      <c r="I1644" s="19">
        <f t="shared" si="2386"/>
        <v>0</v>
      </c>
      <c r="J1644" s="19">
        <f t="shared" si="2386"/>
        <v>0</v>
      </c>
      <c r="K1644" s="19">
        <f t="shared" si="2386"/>
        <v>0</v>
      </c>
      <c r="L1644" s="19">
        <f t="shared" si="2308"/>
        <v>33792.699999999997</v>
      </c>
      <c r="M1644" s="19">
        <f t="shared" si="2309"/>
        <v>0</v>
      </c>
      <c r="N1644" s="19">
        <f t="shared" si="2310"/>
        <v>0</v>
      </c>
      <c r="O1644" s="19">
        <f t="shared" si="2387"/>
        <v>0</v>
      </c>
      <c r="P1644" s="19">
        <f t="shared" si="2387"/>
        <v>0</v>
      </c>
      <c r="Q1644" s="19">
        <f t="shared" si="2387"/>
        <v>0</v>
      </c>
      <c r="R1644" s="19">
        <f t="shared" si="2347"/>
        <v>33792.699999999997</v>
      </c>
      <c r="S1644" s="19">
        <f t="shared" si="2388"/>
        <v>0</v>
      </c>
      <c r="T1644" s="19">
        <f t="shared" si="2362"/>
        <v>33792.699999999997</v>
      </c>
      <c r="U1644" s="19">
        <f t="shared" si="2348"/>
        <v>0</v>
      </c>
      <c r="V1644" s="19">
        <f t="shared" si="2349"/>
        <v>0</v>
      </c>
      <c r="W1644" s="19">
        <f t="shared" si="2389"/>
        <v>0</v>
      </c>
      <c r="X1644" s="32"/>
      <c r="Y1644" s="23"/>
      <c r="Z1644" s="2"/>
    </row>
    <row r="1645" spans="1:26" ht="46.8" x14ac:dyDescent="0.3">
      <c r="A1645" s="47" t="s">
        <v>353</v>
      </c>
      <c r="B1645" s="44">
        <v>240</v>
      </c>
      <c r="C1645" s="47"/>
      <c r="D1645" s="47"/>
      <c r="E1645" s="15" t="s">
        <v>586</v>
      </c>
      <c r="F1645" s="19">
        <f t="shared" si="2386"/>
        <v>33792.699999999997</v>
      </c>
      <c r="G1645" s="19">
        <f t="shared" si="2386"/>
        <v>0</v>
      </c>
      <c r="H1645" s="19">
        <f t="shared" si="2386"/>
        <v>0</v>
      </c>
      <c r="I1645" s="19">
        <f t="shared" si="2386"/>
        <v>0</v>
      </c>
      <c r="J1645" s="19">
        <f t="shared" si="2386"/>
        <v>0</v>
      </c>
      <c r="K1645" s="19">
        <f t="shared" si="2386"/>
        <v>0</v>
      </c>
      <c r="L1645" s="19">
        <f t="shared" si="2308"/>
        <v>33792.699999999997</v>
      </c>
      <c r="M1645" s="19">
        <f t="shared" si="2309"/>
        <v>0</v>
      </c>
      <c r="N1645" s="19">
        <f t="shared" si="2310"/>
        <v>0</v>
      </c>
      <c r="O1645" s="19">
        <f t="shared" si="2387"/>
        <v>0</v>
      </c>
      <c r="P1645" s="19">
        <f t="shared" si="2387"/>
        <v>0</v>
      </c>
      <c r="Q1645" s="19">
        <f t="shared" si="2387"/>
        <v>0</v>
      </c>
      <c r="R1645" s="19">
        <f t="shared" si="2347"/>
        <v>33792.699999999997</v>
      </c>
      <c r="S1645" s="19">
        <f t="shared" si="2388"/>
        <v>0</v>
      </c>
      <c r="T1645" s="19">
        <f t="shared" si="2362"/>
        <v>33792.699999999997</v>
      </c>
      <c r="U1645" s="19">
        <f t="shared" si="2348"/>
        <v>0</v>
      </c>
      <c r="V1645" s="19">
        <f t="shared" si="2349"/>
        <v>0</v>
      </c>
      <c r="W1645" s="19">
        <f t="shared" si="2389"/>
        <v>0</v>
      </c>
      <c r="X1645" s="32"/>
      <c r="Y1645" s="23"/>
      <c r="Z1645" s="2"/>
    </row>
    <row r="1646" spans="1:26" x14ac:dyDescent="0.3">
      <c r="A1646" s="47" t="s">
        <v>353</v>
      </c>
      <c r="B1646" s="44">
        <v>240</v>
      </c>
      <c r="C1646" s="47" t="s">
        <v>200</v>
      </c>
      <c r="D1646" s="47" t="s">
        <v>5</v>
      </c>
      <c r="E1646" s="15" t="s">
        <v>551</v>
      </c>
      <c r="F1646" s="19">
        <v>33792.699999999997</v>
      </c>
      <c r="G1646" s="19">
        <v>0</v>
      </c>
      <c r="H1646" s="19">
        <v>0</v>
      </c>
      <c r="I1646" s="19"/>
      <c r="J1646" s="19"/>
      <c r="K1646" s="19"/>
      <c r="L1646" s="19">
        <f t="shared" si="2308"/>
        <v>33792.699999999997</v>
      </c>
      <c r="M1646" s="19">
        <f t="shared" si="2309"/>
        <v>0</v>
      </c>
      <c r="N1646" s="19">
        <f t="shared" si="2310"/>
        <v>0</v>
      </c>
      <c r="O1646" s="19"/>
      <c r="P1646" s="19"/>
      <c r="Q1646" s="19"/>
      <c r="R1646" s="19">
        <f t="shared" si="2347"/>
        <v>33792.699999999997</v>
      </c>
      <c r="S1646" s="19"/>
      <c r="T1646" s="19">
        <f t="shared" si="2362"/>
        <v>33792.699999999997</v>
      </c>
      <c r="U1646" s="19">
        <f t="shared" si="2348"/>
        <v>0</v>
      </c>
      <c r="V1646" s="19">
        <f t="shared" si="2349"/>
        <v>0</v>
      </c>
      <c r="W1646" s="19"/>
      <c r="X1646" s="32"/>
      <c r="Y1646" s="23"/>
      <c r="Z1646" s="2"/>
    </row>
    <row r="1647" spans="1:26" ht="78" x14ac:dyDescent="0.3">
      <c r="A1647" s="47" t="s">
        <v>354</v>
      </c>
      <c r="B1647" s="44"/>
      <c r="C1647" s="47"/>
      <c r="D1647" s="47"/>
      <c r="E1647" s="15" t="s">
        <v>753</v>
      </c>
      <c r="F1647" s="19">
        <f t="shared" ref="F1647:K1649" si="2390">F1648</f>
        <v>0</v>
      </c>
      <c r="G1647" s="19">
        <f t="shared" si="2390"/>
        <v>0</v>
      </c>
      <c r="H1647" s="19">
        <f t="shared" si="2390"/>
        <v>65847.199999999997</v>
      </c>
      <c r="I1647" s="19">
        <f t="shared" si="2390"/>
        <v>0</v>
      </c>
      <c r="J1647" s="19">
        <f t="shared" si="2390"/>
        <v>0</v>
      </c>
      <c r="K1647" s="19">
        <f t="shared" si="2390"/>
        <v>0</v>
      </c>
      <c r="L1647" s="19">
        <f t="shared" si="2308"/>
        <v>0</v>
      </c>
      <c r="M1647" s="19">
        <f t="shared" si="2309"/>
        <v>0</v>
      </c>
      <c r="N1647" s="19">
        <f t="shared" si="2310"/>
        <v>65847.199999999997</v>
      </c>
      <c r="O1647" s="19">
        <f t="shared" ref="O1647:Q1649" si="2391">O1648</f>
        <v>0</v>
      </c>
      <c r="P1647" s="19">
        <f t="shared" si="2391"/>
        <v>0</v>
      </c>
      <c r="Q1647" s="19">
        <f t="shared" si="2391"/>
        <v>0</v>
      </c>
      <c r="R1647" s="19">
        <f t="shared" si="2347"/>
        <v>0</v>
      </c>
      <c r="S1647" s="19">
        <f t="shared" ref="S1647:S1649" si="2392">S1648</f>
        <v>0</v>
      </c>
      <c r="T1647" s="19">
        <f t="shared" si="2362"/>
        <v>0</v>
      </c>
      <c r="U1647" s="19">
        <f t="shared" si="2348"/>
        <v>0</v>
      </c>
      <c r="V1647" s="19">
        <f t="shared" si="2349"/>
        <v>65847.199999999997</v>
      </c>
      <c r="W1647" s="19">
        <f t="shared" ref="W1647:W1649" si="2393">W1648</f>
        <v>0</v>
      </c>
      <c r="X1647" s="32"/>
      <c r="Y1647" s="23"/>
      <c r="Z1647" s="2"/>
    </row>
    <row r="1648" spans="1:26" ht="46.8" x14ac:dyDescent="0.3">
      <c r="A1648" s="47" t="s">
        <v>354</v>
      </c>
      <c r="B1648" s="44">
        <v>400</v>
      </c>
      <c r="C1648" s="47"/>
      <c r="D1648" s="47"/>
      <c r="E1648" s="15" t="s">
        <v>580</v>
      </c>
      <c r="F1648" s="19">
        <f t="shared" si="2390"/>
        <v>0</v>
      </c>
      <c r="G1648" s="19">
        <f t="shared" si="2390"/>
        <v>0</v>
      </c>
      <c r="H1648" s="19">
        <f t="shared" si="2390"/>
        <v>65847.199999999997</v>
      </c>
      <c r="I1648" s="19">
        <f t="shared" si="2390"/>
        <v>0</v>
      </c>
      <c r="J1648" s="19">
        <f t="shared" si="2390"/>
        <v>0</v>
      </c>
      <c r="K1648" s="19">
        <f t="shared" si="2390"/>
        <v>0</v>
      </c>
      <c r="L1648" s="19">
        <f t="shared" si="2308"/>
        <v>0</v>
      </c>
      <c r="M1648" s="19">
        <f t="shared" si="2309"/>
        <v>0</v>
      </c>
      <c r="N1648" s="19">
        <f t="shared" si="2310"/>
        <v>65847.199999999997</v>
      </c>
      <c r="O1648" s="19">
        <f t="shared" si="2391"/>
        <v>0</v>
      </c>
      <c r="P1648" s="19">
        <f t="shared" si="2391"/>
        <v>0</v>
      </c>
      <c r="Q1648" s="19">
        <f t="shared" si="2391"/>
        <v>0</v>
      </c>
      <c r="R1648" s="19">
        <f t="shared" si="2347"/>
        <v>0</v>
      </c>
      <c r="S1648" s="19">
        <f t="shared" si="2392"/>
        <v>0</v>
      </c>
      <c r="T1648" s="19">
        <f t="shared" si="2362"/>
        <v>0</v>
      </c>
      <c r="U1648" s="19">
        <f t="shared" si="2348"/>
        <v>0</v>
      </c>
      <c r="V1648" s="19">
        <f t="shared" si="2349"/>
        <v>65847.199999999997</v>
      </c>
      <c r="W1648" s="19">
        <f t="shared" si="2393"/>
        <v>0</v>
      </c>
      <c r="X1648" s="32"/>
      <c r="Y1648" s="23"/>
      <c r="Z1648" s="2"/>
    </row>
    <row r="1649" spans="1:26" x14ac:dyDescent="0.3">
      <c r="A1649" s="47" t="s">
        <v>354</v>
      </c>
      <c r="B1649" s="44">
        <v>410</v>
      </c>
      <c r="C1649" s="47"/>
      <c r="D1649" s="47"/>
      <c r="E1649" s="15" t="s">
        <v>593</v>
      </c>
      <c r="F1649" s="19">
        <f t="shared" si="2390"/>
        <v>0</v>
      </c>
      <c r="G1649" s="19">
        <f t="shared" si="2390"/>
        <v>0</v>
      </c>
      <c r="H1649" s="19">
        <f t="shared" si="2390"/>
        <v>65847.199999999997</v>
      </c>
      <c r="I1649" s="19">
        <f t="shared" si="2390"/>
        <v>0</v>
      </c>
      <c r="J1649" s="19">
        <f t="shared" si="2390"/>
        <v>0</v>
      </c>
      <c r="K1649" s="19">
        <f t="shared" si="2390"/>
        <v>0</v>
      </c>
      <c r="L1649" s="19">
        <f t="shared" ref="L1649:L1727" si="2394">F1649+I1649</f>
        <v>0</v>
      </c>
      <c r="M1649" s="19">
        <f t="shared" ref="M1649:M1727" si="2395">G1649+J1649</f>
        <v>0</v>
      </c>
      <c r="N1649" s="19">
        <f t="shared" ref="N1649:N1727" si="2396">H1649+K1649</f>
        <v>65847.199999999997</v>
      </c>
      <c r="O1649" s="19">
        <f t="shared" si="2391"/>
        <v>0</v>
      </c>
      <c r="P1649" s="19">
        <f t="shared" si="2391"/>
        <v>0</v>
      </c>
      <c r="Q1649" s="19">
        <f t="shared" si="2391"/>
        <v>0</v>
      </c>
      <c r="R1649" s="19">
        <f t="shared" si="2347"/>
        <v>0</v>
      </c>
      <c r="S1649" s="19">
        <f t="shared" si="2392"/>
        <v>0</v>
      </c>
      <c r="T1649" s="19">
        <f t="shared" si="2362"/>
        <v>0</v>
      </c>
      <c r="U1649" s="19">
        <f t="shared" si="2348"/>
        <v>0</v>
      </c>
      <c r="V1649" s="19">
        <f t="shared" si="2349"/>
        <v>65847.199999999997</v>
      </c>
      <c r="W1649" s="19">
        <f t="shared" si="2393"/>
        <v>0</v>
      </c>
      <c r="X1649" s="32"/>
      <c r="Y1649" s="23"/>
      <c r="Z1649" s="2"/>
    </row>
    <row r="1650" spans="1:26" x14ac:dyDescent="0.3">
      <c r="A1650" s="47" t="s">
        <v>354</v>
      </c>
      <c r="B1650" s="44">
        <v>410</v>
      </c>
      <c r="C1650" s="47" t="s">
        <v>200</v>
      </c>
      <c r="D1650" s="47" t="s">
        <v>5</v>
      </c>
      <c r="E1650" s="15" t="s">
        <v>551</v>
      </c>
      <c r="F1650" s="19">
        <v>0</v>
      </c>
      <c r="G1650" s="19">
        <v>0</v>
      </c>
      <c r="H1650" s="19">
        <v>65847.199999999997</v>
      </c>
      <c r="I1650" s="19"/>
      <c r="J1650" s="19"/>
      <c r="K1650" s="19"/>
      <c r="L1650" s="19">
        <f t="shared" si="2394"/>
        <v>0</v>
      </c>
      <c r="M1650" s="19">
        <f t="shared" si="2395"/>
        <v>0</v>
      </c>
      <c r="N1650" s="19">
        <f t="shared" si="2396"/>
        <v>65847.199999999997</v>
      </c>
      <c r="O1650" s="19"/>
      <c r="P1650" s="19"/>
      <c r="Q1650" s="19"/>
      <c r="R1650" s="19">
        <f t="shared" si="2347"/>
        <v>0</v>
      </c>
      <c r="S1650" s="19"/>
      <c r="T1650" s="19">
        <f t="shared" si="2362"/>
        <v>0</v>
      </c>
      <c r="U1650" s="19">
        <f t="shared" si="2348"/>
        <v>0</v>
      </c>
      <c r="V1650" s="19">
        <f t="shared" si="2349"/>
        <v>65847.199999999997</v>
      </c>
      <c r="W1650" s="19"/>
      <c r="X1650" s="32"/>
      <c r="Y1650" s="23"/>
      <c r="Z1650" s="2"/>
    </row>
    <row r="1651" spans="1:26" ht="46.8" x14ac:dyDescent="0.3">
      <c r="A1651" s="47" t="s">
        <v>355</v>
      </c>
      <c r="B1651" s="44"/>
      <c r="C1651" s="47"/>
      <c r="D1651" s="47"/>
      <c r="E1651" s="15" t="s">
        <v>754</v>
      </c>
      <c r="F1651" s="19">
        <f t="shared" ref="F1651:K1653" si="2397">F1652</f>
        <v>960628.4</v>
      </c>
      <c r="G1651" s="19">
        <f t="shared" si="2397"/>
        <v>1329001.1000000001</v>
      </c>
      <c r="H1651" s="19">
        <f t="shared" si="2397"/>
        <v>0</v>
      </c>
      <c r="I1651" s="19">
        <f t="shared" si="2397"/>
        <v>0</v>
      </c>
      <c r="J1651" s="19">
        <f t="shared" si="2397"/>
        <v>0</v>
      </c>
      <c r="K1651" s="19">
        <f t="shared" si="2397"/>
        <v>0</v>
      </c>
      <c r="L1651" s="19">
        <f t="shared" si="2394"/>
        <v>960628.4</v>
      </c>
      <c r="M1651" s="19">
        <f t="shared" si="2395"/>
        <v>1329001.1000000001</v>
      </c>
      <c r="N1651" s="19">
        <f t="shared" si="2396"/>
        <v>0</v>
      </c>
      <c r="O1651" s="19">
        <f t="shared" ref="O1651:Q1653" si="2398">O1652</f>
        <v>0</v>
      </c>
      <c r="P1651" s="19">
        <f t="shared" si="2398"/>
        <v>0</v>
      </c>
      <c r="Q1651" s="19">
        <f t="shared" si="2398"/>
        <v>0</v>
      </c>
      <c r="R1651" s="19">
        <f t="shared" si="2347"/>
        <v>960628.4</v>
      </c>
      <c r="S1651" s="19">
        <f t="shared" ref="S1651:S1653" si="2399">S1652</f>
        <v>0</v>
      </c>
      <c r="T1651" s="19">
        <f t="shared" si="2362"/>
        <v>960628.4</v>
      </c>
      <c r="U1651" s="19">
        <f t="shared" si="2348"/>
        <v>1329001.1000000001</v>
      </c>
      <c r="V1651" s="19">
        <f t="shared" si="2349"/>
        <v>0</v>
      </c>
      <c r="W1651" s="19">
        <f t="shared" ref="W1651:W1653" si="2400">W1652</f>
        <v>0</v>
      </c>
      <c r="X1651" s="32"/>
      <c r="Y1651" s="23"/>
      <c r="Z1651" s="2"/>
    </row>
    <row r="1652" spans="1:26" ht="46.8" x14ac:dyDescent="0.3">
      <c r="A1652" s="47" t="s">
        <v>355</v>
      </c>
      <c r="B1652" s="44">
        <v>400</v>
      </c>
      <c r="C1652" s="47"/>
      <c r="D1652" s="47"/>
      <c r="E1652" s="15" t="s">
        <v>580</v>
      </c>
      <c r="F1652" s="19">
        <f t="shared" si="2397"/>
        <v>960628.4</v>
      </c>
      <c r="G1652" s="19">
        <f t="shared" si="2397"/>
        <v>1329001.1000000001</v>
      </c>
      <c r="H1652" s="19">
        <f t="shared" si="2397"/>
        <v>0</v>
      </c>
      <c r="I1652" s="19">
        <f t="shared" si="2397"/>
        <v>0</v>
      </c>
      <c r="J1652" s="19">
        <f t="shared" si="2397"/>
        <v>0</v>
      </c>
      <c r="K1652" s="19">
        <f t="shared" si="2397"/>
        <v>0</v>
      </c>
      <c r="L1652" s="19">
        <f t="shared" si="2394"/>
        <v>960628.4</v>
      </c>
      <c r="M1652" s="19">
        <f t="shared" si="2395"/>
        <v>1329001.1000000001</v>
      </c>
      <c r="N1652" s="19">
        <f t="shared" si="2396"/>
        <v>0</v>
      </c>
      <c r="O1652" s="19">
        <f t="shared" si="2398"/>
        <v>0</v>
      </c>
      <c r="P1652" s="19">
        <f t="shared" si="2398"/>
        <v>0</v>
      </c>
      <c r="Q1652" s="19">
        <f t="shared" si="2398"/>
        <v>0</v>
      </c>
      <c r="R1652" s="19">
        <f t="shared" si="2347"/>
        <v>960628.4</v>
      </c>
      <c r="S1652" s="19">
        <f t="shared" si="2399"/>
        <v>0</v>
      </c>
      <c r="T1652" s="19">
        <f t="shared" si="2362"/>
        <v>960628.4</v>
      </c>
      <c r="U1652" s="19">
        <f t="shared" si="2348"/>
        <v>1329001.1000000001</v>
      </c>
      <c r="V1652" s="19">
        <f t="shared" si="2349"/>
        <v>0</v>
      </c>
      <c r="W1652" s="19">
        <f t="shared" si="2400"/>
        <v>0</v>
      </c>
      <c r="X1652" s="32"/>
      <c r="Y1652" s="23"/>
      <c r="Z1652" s="2"/>
    </row>
    <row r="1653" spans="1:26" x14ac:dyDescent="0.3">
      <c r="A1653" s="47" t="s">
        <v>355</v>
      </c>
      <c r="B1653" s="44">
        <v>410</v>
      </c>
      <c r="C1653" s="47"/>
      <c r="D1653" s="47"/>
      <c r="E1653" s="15" t="s">
        <v>593</v>
      </c>
      <c r="F1653" s="19">
        <f t="shared" si="2397"/>
        <v>960628.4</v>
      </c>
      <c r="G1653" s="19">
        <f t="shared" si="2397"/>
        <v>1329001.1000000001</v>
      </c>
      <c r="H1653" s="19">
        <f t="shared" si="2397"/>
        <v>0</v>
      </c>
      <c r="I1653" s="19">
        <f t="shared" si="2397"/>
        <v>0</v>
      </c>
      <c r="J1653" s="19">
        <f t="shared" si="2397"/>
        <v>0</v>
      </c>
      <c r="K1653" s="19">
        <f t="shared" si="2397"/>
        <v>0</v>
      </c>
      <c r="L1653" s="19">
        <f t="shared" si="2394"/>
        <v>960628.4</v>
      </c>
      <c r="M1653" s="19">
        <f t="shared" si="2395"/>
        <v>1329001.1000000001</v>
      </c>
      <c r="N1653" s="19">
        <f t="shared" si="2396"/>
        <v>0</v>
      </c>
      <c r="O1653" s="19">
        <f t="shared" si="2398"/>
        <v>0</v>
      </c>
      <c r="P1653" s="19">
        <f t="shared" si="2398"/>
        <v>0</v>
      </c>
      <c r="Q1653" s="19">
        <f t="shared" si="2398"/>
        <v>0</v>
      </c>
      <c r="R1653" s="19">
        <f t="shared" si="2347"/>
        <v>960628.4</v>
      </c>
      <c r="S1653" s="19">
        <f t="shared" si="2399"/>
        <v>0</v>
      </c>
      <c r="T1653" s="19">
        <f t="shared" si="2362"/>
        <v>960628.4</v>
      </c>
      <c r="U1653" s="19">
        <f t="shared" si="2348"/>
        <v>1329001.1000000001</v>
      </c>
      <c r="V1653" s="19">
        <f t="shared" si="2349"/>
        <v>0</v>
      </c>
      <c r="W1653" s="19">
        <f t="shared" si="2400"/>
        <v>0</v>
      </c>
      <c r="X1653" s="32"/>
      <c r="Y1653" s="23"/>
      <c r="Z1653" s="2"/>
    </row>
    <row r="1654" spans="1:26" x14ac:dyDescent="0.3">
      <c r="A1654" s="47" t="s">
        <v>355</v>
      </c>
      <c r="B1654" s="44">
        <v>410</v>
      </c>
      <c r="C1654" s="47" t="s">
        <v>200</v>
      </c>
      <c r="D1654" s="47" t="s">
        <v>5</v>
      </c>
      <c r="E1654" s="15" t="s">
        <v>551</v>
      </c>
      <c r="F1654" s="19">
        <v>960628.4</v>
      </c>
      <c r="G1654" s="19">
        <v>1329001.1000000001</v>
      </c>
      <c r="H1654" s="19">
        <v>0</v>
      </c>
      <c r="I1654" s="19"/>
      <c r="J1654" s="19"/>
      <c r="K1654" s="19"/>
      <c r="L1654" s="19">
        <f t="shared" si="2394"/>
        <v>960628.4</v>
      </c>
      <c r="M1654" s="19">
        <f t="shared" si="2395"/>
        <v>1329001.1000000001</v>
      </c>
      <c r="N1654" s="19">
        <f t="shared" si="2396"/>
        <v>0</v>
      </c>
      <c r="O1654" s="19"/>
      <c r="P1654" s="19"/>
      <c r="Q1654" s="19"/>
      <c r="R1654" s="19">
        <f t="shared" si="2347"/>
        <v>960628.4</v>
      </c>
      <c r="S1654" s="19"/>
      <c r="T1654" s="19">
        <f t="shared" si="2362"/>
        <v>960628.4</v>
      </c>
      <c r="U1654" s="19">
        <f t="shared" si="2348"/>
        <v>1329001.1000000001</v>
      </c>
      <c r="V1654" s="19">
        <f t="shared" si="2349"/>
        <v>0</v>
      </c>
      <c r="W1654" s="19"/>
      <c r="X1654" s="32"/>
      <c r="Y1654" s="23"/>
      <c r="Z1654" s="2"/>
    </row>
    <row r="1655" spans="1:26" ht="62.4" x14ac:dyDescent="0.3">
      <c r="A1655" s="47" t="s">
        <v>895</v>
      </c>
      <c r="B1655" s="44"/>
      <c r="C1655" s="47"/>
      <c r="D1655" s="47"/>
      <c r="E1655" s="15" t="s">
        <v>1205</v>
      </c>
      <c r="F1655" s="19">
        <f t="shared" ref="F1655:K1655" si="2401">F1660+F1656</f>
        <v>545730.19999999995</v>
      </c>
      <c r="G1655" s="19">
        <f t="shared" si="2401"/>
        <v>561392.80000000005</v>
      </c>
      <c r="H1655" s="19">
        <f t="shared" si="2401"/>
        <v>2218489.4</v>
      </c>
      <c r="I1655" s="19">
        <f t="shared" si="2401"/>
        <v>0</v>
      </c>
      <c r="J1655" s="19">
        <f t="shared" si="2401"/>
        <v>0</v>
      </c>
      <c r="K1655" s="19">
        <f t="shared" si="2401"/>
        <v>0</v>
      </c>
      <c r="L1655" s="19">
        <f t="shared" si="2394"/>
        <v>545730.19999999995</v>
      </c>
      <c r="M1655" s="19">
        <f t="shared" si="2395"/>
        <v>561392.80000000005</v>
      </c>
      <c r="N1655" s="19">
        <f t="shared" si="2396"/>
        <v>2218489.4</v>
      </c>
      <c r="O1655" s="19">
        <f>O1660+O1656+O1664+O1668</f>
        <v>352757.70000000007</v>
      </c>
      <c r="P1655" s="19">
        <f t="shared" ref="P1655:W1655" si="2402">P1660+P1656+P1664+P1668</f>
        <v>0</v>
      </c>
      <c r="Q1655" s="19">
        <f t="shared" si="2402"/>
        <v>0</v>
      </c>
      <c r="R1655" s="19">
        <f t="shared" si="2347"/>
        <v>898487.9</v>
      </c>
      <c r="S1655" s="19">
        <f t="shared" ref="S1655" si="2403">S1660+S1656+S1664+S1668</f>
        <v>0</v>
      </c>
      <c r="T1655" s="19">
        <f t="shared" si="2362"/>
        <v>898487.9</v>
      </c>
      <c r="U1655" s="19">
        <f t="shared" si="2348"/>
        <v>561392.80000000005</v>
      </c>
      <c r="V1655" s="19">
        <f t="shared" si="2349"/>
        <v>2218489.4</v>
      </c>
      <c r="W1655" s="19">
        <f t="shared" si="2402"/>
        <v>0</v>
      </c>
      <c r="X1655" s="32"/>
      <c r="Y1655" s="23"/>
      <c r="Z1655" s="2"/>
    </row>
    <row r="1656" spans="1:26" ht="46.8" hidden="1" x14ac:dyDescent="0.3">
      <c r="A1656" s="35" t="s">
        <v>896</v>
      </c>
      <c r="B1656" s="34"/>
      <c r="C1656" s="35"/>
      <c r="D1656" s="35"/>
      <c r="E1656" s="15" t="s">
        <v>897</v>
      </c>
      <c r="F1656" s="19">
        <f t="shared" ref="F1656:K1658" si="2404">F1657</f>
        <v>518443.7</v>
      </c>
      <c r="G1656" s="19">
        <f t="shared" si="2404"/>
        <v>533322.9</v>
      </c>
      <c r="H1656" s="19">
        <f t="shared" si="2404"/>
        <v>2107564.9</v>
      </c>
      <c r="I1656" s="19">
        <f t="shared" si="2404"/>
        <v>0</v>
      </c>
      <c r="J1656" s="19">
        <f t="shared" si="2404"/>
        <v>0</v>
      </c>
      <c r="K1656" s="19">
        <f t="shared" si="2404"/>
        <v>0</v>
      </c>
      <c r="L1656" s="19">
        <f t="shared" si="2394"/>
        <v>518443.7</v>
      </c>
      <c r="M1656" s="19">
        <f t="shared" si="2395"/>
        <v>533322.9</v>
      </c>
      <c r="N1656" s="19">
        <f t="shared" si="2396"/>
        <v>2107564.9</v>
      </c>
      <c r="O1656" s="19">
        <f t="shared" ref="O1656:Q1658" si="2405">O1657</f>
        <v>-518443.7</v>
      </c>
      <c r="P1656" s="19">
        <f t="shared" si="2405"/>
        <v>-533322.9</v>
      </c>
      <c r="Q1656" s="19">
        <f t="shared" si="2405"/>
        <v>-2107564.9</v>
      </c>
      <c r="R1656" s="19">
        <f t="shared" si="2347"/>
        <v>0</v>
      </c>
      <c r="S1656" s="19">
        <f t="shared" ref="S1656:S1658" si="2406">S1657</f>
        <v>0</v>
      </c>
      <c r="T1656" s="19"/>
      <c r="U1656" s="19">
        <f t="shared" si="2348"/>
        <v>0</v>
      </c>
      <c r="V1656" s="19">
        <f t="shared" si="2349"/>
        <v>0</v>
      </c>
      <c r="W1656" s="19">
        <f t="shared" ref="W1656:W1658" si="2407">W1657</f>
        <v>0</v>
      </c>
      <c r="X1656" s="32">
        <v>1</v>
      </c>
      <c r="Y1656" s="23"/>
      <c r="Z1656" s="2"/>
    </row>
    <row r="1657" spans="1:26" ht="46.8" hidden="1" x14ac:dyDescent="0.3">
      <c r="A1657" s="35" t="s">
        <v>896</v>
      </c>
      <c r="B1657" s="34">
        <v>400</v>
      </c>
      <c r="C1657" s="35"/>
      <c r="D1657" s="35"/>
      <c r="E1657" s="15" t="s">
        <v>580</v>
      </c>
      <c r="F1657" s="19">
        <f t="shared" si="2404"/>
        <v>518443.7</v>
      </c>
      <c r="G1657" s="19">
        <f t="shared" si="2404"/>
        <v>533322.9</v>
      </c>
      <c r="H1657" s="19">
        <f t="shared" si="2404"/>
        <v>2107564.9</v>
      </c>
      <c r="I1657" s="19">
        <f t="shared" si="2404"/>
        <v>0</v>
      </c>
      <c r="J1657" s="19">
        <f t="shared" si="2404"/>
        <v>0</v>
      </c>
      <c r="K1657" s="19">
        <f t="shared" si="2404"/>
        <v>0</v>
      </c>
      <c r="L1657" s="19">
        <f t="shared" si="2394"/>
        <v>518443.7</v>
      </c>
      <c r="M1657" s="19">
        <f t="shared" si="2395"/>
        <v>533322.9</v>
      </c>
      <c r="N1657" s="19">
        <f t="shared" si="2396"/>
        <v>2107564.9</v>
      </c>
      <c r="O1657" s="19">
        <f t="shared" si="2405"/>
        <v>-518443.7</v>
      </c>
      <c r="P1657" s="19">
        <f t="shared" si="2405"/>
        <v>-533322.9</v>
      </c>
      <c r="Q1657" s="19">
        <f t="shared" si="2405"/>
        <v>-2107564.9</v>
      </c>
      <c r="R1657" s="19">
        <f t="shared" si="2347"/>
        <v>0</v>
      </c>
      <c r="S1657" s="19">
        <f t="shared" si="2406"/>
        <v>0</v>
      </c>
      <c r="T1657" s="19"/>
      <c r="U1657" s="19">
        <f t="shared" si="2348"/>
        <v>0</v>
      </c>
      <c r="V1657" s="19">
        <f t="shared" si="2349"/>
        <v>0</v>
      </c>
      <c r="W1657" s="19">
        <f t="shared" si="2407"/>
        <v>0</v>
      </c>
      <c r="X1657" s="32">
        <v>1</v>
      </c>
      <c r="Y1657" s="23"/>
      <c r="Z1657" s="2"/>
    </row>
    <row r="1658" spans="1:26" hidden="1" x14ac:dyDescent="0.3">
      <c r="A1658" s="35" t="s">
        <v>896</v>
      </c>
      <c r="B1658" s="34">
        <v>410</v>
      </c>
      <c r="C1658" s="35"/>
      <c r="D1658" s="35"/>
      <c r="E1658" s="15" t="s">
        <v>593</v>
      </c>
      <c r="F1658" s="19">
        <f t="shared" si="2404"/>
        <v>518443.7</v>
      </c>
      <c r="G1658" s="19">
        <f t="shared" si="2404"/>
        <v>533322.9</v>
      </c>
      <c r="H1658" s="19">
        <f t="shared" si="2404"/>
        <v>2107564.9</v>
      </c>
      <c r="I1658" s="19">
        <f t="shared" si="2404"/>
        <v>0</v>
      </c>
      <c r="J1658" s="19">
        <f t="shared" si="2404"/>
        <v>0</v>
      </c>
      <c r="K1658" s="19">
        <f t="shared" si="2404"/>
        <v>0</v>
      </c>
      <c r="L1658" s="19">
        <f t="shared" si="2394"/>
        <v>518443.7</v>
      </c>
      <c r="M1658" s="19">
        <f t="shared" si="2395"/>
        <v>533322.9</v>
      </c>
      <c r="N1658" s="19">
        <f t="shared" si="2396"/>
        <v>2107564.9</v>
      </c>
      <c r="O1658" s="19">
        <f t="shared" si="2405"/>
        <v>-518443.7</v>
      </c>
      <c r="P1658" s="19">
        <f t="shared" si="2405"/>
        <v>-533322.9</v>
      </c>
      <c r="Q1658" s="19">
        <f t="shared" si="2405"/>
        <v>-2107564.9</v>
      </c>
      <c r="R1658" s="19">
        <f t="shared" si="2347"/>
        <v>0</v>
      </c>
      <c r="S1658" s="19">
        <f t="shared" si="2406"/>
        <v>0</v>
      </c>
      <c r="T1658" s="19"/>
      <c r="U1658" s="19">
        <f t="shared" si="2348"/>
        <v>0</v>
      </c>
      <c r="V1658" s="19">
        <f t="shared" si="2349"/>
        <v>0</v>
      </c>
      <c r="W1658" s="19">
        <f t="shared" si="2407"/>
        <v>0</v>
      </c>
      <c r="X1658" s="32">
        <v>1</v>
      </c>
      <c r="Y1658" s="23"/>
      <c r="Z1658" s="2"/>
    </row>
    <row r="1659" spans="1:26" hidden="1" x14ac:dyDescent="0.3">
      <c r="A1659" s="35" t="s">
        <v>896</v>
      </c>
      <c r="B1659" s="34">
        <v>410</v>
      </c>
      <c r="C1659" s="35" t="s">
        <v>200</v>
      </c>
      <c r="D1659" s="35" t="s">
        <v>5</v>
      </c>
      <c r="E1659" s="15" t="s">
        <v>551</v>
      </c>
      <c r="F1659" s="19">
        <v>518443.7</v>
      </c>
      <c r="G1659" s="19">
        <v>533322.9</v>
      </c>
      <c r="H1659" s="19">
        <v>2107564.9</v>
      </c>
      <c r="I1659" s="19"/>
      <c r="J1659" s="19"/>
      <c r="K1659" s="19"/>
      <c r="L1659" s="19">
        <f t="shared" si="2394"/>
        <v>518443.7</v>
      </c>
      <c r="M1659" s="19">
        <f t="shared" si="2395"/>
        <v>533322.9</v>
      </c>
      <c r="N1659" s="19">
        <f t="shared" si="2396"/>
        <v>2107564.9</v>
      </c>
      <c r="O1659" s="19">
        <v>-518443.7</v>
      </c>
      <c r="P1659" s="19">
        <v>-533322.9</v>
      </c>
      <c r="Q1659" s="19">
        <v>-2107564.9</v>
      </c>
      <c r="R1659" s="19">
        <f t="shared" si="2347"/>
        <v>0</v>
      </c>
      <c r="S1659" s="19"/>
      <c r="T1659" s="19"/>
      <c r="U1659" s="19">
        <f t="shared" si="2348"/>
        <v>0</v>
      </c>
      <c r="V1659" s="19">
        <f t="shared" si="2349"/>
        <v>0</v>
      </c>
      <c r="W1659" s="19"/>
      <c r="X1659" s="32">
        <v>1</v>
      </c>
      <c r="Y1659" s="23"/>
      <c r="Z1659" s="2"/>
    </row>
    <row r="1660" spans="1:26" ht="46.8" hidden="1" x14ac:dyDescent="0.3">
      <c r="A1660" s="35" t="s">
        <v>894</v>
      </c>
      <c r="B1660" s="34"/>
      <c r="C1660" s="35"/>
      <c r="D1660" s="35"/>
      <c r="E1660" s="15" t="s">
        <v>898</v>
      </c>
      <c r="F1660" s="19">
        <f t="shared" ref="F1660:K1662" si="2408">F1661</f>
        <v>27286.5</v>
      </c>
      <c r="G1660" s="19">
        <f t="shared" si="2408"/>
        <v>28069.9</v>
      </c>
      <c r="H1660" s="19">
        <f t="shared" si="2408"/>
        <v>110924.5</v>
      </c>
      <c r="I1660" s="19">
        <f t="shared" si="2408"/>
        <v>0</v>
      </c>
      <c r="J1660" s="19">
        <f t="shared" si="2408"/>
        <v>0</v>
      </c>
      <c r="K1660" s="19">
        <f t="shared" si="2408"/>
        <v>0</v>
      </c>
      <c r="L1660" s="19">
        <f t="shared" si="2394"/>
        <v>27286.5</v>
      </c>
      <c r="M1660" s="19">
        <f t="shared" si="2395"/>
        <v>28069.9</v>
      </c>
      <c r="N1660" s="19">
        <f t="shared" si="2396"/>
        <v>110924.5</v>
      </c>
      <c r="O1660" s="19">
        <f t="shared" ref="O1660:Q1662" si="2409">O1661</f>
        <v>-27286.5</v>
      </c>
      <c r="P1660" s="19">
        <f t="shared" si="2409"/>
        <v>-28069.9</v>
      </c>
      <c r="Q1660" s="19">
        <f t="shared" si="2409"/>
        <v>-110924.5</v>
      </c>
      <c r="R1660" s="19">
        <f t="shared" si="2347"/>
        <v>0</v>
      </c>
      <c r="S1660" s="19">
        <f t="shared" ref="S1660:S1662" si="2410">S1661</f>
        <v>0</v>
      </c>
      <c r="T1660" s="19"/>
      <c r="U1660" s="19">
        <f t="shared" si="2348"/>
        <v>0</v>
      </c>
      <c r="V1660" s="19">
        <f t="shared" si="2349"/>
        <v>0</v>
      </c>
      <c r="W1660" s="19">
        <f t="shared" ref="W1660:W1662" si="2411">W1661</f>
        <v>0</v>
      </c>
      <c r="X1660" s="32">
        <v>1</v>
      </c>
      <c r="Y1660" s="23"/>
      <c r="Z1660" s="2"/>
    </row>
    <row r="1661" spans="1:26" ht="46.8" hidden="1" x14ac:dyDescent="0.3">
      <c r="A1661" s="35" t="s">
        <v>894</v>
      </c>
      <c r="B1661" s="34">
        <v>400</v>
      </c>
      <c r="C1661" s="35"/>
      <c r="D1661" s="35"/>
      <c r="E1661" s="15" t="s">
        <v>580</v>
      </c>
      <c r="F1661" s="19">
        <f t="shared" si="2408"/>
        <v>27286.5</v>
      </c>
      <c r="G1661" s="19">
        <f t="shared" si="2408"/>
        <v>28069.9</v>
      </c>
      <c r="H1661" s="19">
        <f t="shared" si="2408"/>
        <v>110924.5</v>
      </c>
      <c r="I1661" s="19">
        <f t="shared" si="2408"/>
        <v>0</v>
      </c>
      <c r="J1661" s="19">
        <f t="shared" si="2408"/>
        <v>0</v>
      </c>
      <c r="K1661" s="19">
        <f t="shared" si="2408"/>
        <v>0</v>
      </c>
      <c r="L1661" s="19">
        <f t="shared" si="2394"/>
        <v>27286.5</v>
      </c>
      <c r="M1661" s="19">
        <f t="shared" si="2395"/>
        <v>28069.9</v>
      </c>
      <c r="N1661" s="19">
        <f t="shared" si="2396"/>
        <v>110924.5</v>
      </c>
      <c r="O1661" s="19">
        <f t="shared" si="2409"/>
        <v>-27286.5</v>
      </c>
      <c r="P1661" s="19">
        <f t="shared" si="2409"/>
        <v>-28069.9</v>
      </c>
      <c r="Q1661" s="19">
        <f t="shared" si="2409"/>
        <v>-110924.5</v>
      </c>
      <c r="R1661" s="19">
        <f t="shared" si="2347"/>
        <v>0</v>
      </c>
      <c r="S1661" s="19">
        <f t="shared" si="2410"/>
        <v>0</v>
      </c>
      <c r="T1661" s="19"/>
      <c r="U1661" s="19">
        <f t="shared" si="2348"/>
        <v>0</v>
      </c>
      <c r="V1661" s="19">
        <f t="shared" si="2349"/>
        <v>0</v>
      </c>
      <c r="W1661" s="19">
        <f t="shared" si="2411"/>
        <v>0</v>
      </c>
      <c r="X1661" s="32">
        <v>1</v>
      </c>
      <c r="Y1661" s="23"/>
      <c r="Z1661" s="2"/>
    </row>
    <row r="1662" spans="1:26" hidden="1" x14ac:dyDescent="0.3">
      <c r="A1662" s="35" t="s">
        <v>894</v>
      </c>
      <c r="B1662" s="34">
        <v>410</v>
      </c>
      <c r="C1662" s="35"/>
      <c r="D1662" s="35"/>
      <c r="E1662" s="15" t="s">
        <v>593</v>
      </c>
      <c r="F1662" s="19">
        <f t="shared" si="2408"/>
        <v>27286.5</v>
      </c>
      <c r="G1662" s="19">
        <f t="shared" si="2408"/>
        <v>28069.9</v>
      </c>
      <c r="H1662" s="19">
        <f t="shared" si="2408"/>
        <v>110924.5</v>
      </c>
      <c r="I1662" s="19">
        <f t="shared" si="2408"/>
        <v>0</v>
      </c>
      <c r="J1662" s="19">
        <f t="shared" si="2408"/>
        <v>0</v>
      </c>
      <c r="K1662" s="19">
        <f t="shared" si="2408"/>
        <v>0</v>
      </c>
      <c r="L1662" s="19">
        <f t="shared" si="2394"/>
        <v>27286.5</v>
      </c>
      <c r="M1662" s="19">
        <f t="shared" si="2395"/>
        <v>28069.9</v>
      </c>
      <c r="N1662" s="19">
        <f t="shared" si="2396"/>
        <v>110924.5</v>
      </c>
      <c r="O1662" s="19">
        <f t="shared" si="2409"/>
        <v>-27286.5</v>
      </c>
      <c r="P1662" s="19">
        <f t="shared" si="2409"/>
        <v>-28069.9</v>
      </c>
      <c r="Q1662" s="19">
        <f t="shared" si="2409"/>
        <v>-110924.5</v>
      </c>
      <c r="R1662" s="19">
        <f t="shared" si="2347"/>
        <v>0</v>
      </c>
      <c r="S1662" s="19">
        <f t="shared" si="2410"/>
        <v>0</v>
      </c>
      <c r="T1662" s="19"/>
      <c r="U1662" s="19">
        <f t="shared" si="2348"/>
        <v>0</v>
      </c>
      <c r="V1662" s="19">
        <f t="shared" si="2349"/>
        <v>0</v>
      </c>
      <c r="W1662" s="19">
        <f t="shared" si="2411"/>
        <v>0</v>
      </c>
      <c r="X1662" s="32">
        <v>1</v>
      </c>
      <c r="Y1662" s="23"/>
      <c r="Z1662" s="2"/>
    </row>
    <row r="1663" spans="1:26" hidden="1" x14ac:dyDescent="0.3">
      <c r="A1663" s="35" t="s">
        <v>894</v>
      </c>
      <c r="B1663" s="34">
        <v>410</v>
      </c>
      <c r="C1663" s="35" t="s">
        <v>200</v>
      </c>
      <c r="D1663" s="35" t="s">
        <v>5</v>
      </c>
      <c r="E1663" s="15" t="s">
        <v>551</v>
      </c>
      <c r="F1663" s="19">
        <v>27286.5</v>
      </c>
      <c r="G1663" s="19">
        <v>28069.9</v>
      </c>
      <c r="H1663" s="19">
        <v>110924.5</v>
      </c>
      <c r="I1663" s="19"/>
      <c r="J1663" s="19"/>
      <c r="K1663" s="19"/>
      <c r="L1663" s="19">
        <f t="shared" si="2394"/>
        <v>27286.5</v>
      </c>
      <c r="M1663" s="19">
        <f t="shared" si="2395"/>
        <v>28069.9</v>
      </c>
      <c r="N1663" s="19">
        <f t="shared" si="2396"/>
        <v>110924.5</v>
      </c>
      <c r="O1663" s="19">
        <v>-27286.5</v>
      </c>
      <c r="P1663" s="19">
        <v>-28069.9</v>
      </c>
      <c r="Q1663" s="19">
        <v>-110924.5</v>
      </c>
      <c r="R1663" s="19">
        <f t="shared" si="2347"/>
        <v>0</v>
      </c>
      <c r="S1663" s="19"/>
      <c r="T1663" s="19"/>
      <c r="U1663" s="19">
        <f t="shared" si="2348"/>
        <v>0</v>
      </c>
      <c r="V1663" s="19">
        <f t="shared" si="2349"/>
        <v>0</v>
      </c>
      <c r="W1663" s="19"/>
      <c r="X1663" s="32">
        <v>1</v>
      </c>
      <c r="Y1663" s="23"/>
      <c r="Z1663" s="2"/>
    </row>
    <row r="1664" spans="1:26" ht="31.2" x14ac:dyDescent="0.3">
      <c r="A1664" s="47" t="s">
        <v>1368</v>
      </c>
      <c r="B1664" s="44"/>
      <c r="C1664" s="47"/>
      <c r="D1664" s="47"/>
      <c r="E1664" s="15" t="s">
        <v>1369</v>
      </c>
      <c r="F1664" s="19"/>
      <c r="G1664" s="19"/>
      <c r="H1664" s="19"/>
      <c r="I1664" s="19"/>
      <c r="J1664" s="19"/>
      <c r="K1664" s="19"/>
      <c r="L1664" s="19"/>
      <c r="M1664" s="19"/>
      <c r="N1664" s="19"/>
      <c r="O1664" s="19">
        <f>O1665</f>
        <v>871201.4</v>
      </c>
      <c r="P1664" s="19">
        <f t="shared" ref="P1664:W1666" si="2412">P1665</f>
        <v>533322.9</v>
      </c>
      <c r="Q1664" s="19">
        <f t="shared" si="2412"/>
        <v>2107564.9</v>
      </c>
      <c r="R1664" s="19">
        <f t="shared" si="2347"/>
        <v>871201.4</v>
      </c>
      <c r="S1664" s="19">
        <f t="shared" si="2412"/>
        <v>0</v>
      </c>
      <c r="T1664" s="19">
        <f t="shared" ref="T1664:T1727" si="2413">R1664+S1664</f>
        <v>871201.4</v>
      </c>
      <c r="U1664" s="19">
        <f t="shared" si="2348"/>
        <v>533322.9</v>
      </c>
      <c r="V1664" s="19">
        <f t="shared" si="2349"/>
        <v>2107564.9</v>
      </c>
      <c r="W1664" s="19">
        <f t="shared" si="2412"/>
        <v>0</v>
      </c>
      <c r="X1664" s="32"/>
      <c r="Y1664" s="23"/>
      <c r="Z1664" s="2"/>
    </row>
    <row r="1665" spans="1:26" ht="46.8" x14ac:dyDescent="0.3">
      <c r="A1665" s="47" t="s">
        <v>1368</v>
      </c>
      <c r="B1665" s="44">
        <v>400</v>
      </c>
      <c r="C1665" s="47"/>
      <c r="D1665" s="47"/>
      <c r="E1665" s="15" t="s">
        <v>580</v>
      </c>
      <c r="F1665" s="19"/>
      <c r="G1665" s="19"/>
      <c r="H1665" s="19"/>
      <c r="I1665" s="19"/>
      <c r="J1665" s="19"/>
      <c r="K1665" s="19"/>
      <c r="L1665" s="19"/>
      <c r="M1665" s="19"/>
      <c r="N1665" s="19"/>
      <c r="O1665" s="19">
        <f>O1666</f>
        <v>871201.4</v>
      </c>
      <c r="P1665" s="19">
        <f t="shared" si="2412"/>
        <v>533322.9</v>
      </c>
      <c r="Q1665" s="19">
        <f t="shared" si="2412"/>
        <v>2107564.9</v>
      </c>
      <c r="R1665" s="19">
        <f t="shared" si="2347"/>
        <v>871201.4</v>
      </c>
      <c r="S1665" s="19">
        <f t="shared" si="2412"/>
        <v>0</v>
      </c>
      <c r="T1665" s="19">
        <f t="shared" si="2413"/>
        <v>871201.4</v>
      </c>
      <c r="U1665" s="19">
        <f t="shared" si="2348"/>
        <v>533322.9</v>
      </c>
      <c r="V1665" s="19">
        <f t="shared" si="2349"/>
        <v>2107564.9</v>
      </c>
      <c r="W1665" s="19">
        <f t="shared" si="2412"/>
        <v>0</v>
      </c>
      <c r="X1665" s="32"/>
      <c r="Y1665" s="23"/>
      <c r="Z1665" s="2"/>
    </row>
    <row r="1666" spans="1:26" x14ac:dyDescent="0.3">
      <c r="A1666" s="47" t="s">
        <v>1368</v>
      </c>
      <c r="B1666" s="44">
        <v>410</v>
      </c>
      <c r="C1666" s="47"/>
      <c r="D1666" s="47"/>
      <c r="E1666" s="15" t="s">
        <v>593</v>
      </c>
      <c r="F1666" s="19"/>
      <c r="G1666" s="19"/>
      <c r="H1666" s="19"/>
      <c r="I1666" s="19"/>
      <c r="J1666" s="19"/>
      <c r="K1666" s="19"/>
      <c r="L1666" s="19"/>
      <c r="M1666" s="19"/>
      <c r="N1666" s="19"/>
      <c r="O1666" s="19">
        <f>O1667</f>
        <v>871201.4</v>
      </c>
      <c r="P1666" s="19">
        <f t="shared" si="2412"/>
        <v>533322.9</v>
      </c>
      <c r="Q1666" s="19">
        <f t="shared" si="2412"/>
        <v>2107564.9</v>
      </c>
      <c r="R1666" s="19">
        <f t="shared" si="2347"/>
        <v>871201.4</v>
      </c>
      <c r="S1666" s="19">
        <f t="shared" si="2412"/>
        <v>0</v>
      </c>
      <c r="T1666" s="19">
        <f t="shared" si="2413"/>
        <v>871201.4</v>
      </c>
      <c r="U1666" s="19">
        <f t="shared" si="2348"/>
        <v>533322.9</v>
      </c>
      <c r="V1666" s="19">
        <f t="shared" si="2349"/>
        <v>2107564.9</v>
      </c>
      <c r="W1666" s="19">
        <f t="shared" si="2412"/>
        <v>0</v>
      </c>
      <c r="X1666" s="32"/>
      <c r="Y1666" s="23"/>
      <c r="Z1666" s="2"/>
    </row>
    <row r="1667" spans="1:26" x14ac:dyDescent="0.3">
      <c r="A1667" s="47" t="s">
        <v>1368</v>
      </c>
      <c r="B1667" s="44">
        <v>410</v>
      </c>
      <c r="C1667" s="47" t="s">
        <v>200</v>
      </c>
      <c r="D1667" s="47" t="s">
        <v>5</v>
      </c>
      <c r="E1667" s="15" t="s">
        <v>551</v>
      </c>
      <c r="F1667" s="19"/>
      <c r="G1667" s="19"/>
      <c r="H1667" s="19"/>
      <c r="I1667" s="19"/>
      <c r="J1667" s="19"/>
      <c r="K1667" s="19"/>
      <c r="L1667" s="19"/>
      <c r="M1667" s="19"/>
      <c r="N1667" s="19"/>
      <c r="O1667" s="19">
        <v>871201.4</v>
      </c>
      <c r="P1667" s="19">
        <v>533322.9</v>
      </c>
      <c r="Q1667" s="19">
        <v>2107564.9</v>
      </c>
      <c r="R1667" s="19">
        <f t="shared" si="2347"/>
        <v>871201.4</v>
      </c>
      <c r="S1667" s="19"/>
      <c r="T1667" s="19">
        <f t="shared" si="2413"/>
        <v>871201.4</v>
      </c>
      <c r="U1667" s="19">
        <f t="shared" si="2348"/>
        <v>533322.9</v>
      </c>
      <c r="V1667" s="19">
        <f t="shared" si="2349"/>
        <v>2107564.9</v>
      </c>
      <c r="W1667" s="19"/>
      <c r="X1667" s="32"/>
      <c r="Y1667" s="23"/>
      <c r="Z1667" s="2"/>
    </row>
    <row r="1668" spans="1:26" ht="46.8" x14ac:dyDescent="0.3">
      <c r="A1668" s="47" t="s">
        <v>1370</v>
      </c>
      <c r="B1668" s="44"/>
      <c r="C1668" s="47"/>
      <c r="D1668" s="47"/>
      <c r="E1668" s="15" t="s">
        <v>898</v>
      </c>
      <c r="F1668" s="19"/>
      <c r="G1668" s="19"/>
      <c r="H1668" s="19"/>
      <c r="I1668" s="19"/>
      <c r="J1668" s="19"/>
      <c r="K1668" s="19"/>
      <c r="L1668" s="19"/>
      <c r="M1668" s="19"/>
      <c r="N1668" s="19"/>
      <c r="O1668" s="19">
        <f>O1669</f>
        <v>27286.5</v>
      </c>
      <c r="P1668" s="19">
        <f t="shared" ref="P1668:W1670" si="2414">P1669</f>
        <v>28069.9</v>
      </c>
      <c r="Q1668" s="19">
        <f t="shared" si="2414"/>
        <v>110924.5</v>
      </c>
      <c r="R1668" s="19">
        <f t="shared" si="2347"/>
        <v>27286.5</v>
      </c>
      <c r="S1668" s="19">
        <f t="shared" si="2414"/>
        <v>0</v>
      </c>
      <c r="T1668" s="19">
        <f t="shared" si="2413"/>
        <v>27286.5</v>
      </c>
      <c r="U1668" s="19">
        <f t="shared" si="2348"/>
        <v>28069.9</v>
      </c>
      <c r="V1668" s="19">
        <f t="shared" si="2349"/>
        <v>110924.5</v>
      </c>
      <c r="W1668" s="19">
        <f t="shared" si="2414"/>
        <v>0</v>
      </c>
      <c r="X1668" s="32"/>
      <c r="Y1668" s="23"/>
      <c r="Z1668" s="2"/>
    </row>
    <row r="1669" spans="1:26" ht="46.8" x14ac:dyDescent="0.3">
      <c r="A1669" s="47" t="s">
        <v>1370</v>
      </c>
      <c r="B1669" s="44">
        <v>400</v>
      </c>
      <c r="C1669" s="47"/>
      <c r="D1669" s="47"/>
      <c r="E1669" s="15" t="s">
        <v>580</v>
      </c>
      <c r="F1669" s="19"/>
      <c r="G1669" s="19"/>
      <c r="H1669" s="19"/>
      <c r="I1669" s="19"/>
      <c r="J1669" s="19"/>
      <c r="K1669" s="19"/>
      <c r="L1669" s="19"/>
      <c r="M1669" s="19"/>
      <c r="N1669" s="19"/>
      <c r="O1669" s="19">
        <f>O1670</f>
        <v>27286.5</v>
      </c>
      <c r="P1669" s="19">
        <f t="shared" si="2414"/>
        <v>28069.9</v>
      </c>
      <c r="Q1669" s="19">
        <f t="shared" si="2414"/>
        <v>110924.5</v>
      </c>
      <c r="R1669" s="19">
        <f t="shared" si="2347"/>
        <v>27286.5</v>
      </c>
      <c r="S1669" s="19">
        <f t="shared" si="2414"/>
        <v>0</v>
      </c>
      <c r="T1669" s="19">
        <f t="shared" si="2413"/>
        <v>27286.5</v>
      </c>
      <c r="U1669" s="19">
        <f t="shared" si="2348"/>
        <v>28069.9</v>
      </c>
      <c r="V1669" s="19">
        <f t="shared" si="2349"/>
        <v>110924.5</v>
      </c>
      <c r="W1669" s="19">
        <f t="shared" si="2414"/>
        <v>0</v>
      </c>
      <c r="X1669" s="32"/>
      <c r="Y1669" s="23"/>
      <c r="Z1669" s="2"/>
    </row>
    <row r="1670" spans="1:26" x14ac:dyDescent="0.3">
      <c r="A1670" s="47" t="s">
        <v>1370</v>
      </c>
      <c r="B1670" s="44">
        <v>410</v>
      </c>
      <c r="C1670" s="47"/>
      <c r="D1670" s="47"/>
      <c r="E1670" s="15" t="s">
        <v>593</v>
      </c>
      <c r="F1670" s="19"/>
      <c r="G1670" s="19"/>
      <c r="H1670" s="19"/>
      <c r="I1670" s="19"/>
      <c r="J1670" s="19"/>
      <c r="K1670" s="19"/>
      <c r="L1670" s="19"/>
      <c r="M1670" s="19"/>
      <c r="N1670" s="19"/>
      <c r="O1670" s="19">
        <f>O1671</f>
        <v>27286.5</v>
      </c>
      <c r="P1670" s="19">
        <f t="shared" si="2414"/>
        <v>28069.9</v>
      </c>
      <c r="Q1670" s="19">
        <f t="shared" si="2414"/>
        <v>110924.5</v>
      </c>
      <c r="R1670" s="19">
        <f t="shared" si="2347"/>
        <v>27286.5</v>
      </c>
      <c r="S1670" s="19">
        <f t="shared" si="2414"/>
        <v>0</v>
      </c>
      <c r="T1670" s="19">
        <f t="shared" si="2413"/>
        <v>27286.5</v>
      </c>
      <c r="U1670" s="19">
        <f t="shared" si="2348"/>
        <v>28069.9</v>
      </c>
      <c r="V1670" s="19">
        <f t="shared" si="2349"/>
        <v>110924.5</v>
      </c>
      <c r="W1670" s="19">
        <f t="shared" si="2414"/>
        <v>0</v>
      </c>
      <c r="X1670" s="32"/>
      <c r="Y1670" s="23"/>
      <c r="Z1670" s="2"/>
    </row>
    <row r="1671" spans="1:26" x14ac:dyDescent="0.3">
      <c r="A1671" s="47" t="s">
        <v>1370</v>
      </c>
      <c r="B1671" s="44">
        <v>410</v>
      </c>
      <c r="C1671" s="47" t="s">
        <v>200</v>
      </c>
      <c r="D1671" s="47" t="s">
        <v>5</v>
      </c>
      <c r="E1671" s="15" t="s">
        <v>551</v>
      </c>
      <c r="F1671" s="19"/>
      <c r="G1671" s="19"/>
      <c r="H1671" s="19"/>
      <c r="I1671" s="19"/>
      <c r="J1671" s="19"/>
      <c r="K1671" s="19"/>
      <c r="L1671" s="19"/>
      <c r="M1671" s="19"/>
      <c r="N1671" s="19"/>
      <c r="O1671" s="19">
        <v>27286.5</v>
      </c>
      <c r="P1671" s="19">
        <v>28069.9</v>
      </c>
      <c r="Q1671" s="19">
        <v>110924.5</v>
      </c>
      <c r="R1671" s="19">
        <f t="shared" si="2347"/>
        <v>27286.5</v>
      </c>
      <c r="S1671" s="19"/>
      <c r="T1671" s="19">
        <f t="shared" si="2413"/>
        <v>27286.5</v>
      </c>
      <c r="U1671" s="19">
        <f t="shared" si="2348"/>
        <v>28069.9</v>
      </c>
      <c r="V1671" s="19">
        <f t="shared" si="2349"/>
        <v>110924.5</v>
      </c>
      <c r="W1671" s="19"/>
      <c r="X1671" s="32"/>
      <c r="Y1671" s="23"/>
      <c r="Z1671" s="2"/>
    </row>
    <row r="1672" spans="1:26" ht="46.8" x14ac:dyDescent="0.3">
      <c r="A1672" s="47" t="s">
        <v>359</v>
      </c>
      <c r="B1672" s="44"/>
      <c r="C1672" s="47"/>
      <c r="D1672" s="47"/>
      <c r="E1672" s="15" t="s">
        <v>1206</v>
      </c>
      <c r="F1672" s="19">
        <f t="shared" ref="F1672:K1672" si="2415">F1673+F1676</f>
        <v>4147.2</v>
      </c>
      <c r="G1672" s="19">
        <f t="shared" si="2415"/>
        <v>4147.2</v>
      </c>
      <c r="H1672" s="19">
        <f t="shared" si="2415"/>
        <v>4147.2</v>
      </c>
      <c r="I1672" s="19">
        <f t="shared" si="2415"/>
        <v>0</v>
      </c>
      <c r="J1672" s="19">
        <f t="shared" si="2415"/>
        <v>0</v>
      </c>
      <c r="K1672" s="19">
        <f t="shared" si="2415"/>
        <v>0</v>
      </c>
      <c r="L1672" s="19">
        <f t="shared" si="2394"/>
        <v>4147.2</v>
      </c>
      <c r="M1672" s="19">
        <f t="shared" si="2395"/>
        <v>4147.2</v>
      </c>
      <c r="N1672" s="19">
        <f t="shared" si="2396"/>
        <v>4147.2</v>
      </c>
      <c r="O1672" s="19">
        <f t="shared" ref="O1672:Q1672" si="2416">O1673+O1676</f>
        <v>0</v>
      </c>
      <c r="P1672" s="19">
        <f t="shared" si="2416"/>
        <v>0</v>
      </c>
      <c r="Q1672" s="19">
        <f t="shared" si="2416"/>
        <v>0</v>
      </c>
      <c r="R1672" s="19">
        <f t="shared" si="2347"/>
        <v>4147.2</v>
      </c>
      <c r="S1672" s="19">
        <f t="shared" ref="S1672" si="2417">S1673+S1676</f>
        <v>0</v>
      </c>
      <c r="T1672" s="19">
        <f t="shared" si="2413"/>
        <v>4147.2</v>
      </c>
      <c r="U1672" s="19">
        <f t="shared" si="2348"/>
        <v>4147.2</v>
      </c>
      <c r="V1672" s="19">
        <f t="shared" si="2349"/>
        <v>4147.2</v>
      </c>
      <c r="W1672" s="19">
        <f t="shared" ref="W1672" si="2418">W1673+W1676</f>
        <v>0</v>
      </c>
      <c r="X1672" s="32"/>
      <c r="Y1672" s="23"/>
      <c r="Z1672" s="2"/>
    </row>
    <row r="1673" spans="1:26" ht="31.2" x14ac:dyDescent="0.3">
      <c r="A1673" s="47" t="s">
        <v>359</v>
      </c>
      <c r="B1673" s="44">
        <v>200</v>
      </c>
      <c r="C1673" s="47"/>
      <c r="D1673" s="47"/>
      <c r="E1673" s="15" t="s">
        <v>578</v>
      </c>
      <c r="F1673" s="19">
        <f t="shared" ref="F1673:K1674" si="2419">F1674</f>
        <v>2360.6</v>
      </c>
      <c r="G1673" s="19">
        <f t="shared" si="2419"/>
        <v>2126.6</v>
      </c>
      <c r="H1673" s="19">
        <f t="shared" si="2419"/>
        <v>2126.6</v>
      </c>
      <c r="I1673" s="19">
        <f t="shared" si="2419"/>
        <v>0</v>
      </c>
      <c r="J1673" s="19">
        <f t="shared" si="2419"/>
        <v>0</v>
      </c>
      <c r="K1673" s="19">
        <f t="shared" si="2419"/>
        <v>0</v>
      </c>
      <c r="L1673" s="19">
        <f t="shared" si="2394"/>
        <v>2360.6</v>
      </c>
      <c r="M1673" s="19">
        <f t="shared" si="2395"/>
        <v>2126.6</v>
      </c>
      <c r="N1673" s="19">
        <f t="shared" si="2396"/>
        <v>2126.6</v>
      </c>
      <c r="O1673" s="19">
        <f t="shared" ref="O1673:Q1674" si="2420">O1674</f>
        <v>0</v>
      </c>
      <c r="P1673" s="19">
        <f t="shared" si="2420"/>
        <v>0</v>
      </c>
      <c r="Q1673" s="19">
        <f t="shared" si="2420"/>
        <v>0</v>
      </c>
      <c r="R1673" s="19">
        <f t="shared" si="2347"/>
        <v>2360.6</v>
      </c>
      <c r="S1673" s="19">
        <f t="shared" ref="S1673:S1674" si="2421">S1674</f>
        <v>0</v>
      </c>
      <c r="T1673" s="19">
        <f t="shared" si="2413"/>
        <v>2360.6</v>
      </c>
      <c r="U1673" s="19">
        <f t="shared" si="2348"/>
        <v>2126.6</v>
      </c>
      <c r="V1673" s="19">
        <f t="shared" si="2349"/>
        <v>2126.6</v>
      </c>
      <c r="W1673" s="19">
        <f t="shared" ref="W1673:W1674" si="2422">W1674</f>
        <v>0</v>
      </c>
      <c r="X1673" s="32"/>
      <c r="Y1673" s="23"/>
      <c r="Z1673" s="2"/>
    </row>
    <row r="1674" spans="1:26" ht="46.8" x14ac:dyDescent="0.3">
      <c r="A1674" s="47" t="s">
        <v>359</v>
      </c>
      <c r="B1674" s="44">
        <v>240</v>
      </c>
      <c r="C1674" s="47"/>
      <c r="D1674" s="47"/>
      <c r="E1674" s="15" t="s">
        <v>586</v>
      </c>
      <c r="F1674" s="19">
        <f t="shared" si="2419"/>
        <v>2360.6</v>
      </c>
      <c r="G1674" s="19">
        <f t="shared" si="2419"/>
        <v>2126.6</v>
      </c>
      <c r="H1674" s="19">
        <f t="shared" si="2419"/>
        <v>2126.6</v>
      </c>
      <c r="I1674" s="19">
        <f t="shared" si="2419"/>
        <v>0</v>
      </c>
      <c r="J1674" s="19">
        <f t="shared" si="2419"/>
        <v>0</v>
      </c>
      <c r="K1674" s="19">
        <f t="shared" si="2419"/>
        <v>0</v>
      </c>
      <c r="L1674" s="19">
        <f t="shared" si="2394"/>
        <v>2360.6</v>
      </c>
      <c r="M1674" s="19">
        <f t="shared" si="2395"/>
        <v>2126.6</v>
      </c>
      <c r="N1674" s="19">
        <f t="shared" si="2396"/>
        <v>2126.6</v>
      </c>
      <c r="O1674" s="19">
        <f t="shared" si="2420"/>
        <v>0</v>
      </c>
      <c r="P1674" s="19">
        <f t="shared" si="2420"/>
        <v>0</v>
      </c>
      <c r="Q1674" s="19">
        <f t="shared" si="2420"/>
        <v>0</v>
      </c>
      <c r="R1674" s="19">
        <f t="shared" si="2347"/>
        <v>2360.6</v>
      </c>
      <c r="S1674" s="19">
        <f t="shared" si="2421"/>
        <v>0</v>
      </c>
      <c r="T1674" s="19">
        <f t="shared" si="2413"/>
        <v>2360.6</v>
      </c>
      <c r="U1674" s="19">
        <f t="shared" si="2348"/>
        <v>2126.6</v>
      </c>
      <c r="V1674" s="19">
        <f t="shared" si="2349"/>
        <v>2126.6</v>
      </c>
      <c r="W1674" s="19">
        <f t="shared" si="2422"/>
        <v>0</v>
      </c>
      <c r="X1674" s="32"/>
      <c r="Y1674" s="23"/>
      <c r="Z1674" s="2"/>
    </row>
    <row r="1675" spans="1:26" x14ac:dyDescent="0.3">
      <c r="A1675" s="47" t="s">
        <v>359</v>
      </c>
      <c r="B1675" s="44">
        <v>240</v>
      </c>
      <c r="C1675" s="47" t="s">
        <v>200</v>
      </c>
      <c r="D1675" s="47" t="s">
        <v>5</v>
      </c>
      <c r="E1675" s="15" t="s">
        <v>551</v>
      </c>
      <c r="F1675" s="19">
        <v>2360.6</v>
      </c>
      <c r="G1675" s="19">
        <v>2126.6</v>
      </c>
      <c r="H1675" s="19">
        <v>2126.6</v>
      </c>
      <c r="I1675" s="19"/>
      <c r="J1675" s="19"/>
      <c r="K1675" s="19"/>
      <c r="L1675" s="19">
        <f t="shared" si="2394"/>
        <v>2360.6</v>
      </c>
      <c r="M1675" s="19">
        <f t="shared" si="2395"/>
        <v>2126.6</v>
      </c>
      <c r="N1675" s="19">
        <f t="shared" si="2396"/>
        <v>2126.6</v>
      </c>
      <c r="O1675" s="19"/>
      <c r="P1675" s="19"/>
      <c r="Q1675" s="19"/>
      <c r="R1675" s="19">
        <f t="shared" si="2347"/>
        <v>2360.6</v>
      </c>
      <c r="S1675" s="19"/>
      <c r="T1675" s="19">
        <f t="shared" si="2413"/>
        <v>2360.6</v>
      </c>
      <c r="U1675" s="19">
        <f t="shared" si="2348"/>
        <v>2126.6</v>
      </c>
      <c r="V1675" s="19">
        <f t="shared" si="2349"/>
        <v>2126.6</v>
      </c>
      <c r="W1675" s="19"/>
      <c r="X1675" s="32"/>
      <c r="Y1675" s="23"/>
      <c r="Z1675" s="2"/>
    </row>
    <row r="1676" spans="1:26" x14ac:dyDescent="0.3">
      <c r="A1676" s="47" t="s">
        <v>359</v>
      </c>
      <c r="B1676" s="44">
        <v>800</v>
      </c>
      <c r="C1676" s="47"/>
      <c r="D1676" s="47"/>
      <c r="E1676" s="15" t="s">
        <v>583</v>
      </c>
      <c r="F1676" s="19">
        <f t="shared" ref="F1676:K1677" si="2423">F1677</f>
        <v>1786.6</v>
      </c>
      <c r="G1676" s="19">
        <f t="shared" si="2423"/>
        <v>2020.6</v>
      </c>
      <c r="H1676" s="19">
        <f t="shared" si="2423"/>
        <v>2020.6</v>
      </c>
      <c r="I1676" s="19">
        <f t="shared" si="2423"/>
        <v>0</v>
      </c>
      <c r="J1676" s="19">
        <f t="shared" si="2423"/>
        <v>0</v>
      </c>
      <c r="K1676" s="19">
        <f t="shared" si="2423"/>
        <v>0</v>
      </c>
      <c r="L1676" s="19">
        <f t="shared" si="2394"/>
        <v>1786.6</v>
      </c>
      <c r="M1676" s="19">
        <f t="shared" si="2395"/>
        <v>2020.6</v>
      </c>
      <c r="N1676" s="19">
        <f t="shared" si="2396"/>
        <v>2020.6</v>
      </c>
      <c r="O1676" s="19">
        <f t="shared" ref="O1676:Q1677" si="2424">O1677</f>
        <v>0</v>
      </c>
      <c r="P1676" s="19">
        <f t="shared" si="2424"/>
        <v>0</v>
      </c>
      <c r="Q1676" s="19">
        <f t="shared" si="2424"/>
        <v>0</v>
      </c>
      <c r="R1676" s="19">
        <f t="shared" si="2347"/>
        <v>1786.6</v>
      </c>
      <c r="S1676" s="19">
        <f t="shared" ref="S1676:S1677" si="2425">S1677</f>
        <v>0</v>
      </c>
      <c r="T1676" s="19">
        <f t="shared" si="2413"/>
        <v>1786.6</v>
      </c>
      <c r="U1676" s="19">
        <f t="shared" si="2348"/>
        <v>2020.6</v>
      </c>
      <c r="V1676" s="19">
        <f t="shared" si="2349"/>
        <v>2020.6</v>
      </c>
      <c r="W1676" s="19">
        <f t="shared" ref="W1676:W1677" si="2426">W1677</f>
        <v>0</v>
      </c>
      <c r="X1676" s="32"/>
      <c r="Y1676" s="23"/>
      <c r="Z1676" s="2"/>
    </row>
    <row r="1677" spans="1:26" x14ac:dyDescent="0.3">
      <c r="A1677" s="47" t="s">
        <v>359</v>
      </c>
      <c r="B1677" s="44">
        <v>850</v>
      </c>
      <c r="C1677" s="47"/>
      <c r="D1677" s="47"/>
      <c r="E1677" s="15" t="s">
        <v>601</v>
      </c>
      <c r="F1677" s="19">
        <f t="shared" si="2423"/>
        <v>1786.6</v>
      </c>
      <c r="G1677" s="19">
        <f t="shared" si="2423"/>
        <v>2020.6</v>
      </c>
      <c r="H1677" s="19">
        <f t="shared" si="2423"/>
        <v>2020.6</v>
      </c>
      <c r="I1677" s="19">
        <f t="shared" si="2423"/>
        <v>0</v>
      </c>
      <c r="J1677" s="19">
        <f t="shared" si="2423"/>
        <v>0</v>
      </c>
      <c r="K1677" s="19">
        <f t="shared" si="2423"/>
        <v>0</v>
      </c>
      <c r="L1677" s="19">
        <f t="shared" si="2394"/>
        <v>1786.6</v>
      </c>
      <c r="M1677" s="19">
        <f t="shared" si="2395"/>
        <v>2020.6</v>
      </c>
      <c r="N1677" s="19">
        <f t="shared" si="2396"/>
        <v>2020.6</v>
      </c>
      <c r="O1677" s="19">
        <f t="shared" si="2424"/>
        <v>0</v>
      </c>
      <c r="P1677" s="19">
        <f t="shared" si="2424"/>
        <v>0</v>
      </c>
      <c r="Q1677" s="19">
        <f t="shared" si="2424"/>
        <v>0</v>
      </c>
      <c r="R1677" s="19">
        <f t="shared" si="2347"/>
        <v>1786.6</v>
      </c>
      <c r="S1677" s="19">
        <f t="shared" si="2425"/>
        <v>0</v>
      </c>
      <c r="T1677" s="19">
        <f t="shared" si="2413"/>
        <v>1786.6</v>
      </c>
      <c r="U1677" s="19">
        <f t="shared" si="2348"/>
        <v>2020.6</v>
      </c>
      <c r="V1677" s="19">
        <f t="shared" si="2349"/>
        <v>2020.6</v>
      </c>
      <c r="W1677" s="19">
        <f t="shared" si="2426"/>
        <v>0</v>
      </c>
      <c r="X1677" s="32"/>
      <c r="Y1677" s="23"/>
      <c r="Z1677" s="2"/>
    </row>
    <row r="1678" spans="1:26" x14ac:dyDescent="0.3">
      <c r="A1678" s="47" t="s">
        <v>359</v>
      </c>
      <c r="B1678" s="44">
        <v>850</v>
      </c>
      <c r="C1678" s="47" t="s">
        <v>200</v>
      </c>
      <c r="D1678" s="47" t="s">
        <v>5</v>
      </c>
      <c r="E1678" s="15" t="s">
        <v>551</v>
      </c>
      <c r="F1678" s="19">
        <v>1786.6</v>
      </c>
      <c r="G1678" s="19">
        <v>2020.6</v>
      </c>
      <c r="H1678" s="19">
        <v>2020.6</v>
      </c>
      <c r="I1678" s="19"/>
      <c r="J1678" s="19"/>
      <c r="K1678" s="19"/>
      <c r="L1678" s="19">
        <f t="shared" si="2394"/>
        <v>1786.6</v>
      </c>
      <c r="M1678" s="19">
        <f t="shared" si="2395"/>
        <v>2020.6</v>
      </c>
      <c r="N1678" s="19">
        <f t="shared" si="2396"/>
        <v>2020.6</v>
      </c>
      <c r="O1678" s="19"/>
      <c r="P1678" s="19"/>
      <c r="Q1678" s="19"/>
      <c r="R1678" s="19">
        <f t="shared" si="2347"/>
        <v>1786.6</v>
      </c>
      <c r="S1678" s="19"/>
      <c r="T1678" s="19">
        <f t="shared" si="2413"/>
        <v>1786.6</v>
      </c>
      <c r="U1678" s="19">
        <f t="shared" si="2348"/>
        <v>2020.6</v>
      </c>
      <c r="V1678" s="19">
        <f t="shared" si="2349"/>
        <v>2020.6</v>
      </c>
      <c r="W1678" s="19"/>
      <c r="X1678" s="32"/>
      <c r="Y1678" s="23"/>
      <c r="Z1678" s="2"/>
    </row>
    <row r="1679" spans="1:26" s="11" customFormat="1" ht="31.2" x14ac:dyDescent="0.3">
      <c r="A1679" s="10" t="s">
        <v>362</v>
      </c>
      <c r="B1679" s="17"/>
      <c r="C1679" s="10"/>
      <c r="D1679" s="10"/>
      <c r="E1679" s="16" t="s">
        <v>1207</v>
      </c>
      <c r="F1679" s="18">
        <f t="shared" ref="F1679:K1679" si="2427">F1680</f>
        <v>47489.7</v>
      </c>
      <c r="G1679" s="18">
        <f t="shared" si="2427"/>
        <v>45252</v>
      </c>
      <c r="H1679" s="18">
        <f t="shared" si="2427"/>
        <v>45252</v>
      </c>
      <c r="I1679" s="18">
        <f t="shared" si="2427"/>
        <v>0</v>
      </c>
      <c r="J1679" s="18">
        <f t="shared" si="2427"/>
        <v>-686.2</v>
      </c>
      <c r="K1679" s="18">
        <f t="shared" si="2427"/>
        <v>-686.2</v>
      </c>
      <c r="L1679" s="18">
        <f t="shared" si="2394"/>
        <v>47489.7</v>
      </c>
      <c r="M1679" s="18">
        <f t="shared" si="2395"/>
        <v>44565.8</v>
      </c>
      <c r="N1679" s="18">
        <f t="shared" si="2396"/>
        <v>44565.8</v>
      </c>
      <c r="O1679" s="18">
        <f t="shared" ref="O1679:Q1679" si="2428">O1680</f>
        <v>0</v>
      </c>
      <c r="P1679" s="18">
        <f t="shared" si="2428"/>
        <v>0</v>
      </c>
      <c r="Q1679" s="18">
        <f t="shared" si="2428"/>
        <v>0</v>
      </c>
      <c r="R1679" s="18">
        <f t="shared" si="2347"/>
        <v>47489.7</v>
      </c>
      <c r="S1679" s="18">
        <f t="shared" ref="S1679" si="2429">S1680</f>
        <v>0</v>
      </c>
      <c r="T1679" s="18">
        <f t="shared" si="2413"/>
        <v>47489.7</v>
      </c>
      <c r="U1679" s="18">
        <f t="shared" si="2348"/>
        <v>44565.8</v>
      </c>
      <c r="V1679" s="18">
        <f t="shared" si="2349"/>
        <v>44565.8</v>
      </c>
      <c r="W1679" s="18">
        <f t="shared" ref="W1679" si="2430">W1680</f>
        <v>0</v>
      </c>
      <c r="X1679" s="31"/>
      <c r="Y1679" s="26"/>
    </row>
    <row r="1680" spans="1:26" ht="62.4" x14ac:dyDescent="0.3">
      <c r="A1680" s="47" t="s">
        <v>363</v>
      </c>
      <c r="B1680" s="44"/>
      <c r="C1680" s="47"/>
      <c r="D1680" s="47"/>
      <c r="E1680" s="15" t="s">
        <v>1208</v>
      </c>
      <c r="F1680" s="19">
        <f t="shared" ref="F1680:K1680" si="2431">F1681+F1691</f>
        <v>47489.7</v>
      </c>
      <c r="G1680" s="19">
        <f t="shared" si="2431"/>
        <v>45252</v>
      </c>
      <c r="H1680" s="19">
        <f t="shared" si="2431"/>
        <v>45252</v>
      </c>
      <c r="I1680" s="19">
        <f t="shared" si="2431"/>
        <v>0</v>
      </c>
      <c r="J1680" s="19">
        <f t="shared" si="2431"/>
        <v>-686.2</v>
      </c>
      <c r="K1680" s="19">
        <f t="shared" si="2431"/>
        <v>-686.2</v>
      </c>
      <c r="L1680" s="19">
        <f t="shared" si="2394"/>
        <v>47489.7</v>
      </c>
      <c r="M1680" s="19">
        <f t="shared" si="2395"/>
        <v>44565.8</v>
      </c>
      <c r="N1680" s="19">
        <f t="shared" si="2396"/>
        <v>44565.8</v>
      </c>
      <c r="O1680" s="19">
        <f t="shared" ref="O1680:Q1680" si="2432">O1681+O1691</f>
        <v>0</v>
      </c>
      <c r="P1680" s="19">
        <f t="shared" si="2432"/>
        <v>0</v>
      </c>
      <c r="Q1680" s="19">
        <f t="shared" si="2432"/>
        <v>0</v>
      </c>
      <c r="R1680" s="19">
        <f t="shared" si="2347"/>
        <v>47489.7</v>
      </c>
      <c r="S1680" s="19">
        <f t="shared" ref="S1680" si="2433">S1681+S1691</f>
        <v>0</v>
      </c>
      <c r="T1680" s="19">
        <f t="shared" si="2413"/>
        <v>47489.7</v>
      </c>
      <c r="U1680" s="19">
        <f t="shared" si="2348"/>
        <v>44565.8</v>
      </c>
      <c r="V1680" s="19">
        <f t="shared" si="2349"/>
        <v>44565.8</v>
      </c>
      <c r="W1680" s="19">
        <f t="shared" ref="W1680" si="2434">W1681+W1691</f>
        <v>0</v>
      </c>
      <c r="X1680" s="32"/>
      <c r="Y1680" s="23"/>
      <c r="Z1680" s="2"/>
    </row>
    <row r="1681" spans="1:26" ht="46.8" x14ac:dyDescent="0.3">
      <c r="A1681" s="47" t="s">
        <v>360</v>
      </c>
      <c r="B1681" s="44"/>
      <c r="C1681" s="47"/>
      <c r="D1681" s="47"/>
      <c r="E1681" s="15" t="s">
        <v>627</v>
      </c>
      <c r="F1681" s="19">
        <f t="shared" ref="F1681:K1681" si="2435">F1682+F1685+F1688</f>
        <v>35203.699999999997</v>
      </c>
      <c r="G1681" s="19">
        <f t="shared" si="2435"/>
        <v>32463.4</v>
      </c>
      <c r="H1681" s="19">
        <f t="shared" si="2435"/>
        <v>32463.4</v>
      </c>
      <c r="I1681" s="19">
        <f t="shared" si="2435"/>
        <v>0</v>
      </c>
      <c r="J1681" s="19">
        <f t="shared" si="2435"/>
        <v>0</v>
      </c>
      <c r="K1681" s="19">
        <f t="shared" si="2435"/>
        <v>0</v>
      </c>
      <c r="L1681" s="19">
        <f t="shared" si="2394"/>
        <v>35203.699999999997</v>
      </c>
      <c r="M1681" s="19">
        <f t="shared" si="2395"/>
        <v>32463.4</v>
      </c>
      <c r="N1681" s="19">
        <f t="shared" si="2396"/>
        <v>32463.4</v>
      </c>
      <c r="O1681" s="19">
        <f t="shared" ref="O1681:Q1681" si="2436">O1682+O1685+O1688</f>
        <v>0</v>
      </c>
      <c r="P1681" s="19">
        <f t="shared" si="2436"/>
        <v>0</v>
      </c>
      <c r="Q1681" s="19">
        <f t="shared" si="2436"/>
        <v>0</v>
      </c>
      <c r="R1681" s="19">
        <f t="shared" si="2347"/>
        <v>35203.699999999997</v>
      </c>
      <c r="S1681" s="19">
        <f t="shared" ref="S1681" si="2437">S1682+S1685+S1688</f>
        <v>0</v>
      </c>
      <c r="T1681" s="19">
        <f t="shared" si="2413"/>
        <v>35203.699999999997</v>
      </c>
      <c r="U1681" s="19">
        <f t="shared" si="2348"/>
        <v>32463.4</v>
      </c>
      <c r="V1681" s="19">
        <f t="shared" si="2349"/>
        <v>32463.4</v>
      </c>
      <c r="W1681" s="19">
        <f t="shared" ref="W1681" si="2438">W1682+W1685+W1688</f>
        <v>0</v>
      </c>
      <c r="X1681" s="32"/>
      <c r="Y1681" s="23"/>
      <c r="Z1681" s="2"/>
    </row>
    <row r="1682" spans="1:26" ht="93.6" x14ac:dyDescent="0.3">
      <c r="A1682" s="47" t="s">
        <v>360</v>
      </c>
      <c r="B1682" s="44">
        <v>100</v>
      </c>
      <c r="C1682" s="47"/>
      <c r="D1682" s="47"/>
      <c r="E1682" s="15" t="s">
        <v>577</v>
      </c>
      <c r="F1682" s="19">
        <f t="shared" ref="F1682:K1683" si="2439">F1683</f>
        <v>32340</v>
      </c>
      <c r="G1682" s="19">
        <f t="shared" si="2439"/>
        <v>29640.7</v>
      </c>
      <c r="H1682" s="19">
        <f t="shared" si="2439"/>
        <v>29640.7</v>
      </c>
      <c r="I1682" s="19">
        <f t="shared" si="2439"/>
        <v>0</v>
      </c>
      <c r="J1682" s="19">
        <f t="shared" si="2439"/>
        <v>0</v>
      </c>
      <c r="K1682" s="19">
        <f t="shared" si="2439"/>
        <v>0</v>
      </c>
      <c r="L1682" s="19">
        <f t="shared" si="2394"/>
        <v>32340</v>
      </c>
      <c r="M1682" s="19">
        <f t="shared" si="2395"/>
        <v>29640.7</v>
      </c>
      <c r="N1682" s="19">
        <f t="shared" si="2396"/>
        <v>29640.7</v>
      </c>
      <c r="O1682" s="19">
        <f t="shared" ref="O1682:Q1683" si="2440">O1683</f>
        <v>0</v>
      </c>
      <c r="P1682" s="19">
        <f t="shared" si="2440"/>
        <v>0</v>
      </c>
      <c r="Q1682" s="19">
        <f t="shared" si="2440"/>
        <v>0</v>
      </c>
      <c r="R1682" s="19">
        <f t="shared" ref="R1682:R1745" si="2441">L1682+O1682</f>
        <v>32340</v>
      </c>
      <c r="S1682" s="19">
        <f t="shared" ref="S1682:S1683" si="2442">S1683</f>
        <v>0</v>
      </c>
      <c r="T1682" s="19">
        <f t="shared" si="2413"/>
        <v>32340</v>
      </c>
      <c r="U1682" s="19">
        <f t="shared" ref="U1682:U1745" si="2443">M1682+P1682</f>
        <v>29640.7</v>
      </c>
      <c r="V1682" s="19">
        <f t="shared" ref="V1682:V1745" si="2444">N1682+Q1682</f>
        <v>29640.7</v>
      </c>
      <c r="W1682" s="19">
        <f t="shared" ref="W1682:W1683" si="2445">W1683</f>
        <v>0</v>
      </c>
      <c r="X1682" s="32"/>
      <c r="Y1682" s="23"/>
      <c r="Z1682" s="2"/>
    </row>
    <row r="1683" spans="1:26" ht="31.2" x14ac:dyDescent="0.3">
      <c r="A1683" s="47" t="s">
        <v>360</v>
      </c>
      <c r="B1683" s="44">
        <v>110</v>
      </c>
      <c r="C1683" s="47"/>
      <c r="D1683" s="47"/>
      <c r="E1683" s="15" t="s">
        <v>584</v>
      </c>
      <c r="F1683" s="19">
        <f t="shared" si="2439"/>
        <v>32340</v>
      </c>
      <c r="G1683" s="19">
        <f t="shared" si="2439"/>
        <v>29640.7</v>
      </c>
      <c r="H1683" s="19">
        <f t="shared" si="2439"/>
        <v>29640.7</v>
      </c>
      <c r="I1683" s="19">
        <f t="shared" si="2439"/>
        <v>0</v>
      </c>
      <c r="J1683" s="19">
        <f t="shared" si="2439"/>
        <v>0</v>
      </c>
      <c r="K1683" s="19">
        <f t="shared" si="2439"/>
        <v>0</v>
      </c>
      <c r="L1683" s="19">
        <f t="shared" si="2394"/>
        <v>32340</v>
      </c>
      <c r="M1683" s="19">
        <f t="shared" si="2395"/>
        <v>29640.7</v>
      </c>
      <c r="N1683" s="19">
        <f t="shared" si="2396"/>
        <v>29640.7</v>
      </c>
      <c r="O1683" s="19">
        <f t="shared" si="2440"/>
        <v>0</v>
      </c>
      <c r="P1683" s="19">
        <f t="shared" si="2440"/>
        <v>0</v>
      </c>
      <c r="Q1683" s="19">
        <f t="shared" si="2440"/>
        <v>0</v>
      </c>
      <c r="R1683" s="19">
        <f t="shared" si="2441"/>
        <v>32340</v>
      </c>
      <c r="S1683" s="19">
        <f t="shared" si="2442"/>
        <v>0</v>
      </c>
      <c r="T1683" s="19">
        <f t="shared" si="2413"/>
        <v>32340</v>
      </c>
      <c r="U1683" s="19">
        <f t="shared" si="2443"/>
        <v>29640.7</v>
      </c>
      <c r="V1683" s="19">
        <f t="shared" si="2444"/>
        <v>29640.7</v>
      </c>
      <c r="W1683" s="19">
        <f t="shared" si="2445"/>
        <v>0</v>
      </c>
      <c r="X1683" s="32"/>
      <c r="Y1683" s="23"/>
      <c r="Z1683" s="2"/>
    </row>
    <row r="1684" spans="1:26" ht="31.2" x14ac:dyDescent="0.3">
      <c r="A1684" s="47" t="s">
        <v>360</v>
      </c>
      <c r="B1684" s="44">
        <v>110</v>
      </c>
      <c r="C1684" s="47" t="s">
        <v>200</v>
      </c>
      <c r="D1684" s="47" t="s">
        <v>200</v>
      </c>
      <c r="E1684" s="15" t="s">
        <v>554</v>
      </c>
      <c r="F1684" s="19">
        <v>32340</v>
      </c>
      <c r="G1684" s="19">
        <v>29640.7</v>
      </c>
      <c r="H1684" s="19">
        <v>29640.7</v>
      </c>
      <c r="I1684" s="19"/>
      <c r="J1684" s="19"/>
      <c r="K1684" s="19"/>
      <c r="L1684" s="19">
        <f t="shared" si="2394"/>
        <v>32340</v>
      </c>
      <c r="M1684" s="19">
        <f t="shared" si="2395"/>
        <v>29640.7</v>
      </c>
      <c r="N1684" s="19">
        <f t="shared" si="2396"/>
        <v>29640.7</v>
      </c>
      <c r="O1684" s="19"/>
      <c r="P1684" s="19"/>
      <c r="Q1684" s="19"/>
      <c r="R1684" s="19">
        <f t="shared" si="2441"/>
        <v>32340</v>
      </c>
      <c r="S1684" s="19"/>
      <c r="T1684" s="19">
        <f t="shared" si="2413"/>
        <v>32340</v>
      </c>
      <c r="U1684" s="19">
        <f t="shared" si="2443"/>
        <v>29640.7</v>
      </c>
      <c r="V1684" s="19">
        <f t="shared" si="2444"/>
        <v>29640.7</v>
      </c>
      <c r="W1684" s="19"/>
      <c r="X1684" s="32"/>
      <c r="Y1684" s="23"/>
      <c r="Z1684" s="2"/>
    </row>
    <row r="1685" spans="1:26" ht="31.2" x14ac:dyDescent="0.3">
      <c r="A1685" s="47" t="s">
        <v>360</v>
      </c>
      <c r="B1685" s="44">
        <v>200</v>
      </c>
      <c r="C1685" s="47"/>
      <c r="D1685" s="47"/>
      <c r="E1685" s="15" t="s">
        <v>578</v>
      </c>
      <c r="F1685" s="19">
        <f t="shared" ref="F1685:K1686" si="2446">F1686</f>
        <v>2834.6</v>
      </c>
      <c r="G1685" s="19">
        <f t="shared" si="2446"/>
        <v>2814.3</v>
      </c>
      <c r="H1685" s="19">
        <f t="shared" si="2446"/>
        <v>2814.3</v>
      </c>
      <c r="I1685" s="19">
        <f t="shared" si="2446"/>
        <v>0</v>
      </c>
      <c r="J1685" s="19">
        <f t="shared" si="2446"/>
        <v>0</v>
      </c>
      <c r="K1685" s="19">
        <f t="shared" si="2446"/>
        <v>0</v>
      </c>
      <c r="L1685" s="19">
        <f t="shared" si="2394"/>
        <v>2834.6</v>
      </c>
      <c r="M1685" s="19">
        <f t="shared" si="2395"/>
        <v>2814.3</v>
      </c>
      <c r="N1685" s="19">
        <f t="shared" si="2396"/>
        <v>2814.3</v>
      </c>
      <c r="O1685" s="19">
        <f t="shared" ref="O1685:Q1686" si="2447">O1686</f>
        <v>0</v>
      </c>
      <c r="P1685" s="19">
        <f t="shared" si="2447"/>
        <v>0</v>
      </c>
      <c r="Q1685" s="19">
        <f t="shared" si="2447"/>
        <v>0</v>
      </c>
      <c r="R1685" s="19">
        <f t="shared" si="2441"/>
        <v>2834.6</v>
      </c>
      <c r="S1685" s="19">
        <f t="shared" ref="S1685:S1686" si="2448">S1686</f>
        <v>0</v>
      </c>
      <c r="T1685" s="19">
        <f t="shared" si="2413"/>
        <v>2834.6</v>
      </c>
      <c r="U1685" s="19">
        <f t="shared" si="2443"/>
        <v>2814.3</v>
      </c>
      <c r="V1685" s="19">
        <f t="shared" si="2444"/>
        <v>2814.3</v>
      </c>
      <c r="W1685" s="19">
        <f t="shared" ref="W1685:W1686" si="2449">W1686</f>
        <v>0</v>
      </c>
      <c r="X1685" s="32"/>
      <c r="Y1685" s="23"/>
      <c r="Z1685" s="2"/>
    </row>
    <row r="1686" spans="1:26" ht="46.8" x14ac:dyDescent="0.3">
      <c r="A1686" s="47" t="s">
        <v>360</v>
      </c>
      <c r="B1686" s="44">
        <v>240</v>
      </c>
      <c r="C1686" s="47"/>
      <c r="D1686" s="47"/>
      <c r="E1686" s="15" t="s">
        <v>586</v>
      </c>
      <c r="F1686" s="19">
        <f t="shared" si="2446"/>
        <v>2834.6</v>
      </c>
      <c r="G1686" s="19">
        <f t="shared" si="2446"/>
        <v>2814.3</v>
      </c>
      <c r="H1686" s="19">
        <f t="shared" si="2446"/>
        <v>2814.3</v>
      </c>
      <c r="I1686" s="19">
        <f t="shared" si="2446"/>
        <v>0</v>
      </c>
      <c r="J1686" s="19">
        <f t="shared" si="2446"/>
        <v>0</v>
      </c>
      <c r="K1686" s="19">
        <f t="shared" si="2446"/>
        <v>0</v>
      </c>
      <c r="L1686" s="19">
        <f t="shared" si="2394"/>
        <v>2834.6</v>
      </c>
      <c r="M1686" s="19">
        <f t="shared" si="2395"/>
        <v>2814.3</v>
      </c>
      <c r="N1686" s="19">
        <f t="shared" si="2396"/>
        <v>2814.3</v>
      </c>
      <c r="O1686" s="19">
        <f t="shared" si="2447"/>
        <v>0</v>
      </c>
      <c r="P1686" s="19">
        <f t="shared" si="2447"/>
        <v>0</v>
      </c>
      <c r="Q1686" s="19">
        <f t="shared" si="2447"/>
        <v>0</v>
      </c>
      <c r="R1686" s="19">
        <f t="shared" si="2441"/>
        <v>2834.6</v>
      </c>
      <c r="S1686" s="19">
        <f t="shared" si="2448"/>
        <v>0</v>
      </c>
      <c r="T1686" s="19">
        <f t="shared" si="2413"/>
        <v>2834.6</v>
      </c>
      <c r="U1686" s="19">
        <f t="shared" si="2443"/>
        <v>2814.3</v>
      </c>
      <c r="V1686" s="19">
        <f t="shared" si="2444"/>
        <v>2814.3</v>
      </c>
      <c r="W1686" s="19">
        <f t="shared" si="2449"/>
        <v>0</v>
      </c>
      <c r="X1686" s="32"/>
      <c r="Y1686" s="23"/>
      <c r="Z1686" s="2"/>
    </row>
    <row r="1687" spans="1:26" ht="31.2" x14ac:dyDescent="0.3">
      <c r="A1687" s="47" t="s">
        <v>360</v>
      </c>
      <c r="B1687" s="44">
        <v>240</v>
      </c>
      <c r="C1687" s="47" t="s">
        <v>200</v>
      </c>
      <c r="D1687" s="47" t="s">
        <v>200</v>
      </c>
      <c r="E1687" s="15" t="s">
        <v>554</v>
      </c>
      <c r="F1687" s="19">
        <v>2834.6</v>
      </c>
      <c r="G1687" s="19">
        <v>2814.3</v>
      </c>
      <c r="H1687" s="19">
        <v>2814.3</v>
      </c>
      <c r="I1687" s="19"/>
      <c r="J1687" s="19"/>
      <c r="K1687" s="19"/>
      <c r="L1687" s="19">
        <f t="shared" si="2394"/>
        <v>2834.6</v>
      </c>
      <c r="M1687" s="19">
        <f t="shared" si="2395"/>
        <v>2814.3</v>
      </c>
      <c r="N1687" s="19">
        <f t="shared" si="2396"/>
        <v>2814.3</v>
      </c>
      <c r="O1687" s="19"/>
      <c r="P1687" s="19"/>
      <c r="Q1687" s="19"/>
      <c r="R1687" s="19">
        <f t="shared" si="2441"/>
        <v>2834.6</v>
      </c>
      <c r="S1687" s="19"/>
      <c r="T1687" s="19">
        <f t="shared" si="2413"/>
        <v>2834.6</v>
      </c>
      <c r="U1687" s="19">
        <f t="shared" si="2443"/>
        <v>2814.3</v>
      </c>
      <c r="V1687" s="19">
        <f t="shared" si="2444"/>
        <v>2814.3</v>
      </c>
      <c r="W1687" s="19"/>
      <c r="X1687" s="32"/>
      <c r="Y1687" s="23"/>
      <c r="Z1687" s="2"/>
    </row>
    <row r="1688" spans="1:26" x14ac:dyDescent="0.3">
      <c r="A1688" s="47" t="s">
        <v>360</v>
      </c>
      <c r="B1688" s="44">
        <v>800</v>
      </c>
      <c r="C1688" s="47"/>
      <c r="D1688" s="47"/>
      <c r="E1688" s="15" t="s">
        <v>583</v>
      </c>
      <c r="F1688" s="19">
        <f t="shared" ref="F1688:K1689" si="2450">F1689</f>
        <v>29.099999999999998</v>
      </c>
      <c r="G1688" s="19">
        <f t="shared" si="2450"/>
        <v>8.4</v>
      </c>
      <c r="H1688" s="19">
        <f t="shared" si="2450"/>
        <v>8.4</v>
      </c>
      <c r="I1688" s="19">
        <f t="shared" si="2450"/>
        <v>0</v>
      </c>
      <c r="J1688" s="19">
        <f t="shared" si="2450"/>
        <v>0</v>
      </c>
      <c r="K1688" s="19">
        <f t="shared" si="2450"/>
        <v>0</v>
      </c>
      <c r="L1688" s="19">
        <f t="shared" si="2394"/>
        <v>29.099999999999998</v>
      </c>
      <c r="M1688" s="19">
        <f t="shared" si="2395"/>
        <v>8.4</v>
      </c>
      <c r="N1688" s="19">
        <f t="shared" si="2396"/>
        <v>8.4</v>
      </c>
      <c r="O1688" s="19">
        <f t="shared" ref="O1688:Q1689" si="2451">O1689</f>
        <v>0</v>
      </c>
      <c r="P1688" s="19">
        <f t="shared" si="2451"/>
        <v>0</v>
      </c>
      <c r="Q1688" s="19">
        <f t="shared" si="2451"/>
        <v>0</v>
      </c>
      <c r="R1688" s="19">
        <f t="shared" si="2441"/>
        <v>29.099999999999998</v>
      </c>
      <c r="S1688" s="19">
        <f t="shared" ref="S1688:S1689" si="2452">S1689</f>
        <v>0</v>
      </c>
      <c r="T1688" s="19">
        <f t="shared" si="2413"/>
        <v>29.099999999999998</v>
      </c>
      <c r="U1688" s="19">
        <f t="shared" si="2443"/>
        <v>8.4</v>
      </c>
      <c r="V1688" s="19">
        <f t="shared" si="2444"/>
        <v>8.4</v>
      </c>
      <c r="W1688" s="19">
        <f t="shared" ref="W1688:W1689" si="2453">W1689</f>
        <v>0</v>
      </c>
      <c r="X1688" s="32"/>
      <c r="Y1688" s="23"/>
      <c r="Z1688" s="2"/>
    </row>
    <row r="1689" spans="1:26" x14ac:dyDescent="0.3">
      <c r="A1689" s="47" t="s">
        <v>360</v>
      </c>
      <c r="B1689" s="44">
        <v>850</v>
      </c>
      <c r="C1689" s="47"/>
      <c r="D1689" s="47"/>
      <c r="E1689" s="15" t="s">
        <v>601</v>
      </c>
      <c r="F1689" s="19">
        <f t="shared" si="2450"/>
        <v>29.099999999999998</v>
      </c>
      <c r="G1689" s="19">
        <f t="shared" si="2450"/>
        <v>8.4</v>
      </c>
      <c r="H1689" s="19">
        <f t="shared" si="2450"/>
        <v>8.4</v>
      </c>
      <c r="I1689" s="19">
        <f t="shared" si="2450"/>
        <v>0</v>
      </c>
      <c r="J1689" s="19">
        <f t="shared" si="2450"/>
        <v>0</v>
      </c>
      <c r="K1689" s="19">
        <f t="shared" si="2450"/>
        <v>0</v>
      </c>
      <c r="L1689" s="19">
        <f t="shared" si="2394"/>
        <v>29.099999999999998</v>
      </c>
      <c r="M1689" s="19">
        <f t="shared" si="2395"/>
        <v>8.4</v>
      </c>
      <c r="N1689" s="19">
        <f t="shared" si="2396"/>
        <v>8.4</v>
      </c>
      <c r="O1689" s="19">
        <f t="shared" si="2451"/>
        <v>0</v>
      </c>
      <c r="P1689" s="19">
        <f t="shared" si="2451"/>
        <v>0</v>
      </c>
      <c r="Q1689" s="19">
        <f t="shared" si="2451"/>
        <v>0</v>
      </c>
      <c r="R1689" s="19">
        <f t="shared" si="2441"/>
        <v>29.099999999999998</v>
      </c>
      <c r="S1689" s="19">
        <f t="shared" si="2452"/>
        <v>0</v>
      </c>
      <c r="T1689" s="19">
        <f t="shared" si="2413"/>
        <v>29.099999999999998</v>
      </c>
      <c r="U1689" s="19">
        <f t="shared" si="2443"/>
        <v>8.4</v>
      </c>
      <c r="V1689" s="19">
        <f t="shared" si="2444"/>
        <v>8.4</v>
      </c>
      <c r="W1689" s="19">
        <f t="shared" si="2453"/>
        <v>0</v>
      </c>
      <c r="X1689" s="32"/>
      <c r="Y1689" s="23"/>
      <c r="Z1689" s="2"/>
    </row>
    <row r="1690" spans="1:26" ht="31.2" x14ac:dyDescent="0.3">
      <c r="A1690" s="47" t="s">
        <v>360</v>
      </c>
      <c r="B1690" s="44">
        <v>850</v>
      </c>
      <c r="C1690" s="47" t="s">
        <v>200</v>
      </c>
      <c r="D1690" s="47" t="s">
        <v>200</v>
      </c>
      <c r="E1690" s="15" t="s">
        <v>554</v>
      </c>
      <c r="F1690" s="19">
        <v>29.099999999999998</v>
      </c>
      <c r="G1690" s="19">
        <v>8.4</v>
      </c>
      <c r="H1690" s="19">
        <v>8.4</v>
      </c>
      <c r="I1690" s="19"/>
      <c r="J1690" s="19"/>
      <c r="K1690" s="19"/>
      <c r="L1690" s="19">
        <f t="shared" si="2394"/>
        <v>29.099999999999998</v>
      </c>
      <c r="M1690" s="19">
        <f t="shared" si="2395"/>
        <v>8.4</v>
      </c>
      <c r="N1690" s="19">
        <f t="shared" si="2396"/>
        <v>8.4</v>
      </c>
      <c r="O1690" s="19"/>
      <c r="P1690" s="19"/>
      <c r="Q1690" s="19"/>
      <c r="R1690" s="19">
        <f t="shared" si="2441"/>
        <v>29.099999999999998</v>
      </c>
      <c r="S1690" s="19"/>
      <c r="T1690" s="19">
        <f t="shared" si="2413"/>
        <v>29.099999999999998</v>
      </c>
      <c r="U1690" s="19">
        <f t="shared" si="2443"/>
        <v>8.4</v>
      </c>
      <c r="V1690" s="19">
        <f t="shared" si="2444"/>
        <v>8.4</v>
      </c>
      <c r="W1690" s="19"/>
      <c r="X1690" s="32"/>
      <c r="Y1690" s="23"/>
      <c r="Z1690" s="2"/>
    </row>
    <row r="1691" spans="1:26" ht="31.2" x14ac:dyDescent="0.3">
      <c r="A1691" s="47" t="s">
        <v>361</v>
      </c>
      <c r="B1691" s="44"/>
      <c r="C1691" s="47"/>
      <c r="D1691" s="47"/>
      <c r="E1691" s="15" t="s">
        <v>755</v>
      </c>
      <c r="F1691" s="19">
        <f t="shared" ref="F1691:K1691" si="2454">F1692+F1695</f>
        <v>12286</v>
      </c>
      <c r="G1691" s="19">
        <f t="shared" si="2454"/>
        <v>12788.6</v>
      </c>
      <c r="H1691" s="19">
        <f t="shared" si="2454"/>
        <v>12788.6</v>
      </c>
      <c r="I1691" s="19">
        <f t="shared" si="2454"/>
        <v>0</v>
      </c>
      <c r="J1691" s="19">
        <f t="shared" si="2454"/>
        <v>-686.2</v>
      </c>
      <c r="K1691" s="19">
        <f t="shared" si="2454"/>
        <v>-686.2</v>
      </c>
      <c r="L1691" s="19">
        <f t="shared" si="2394"/>
        <v>12286</v>
      </c>
      <c r="M1691" s="19">
        <f t="shared" si="2395"/>
        <v>12102.4</v>
      </c>
      <c r="N1691" s="19">
        <f t="shared" si="2396"/>
        <v>12102.4</v>
      </c>
      <c r="O1691" s="19">
        <f t="shared" ref="O1691:Q1691" si="2455">O1692+O1695</f>
        <v>0</v>
      </c>
      <c r="P1691" s="19">
        <f t="shared" si="2455"/>
        <v>0</v>
      </c>
      <c r="Q1691" s="19">
        <f t="shared" si="2455"/>
        <v>0</v>
      </c>
      <c r="R1691" s="19">
        <f t="shared" si="2441"/>
        <v>12286</v>
      </c>
      <c r="S1691" s="19">
        <f t="shared" ref="S1691" si="2456">S1692+S1695</f>
        <v>0</v>
      </c>
      <c r="T1691" s="19">
        <f t="shared" si="2413"/>
        <v>12286</v>
      </c>
      <c r="U1691" s="19">
        <f t="shared" si="2443"/>
        <v>12102.4</v>
      </c>
      <c r="V1691" s="19">
        <f t="shared" si="2444"/>
        <v>12102.4</v>
      </c>
      <c r="W1691" s="19">
        <f t="shared" ref="W1691" si="2457">W1692+W1695</f>
        <v>0</v>
      </c>
      <c r="X1691" s="32"/>
      <c r="Y1691" s="23"/>
      <c r="Z1691" s="2"/>
    </row>
    <row r="1692" spans="1:26" ht="31.2" x14ac:dyDescent="0.3">
      <c r="A1692" s="47" t="s">
        <v>361</v>
      </c>
      <c r="B1692" s="44">
        <v>200</v>
      </c>
      <c r="C1692" s="47"/>
      <c r="D1692" s="47"/>
      <c r="E1692" s="15" t="s">
        <v>578</v>
      </c>
      <c r="F1692" s="19">
        <f t="shared" ref="F1692:K1693" si="2458">F1693</f>
        <v>12019.6</v>
      </c>
      <c r="G1692" s="19">
        <f t="shared" si="2458"/>
        <v>12522.2</v>
      </c>
      <c r="H1692" s="19">
        <f t="shared" si="2458"/>
        <v>12522.2</v>
      </c>
      <c r="I1692" s="19">
        <f t="shared" si="2458"/>
        <v>0</v>
      </c>
      <c r="J1692" s="19">
        <f t="shared" si="2458"/>
        <v>-686.2</v>
      </c>
      <c r="K1692" s="19">
        <f t="shared" si="2458"/>
        <v>-686.2</v>
      </c>
      <c r="L1692" s="19">
        <f t="shared" si="2394"/>
        <v>12019.6</v>
      </c>
      <c r="M1692" s="19">
        <f t="shared" si="2395"/>
        <v>11836</v>
      </c>
      <c r="N1692" s="19">
        <f t="shared" si="2396"/>
        <v>11836</v>
      </c>
      <c r="O1692" s="19">
        <f t="shared" ref="O1692:Q1693" si="2459">O1693</f>
        <v>0</v>
      </c>
      <c r="P1692" s="19">
        <f t="shared" si="2459"/>
        <v>0</v>
      </c>
      <c r="Q1692" s="19">
        <f t="shared" si="2459"/>
        <v>0</v>
      </c>
      <c r="R1692" s="19">
        <f t="shared" si="2441"/>
        <v>12019.6</v>
      </c>
      <c r="S1692" s="19">
        <f t="shared" ref="S1692:S1693" si="2460">S1693</f>
        <v>0</v>
      </c>
      <c r="T1692" s="19">
        <f t="shared" si="2413"/>
        <v>12019.6</v>
      </c>
      <c r="U1692" s="19">
        <f t="shared" si="2443"/>
        <v>11836</v>
      </c>
      <c r="V1692" s="19">
        <f t="shared" si="2444"/>
        <v>11836</v>
      </c>
      <c r="W1692" s="19">
        <f t="shared" ref="W1692:W1693" si="2461">W1693</f>
        <v>0</v>
      </c>
      <c r="X1692" s="32"/>
      <c r="Y1692" s="23"/>
      <c r="Z1692" s="2"/>
    </row>
    <row r="1693" spans="1:26" ht="46.8" x14ac:dyDescent="0.3">
      <c r="A1693" s="47" t="s">
        <v>361</v>
      </c>
      <c r="B1693" s="44">
        <v>240</v>
      </c>
      <c r="C1693" s="47"/>
      <c r="D1693" s="47"/>
      <c r="E1693" s="15" t="s">
        <v>586</v>
      </c>
      <c r="F1693" s="19">
        <f t="shared" si="2458"/>
        <v>12019.6</v>
      </c>
      <c r="G1693" s="19">
        <f t="shared" si="2458"/>
        <v>12522.2</v>
      </c>
      <c r="H1693" s="19">
        <f t="shared" si="2458"/>
        <v>12522.2</v>
      </c>
      <c r="I1693" s="19">
        <f t="shared" si="2458"/>
        <v>0</v>
      </c>
      <c r="J1693" s="19">
        <f t="shared" si="2458"/>
        <v>-686.2</v>
      </c>
      <c r="K1693" s="19">
        <f t="shared" si="2458"/>
        <v>-686.2</v>
      </c>
      <c r="L1693" s="19">
        <f t="shared" si="2394"/>
        <v>12019.6</v>
      </c>
      <c r="M1693" s="19">
        <f t="shared" si="2395"/>
        <v>11836</v>
      </c>
      <c r="N1693" s="19">
        <f t="shared" si="2396"/>
        <v>11836</v>
      </c>
      <c r="O1693" s="19">
        <f t="shared" si="2459"/>
        <v>0</v>
      </c>
      <c r="P1693" s="19">
        <f t="shared" si="2459"/>
        <v>0</v>
      </c>
      <c r="Q1693" s="19">
        <f t="shared" si="2459"/>
        <v>0</v>
      </c>
      <c r="R1693" s="19">
        <f t="shared" si="2441"/>
        <v>12019.6</v>
      </c>
      <c r="S1693" s="19">
        <f t="shared" si="2460"/>
        <v>0</v>
      </c>
      <c r="T1693" s="19">
        <f t="shared" si="2413"/>
        <v>12019.6</v>
      </c>
      <c r="U1693" s="19">
        <f t="shared" si="2443"/>
        <v>11836</v>
      </c>
      <c r="V1693" s="19">
        <f t="shared" si="2444"/>
        <v>11836</v>
      </c>
      <c r="W1693" s="19">
        <f t="shared" si="2461"/>
        <v>0</v>
      </c>
      <c r="X1693" s="32"/>
      <c r="Y1693" s="23"/>
      <c r="Z1693" s="2"/>
    </row>
    <row r="1694" spans="1:26" x14ac:dyDescent="0.3">
      <c r="A1694" s="47" t="s">
        <v>361</v>
      </c>
      <c r="B1694" s="44">
        <v>240</v>
      </c>
      <c r="C1694" s="47" t="s">
        <v>200</v>
      </c>
      <c r="D1694" s="47" t="s">
        <v>5</v>
      </c>
      <c r="E1694" s="15" t="s">
        <v>551</v>
      </c>
      <c r="F1694" s="19">
        <v>12019.6</v>
      </c>
      <c r="G1694" s="19">
        <v>12522.2</v>
      </c>
      <c r="H1694" s="19">
        <v>12522.2</v>
      </c>
      <c r="I1694" s="19"/>
      <c r="J1694" s="19">
        <v>-686.2</v>
      </c>
      <c r="K1694" s="19">
        <v>-686.2</v>
      </c>
      <c r="L1694" s="19">
        <f t="shared" si="2394"/>
        <v>12019.6</v>
      </c>
      <c r="M1694" s="19">
        <f t="shared" si="2395"/>
        <v>11836</v>
      </c>
      <c r="N1694" s="19">
        <f t="shared" si="2396"/>
        <v>11836</v>
      </c>
      <c r="O1694" s="19"/>
      <c r="P1694" s="19"/>
      <c r="Q1694" s="19"/>
      <c r="R1694" s="19">
        <f t="shared" si="2441"/>
        <v>12019.6</v>
      </c>
      <c r="S1694" s="19"/>
      <c r="T1694" s="19">
        <f t="shared" si="2413"/>
        <v>12019.6</v>
      </c>
      <c r="U1694" s="19">
        <f t="shared" si="2443"/>
        <v>11836</v>
      </c>
      <c r="V1694" s="19">
        <f t="shared" si="2444"/>
        <v>11836</v>
      </c>
      <c r="W1694" s="19"/>
      <c r="X1694" s="32"/>
      <c r="Y1694" s="23" t="s">
        <v>1358</v>
      </c>
      <c r="Z1694" s="2"/>
    </row>
    <row r="1695" spans="1:26" x14ac:dyDescent="0.3">
      <c r="A1695" s="47" t="s">
        <v>361</v>
      </c>
      <c r="B1695" s="44">
        <v>800</v>
      </c>
      <c r="C1695" s="47"/>
      <c r="D1695" s="47"/>
      <c r="E1695" s="15" t="s">
        <v>583</v>
      </c>
      <c r="F1695" s="19">
        <f t="shared" ref="F1695:K1696" si="2462">F1696</f>
        <v>266.39999999999998</v>
      </c>
      <c r="G1695" s="19">
        <f t="shared" si="2462"/>
        <v>266.39999999999998</v>
      </c>
      <c r="H1695" s="19">
        <f t="shared" si="2462"/>
        <v>266.39999999999998</v>
      </c>
      <c r="I1695" s="19">
        <f t="shared" si="2462"/>
        <v>0</v>
      </c>
      <c r="J1695" s="19">
        <f t="shared" si="2462"/>
        <v>0</v>
      </c>
      <c r="K1695" s="19">
        <f t="shared" si="2462"/>
        <v>0</v>
      </c>
      <c r="L1695" s="19">
        <f t="shared" si="2394"/>
        <v>266.39999999999998</v>
      </c>
      <c r="M1695" s="19">
        <f t="shared" si="2395"/>
        <v>266.39999999999998</v>
      </c>
      <c r="N1695" s="19">
        <f t="shared" si="2396"/>
        <v>266.39999999999998</v>
      </c>
      <c r="O1695" s="19">
        <f t="shared" ref="O1695:Q1696" si="2463">O1696</f>
        <v>0</v>
      </c>
      <c r="P1695" s="19">
        <f t="shared" si="2463"/>
        <v>0</v>
      </c>
      <c r="Q1695" s="19">
        <f t="shared" si="2463"/>
        <v>0</v>
      </c>
      <c r="R1695" s="19">
        <f t="shared" si="2441"/>
        <v>266.39999999999998</v>
      </c>
      <c r="S1695" s="19">
        <f t="shared" ref="S1695:S1696" si="2464">S1696</f>
        <v>0</v>
      </c>
      <c r="T1695" s="19">
        <f t="shared" si="2413"/>
        <v>266.39999999999998</v>
      </c>
      <c r="U1695" s="19">
        <f t="shared" si="2443"/>
        <v>266.39999999999998</v>
      </c>
      <c r="V1695" s="19">
        <f t="shared" si="2444"/>
        <v>266.39999999999998</v>
      </c>
      <c r="W1695" s="19">
        <f t="shared" ref="W1695:W1696" si="2465">W1696</f>
        <v>0</v>
      </c>
      <c r="X1695" s="32"/>
      <c r="Y1695" s="23"/>
      <c r="Z1695" s="2"/>
    </row>
    <row r="1696" spans="1:26" x14ac:dyDescent="0.3">
      <c r="A1696" s="47" t="s">
        <v>361</v>
      </c>
      <c r="B1696" s="44">
        <v>850</v>
      </c>
      <c r="C1696" s="47"/>
      <c r="D1696" s="47"/>
      <c r="E1696" s="15" t="s">
        <v>601</v>
      </c>
      <c r="F1696" s="19">
        <f t="shared" si="2462"/>
        <v>266.39999999999998</v>
      </c>
      <c r="G1696" s="19">
        <f t="shared" si="2462"/>
        <v>266.39999999999998</v>
      </c>
      <c r="H1696" s="19">
        <f t="shared" si="2462"/>
        <v>266.39999999999998</v>
      </c>
      <c r="I1696" s="19">
        <f t="shared" si="2462"/>
        <v>0</v>
      </c>
      <c r="J1696" s="19">
        <f t="shared" si="2462"/>
        <v>0</v>
      </c>
      <c r="K1696" s="19">
        <f t="shared" si="2462"/>
        <v>0</v>
      </c>
      <c r="L1696" s="19">
        <f t="shared" si="2394"/>
        <v>266.39999999999998</v>
      </c>
      <c r="M1696" s="19">
        <f t="shared" si="2395"/>
        <v>266.39999999999998</v>
      </c>
      <c r="N1696" s="19">
        <f t="shared" si="2396"/>
        <v>266.39999999999998</v>
      </c>
      <c r="O1696" s="19">
        <f t="shared" si="2463"/>
        <v>0</v>
      </c>
      <c r="P1696" s="19">
        <f t="shared" si="2463"/>
        <v>0</v>
      </c>
      <c r="Q1696" s="19">
        <f t="shared" si="2463"/>
        <v>0</v>
      </c>
      <c r="R1696" s="19">
        <f t="shared" si="2441"/>
        <v>266.39999999999998</v>
      </c>
      <c r="S1696" s="19">
        <f t="shared" si="2464"/>
        <v>0</v>
      </c>
      <c r="T1696" s="19">
        <f t="shared" si="2413"/>
        <v>266.39999999999998</v>
      </c>
      <c r="U1696" s="19">
        <f t="shared" si="2443"/>
        <v>266.39999999999998</v>
      </c>
      <c r="V1696" s="19">
        <f t="shared" si="2444"/>
        <v>266.39999999999998</v>
      </c>
      <c r="W1696" s="19">
        <f t="shared" si="2465"/>
        <v>0</v>
      </c>
      <c r="X1696" s="32"/>
      <c r="Y1696" s="23"/>
      <c r="Z1696" s="2"/>
    </row>
    <row r="1697" spans="1:26" x14ac:dyDescent="0.3">
      <c r="A1697" s="47" t="s">
        <v>361</v>
      </c>
      <c r="B1697" s="44">
        <v>850</v>
      </c>
      <c r="C1697" s="47" t="s">
        <v>200</v>
      </c>
      <c r="D1697" s="47" t="s">
        <v>5</v>
      </c>
      <c r="E1697" s="15" t="s">
        <v>551</v>
      </c>
      <c r="F1697" s="19">
        <v>266.39999999999998</v>
      </c>
      <c r="G1697" s="19">
        <v>266.39999999999998</v>
      </c>
      <c r="H1697" s="19">
        <v>266.39999999999998</v>
      </c>
      <c r="I1697" s="19"/>
      <c r="J1697" s="19"/>
      <c r="K1697" s="19"/>
      <c r="L1697" s="19">
        <f t="shared" si="2394"/>
        <v>266.39999999999998</v>
      </c>
      <c r="M1697" s="19">
        <f t="shared" si="2395"/>
        <v>266.39999999999998</v>
      </c>
      <c r="N1697" s="19">
        <f t="shared" si="2396"/>
        <v>266.39999999999998</v>
      </c>
      <c r="O1697" s="19"/>
      <c r="P1697" s="19"/>
      <c r="Q1697" s="19"/>
      <c r="R1697" s="19">
        <f t="shared" si="2441"/>
        <v>266.39999999999998</v>
      </c>
      <c r="S1697" s="19"/>
      <c r="T1697" s="19">
        <f t="shared" si="2413"/>
        <v>266.39999999999998</v>
      </c>
      <c r="U1697" s="19">
        <f t="shared" si="2443"/>
        <v>266.39999999999998</v>
      </c>
      <c r="V1697" s="19">
        <f t="shared" si="2444"/>
        <v>266.39999999999998</v>
      </c>
      <c r="W1697" s="19"/>
      <c r="X1697" s="32"/>
      <c r="Y1697" s="23"/>
      <c r="Z1697" s="2"/>
    </row>
    <row r="1698" spans="1:26" s="11" customFormat="1" ht="31.2" x14ac:dyDescent="0.3">
      <c r="A1698" s="10" t="s">
        <v>364</v>
      </c>
      <c r="B1698" s="17"/>
      <c r="C1698" s="10"/>
      <c r="D1698" s="10"/>
      <c r="E1698" s="16" t="s">
        <v>1209</v>
      </c>
      <c r="F1698" s="18">
        <f>F1706+F1719</f>
        <v>344917.6</v>
      </c>
      <c r="G1698" s="18">
        <f t="shared" ref="G1698:H1698" si="2466">G1706+G1719</f>
        <v>327507.89999999997</v>
      </c>
      <c r="H1698" s="18">
        <f t="shared" si="2466"/>
        <v>266516.2</v>
      </c>
      <c r="I1698" s="18">
        <f t="shared" ref="I1698:K1698" si="2467">I1706+I1719</f>
        <v>0</v>
      </c>
      <c r="J1698" s="18">
        <f t="shared" si="2467"/>
        <v>0</v>
      </c>
      <c r="K1698" s="18">
        <f t="shared" si="2467"/>
        <v>0</v>
      </c>
      <c r="L1698" s="18">
        <f t="shared" si="2394"/>
        <v>344917.6</v>
      </c>
      <c r="M1698" s="18">
        <f t="shared" si="2395"/>
        <v>327507.89999999997</v>
      </c>
      <c r="N1698" s="18">
        <f t="shared" si="2396"/>
        <v>266516.2</v>
      </c>
      <c r="O1698" s="18">
        <f>O1706+O1719+O1699</f>
        <v>49364.612000000001</v>
      </c>
      <c r="P1698" s="18">
        <f t="shared" ref="P1698:W1698" si="2468">P1706+P1719+P1699</f>
        <v>8831.5</v>
      </c>
      <c r="Q1698" s="18">
        <f t="shared" si="2468"/>
        <v>43211.8</v>
      </c>
      <c r="R1698" s="18">
        <f t="shared" si="2441"/>
        <v>394282.212</v>
      </c>
      <c r="S1698" s="18">
        <f t="shared" ref="S1698" si="2469">S1706+S1719+S1699</f>
        <v>3673.8</v>
      </c>
      <c r="T1698" s="18">
        <f t="shared" si="2413"/>
        <v>397956.01199999999</v>
      </c>
      <c r="U1698" s="18">
        <f t="shared" si="2443"/>
        <v>336339.39999999997</v>
      </c>
      <c r="V1698" s="18">
        <f t="shared" si="2444"/>
        <v>309728</v>
      </c>
      <c r="W1698" s="18">
        <f t="shared" si="2468"/>
        <v>0</v>
      </c>
      <c r="X1698" s="31"/>
      <c r="Y1698" s="26"/>
    </row>
    <row r="1699" spans="1:26" ht="62.4" x14ac:dyDescent="0.3">
      <c r="A1699" s="20" t="s">
        <v>1404</v>
      </c>
      <c r="B1699" s="44"/>
      <c r="C1699" s="47"/>
      <c r="D1699" s="47"/>
      <c r="E1699" s="15" t="s">
        <v>1426</v>
      </c>
      <c r="F1699" s="19"/>
      <c r="G1699" s="19"/>
      <c r="H1699" s="19"/>
      <c r="I1699" s="19"/>
      <c r="J1699" s="19"/>
      <c r="K1699" s="19"/>
      <c r="L1699" s="19"/>
      <c r="M1699" s="19"/>
      <c r="N1699" s="19"/>
      <c r="O1699" s="19">
        <f>O1700+O1703</f>
        <v>54685.612000000001</v>
      </c>
      <c r="P1699" s="19">
        <f t="shared" ref="P1699:W1699" si="2470">P1700+P1703</f>
        <v>0</v>
      </c>
      <c r="Q1699" s="19">
        <f t="shared" si="2470"/>
        <v>0</v>
      </c>
      <c r="R1699" s="19">
        <f t="shared" si="2441"/>
        <v>54685.612000000001</v>
      </c>
      <c r="S1699" s="19">
        <f t="shared" ref="S1699" si="2471">S1700+S1703</f>
        <v>3673.8</v>
      </c>
      <c r="T1699" s="19">
        <f t="shared" si="2413"/>
        <v>58359.412000000004</v>
      </c>
      <c r="U1699" s="19">
        <f t="shared" si="2443"/>
        <v>0</v>
      </c>
      <c r="V1699" s="19">
        <f t="shared" si="2444"/>
        <v>0</v>
      </c>
      <c r="W1699" s="19">
        <f t="shared" si="2470"/>
        <v>0</v>
      </c>
      <c r="X1699" s="32"/>
      <c r="Y1699" s="23"/>
      <c r="Z1699" s="2"/>
    </row>
    <row r="1700" spans="1:26" ht="46.8" x14ac:dyDescent="0.3">
      <c r="A1700" s="20" t="s">
        <v>1404</v>
      </c>
      <c r="B1700" s="44">
        <v>400</v>
      </c>
      <c r="C1700" s="47"/>
      <c r="D1700" s="47"/>
      <c r="E1700" s="15" t="s">
        <v>580</v>
      </c>
      <c r="F1700" s="19"/>
      <c r="G1700" s="19"/>
      <c r="H1700" s="19"/>
      <c r="I1700" s="19"/>
      <c r="J1700" s="19"/>
      <c r="K1700" s="19"/>
      <c r="L1700" s="19"/>
      <c r="M1700" s="19"/>
      <c r="N1700" s="19"/>
      <c r="O1700" s="19">
        <f>O1701</f>
        <v>54563.177000000003</v>
      </c>
      <c r="P1700" s="19">
        <f t="shared" ref="P1700:W1701" si="2472">P1701</f>
        <v>0</v>
      </c>
      <c r="Q1700" s="19">
        <f t="shared" si="2472"/>
        <v>0</v>
      </c>
      <c r="R1700" s="19">
        <f t="shared" si="2441"/>
        <v>54563.177000000003</v>
      </c>
      <c r="S1700" s="19">
        <f t="shared" si="2472"/>
        <v>3673.8</v>
      </c>
      <c r="T1700" s="19">
        <f t="shared" si="2413"/>
        <v>58236.977000000006</v>
      </c>
      <c r="U1700" s="19">
        <f t="shared" si="2443"/>
        <v>0</v>
      </c>
      <c r="V1700" s="19">
        <f t="shared" si="2444"/>
        <v>0</v>
      </c>
      <c r="W1700" s="19">
        <f t="shared" si="2472"/>
        <v>0</v>
      </c>
      <c r="X1700" s="32"/>
      <c r="Y1700" s="23"/>
      <c r="Z1700" s="2"/>
    </row>
    <row r="1701" spans="1:26" x14ac:dyDescent="0.3">
      <c r="A1701" s="20" t="s">
        <v>1404</v>
      </c>
      <c r="B1701" s="44">
        <v>410</v>
      </c>
      <c r="C1701" s="47"/>
      <c r="D1701" s="47"/>
      <c r="E1701" s="15" t="s">
        <v>593</v>
      </c>
      <c r="F1701" s="19"/>
      <c r="G1701" s="19"/>
      <c r="H1701" s="19"/>
      <c r="I1701" s="19"/>
      <c r="J1701" s="19"/>
      <c r="K1701" s="19"/>
      <c r="L1701" s="19"/>
      <c r="M1701" s="19"/>
      <c r="N1701" s="19"/>
      <c r="O1701" s="19">
        <f>O1702</f>
        <v>54563.177000000003</v>
      </c>
      <c r="P1701" s="19">
        <f t="shared" si="2472"/>
        <v>0</v>
      </c>
      <c r="Q1701" s="19">
        <f t="shared" si="2472"/>
        <v>0</v>
      </c>
      <c r="R1701" s="19">
        <f t="shared" si="2441"/>
        <v>54563.177000000003</v>
      </c>
      <c r="S1701" s="19">
        <f t="shared" si="2472"/>
        <v>3673.8</v>
      </c>
      <c r="T1701" s="19">
        <f t="shared" si="2413"/>
        <v>58236.977000000006</v>
      </c>
      <c r="U1701" s="19">
        <f t="shared" si="2443"/>
        <v>0</v>
      </c>
      <c r="V1701" s="19">
        <f t="shared" si="2444"/>
        <v>0</v>
      </c>
      <c r="W1701" s="19">
        <f t="shared" si="2472"/>
        <v>0</v>
      </c>
      <c r="X1701" s="32"/>
      <c r="Y1701" s="23"/>
      <c r="Z1701" s="2"/>
    </row>
    <row r="1702" spans="1:26" x14ac:dyDescent="0.3">
      <c r="A1702" s="20" t="s">
        <v>1404</v>
      </c>
      <c r="B1702" s="44">
        <v>410</v>
      </c>
      <c r="C1702" s="47" t="s">
        <v>200</v>
      </c>
      <c r="D1702" s="47" t="s">
        <v>5</v>
      </c>
      <c r="E1702" s="15" t="s">
        <v>551</v>
      </c>
      <c r="F1702" s="19"/>
      <c r="G1702" s="19"/>
      <c r="H1702" s="19"/>
      <c r="I1702" s="19"/>
      <c r="J1702" s="19"/>
      <c r="K1702" s="19"/>
      <c r="L1702" s="19"/>
      <c r="M1702" s="19"/>
      <c r="N1702" s="19"/>
      <c r="O1702" s="19">
        <f>468+54095.177</f>
        <v>54563.177000000003</v>
      </c>
      <c r="P1702" s="19"/>
      <c r="Q1702" s="19"/>
      <c r="R1702" s="19">
        <f t="shared" si="2441"/>
        <v>54563.177000000003</v>
      </c>
      <c r="S1702" s="19">
        <v>3673.8</v>
      </c>
      <c r="T1702" s="19">
        <f t="shared" si="2413"/>
        <v>58236.977000000006</v>
      </c>
      <c r="U1702" s="19">
        <f t="shared" si="2443"/>
        <v>0</v>
      </c>
      <c r="V1702" s="19">
        <f t="shared" si="2444"/>
        <v>0</v>
      </c>
      <c r="W1702" s="40"/>
      <c r="X1702" s="41"/>
      <c r="Y1702" s="42"/>
      <c r="Z1702" s="43"/>
    </row>
    <row r="1703" spans="1:26" x14ac:dyDescent="0.3">
      <c r="A1703" s="20" t="s">
        <v>1404</v>
      </c>
      <c r="B1703" s="44">
        <v>800</v>
      </c>
      <c r="C1703" s="47"/>
      <c r="D1703" s="47"/>
      <c r="E1703" s="15" t="s">
        <v>583</v>
      </c>
      <c r="F1703" s="19"/>
      <c r="G1703" s="19"/>
      <c r="H1703" s="19"/>
      <c r="I1703" s="19"/>
      <c r="J1703" s="19"/>
      <c r="K1703" s="19"/>
      <c r="L1703" s="19"/>
      <c r="M1703" s="19"/>
      <c r="N1703" s="19"/>
      <c r="O1703" s="19">
        <f>O1704</f>
        <v>122.435</v>
      </c>
      <c r="P1703" s="19">
        <f t="shared" ref="P1703:W1704" si="2473">P1704</f>
        <v>0</v>
      </c>
      <c r="Q1703" s="19">
        <f t="shared" si="2473"/>
        <v>0</v>
      </c>
      <c r="R1703" s="19">
        <f t="shared" si="2441"/>
        <v>122.435</v>
      </c>
      <c r="S1703" s="19">
        <f t="shared" si="2473"/>
        <v>0</v>
      </c>
      <c r="T1703" s="19">
        <f t="shared" si="2413"/>
        <v>122.435</v>
      </c>
      <c r="U1703" s="19">
        <f t="shared" si="2443"/>
        <v>0</v>
      </c>
      <c r="V1703" s="19">
        <f t="shared" si="2444"/>
        <v>0</v>
      </c>
      <c r="W1703" s="19">
        <f t="shared" si="2473"/>
        <v>0</v>
      </c>
      <c r="X1703" s="32"/>
      <c r="Y1703" s="23"/>
      <c r="Z1703" s="2"/>
    </row>
    <row r="1704" spans="1:26" x14ac:dyDescent="0.3">
      <c r="A1704" s="20" t="s">
        <v>1404</v>
      </c>
      <c r="B1704" s="44">
        <v>830</v>
      </c>
      <c r="C1704" s="47"/>
      <c r="D1704" s="47"/>
      <c r="E1704" s="15" t="s">
        <v>600</v>
      </c>
      <c r="F1704" s="19"/>
      <c r="G1704" s="19"/>
      <c r="H1704" s="19"/>
      <c r="I1704" s="19"/>
      <c r="J1704" s="19"/>
      <c r="K1704" s="19"/>
      <c r="L1704" s="19"/>
      <c r="M1704" s="19"/>
      <c r="N1704" s="19"/>
      <c r="O1704" s="19">
        <f>O1705</f>
        <v>122.435</v>
      </c>
      <c r="P1704" s="19">
        <f t="shared" si="2473"/>
        <v>0</v>
      </c>
      <c r="Q1704" s="19">
        <f t="shared" si="2473"/>
        <v>0</v>
      </c>
      <c r="R1704" s="19">
        <f t="shared" si="2441"/>
        <v>122.435</v>
      </c>
      <c r="S1704" s="19">
        <f t="shared" si="2473"/>
        <v>0</v>
      </c>
      <c r="T1704" s="19">
        <f t="shared" si="2413"/>
        <v>122.435</v>
      </c>
      <c r="U1704" s="19">
        <f t="shared" si="2443"/>
        <v>0</v>
      </c>
      <c r="V1704" s="19">
        <f t="shared" si="2444"/>
        <v>0</v>
      </c>
      <c r="W1704" s="19">
        <f t="shared" si="2473"/>
        <v>0</v>
      </c>
      <c r="X1704" s="32"/>
      <c r="Y1704" s="23"/>
      <c r="Z1704" s="2"/>
    </row>
    <row r="1705" spans="1:26" x14ac:dyDescent="0.3">
      <c r="A1705" s="20" t="s">
        <v>1404</v>
      </c>
      <c r="B1705" s="44">
        <v>830</v>
      </c>
      <c r="C1705" s="47" t="s">
        <v>200</v>
      </c>
      <c r="D1705" s="47" t="s">
        <v>5</v>
      </c>
      <c r="E1705" s="15" t="s">
        <v>551</v>
      </c>
      <c r="F1705" s="19"/>
      <c r="G1705" s="19"/>
      <c r="H1705" s="19"/>
      <c r="I1705" s="19"/>
      <c r="J1705" s="19"/>
      <c r="K1705" s="19"/>
      <c r="L1705" s="19"/>
      <c r="M1705" s="19"/>
      <c r="N1705" s="19"/>
      <c r="O1705" s="19">
        <f>54.07+68.365</f>
        <v>122.435</v>
      </c>
      <c r="P1705" s="19"/>
      <c r="Q1705" s="19"/>
      <c r="R1705" s="19">
        <f t="shared" si="2441"/>
        <v>122.435</v>
      </c>
      <c r="S1705" s="19"/>
      <c r="T1705" s="19">
        <f t="shared" si="2413"/>
        <v>122.435</v>
      </c>
      <c r="U1705" s="19">
        <f t="shared" si="2443"/>
        <v>0</v>
      </c>
      <c r="V1705" s="19">
        <f t="shared" si="2444"/>
        <v>0</v>
      </c>
      <c r="W1705" s="19"/>
      <c r="X1705" s="32"/>
      <c r="Y1705" s="23"/>
      <c r="Z1705" s="2"/>
    </row>
    <row r="1706" spans="1:26" ht="78" x14ac:dyDescent="0.3">
      <c r="A1706" s="47" t="s">
        <v>368</v>
      </c>
      <c r="B1706" s="44"/>
      <c r="C1706" s="47"/>
      <c r="D1706" s="47"/>
      <c r="E1706" s="15" t="s">
        <v>1210</v>
      </c>
      <c r="F1706" s="19">
        <f t="shared" ref="F1706:K1706" si="2474">F1707+F1711+F1715</f>
        <v>267061.3</v>
      </c>
      <c r="G1706" s="19">
        <f t="shared" si="2474"/>
        <v>267805.59999999998</v>
      </c>
      <c r="H1706" s="19">
        <f t="shared" si="2474"/>
        <v>260852.8</v>
      </c>
      <c r="I1706" s="19">
        <f t="shared" si="2474"/>
        <v>0</v>
      </c>
      <c r="J1706" s="19">
        <f t="shared" si="2474"/>
        <v>0</v>
      </c>
      <c r="K1706" s="19">
        <f t="shared" si="2474"/>
        <v>0</v>
      </c>
      <c r="L1706" s="19">
        <f t="shared" si="2394"/>
        <v>267061.3</v>
      </c>
      <c r="M1706" s="19">
        <f t="shared" si="2395"/>
        <v>267805.59999999998</v>
      </c>
      <c r="N1706" s="19">
        <f t="shared" si="2396"/>
        <v>260852.8</v>
      </c>
      <c r="O1706" s="19">
        <f t="shared" ref="O1706:Q1706" si="2475">O1707+O1711+O1715</f>
        <v>-2208.1</v>
      </c>
      <c r="P1706" s="19">
        <f t="shared" si="2475"/>
        <v>9609.6999999999989</v>
      </c>
      <c r="Q1706" s="19">
        <f t="shared" si="2475"/>
        <v>8970.5</v>
      </c>
      <c r="R1706" s="19">
        <f t="shared" si="2441"/>
        <v>264853.2</v>
      </c>
      <c r="S1706" s="19">
        <f t="shared" ref="S1706" si="2476">S1707+S1711+S1715</f>
        <v>0</v>
      </c>
      <c r="T1706" s="19">
        <f t="shared" si="2413"/>
        <v>264853.2</v>
      </c>
      <c r="U1706" s="19">
        <f t="shared" si="2443"/>
        <v>277415.3</v>
      </c>
      <c r="V1706" s="19">
        <f t="shared" si="2444"/>
        <v>269823.3</v>
      </c>
      <c r="W1706" s="19">
        <f t="shared" ref="W1706" si="2477">W1707+W1711+W1715</f>
        <v>0</v>
      </c>
      <c r="X1706" s="32"/>
      <c r="Y1706" s="23"/>
      <c r="Z1706" s="2"/>
    </row>
    <row r="1707" spans="1:26" ht="62.4" x14ac:dyDescent="0.3">
      <c r="A1707" s="47" t="s">
        <v>365</v>
      </c>
      <c r="B1707" s="44"/>
      <c r="C1707" s="47"/>
      <c r="D1707" s="47"/>
      <c r="E1707" s="15" t="s">
        <v>756</v>
      </c>
      <c r="F1707" s="19">
        <f t="shared" ref="F1707:K1709" si="2478">F1708</f>
        <v>3346</v>
      </c>
      <c r="G1707" s="19">
        <f t="shared" si="2478"/>
        <v>4090.2999999999997</v>
      </c>
      <c r="H1707" s="19">
        <f t="shared" si="2478"/>
        <v>4265</v>
      </c>
      <c r="I1707" s="19">
        <f t="shared" si="2478"/>
        <v>0</v>
      </c>
      <c r="J1707" s="19">
        <f t="shared" si="2478"/>
        <v>0</v>
      </c>
      <c r="K1707" s="19">
        <f t="shared" si="2478"/>
        <v>0</v>
      </c>
      <c r="L1707" s="19">
        <f t="shared" si="2394"/>
        <v>3346</v>
      </c>
      <c r="M1707" s="19">
        <f t="shared" si="2395"/>
        <v>4090.2999999999997</v>
      </c>
      <c r="N1707" s="19">
        <f t="shared" si="2396"/>
        <v>4265</v>
      </c>
      <c r="O1707" s="19">
        <f t="shared" ref="O1707:Q1709" si="2479">O1708</f>
        <v>-426.2</v>
      </c>
      <c r="P1707" s="19">
        <f t="shared" si="2479"/>
        <v>-1081.3999999999999</v>
      </c>
      <c r="Q1707" s="19">
        <f t="shared" si="2479"/>
        <v>-1720.7</v>
      </c>
      <c r="R1707" s="19">
        <f t="shared" si="2441"/>
        <v>2919.8</v>
      </c>
      <c r="S1707" s="19">
        <f t="shared" ref="S1707:S1709" si="2480">S1708</f>
        <v>0</v>
      </c>
      <c r="T1707" s="19">
        <f t="shared" si="2413"/>
        <v>2919.8</v>
      </c>
      <c r="U1707" s="19">
        <f t="shared" si="2443"/>
        <v>3008.8999999999996</v>
      </c>
      <c r="V1707" s="19">
        <f t="shared" si="2444"/>
        <v>2544.3000000000002</v>
      </c>
      <c r="W1707" s="19">
        <f t="shared" ref="W1707:W1709" si="2481">W1708</f>
        <v>0</v>
      </c>
      <c r="X1707" s="32"/>
      <c r="Y1707" s="23"/>
      <c r="Z1707" s="2"/>
    </row>
    <row r="1708" spans="1:26" ht="31.2" x14ac:dyDescent="0.3">
      <c r="A1708" s="47" t="s">
        <v>365</v>
      </c>
      <c r="B1708" s="44">
        <v>200</v>
      </c>
      <c r="C1708" s="47"/>
      <c r="D1708" s="47"/>
      <c r="E1708" s="15" t="s">
        <v>578</v>
      </c>
      <c r="F1708" s="19">
        <f t="shared" si="2478"/>
        <v>3346</v>
      </c>
      <c r="G1708" s="19">
        <f t="shared" si="2478"/>
        <v>4090.2999999999997</v>
      </c>
      <c r="H1708" s="19">
        <f t="shared" si="2478"/>
        <v>4265</v>
      </c>
      <c r="I1708" s="19">
        <f t="shared" si="2478"/>
        <v>0</v>
      </c>
      <c r="J1708" s="19">
        <f t="shared" si="2478"/>
        <v>0</v>
      </c>
      <c r="K1708" s="19">
        <f t="shared" si="2478"/>
        <v>0</v>
      </c>
      <c r="L1708" s="19">
        <f t="shared" si="2394"/>
        <v>3346</v>
      </c>
      <c r="M1708" s="19">
        <f t="shared" si="2395"/>
        <v>4090.2999999999997</v>
      </c>
      <c r="N1708" s="19">
        <f t="shared" si="2396"/>
        <v>4265</v>
      </c>
      <c r="O1708" s="19">
        <f t="shared" si="2479"/>
        <v>-426.2</v>
      </c>
      <c r="P1708" s="19">
        <f t="shared" si="2479"/>
        <v>-1081.3999999999999</v>
      </c>
      <c r="Q1708" s="19">
        <f t="shared" si="2479"/>
        <v>-1720.7</v>
      </c>
      <c r="R1708" s="19">
        <f t="shared" si="2441"/>
        <v>2919.8</v>
      </c>
      <c r="S1708" s="19">
        <f t="shared" si="2480"/>
        <v>0</v>
      </c>
      <c r="T1708" s="19">
        <f t="shared" si="2413"/>
        <v>2919.8</v>
      </c>
      <c r="U1708" s="19">
        <f t="shared" si="2443"/>
        <v>3008.8999999999996</v>
      </c>
      <c r="V1708" s="19">
        <f t="shared" si="2444"/>
        <v>2544.3000000000002</v>
      </c>
      <c r="W1708" s="19">
        <f t="shared" si="2481"/>
        <v>0</v>
      </c>
      <c r="X1708" s="32"/>
      <c r="Y1708" s="23"/>
      <c r="Z1708" s="2"/>
    </row>
    <row r="1709" spans="1:26" ht="46.8" x14ac:dyDescent="0.3">
      <c r="A1709" s="47" t="s">
        <v>365</v>
      </c>
      <c r="B1709" s="44">
        <v>240</v>
      </c>
      <c r="C1709" s="47"/>
      <c r="D1709" s="47"/>
      <c r="E1709" s="15" t="s">
        <v>586</v>
      </c>
      <c r="F1709" s="19">
        <f t="shared" si="2478"/>
        <v>3346</v>
      </c>
      <c r="G1709" s="19">
        <f t="shared" si="2478"/>
        <v>4090.2999999999997</v>
      </c>
      <c r="H1709" s="19">
        <f t="shared" si="2478"/>
        <v>4265</v>
      </c>
      <c r="I1709" s="19">
        <f t="shared" si="2478"/>
        <v>0</v>
      </c>
      <c r="J1709" s="19">
        <f t="shared" si="2478"/>
        <v>0</v>
      </c>
      <c r="K1709" s="19">
        <f t="shared" si="2478"/>
        <v>0</v>
      </c>
      <c r="L1709" s="19">
        <f t="shared" si="2394"/>
        <v>3346</v>
      </c>
      <c r="M1709" s="19">
        <f t="shared" si="2395"/>
        <v>4090.2999999999997</v>
      </c>
      <c r="N1709" s="19">
        <f t="shared" si="2396"/>
        <v>4265</v>
      </c>
      <c r="O1709" s="19">
        <f t="shared" si="2479"/>
        <v>-426.2</v>
      </c>
      <c r="P1709" s="19">
        <f t="shared" si="2479"/>
        <v>-1081.3999999999999</v>
      </c>
      <c r="Q1709" s="19">
        <f t="shared" si="2479"/>
        <v>-1720.7</v>
      </c>
      <c r="R1709" s="19">
        <f t="shared" si="2441"/>
        <v>2919.8</v>
      </c>
      <c r="S1709" s="19">
        <f t="shared" si="2480"/>
        <v>0</v>
      </c>
      <c r="T1709" s="19">
        <f t="shared" si="2413"/>
        <v>2919.8</v>
      </c>
      <c r="U1709" s="19">
        <f t="shared" si="2443"/>
        <v>3008.8999999999996</v>
      </c>
      <c r="V1709" s="19">
        <f t="shared" si="2444"/>
        <v>2544.3000000000002</v>
      </c>
      <c r="W1709" s="19">
        <f t="shared" si="2481"/>
        <v>0</v>
      </c>
      <c r="X1709" s="32"/>
      <c r="Y1709" s="23"/>
      <c r="Z1709" s="2"/>
    </row>
    <row r="1710" spans="1:26" x14ac:dyDescent="0.3">
      <c r="A1710" s="47" t="s">
        <v>365</v>
      </c>
      <c r="B1710" s="44">
        <v>240</v>
      </c>
      <c r="C1710" s="47" t="s">
        <v>61</v>
      </c>
      <c r="D1710" s="47" t="s">
        <v>142</v>
      </c>
      <c r="E1710" s="15" t="s">
        <v>569</v>
      </c>
      <c r="F1710" s="19">
        <v>3346</v>
      </c>
      <c r="G1710" s="19">
        <v>4090.2999999999997</v>
      </c>
      <c r="H1710" s="19">
        <v>4265</v>
      </c>
      <c r="I1710" s="19"/>
      <c r="J1710" s="19"/>
      <c r="K1710" s="19"/>
      <c r="L1710" s="19">
        <f t="shared" si="2394"/>
        <v>3346</v>
      </c>
      <c r="M1710" s="19">
        <f t="shared" si="2395"/>
        <v>4090.2999999999997</v>
      </c>
      <c r="N1710" s="19">
        <f t="shared" si="2396"/>
        <v>4265</v>
      </c>
      <c r="O1710" s="19">
        <f>-424.8-1.4</f>
        <v>-426.2</v>
      </c>
      <c r="P1710" s="19">
        <f>-1089.8+8.4</f>
        <v>-1081.3999999999999</v>
      </c>
      <c r="Q1710" s="19">
        <f>-1729+8.3</f>
        <v>-1720.7</v>
      </c>
      <c r="R1710" s="19">
        <f t="shared" si="2441"/>
        <v>2919.8</v>
      </c>
      <c r="S1710" s="19"/>
      <c r="T1710" s="19">
        <f t="shared" si="2413"/>
        <v>2919.8</v>
      </c>
      <c r="U1710" s="19">
        <f t="shared" si="2443"/>
        <v>3008.8999999999996</v>
      </c>
      <c r="V1710" s="19">
        <f t="shared" si="2444"/>
        <v>2544.3000000000002</v>
      </c>
      <c r="W1710" s="19"/>
      <c r="X1710" s="32"/>
      <c r="Y1710" s="23"/>
      <c r="Z1710" s="2"/>
    </row>
    <row r="1711" spans="1:26" ht="140.4" x14ac:dyDescent="0.3">
      <c r="A1711" s="47" t="s">
        <v>366</v>
      </c>
      <c r="B1711" s="44"/>
      <c r="C1711" s="47"/>
      <c r="D1711" s="47"/>
      <c r="E1711" s="15" t="s">
        <v>757</v>
      </c>
      <c r="F1711" s="19">
        <f t="shared" ref="F1711:K1713" si="2482">F1712</f>
        <v>67548.5</v>
      </c>
      <c r="G1711" s="19">
        <f t="shared" si="2482"/>
        <v>67548.5</v>
      </c>
      <c r="H1711" s="19">
        <f t="shared" si="2482"/>
        <v>59307.5</v>
      </c>
      <c r="I1711" s="19">
        <f t="shared" si="2482"/>
        <v>0</v>
      </c>
      <c r="J1711" s="19">
        <f t="shared" si="2482"/>
        <v>0</v>
      </c>
      <c r="K1711" s="19">
        <f t="shared" si="2482"/>
        <v>0</v>
      </c>
      <c r="L1711" s="19">
        <f t="shared" si="2394"/>
        <v>67548.5</v>
      </c>
      <c r="M1711" s="19">
        <f t="shared" si="2395"/>
        <v>67548.5</v>
      </c>
      <c r="N1711" s="19">
        <f t="shared" si="2396"/>
        <v>59307.5</v>
      </c>
      <c r="O1711" s="19">
        <f t="shared" ref="O1711:Q1713" si="2483">O1712</f>
        <v>-3650.9</v>
      </c>
      <c r="P1711" s="19">
        <f t="shared" si="2483"/>
        <v>-13471.5</v>
      </c>
      <c r="Q1711" s="19">
        <f t="shared" si="2483"/>
        <v>-15524.2</v>
      </c>
      <c r="R1711" s="19">
        <f t="shared" si="2441"/>
        <v>63897.599999999999</v>
      </c>
      <c r="S1711" s="19">
        <f t="shared" ref="S1711:S1713" si="2484">S1712</f>
        <v>0</v>
      </c>
      <c r="T1711" s="19">
        <f t="shared" si="2413"/>
        <v>63897.599999999999</v>
      </c>
      <c r="U1711" s="19">
        <f t="shared" si="2443"/>
        <v>54077</v>
      </c>
      <c r="V1711" s="19">
        <f t="shared" si="2444"/>
        <v>43783.3</v>
      </c>
      <c r="W1711" s="19">
        <f t="shared" ref="W1711:W1713" si="2485">W1712</f>
        <v>0</v>
      </c>
      <c r="X1711" s="32"/>
      <c r="Y1711" s="23"/>
      <c r="Z1711" s="2"/>
    </row>
    <row r="1712" spans="1:26" ht="46.8" x14ac:dyDescent="0.3">
      <c r="A1712" s="47" t="s">
        <v>366</v>
      </c>
      <c r="B1712" s="44">
        <v>400</v>
      </c>
      <c r="C1712" s="47"/>
      <c r="D1712" s="47"/>
      <c r="E1712" s="15" t="s">
        <v>580</v>
      </c>
      <c r="F1712" s="19">
        <f t="shared" si="2482"/>
        <v>67548.5</v>
      </c>
      <c r="G1712" s="19">
        <f t="shared" si="2482"/>
        <v>67548.5</v>
      </c>
      <c r="H1712" s="19">
        <f t="shared" si="2482"/>
        <v>59307.5</v>
      </c>
      <c r="I1712" s="19">
        <f t="shared" si="2482"/>
        <v>0</v>
      </c>
      <c r="J1712" s="19">
        <f t="shared" si="2482"/>
        <v>0</v>
      </c>
      <c r="K1712" s="19">
        <f t="shared" si="2482"/>
        <v>0</v>
      </c>
      <c r="L1712" s="19">
        <f t="shared" si="2394"/>
        <v>67548.5</v>
      </c>
      <c r="M1712" s="19">
        <f t="shared" si="2395"/>
        <v>67548.5</v>
      </c>
      <c r="N1712" s="19">
        <f t="shared" si="2396"/>
        <v>59307.5</v>
      </c>
      <c r="O1712" s="19">
        <f t="shared" si="2483"/>
        <v>-3650.9</v>
      </c>
      <c r="P1712" s="19">
        <f t="shared" si="2483"/>
        <v>-13471.5</v>
      </c>
      <c r="Q1712" s="19">
        <f t="shared" si="2483"/>
        <v>-15524.2</v>
      </c>
      <c r="R1712" s="19">
        <f t="shared" si="2441"/>
        <v>63897.599999999999</v>
      </c>
      <c r="S1712" s="19">
        <f t="shared" si="2484"/>
        <v>0</v>
      </c>
      <c r="T1712" s="19">
        <f t="shared" si="2413"/>
        <v>63897.599999999999</v>
      </c>
      <c r="U1712" s="19">
        <f t="shared" si="2443"/>
        <v>54077</v>
      </c>
      <c r="V1712" s="19">
        <f t="shared" si="2444"/>
        <v>43783.3</v>
      </c>
      <c r="W1712" s="19">
        <f t="shared" si="2485"/>
        <v>0</v>
      </c>
      <c r="X1712" s="32"/>
      <c r="Y1712" s="23"/>
      <c r="Z1712" s="2"/>
    </row>
    <row r="1713" spans="1:26" x14ac:dyDescent="0.3">
      <c r="A1713" s="47" t="s">
        <v>366</v>
      </c>
      <c r="B1713" s="44">
        <v>410</v>
      </c>
      <c r="C1713" s="47"/>
      <c r="D1713" s="47"/>
      <c r="E1713" s="15" t="s">
        <v>593</v>
      </c>
      <c r="F1713" s="19">
        <f t="shared" si="2482"/>
        <v>67548.5</v>
      </c>
      <c r="G1713" s="19">
        <f t="shared" si="2482"/>
        <v>67548.5</v>
      </c>
      <c r="H1713" s="19">
        <f t="shared" si="2482"/>
        <v>59307.5</v>
      </c>
      <c r="I1713" s="19">
        <f t="shared" si="2482"/>
        <v>0</v>
      </c>
      <c r="J1713" s="19">
        <f t="shared" si="2482"/>
        <v>0</v>
      </c>
      <c r="K1713" s="19">
        <f t="shared" si="2482"/>
        <v>0</v>
      </c>
      <c r="L1713" s="19">
        <f t="shared" si="2394"/>
        <v>67548.5</v>
      </c>
      <c r="M1713" s="19">
        <f t="shared" si="2395"/>
        <v>67548.5</v>
      </c>
      <c r="N1713" s="19">
        <f t="shared" si="2396"/>
        <v>59307.5</v>
      </c>
      <c r="O1713" s="19">
        <f t="shared" si="2483"/>
        <v>-3650.9</v>
      </c>
      <c r="P1713" s="19">
        <f t="shared" si="2483"/>
        <v>-13471.5</v>
      </c>
      <c r="Q1713" s="19">
        <f t="shared" si="2483"/>
        <v>-15524.2</v>
      </c>
      <c r="R1713" s="19">
        <f t="shared" si="2441"/>
        <v>63897.599999999999</v>
      </c>
      <c r="S1713" s="19">
        <f t="shared" si="2484"/>
        <v>0</v>
      </c>
      <c r="T1713" s="19">
        <f t="shared" si="2413"/>
        <v>63897.599999999999</v>
      </c>
      <c r="U1713" s="19">
        <f t="shared" si="2443"/>
        <v>54077</v>
      </c>
      <c r="V1713" s="19">
        <f t="shared" si="2444"/>
        <v>43783.3</v>
      </c>
      <c r="W1713" s="19">
        <f t="shared" si="2485"/>
        <v>0</v>
      </c>
      <c r="X1713" s="32"/>
      <c r="Y1713" s="23"/>
      <c r="Z1713" s="2"/>
    </row>
    <row r="1714" spans="1:26" x14ac:dyDescent="0.3">
      <c r="A1714" s="47" t="s">
        <v>366</v>
      </c>
      <c r="B1714" s="44">
        <v>410</v>
      </c>
      <c r="C1714" s="47" t="s">
        <v>61</v>
      </c>
      <c r="D1714" s="47" t="s">
        <v>151</v>
      </c>
      <c r="E1714" s="15" t="s">
        <v>568</v>
      </c>
      <c r="F1714" s="19">
        <v>67548.5</v>
      </c>
      <c r="G1714" s="19">
        <v>67548.5</v>
      </c>
      <c r="H1714" s="19">
        <v>59307.5</v>
      </c>
      <c r="I1714" s="19"/>
      <c r="J1714" s="19"/>
      <c r="K1714" s="19"/>
      <c r="L1714" s="19">
        <f t="shared" si="2394"/>
        <v>67548.5</v>
      </c>
      <c r="M1714" s="19">
        <f t="shared" si="2395"/>
        <v>67548.5</v>
      </c>
      <c r="N1714" s="19">
        <f t="shared" si="2396"/>
        <v>59307.5</v>
      </c>
      <c r="O1714" s="19">
        <v>-3650.9</v>
      </c>
      <c r="P1714" s="19">
        <v>-13471.5</v>
      </c>
      <c r="Q1714" s="19">
        <v>-15524.2</v>
      </c>
      <c r="R1714" s="19">
        <f t="shared" si="2441"/>
        <v>63897.599999999999</v>
      </c>
      <c r="S1714" s="19"/>
      <c r="T1714" s="19">
        <f t="shared" si="2413"/>
        <v>63897.599999999999</v>
      </c>
      <c r="U1714" s="19">
        <f t="shared" si="2443"/>
        <v>54077</v>
      </c>
      <c r="V1714" s="19">
        <f t="shared" si="2444"/>
        <v>43783.3</v>
      </c>
      <c r="W1714" s="19"/>
      <c r="X1714" s="32"/>
      <c r="Y1714" s="23"/>
      <c r="Z1714" s="2"/>
    </row>
    <row r="1715" spans="1:26" ht="62.4" x14ac:dyDescent="0.3">
      <c r="A1715" s="47" t="s">
        <v>367</v>
      </c>
      <c r="B1715" s="44"/>
      <c r="C1715" s="47"/>
      <c r="D1715" s="47"/>
      <c r="E1715" s="15" t="s">
        <v>758</v>
      </c>
      <c r="F1715" s="19">
        <f t="shared" ref="F1715:K1717" si="2486">F1716</f>
        <v>196166.8</v>
      </c>
      <c r="G1715" s="19">
        <f t="shared" si="2486"/>
        <v>196166.8</v>
      </c>
      <c r="H1715" s="19">
        <f t="shared" si="2486"/>
        <v>197280.3</v>
      </c>
      <c r="I1715" s="19">
        <f t="shared" si="2486"/>
        <v>0</v>
      </c>
      <c r="J1715" s="19">
        <f t="shared" si="2486"/>
        <v>0</v>
      </c>
      <c r="K1715" s="19">
        <f t="shared" si="2486"/>
        <v>0</v>
      </c>
      <c r="L1715" s="19">
        <f t="shared" si="2394"/>
        <v>196166.8</v>
      </c>
      <c r="M1715" s="19">
        <f t="shared" si="2395"/>
        <v>196166.8</v>
      </c>
      <c r="N1715" s="19">
        <f t="shared" si="2396"/>
        <v>197280.3</v>
      </c>
      <c r="O1715" s="19">
        <f t="shared" ref="O1715:Q1717" si="2487">O1716</f>
        <v>1869</v>
      </c>
      <c r="P1715" s="19">
        <f t="shared" si="2487"/>
        <v>24162.6</v>
      </c>
      <c r="Q1715" s="19">
        <f t="shared" si="2487"/>
        <v>26215.4</v>
      </c>
      <c r="R1715" s="19">
        <f t="shared" si="2441"/>
        <v>198035.8</v>
      </c>
      <c r="S1715" s="19">
        <f t="shared" ref="S1715:S1717" si="2488">S1716</f>
        <v>0</v>
      </c>
      <c r="T1715" s="19">
        <f t="shared" si="2413"/>
        <v>198035.8</v>
      </c>
      <c r="U1715" s="19">
        <f t="shared" si="2443"/>
        <v>220329.4</v>
      </c>
      <c r="V1715" s="19">
        <f t="shared" si="2444"/>
        <v>223495.69999999998</v>
      </c>
      <c r="W1715" s="19">
        <f t="shared" ref="W1715:W1717" si="2489">W1716</f>
        <v>0</v>
      </c>
      <c r="X1715" s="32"/>
      <c r="Y1715" s="23"/>
      <c r="Z1715" s="2"/>
    </row>
    <row r="1716" spans="1:26" ht="46.8" x14ac:dyDescent="0.3">
      <c r="A1716" s="47" t="s">
        <v>367</v>
      </c>
      <c r="B1716" s="44">
        <v>400</v>
      </c>
      <c r="C1716" s="47"/>
      <c r="D1716" s="47"/>
      <c r="E1716" s="15" t="s">
        <v>580</v>
      </c>
      <c r="F1716" s="19">
        <f t="shared" si="2486"/>
        <v>196166.8</v>
      </c>
      <c r="G1716" s="19">
        <f t="shared" si="2486"/>
        <v>196166.8</v>
      </c>
      <c r="H1716" s="19">
        <f t="shared" si="2486"/>
        <v>197280.3</v>
      </c>
      <c r="I1716" s="19">
        <f t="shared" si="2486"/>
        <v>0</v>
      </c>
      <c r="J1716" s="19">
        <f t="shared" si="2486"/>
        <v>0</v>
      </c>
      <c r="K1716" s="19">
        <f t="shared" si="2486"/>
        <v>0</v>
      </c>
      <c r="L1716" s="19">
        <f t="shared" si="2394"/>
        <v>196166.8</v>
      </c>
      <c r="M1716" s="19">
        <f t="shared" si="2395"/>
        <v>196166.8</v>
      </c>
      <c r="N1716" s="19">
        <f t="shared" si="2396"/>
        <v>197280.3</v>
      </c>
      <c r="O1716" s="19">
        <f t="shared" si="2487"/>
        <v>1869</v>
      </c>
      <c r="P1716" s="19">
        <f t="shared" si="2487"/>
        <v>24162.6</v>
      </c>
      <c r="Q1716" s="19">
        <f t="shared" si="2487"/>
        <v>26215.4</v>
      </c>
      <c r="R1716" s="19">
        <f t="shared" si="2441"/>
        <v>198035.8</v>
      </c>
      <c r="S1716" s="19">
        <f t="shared" si="2488"/>
        <v>0</v>
      </c>
      <c r="T1716" s="19">
        <f t="shared" si="2413"/>
        <v>198035.8</v>
      </c>
      <c r="U1716" s="19">
        <f t="shared" si="2443"/>
        <v>220329.4</v>
      </c>
      <c r="V1716" s="19">
        <f t="shared" si="2444"/>
        <v>223495.69999999998</v>
      </c>
      <c r="W1716" s="19">
        <f t="shared" si="2489"/>
        <v>0</v>
      </c>
      <c r="X1716" s="32"/>
      <c r="Y1716" s="23"/>
      <c r="Z1716" s="2"/>
    </row>
    <row r="1717" spans="1:26" x14ac:dyDescent="0.3">
      <c r="A1717" s="47" t="s">
        <v>367</v>
      </c>
      <c r="B1717" s="44">
        <v>410</v>
      </c>
      <c r="C1717" s="47"/>
      <c r="D1717" s="47"/>
      <c r="E1717" s="15" t="s">
        <v>593</v>
      </c>
      <c r="F1717" s="19">
        <f t="shared" si="2486"/>
        <v>196166.8</v>
      </c>
      <c r="G1717" s="19">
        <f t="shared" si="2486"/>
        <v>196166.8</v>
      </c>
      <c r="H1717" s="19">
        <f t="shared" si="2486"/>
        <v>197280.3</v>
      </c>
      <c r="I1717" s="19">
        <f t="shared" si="2486"/>
        <v>0</v>
      </c>
      <c r="J1717" s="19">
        <f t="shared" si="2486"/>
        <v>0</v>
      </c>
      <c r="K1717" s="19">
        <f t="shared" si="2486"/>
        <v>0</v>
      </c>
      <c r="L1717" s="19">
        <f t="shared" si="2394"/>
        <v>196166.8</v>
      </c>
      <c r="M1717" s="19">
        <f t="shared" si="2395"/>
        <v>196166.8</v>
      </c>
      <c r="N1717" s="19">
        <f t="shared" si="2396"/>
        <v>197280.3</v>
      </c>
      <c r="O1717" s="19">
        <f t="shared" si="2487"/>
        <v>1869</v>
      </c>
      <c r="P1717" s="19">
        <f t="shared" si="2487"/>
        <v>24162.6</v>
      </c>
      <c r="Q1717" s="19">
        <f t="shared" si="2487"/>
        <v>26215.4</v>
      </c>
      <c r="R1717" s="19">
        <f t="shared" si="2441"/>
        <v>198035.8</v>
      </c>
      <c r="S1717" s="19">
        <f t="shared" si="2488"/>
        <v>0</v>
      </c>
      <c r="T1717" s="19">
        <f t="shared" si="2413"/>
        <v>198035.8</v>
      </c>
      <c r="U1717" s="19">
        <f t="shared" si="2443"/>
        <v>220329.4</v>
      </c>
      <c r="V1717" s="19">
        <f t="shared" si="2444"/>
        <v>223495.69999999998</v>
      </c>
      <c r="W1717" s="19">
        <f t="shared" si="2489"/>
        <v>0</v>
      </c>
      <c r="X1717" s="32"/>
      <c r="Y1717" s="23"/>
      <c r="Z1717" s="2"/>
    </row>
    <row r="1718" spans="1:26" x14ac:dyDescent="0.3">
      <c r="A1718" s="47" t="s">
        <v>367</v>
      </c>
      <c r="B1718" s="44">
        <v>410</v>
      </c>
      <c r="C1718" s="47" t="s">
        <v>61</v>
      </c>
      <c r="D1718" s="47" t="s">
        <v>151</v>
      </c>
      <c r="E1718" s="15" t="s">
        <v>568</v>
      </c>
      <c r="F1718" s="19">
        <v>196166.8</v>
      </c>
      <c r="G1718" s="19">
        <v>196166.8</v>
      </c>
      <c r="H1718" s="19">
        <v>197280.3</v>
      </c>
      <c r="I1718" s="19"/>
      <c r="J1718" s="19"/>
      <c r="K1718" s="19"/>
      <c r="L1718" s="19">
        <f t="shared" si="2394"/>
        <v>196166.8</v>
      </c>
      <c r="M1718" s="19">
        <f t="shared" si="2395"/>
        <v>196166.8</v>
      </c>
      <c r="N1718" s="19">
        <f t="shared" si="2396"/>
        <v>197280.3</v>
      </c>
      <c r="O1718" s="19">
        <v>1869</v>
      </c>
      <c r="P1718" s="19">
        <v>24162.6</v>
      </c>
      <c r="Q1718" s="19">
        <v>26215.4</v>
      </c>
      <c r="R1718" s="19">
        <f t="shared" si="2441"/>
        <v>198035.8</v>
      </c>
      <c r="S1718" s="19"/>
      <c r="T1718" s="19">
        <f t="shared" si="2413"/>
        <v>198035.8</v>
      </c>
      <c r="U1718" s="19">
        <f t="shared" si="2443"/>
        <v>220329.4</v>
      </c>
      <c r="V1718" s="19">
        <f t="shared" si="2444"/>
        <v>223495.69999999998</v>
      </c>
      <c r="W1718" s="19"/>
      <c r="X1718" s="32"/>
      <c r="Y1718" s="23"/>
      <c r="Z1718" s="2"/>
    </row>
    <row r="1719" spans="1:26" ht="46.8" x14ac:dyDescent="0.3">
      <c r="A1719" s="47" t="s">
        <v>371</v>
      </c>
      <c r="B1719" s="44"/>
      <c r="C1719" s="47"/>
      <c r="D1719" s="47"/>
      <c r="E1719" s="15" t="s">
        <v>1211</v>
      </c>
      <c r="F1719" s="19">
        <f>F1720+F1735+F1727+F1731</f>
        <v>77856.299999999988</v>
      </c>
      <c r="G1719" s="19">
        <f t="shared" ref="G1719:W1719" si="2490">G1720+G1735+G1727+G1731</f>
        <v>59702.3</v>
      </c>
      <c r="H1719" s="19">
        <f t="shared" si="2490"/>
        <v>5663.4000000000005</v>
      </c>
      <c r="I1719" s="19">
        <f t="shared" ref="I1719:K1719" si="2491">I1720+I1735+I1727+I1731</f>
        <v>0</v>
      </c>
      <c r="J1719" s="19">
        <f t="shared" si="2491"/>
        <v>0</v>
      </c>
      <c r="K1719" s="19">
        <f t="shared" si="2491"/>
        <v>0</v>
      </c>
      <c r="L1719" s="19">
        <f t="shared" si="2394"/>
        <v>77856.299999999988</v>
      </c>
      <c r="M1719" s="19">
        <f t="shared" si="2395"/>
        <v>59702.3</v>
      </c>
      <c r="N1719" s="19">
        <f t="shared" si="2396"/>
        <v>5663.4000000000005</v>
      </c>
      <c r="O1719" s="19">
        <f t="shared" ref="O1719:Q1719" si="2492">O1720+O1735+O1727+O1731</f>
        <v>-3112.8999999999996</v>
      </c>
      <c r="P1719" s="19">
        <f t="shared" si="2492"/>
        <v>-778.19999999999982</v>
      </c>
      <c r="Q1719" s="19">
        <f t="shared" si="2492"/>
        <v>34241.300000000003</v>
      </c>
      <c r="R1719" s="19">
        <f t="shared" si="2441"/>
        <v>74743.399999999994</v>
      </c>
      <c r="S1719" s="19">
        <f t="shared" ref="S1719" si="2493">S1720+S1735+S1727+S1731</f>
        <v>0</v>
      </c>
      <c r="T1719" s="19">
        <f t="shared" si="2413"/>
        <v>74743.399999999994</v>
      </c>
      <c r="U1719" s="19">
        <f t="shared" si="2443"/>
        <v>58924.100000000006</v>
      </c>
      <c r="V1719" s="19">
        <f t="shared" si="2444"/>
        <v>39904.700000000004</v>
      </c>
      <c r="W1719" s="19">
        <f t="shared" si="2490"/>
        <v>0</v>
      </c>
      <c r="X1719" s="32"/>
      <c r="Y1719" s="23"/>
      <c r="Z1719" s="2"/>
    </row>
    <row r="1720" spans="1:26" ht="62.4" x14ac:dyDescent="0.3">
      <c r="A1720" s="47" t="s">
        <v>369</v>
      </c>
      <c r="B1720" s="44"/>
      <c r="C1720" s="47"/>
      <c r="D1720" s="47"/>
      <c r="E1720" s="15" t="s">
        <v>759</v>
      </c>
      <c r="F1720" s="19">
        <f>F1724+F1721</f>
        <v>5506</v>
      </c>
      <c r="G1720" s="19">
        <f t="shared" ref="G1720:W1720" si="2494">G1724+G1721</f>
        <v>3461</v>
      </c>
      <c r="H1720" s="19">
        <f t="shared" si="2494"/>
        <v>5663.4000000000005</v>
      </c>
      <c r="I1720" s="19">
        <f t="shared" ref="I1720:K1720" si="2495">I1724+I1721</f>
        <v>0</v>
      </c>
      <c r="J1720" s="19">
        <f t="shared" si="2495"/>
        <v>0</v>
      </c>
      <c r="K1720" s="19">
        <f t="shared" si="2495"/>
        <v>0</v>
      </c>
      <c r="L1720" s="19">
        <f t="shared" si="2394"/>
        <v>5506</v>
      </c>
      <c r="M1720" s="19">
        <f t="shared" si="2395"/>
        <v>3461</v>
      </c>
      <c r="N1720" s="19">
        <f t="shared" si="2396"/>
        <v>5663.4000000000005</v>
      </c>
      <c r="O1720" s="19">
        <f t="shared" ref="O1720:Q1720" si="2496">O1724+O1721</f>
        <v>0</v>
      </c>
      <c r="P1720" s="19">
        <f t="shared" si="2496"/>
        <v>0</v>
      </c>
      <c r="Q1720" s="19">
        <f t="shared" si="2496"/>
        <v>0</v>
      </c>
      <c r="R1720" s="19">
        <f t="shared" si="2441"/>
        <v>5506</v>
      </c>
      <c r="S1720" s="19">
        <f t="shared" ref="S1720" si="2497">S1724+S1721</f>
        <v>0</v>
      </c>
      <c r="T1720" s="19">
        <f t="shared" si="2413"/>
        <v>5506</v>
      </c>
      <c r="U1720" s="19">
        <f t="shared" si="2443"/>
        <v>3461</v>
      </c>
      <c r="V1720" s="19">
        <f t="shared" si="2444"/>
        <v>5663.4000000000005</v>
      </c>
      <c r="W1720" s="19">
        <f t="shared" si="2494"/>
        <v>0</v>
      </c>
      <c r="X1720" s="32"/>
      <c r="Y1720" s="23"/>
      <c r="Z1720" s="2"/>
    </row>
    <row r="1721" spans="1:26" ht="31.2" x14ac:dyDescent="0.3">
      <c r="A1721" s="47" t="s">
        <v>369</v>
      </c>
      <c r="B1721" s="44">
        <v>200</v>
      </c>
      <c r="C1721" s="47"/>
      <c r="D1721" s="47"/>
      <c r="E1721" s="15" t="s">
        <v>578</v>
      </c>
      <c r="F1721" s="19">
        <f>F1722</f>
        <v>54.5</v>
      </c>
      <c r="G1721" s="19">
        <f t="shared" ref="G1721:W1722" si="2498">G1722</f>
        <v>34.299999999999997</v>
      </c>
      <c r="H1721" s="19">
        <f t="shared" si="2498"/>
        <v>56.1</v>
      </c>
      <c r="I1721" s="19">
        <f t="shared" si="2498"/>
        <v>0</v>
      </c>
      <c r="J1721" s="19">
        <f t="shared" si="2498"/>
        <v>0</v>
      </c>
      <c r="K1721" s="19">
        <f t="shared" si="2498"/>
        <v>0</v>
      </c>
      <c r="L1721" s="19">
        <f t="shared" si="2394"/>
        <v>54.5</v>
      </c>
      <c r="M1721" s="19">
        <f t="shared" si="2395"/>
        <v>34.299999999999997</v>
      </c>
      <c r="N1721" s="19">
        <f t="shared" si="2396"/>
        <v>56.1</v>
      </c>
      <c r="O1721" s="19">
        <f t="shared" si="2498"/>
        <v>0</v>
      </c>
      <c r="P1721" s="19">
        <f t="shared" si="2498"/>
        <v>0</v>
      </c>
      <c r="Q1721" s="19">
        <f t="shared" si="2498"/>
        <v>0</v>
      </c>
      <c r="R1721" s="19">
        <f t="shared" si="2441"/>
        <v>54.5</v>
      </c>
      <c r="S1721" s="19">
        <f t="shared" si="2498"/>
        <v>0</v>
      </c>
      <c r="T1721" s="19">
        <f t="shared" si="2413"/>
        <v>54.5</v>
      </c>
      <c r="U1721" s="19">
        <f t="shared" si="2443"/>
        <v>34.299999999999997</v>
      </c>
      <c r="V1721" s="19">
        <f t="shared" si="2444"/>
        <v>56.1</v>
      </c>
      <c r="W1721" s="19">
        <f t="shared" si="2498"/>
        <v>0</v>
      </c>
      <c r="X1721" s="32"/>
      <c r="Y1721" s="23"/>
      <c r="Z1721" s="2"/>
    </row>
    <row r="1722" spans="1:26" ht="46.8" x14ac:dyDescent="0.3">
      <c r="A1722" s="47" t="s">
        <v>369</v>
      </c>
      <c r="B1722" s="44">
        <v>240</v>
      </c>
      <c r="C1722" s="47"/>
      <c r="D1722" s="47"/>
      <c r="E1722" s="15" t="s">
        <v>586</v>
      </c>
      <c r="F1722" s="19">
        <f>F1723</f>
        <v>54.5</v>
      </c>
      <c r="G1722" s="19">
        <f t="shared" si="2498"/>
        <v>34.299999999999997</v>
      </c>
      <c r="H1722" s="19">
        <f t="shared" si="2498"/>
        <v>56.1</v>
      </c>
      <c r="I1722" s="19">
        <f t="shared" si="2498"/>
        <v>0</v>
      </c>
      <c r="J1722" s="19">
        <f t="shared" si="2498"/>
        <v>0</v>
      </c>
      <c r="K1722" s="19">
        <f t="shared" si="2498"/>
        <v>0</v>
      </c>
      <c r="L1722" s="19">
        <f t="shared" si="2394"/>
        <v>54.5</v>
      </c>
      <c r="M1722" s="19">
        <f t="shared" si="2395"/>
        <v>34.299999999999997</v>
      </c>
      <c r="N1722" s="19">
        <f t="shared" si="2396"/>
        <v>56.1</v>
      </c>
      <c r="O1722" s="19">
        <f t="shared" si="2498"/>
        <v>0</v>
      </c>
      <c r="P1722" s="19">
        <f t="shared" si="2498"/>
        <v>0</v>
      </c>
      <c r="Q1722" s="19">
        <f t="shared" si="2498"/>
        <v>0</v>
      </c>
      <c r="R1722" s="19">
        <f t="shared" si="2441"/>
        <v>54.5</v>
      </c>
      <c r="S1722" s="19">
        <f t="shared" si="2498"/>
        <v>0</v>
      </c>
      <c r="T1722" s="19">
        <f t="shared" si="2413"/>
        <v>54.5</v>
      </c>
      <c r="U1722" s="19">
        <f t="shared" si="2443"/>
        <v>34.299999999999997</v>
      </c>
      <c r="V1722" s="19">
        <f t="shared" si="2444"/>
        <v>56.1</v>
      </c>
      <c r="W1722" s="19">
        <f t="shared" si="2498"/>
        <v>0</v>
      </c>
      <c r="X1722" s="32"/>
      <c r="Y1722" s="23"/>
      <c r="Z1722" s="2"/>
    </row>
    <row r="1723" spans="1:26" x14ac:dyDescent="0.3">
      <c r="A1723" s="47" t="s">
        <v>369</v>
      </c>
      <c r="B1723" s="44">
        <v>240</v>
      </c>
      <c r="C1723" s="47" t="s">
        <v>61</v>
      </c>
      <c r="D1723" s="47" t="s">
        <v>20</v>
      </c>
      <c r="E1723" s="15" t="s">
        <v>567</v>
      </c>
      <c r="F1723" s="19">
        <v>54.5</v>
      </c>
      <c r="G1723" s="19">
        <v>34.299999999999997</v>
      </c>
      <c r="H1723" s="19">
        <v>56.1</v>
      </c>
      <c r="I1723" s="19"/>
      <c r="J1723" s="19"/>
      <c r="K1723" s="19"/>
      <c r="L1723" s="19">
        <f t="shared" si="2394"/>
        <v>54.5</v>
      </c>
      <c r="M1723" s="19">
        <f t="shared" si="2395"/>
        <v>34.299999999999997</v>
      </c>
      <c r="N1723" s="19">
        <f t="shared" si="2396"/>
        <v>56.1</v>
      </c>
      <c r="O1723" s="19"/>
      <c r="P1723" s="19"/>
      <c r="Q1723" s="19"/>
      <c r="R1723" s="19">
        <f t="shared" si="2441"/>
        <v>54.5</v>
      </c>
      <c r="S1723" s="19"/>
      <c r="T1723" s="19">
        <f t="shared" si="2413"/>
        <v>54.5</v>
      </c>
      <c r="U1723" s="19">
        <f t="shared" si="2443"/>
        <v>34.299999999999997</v>
      </c>
      <c r="V1723" s="19">
        <f t="shared" si="2444"/>
        <v>56.1</v>
      </c>
      <c r="W1723" s="19"/>
      <c r="X1723" s="32"/>
      <c r="Y1723" s="23"/>
      <c r="Z1723" s="2"/>
    </row>
    <row r="1724" spans="1:26" ht="31.2" x14ac:dyDescent="0.3">
      <c r="A1724" s="47" t="s">
        <v>369</v>
      </c>
      <c r="B1724" s="44">
        <v>300</v>
      </c>
      <c r="C1724" s="47"/>
      <c r="D1724" s="47"/>
      <c r="E1724" s="15" t="s">
        <v>579</v>
      </c>
      <c r="F1724" s="19">
        <f t="shared" ref="F1724:K1725" si="2499">F1725</f>
        <v>5451.5</v>
      </c>
      <c r="G1724" s="19">
        <f t="shared" si="2499"/>
        <v>3426.7</v>
      </c>
      <c r="H1724" s="19">
        <f t="shared" si="2499"/>
        <v>5607.3</v>
      </c>
      <c r="I1724" s="19">
        <f t="shared" si="2499"/>
        <v>0</v>
      </c>
      <c r="J1724" s="19">
        <f t="shared" si="2499"/>
        <v>0</v>
      </c>
      <c r="K1724" s="19">
        <f t="shared" si="2499"/>
        <v>0</v>
      </c>
      <c r="L1724" s="19">
        <f t="shared" si="2394"/>
        <v>5451.5</v>
      </c>
      <c r="M1724" s="19">
        <f t="shared" si="2395"/>
        <v>3426.7</v>
      </c>
      <c r="N1724" s="19">
        <f t="shared" si="2396"/>
        <v>5607.3</v>
      </c>
      <c r="O1724" s="19">
        <f t="shared" ref="O1724:Q1725" si="2500">O1725</f>
        <v>0</v>
      </c>
      <c r="P1724" s="19">
        <f t="shared" si="2500"/>
        <v>0</v>
      </c>
      <c r="Q1724" s="19">
        <f t="shared" si="2500"/>
        <v>0</v>
      </c>
      <c r="R1724" s="19">
        <f t="shared" si="2441"/>
        <v>5451.5</v>
      </c>
      <c r="S1724" s="19">
        <f t="shared" ref="S1724:S1725" si="2501">S1725</f>
        <v>0</v>
      </c>
      <c r="T1724" s="19">
        <f t="shared" si="2413"/>
        <v>5451.5</v>
      </c>
      <c r="U1724" s="19">
        <f t="shared" si="2443"/>
        <v>3426.7</v>
      </c>
      <c r="V1724" s="19">
        <f t="shared" si="2444"/>
        <v>5607.3</v>
      </c>
      <c r="W1724" s="19">
        <f t="shared" ref="W1724:W1725" si="2502">W1725</f>
        <v>0</v>
      </c>
      <c r="X1724" s="32"/>
      <c r="Y1724" s="23"/>
      <c r="Z1724" s="2"/>
    </row>
    <row r="1725" spans="1:26" ht="31.2" x14ac:dyDescent="0.3">
      <c r="A1725" s="47" t="s">
        <v>369</v>
      </c>
      <c r="B1725" s="44">
        <v>320</v>
      </c>
      <c r="C1725" s="47"/>
      <c r="D1725" s="47"/>
      <c r="E1725" s="15" t="s">
        <v>588</v>
      </c>
      <c r="F1725" s="19">
        <f t="shared" si="2499"/>
        <v>5451.5</v>
      </c>
      <c r="G1725" s="19">
        <f t="shared" si="2499"/>
        <v>3426.7</v>
      </c>
      <c r="H1725" s="19">
        <f t="shared" si="2499"/>
        <v>5607.3</v>
      </c>
      <c r="I1725" s="19">
        <f t="shared" si="2499"/>
        <v>0</v>
      </c>
      <c r="J1725" s="19">
        <f t="shared" si="2499"/>
        <v>0</v>
      </c>
      <c r="K1725" s="19">
        <f t="shared" si="2499"/>
        <v>0</v>
      </c>
      <c r="L1725" s="19">
        <f t="shared" si="2394"/>
        <v>5451.5</v>
      </c>
      <c r="M1725" s="19">
        <f t="shared" si="2395"/>
        <v>3426.7</v>
      </c>
      <c r="N1725" s="19">
        <f t="shared" si="2396"/>
        <v>5607.3</v>
      </c>
      <c r="O1725" s="19">
        <f t="shared" si="2500"/>
        <v>0</v>
      </c>
      <c r="P1725" s="19">
        <f t="shared" si="2500"/>
        <v>0</v>
      </c>
      <c r="Q1725" s="19">
        <f t="shared" si="2500"/>
        <v>0</v>
      </c>
      <c r="R1725" s="19">
        <f t="shared" si="2441"/>
        <v>5451.5</v>
      </c>
      <c r="S1725" s="19">
        <f t="shared" si="2501"/>
        <v>0</v>
      </c>
      <c r="T1725" s="19">
        <f t="shared" si="2413"/>
        <v>5451.5</v>
      </c>
      <c r="U1725" s="19">
        <f t="shared" si="2443"/>
        <v>3426.7</v>
      </c>
      <c r="V1725" s="19">
        <f t="shared" si="2444"/>
        <v>5607.3</v>
      </c>
      <c r="W1725" s="19">
        <f t="shared" si="2502"/>
        <v>0</v>
      </c>
      <c r="X1725" s="32"/>
      <c r="Y1725" s="23"/>
      <c r="Z1725" s="2"/>
    </row>
    <row r="1726" spans="1:26" x14ac:dyDescent="0.3">
      <c r="A1726" s="47" t="s">
        <v>369</v>
      </c>
      <c r="B1726" s="44">
        <v>320</v>
      </c>
      <c r="C1726" s="47" t="s">
        <v>61</v>
      </c>
      <c r="D1726" s="47" t="s">
        <v>20</v>
      </c>
      <c r="E1726" s="15" t="s">
        <v>567</v>
      </c>
      <c r="F1726" s="19">
        <v>5451.5</v>
      </c>
      <c r="G1726" s="19">
        <v>3426.7</v>
      </c>
      <c r="H1726" s="19">
        <v>5607.3</v>
      </c>
      <c r="I1726" s="19"/>
      <c r="J1726" s="19"/>
      <c r="K1726" s="19"/>
      <c r="L1726" s="19">
        <f t="shared" si="2394"/>
        <v>5451.5</v>
      </c>
      <c r="M1726" s="19">
        <f t="shared" si="2395"/>
        <v>3426.7</v>
      </c>
      <c r="N1726" s="19">
        <f t="shared" si="2396"/>
        <v>5607.3</v>
      </c>
      <c r="O1726" s="19"/>
      <c r="P1726" s="19"/>
      <c r="Q1726" s="19"/>
      <c r="R1726" s="19">
        <f t="shared" si="2441"/>
        <v>5451.5</v>
      </c>
      <c r="S1726" s="19"/>
      <c r="T1726" s="19">
        <f t="shared" si="2413"/>
        <v>5451.5</v>
      </c>
      <c r="U1726" s="19">
        <f t="shared" si="2443"/>
        <v>3426.7</v>
      </c>
      <c r="V1726" s="19">
        <f t="shared" si="2444"/>
        <v>5607.3</v>
      </c>
      <c r="W1726" s="19"/>
      <c r="X1726" s="32"/>
      <c r="Y1726" s="23"/>
      <c r="Z1726" s="2"/>
    </row>
    <row r="1727" spans="1:26" ht="46.8" x14ac:dyDescent="0.3">
      <c r="A1727" s="47" t="s">
        <v>848</v>
      </c>
      <c r="B1727" s="44"/>
      <c r="C1727" s="47"/>
      <c r="D1727" s="47"/>
      <c r="E1727" s="15" t="s">
        <v>1212</v>
      </c>
      <c r="F1727" s="19">
        <f t="shared" ref="F1727:K1729" si="2503">F1728</f>
        <v>11673.2</v>
      </c>
      <c r="G1727" s="19">
        <f t="shared" si="2503"/>
        <v>13229.6</v>
      </c>
      <c r="H1727" s="19">
        <f t="shared" si="2503"/>
        <v>0</v>
      </c>
      <c r="I1727" s="19">
        <f t="shared" si="2503"/>
        <v>0</v>
      </c>
      <c r="J1727" s="19">
        <f t="shared" si="2503"/>
        <v>0</v>
      </c>
      <c r="K1727" s="19">
        <f t="shared" si="2503"/>
        <v>0</v>
      </c>
      <c r="L1727" s="19">
        <f t="shared" si="2394"/>
        <v>11673.2</v>
      </c>
      <c r="M1727" s="19">
        <f t="shared" si="2395"/>
        <v>13229.6</v>
      </c>
      <c r="N1727" s="19">
        <f t="shared" si="2396"/>
        <v>0</v>
      </c>
      <c r="O1727" s="19">
        <f t="shared" ref="O1727:Q1729" si="2504">O1728</f>
        <v>778.2</v>
      </c>
      <c r="P1727" s="19">
        <f t="shared" si="2504"/>
        <v>1556.4</v>
      </c>
      <c r="Q1727" s="19">
        <f t="shared" si="2504"/>
        <v>15564.2</v>
      </c>
      <c r="R1727" s="19">
        <f t="shared" si="2441"/>
        <v>12451.400000000001</v>
      </c>
      <c r="S1727" s="19">
        <f t="shared" ref="S1727:S1729" si="2505">S1728</f>
        <v>0</v>
      </c>
      <c r="T1727" s="19">
        <f t="shared" si="2413"/>
        <v>12451.400000000001</v>
      </c>
      <c r="U1727" s="19">
        <f t="shared" si="2443"/>
        <v>14786</v>
      </c>
      <c r="V1727" s="19">
        <f t="shared" si="2444"/>
        <v>15564.2</v>
      </c>
      <c r="W1727" s="19">
        <f t="shared" ref="W1727:W1729" si="2506">W1728</f>
        <v>0</v>
      </c>
      <c r="X1727" s="32"/>
      <c r="Y1727" s="23"/>
      <c r="Z1727" s="2"/>
    </row>
    <row r="1728" spans="1:26" ht="31.2" x14ac:dyDescent="0.3">
      <c r="A1728" s="47" t="s">
        <v>848</v>
      </c>
      <c r="B1728" s="44">
        <v>300</v>
      </c>
      <c r="C1728" s="47"/>
      <c r="D1728" s="47"/>
      <c r="E1728" s="15" t="s">
        <v>579</v>
      </c>
      <c r="F1728" s="19">
        <f t="shared" si="2503"/>
        <v>11673.2</v>
      </c>
      <c r="G1728" s="19">
        <f t="shared" si="2503"/>
        <v>13229.6</v>
      </c>
      <c r="H1728" s="19">
        <f t="shared" si="2503"/>
        <v>0</v>
      </c>
      <c r="I1728" s="19">
        <f t="shared" si="2503"/>
        <v>0</v>
      </c>
      <c r="J1728" s="19">
        <f t="shared" si="2503"/>
        <v>0</v>
      </c>
      <c r="K1728" s="19">
        <f t="shared" si="2503"/>
        <v>0</v>
      </c>
      <c r="L1728" s="19">
        <f t="shared" ref="L1728:L1795" si="2507">F1728+I1728</f>
        <v>11673.2</v>
      </c>
      <c r="M1728" s="19">
        <f t="shared" ref="M1728:M1795" si="2508">G1728+J1728</f>
        <v>13229.6</v>
      </c>
      <c r="N1728" s="19">
        <f t="shared" ref="N1728:N1795" si="2509">H1728+K1728</f>
        <v>0</v>
      </c>
      <c r="O1728" s="19">
        <f t="shared" si="2504"/>
        <v>778.2</v>
      </c>
      <c r="P1728" s="19">
        <f t="shared" si="2504"/>
        <v>1556.4</v>
      </c>
      <c r="Q1728" s="19">
        <f t="shared" si="2504"/>
        <v>15564.2</v>
      </c>
      <c r="R1728" s="19">
        <f t="shared" si="2441"/>
        <v>12451.400000000001</v>
      </c>
      <c r="S1728" s="19">
        <f t="shared" si="2505"/>
        <v>0</v>
      </c>
      <c r="T1728" s="19">
        <f t="shared" ref="T1728:T1791" si="2510">R1728+S1728</f>
        <v>12451.400000000001</v>
      </c>
      <c r="U1728" s="19">
        <f t="shared" si="2443"/>
        <v>14786</v>
      </c>
      <c r="V1728" s="19">
        <f t="shared" si="2444"/>
        <v>15564.2</v>
      </c>
      <c r="W1728" s="19">
        <f t="shared" si="2506"/>
        <v>0</v>
      </c>
      <c r="X1728" s="32"/>
      <c r="Y1728" s="23"/>
      <c r="Z1728" s="2"/>
    </row>
    <row r="1729" spans="1:26" ht="31.2" x14ac:dyDescent="0.3">
      <c r="A1729" s="47" t="s">
        <v>848</v>
      </c>
      <c r="B1729" s="44">
        <v>320</v>
      </c>
      <c r="C1729" s="47"/>
      <c r="D1729" s="47"/>
      <c r="E1729" s="15" t="s">
        <v>588</v>
      </c>
      <c r="F1729" s="19">
        <f t="shared" si="2503"/>
        <v>11673.2</v>
      </c>
      <c r="G1729" s="19">
        <f t="shared" si="2503"/>
        <v>13229.6</v>
      </c>
      <c r="H1729" s="19">
        <f t="shared" si="2503"/>
        <v>0</v>
      </c>
      <c r="I1729" s="19">
        <f t="shared" si="2503"/>
        <v>0</v>
      </c>
      <c r="J1729" s="19">
        <f t="shared" si="2503"/>
        <v>0</v>
      </c>
      <c r="K1729" s="19">
        <f t="shared" si="2503"/>
        <v>0</v>
      </c>
      <c r="L1729" s="19">
        <f t="shared" si="2507"/>
        <v>11673.2</v>
      </c>
      <c r="M1729" s="19">
        <f t="shared" si="2508"/>
        <v>13229.6</v>
      </c>
      <c r="N1729" s="19">
        <f t="shared" si="2509"/>
        <v>0</v>
      </c>
      <c r="O1729" s="19">
        <f t="shared" si="2504"/>
        <v>778.2</v>
      </c>
      <c r="P1729" s="19">
        <f t="shared" si="2504"/>
        <v>1556.4</v>
      </c>
      <c r="Q1729" s="19">
        <f t="shared" si="2504"/>
        <v>15564.2</v>
      </c>
      <c r="R1729" s="19">
        <f t="shared" si="2441"/>
        <v>12451.400000000001</v>
      </c>
      <c r="S1729" s="19">
        <f t="shared" si="2505"/>
        <v>0</v>
      </c>
      <c r="T1729" s="19">
        <f t="shared" si="2510"/>
        <v>12451.400000000001</v>
      </c>
      <c r="U1729" s="19">
        <f t="shared" si="2443"/>
        <v>14786</v>
      </c>
      <c r="V1729" s="19">
        <f t="shared" si="2444"/>
        <v>15564.2</v>
      </c>
      <c r="W1729" s="19">
        <f t="shared" si="2506"/>
        <v>0</v>
      </c>
      <c r="X1729" s="32"/>
      <c r="Y1729" s="23"/>
      <c r="Z1729" s="2"/>
    </row>
    <row r="1730" spans="1:26" x14ac:dyDescent="0.3">
      <c r="A1730" s="47" t="s">
        <v>848</v>
      </c>
      <c r="B1730" s="44">
        <v>320</v>
      </c>
      <c r="C1730" s="47" t="s">
        <v>61</v>
      </c>
      <c r="D1730" s="47" t="s">
        <v>20</v>
      </c>
      <c r="E1730" s="15" t="s">
        <v>567</v>
      </c>
      <c r="F1730" s="19">
        <v>11673.2</v>
      </c>
      <c r="G1730" s="19">
        <v>13229.6</v>
      </c>
      <c r="H1730" s="19">
        <v>0</v>
      </c>
      <c r="I1730" s="19"/>
      <c r="J1730" s="19"/>
      <c r="K1730" s="19"/>
      <c r="L1730" s="19">
        <f t="shared" si="2507"/>
        <v>11673.2</v>
      </c>
      <c r="M1730" s="19">
        <f t="shared" si="2508"/>
        <v>13229.6</v>
      </c>
      <c r="N1730" s="19">
        <f t="shared" si="2509"/>
        <v>0</v>
      </c>
      <c r="O1730" s="19">
        <v>778.2</v>
      </c>
      <c r="P1730" s="19">
        <v>1556.4</v>
      </c>
      <c r="Q1730" s="19">
        <v>15564.2</v>
      </c>
      <c r="R1730" s="19">
        <f t="shared" si="2441"/>
        <v>12451.400000000001</v>
      </c>
      <c r="S1730" s="19"/>
      <c r="T1730" s="19">
        <f t="shared" si="2510"/>
        <v>12451.400000000001</v>
      </c>
      <c r="U1730" s="19">
        <f t="shared" si="2443"/>
        <v>14786</v>
      </c>
      <c r="V1730" s="19">
        <f t="shared" si="2444"/>
        <v>15564.2</v>
      </c>
      <c r="W1730" s="19"/>
      <c r="X1730" s="32"/>
      <c r="Y1730" s="23"/>
      <c r="Z1730" s="2"/>
    </row>
    <row r="1731" spans="1:26" ht="62.4" x14ac:dyDescent="0.3">
      <c r="A1731" s="47" t="s">
        <v>849</v>
      </c>
      <c r="B1731" s="44"/>
      <c r="C1731" s="47"/>
      <c r="D1731" s="47"/>
      <c r="E1731" s="15" t="s">
        <v>1213</v>
      </c>
      <c r="F1731" s="19">
        <f t="shared" ref="F1731:K1733" si="2511">F1732</f>
        <v>18677.099999999999</v>
      </c>
      <c r="G1731" s="19">
        <f t="shared" si="2511"/>
        <v>21011.7</v>
      </c>
      <c r="H1731" s="19">
        <f t="shared" si="2511"/>
        <v>0</v>
      </c>
      <c r="I1731" s="19">
        <f t="shared" si="2511"/>
        <v>0</v>
      </c>
      <c r="J1731" s="19">
        <f t="shared" si="2511"/>
        <v>0</v>
      </c>
      <c r="K1731" s="19">
        <f t="shared" si="2511"/>
        <v>0</v>
      </c>
      <c r="L1731" s="19">
        <f t="shared" si="2507"/>
        <v>18677.099999999999</v>
      </c>
      <c r="M1731" s="19">
        <f t="shared" si="2508"/>
        <v>21011.7</v>
      </c>
      <c r="N1731" s="19">
        <f t="shared" si="2509"/>
        <v>0</v>
      </c>
      <c r="O1731" s="19">
        <f t="shared" ref="O1731:Q1733" si="2512">O1732</f>
        <v>-3891.1</v>
      </c>
      <c r="P1731" s="19">
        <f t="shared" si="2512"/>
        <v>-2334.6</v>
      </c>
      <c r="Q1731" s="19">
        <f t="shared" si="2512"/>
        <v>18677.099999999999</v>
      </c>
      <c r="R1731" s="19">
        <f t="shared" si="2441"/>
        <v>14785.999999999998</v>
      </c>
      <c r="S1731" s="19">
        <f t="shared" ref="S1731:S1733" si="2513">S1732</f>
        <v>0</v>
      </c>
      <c r="T1731" s="19">
        <f t="shared" si="2510"/>
        <v>14785.999999999998</v>
      </c>
      <c r="U1731" s="19">
        <f t="shared" si="2443"/>
        <v>18677.100000000002</v>
      </c>
      <c r="V1731" s="19">
        <f t="shared" si="2444"/>
        <v>18677.099999999999</v>
      </c>
      <c r="W1731" s="19">
        <f t="shared" ref="W1731:W1733" si="2514">W1732</f>
        <v>0</v>
      </c>
      <c r="X1731" s="32"/>
      <c r="Y1731" s="23"/>
      <c r="Z1731" s="2"/>
    </row>
    <row r="1732" spans="1:26" ht="31.2" x14ac:dyDescent="0.3">
      <c r="A1732" s="47" t="s">
        <v>849</v>
      </c>
      <c r="B1732" s="44">
        <v>300</v>
      </c>
      <c r="C1732" s="47"/>
      <c r="D1732" s="47"/>
      <c r="E1732" s="15" t="s">
        <v>579</v>
      </c>
      <c r="F1732" s="19">
        <f t="shared" si="2511"/>
        <v>18677.099999999999</v>
      </c>
      <c r="G1732" s="19">
        <f t="shared" si="2511"/>
        <v>21011.7</v>
      </c>
      <c r="H1732" s="19">
        <f t="shared" si="2511"/>
        <v>0</v>
      </c>
      <c r="I1732" s="19">
        <f t="shared" si="2511"/>
        <v>0</v>
      </c>
      <c r="J1732" s="19">
        <f t="shared" si="2511"/>
        <v>0</v>
      </c>
      <c r="K1732" s="19">
        <f t="shared" si="2511"/>
        <v>0</v>
      </c>
      <c r="L1732" s="19">
        <f t="shared" si="2507"/>
        <v>18677.099999999999</v>
      </c>
      <c r="M1732" s="19">
        <f t="shared" si="2508"/>
        <v>21011.7</v>
      </c>
      <c r="N1732" s="19">
        <f t="shared" si="2509"/>
        <v>0</v>
      </c>
      <c r="O1732" s="19">
        <f t="shared" si="2512"/>
        <v>-3891.1</v>
      </c>
      <c r="P1732" s="19">
        <f t="shared" si="2512"/>
        <v>-2334.6</v>
      </c>
      <c r="Q1732" s="19">
        <f t="shared" si="2512"/>
        <v>18677.099999999999</v>
      </c>
      <c r="R1732" s="19">
        <f t="shared" si="2441"/>
        <v>14785.999999999998</v>
      </c>
      <c r="S1732" s="19">
        <f t="shared" si="2513"/>
        <v>0</v>
      </c>
      <c r="T1732" s="19">
        <f t="shared" si="2510"/>
        <v>14785.999999999998</v>
      </c>
      <c r="U1732" s="19">
        <f t="shared" si="2443"/>
        <v>18677.100000000002</v>
      </c>
      <c r="V1732" s="19">
        <f t="shared" si="2444"/>
        <v>18677.099999999999</v>
      </c>
      <c r="W1732" s="19">
        <f t="shared" si="2514"/>
        <v>0</v>
      </c>
      <c r="X1732" s="32"/>
      <c r="Y1732" s="23"/>
      <c r="Z1732" s="2"/>
    </row>
    <row r="1733" spans="1:26" ht="31.2" x14ac:dyDescent="0.3">
      <c r="A1733" s="47" t="s">
        <v>849</v>
      </c>
      <c r="B1733" s="44">
        <v>320</v>
      </c>
      <c r="C1733" s="47"/>
      <c r="D1733" s="47"/>
      <c r="E1733" s="15" t="s">
        <v>588</v>
      </c>
      <c r="F1733" s="19">
        <f t="shared" si="2511"/>
        <v>18677.099999999999</v>
      </c>
      <c r="G1733" s="19">
        <f t="shared" si="2511"/>
        <v>21011.7</v>
      </c>
      <c r="H1733" s="19">
        <f t="shared" si="2511"/>
        <v>0</v>
      </c>
      <c r="I1733" s="19">
        <f t="shared" si="2511"/>
        <v>0</v>
      </c>
      <c r="J1733" s="19">
        <f t="shared" si="2511"/>
        <v>0</v>
      </c>
      <c r="K1733" s="19">
        <f t="shared" si="2511"/>
        <v>0</v>
      </c>
      <c r="L1733" s="19">
        <f t="shared" si="2507"/>
        <v>18677.099999999999</v>
      </c>
      <c r="M1733" s="19">
        <f t="shared" si="2508"/>
        <v>21011.7</v>
      </c>
      <c r="N1733" s="19">
        <f t="shared" si="2509"/>
        <v>0</v>
      </c>
      <c r="O1733" s="19">
        <f t="shared" si="2512"/>
        <v>-3891.1</v>
      </c>
      <c r="P1733" s="19">
        <f t="shared" si="2512"/>
        <v>-2334.6</v>
      </c>
      <c r="Q1733" s="19">
        <f t="shared" si="2512"/>
        <v>18677.099999999999</v>
      </c>
      <c r="R1733" s="19">
        <f t="shared" si="2441"/>
        <v>14785.999999999998</v>
      </c>
      <c r="S1733" s="19">
        <f t="shared" si="2513"/>
        <v>0</v>
      </c>
      <c r="T1733" s="19">
        <f t="shared" si="2510"/>
        <v>14785.999999999998</v>
      </c>
      <c r="U1733" s="19">
        <f t="shared" si="2443"/>
        <v>18677.100000000002</v>
      </c>
      <c r="V1733" s="19">
        <f t="shared" si="2444"/>
        <v>18677.099999999999</v>
      </c>
      <c r="W1733" s="19">
        <f t="shared" si="2514"/>
        <v>0</v>
      </c>
      <c r="X1733" s="32"/>
      <c r="Y1733" s="23"/>
      <c r="Z1733" s="2"/>
    </row>
    <row r="1734" spans="1:26" x14ac:dyDescent="0.3">
      <c r="A1734" s="47" t="s">
        <v>849</v>
      </c>
      <c r="B1734" s="44">
        <v>320</v>
      </c>
      <c r="C1734" s="47" t="s">
        <v>61</v>
      </c>
      <c r="D1734" s="47" t="s">
        <v>20</v>
      </c>
      <c r="E1734" s="15" t="s">
        <v>567</v>
      </c>
      <c r="F1734" s="19">
        <v>18677.099999999999</v>
      </c>
      <c r="G1734" s="19">
        <v>21011.7</v>
      </c>
      <c r="H1734" s="19">
        <v>0</v>
      </c>
      <c r="I1734" s="19"/>
      <c r="J1734" s="19"/>
      <c r="K1734" s="19"/>
      <c r="L1734" s="19">
        <f t="shared" si="2507"/>
        <v>18677.099999999999</v>
      </c>
      <c r="M1734" s="19">
        <f t="shared" si="2508"/>
        <v>21011.7</v>
      </c>
      <c r="N1734" s="19">
        <f t="shared" si="2509"/>
        <v>0</v>
      </c>
      <c r="O1734" s="19">
        <v>-3891.1</v>
      </c>
      <c r="P1734" s="19">
        <v>-2334.6</v>
      </c>
      <c r="Q1734" s="19">
        <v>18677.099999999999</v>
      </c>
      <c r="R1734" s="19">
        <f t="shared" si="2441"/>
        <v>14785.999999999998</v>
      </c>
      <c r="S1734" s="19"/>
      <c r="T1734" s="19">
        <f t="shared" si="2510"/>
        <v>14785.999999999998</v>
      </c>
      <c r="U1734" s="19">
        <f t="shared" si="2443"/>
        <v>18677.100000000002</v>
      </c>
      <c r="V1734" s="19">
        <f t="shared" si="2444"/>
        <v>18677.099999999999</v>
      </c>
      <c r="W1734" s="19"/>
      <c r="X1734" s="32"/>
      <c r="Y1734" s="23"/>
      <c r="Z1734" s="2"/>
    </row>
    <row r="1735" spans="1:26" ht="93.6" x14ac:dyDescent="0.3">
      <c r="A1735" s="47" t="s">
        <v>370</v>
      </c>
      <c r="B1735" s="44"/>
      <c r="C1735" s="47"/>
      <c r="D1735" s="47"/>
      <c r="E1735" s="15" t="s">
        <v>1214</v>
      </c>
      <c r="F1735" s="19">
        <f t="shared" ref="F1735:K1737" si="2515">F1736</f>
        <v>42000</v>
      </c>
      <c r="G1735" s="19">
        <f t="shared" si="2515"/>
        <v>22000</v>
      </c>
      <c r="H1735" s="19">
        <f t="shared" si="2515"/>
        <v>0</v>
      </c>
      <c r="I1735" s="19">
        <f t="shared" si="2515"/>
        <v>0</v>
      </c>
      <c r="J1735" s="19">
        <f t="shared" si="2515"/>
        <v>0</v>
      </c>
      <c r="K1735" s="19">
        <f t="shared" si="2515"/>
        <v>0</v>
      </c>
      <c r="L1735" s="19">
        <f t="shared" si="2507"/>
        <v>42000</v>
      </c>
      <c r="M1735" s="19">
        <f t="shared" si="2508"/>
        <v>22000</v>
      </c>
      <c r="N1735" s="19">
        <f t="shared" si="2509"/>
        <v>0</v>
      </c>
      <c r="O1735" s="19">
        <f t="shared" ref="O1735:Q1737" si="2516">O1736</f>
        <v>0</v>
      </c>
      <c r="P1735" s="19">
        <f t="shared" si="2516"/>
        <v>0</v>
      </c>
      <c r="Q1735" s="19">
        <f t="shared" si="2516"/>
        <v>0</v>
      </c>
      <c r="R1735" s="19">
        <f t="shared" si="2441"/>
        <v>42000</v>
      </c>
      <c r="S1735" s="19">
        <f t="shared" ref="S1735:S1737" si="2517">S1736</f>
        <v>0</v>
      </c>
      <c r="T1735" s="19">
        <f t="shared" si="2510"/>
        <v>42000</v>
      </c>
      <c r="U1735" s="19">
        <f t="shared" si="2443"/>
        <v>22000</v>
      </c>
      <c r="V1735" s="19">
        <f t="shared" si="2444"/>
        <v>0</v>
      </c>
      <c r="W1735" s="19">
        <f t="shared" ref="W1735:W1737" si="2518">W1736</f>
        <v>0</v>
      </c>
      <c r="X1735" s="32"/>
      <c r="Y1735" s="23"/>
      <c r="Z1735" s="2"/>
    </row>
    <row r="1736" spans="1:26" ht="31.2" x14ac:dyDescent="0.3">
      <c r="A1736" s="47" t="s">
        <v>370</v>
      </c>
      <c r="B1736" s="44">
        <v>300</v>
      </c>
      <c r="C1736" s="47"/>
      <c r="D1736" s="47"/>
      <c r="E1736" s="15" t="s">
        <v>579</v>
      </c>
      <c r="F1736" s="19">
        <f t="shared" si="2515"/>
        <v>42000</v>
      </c>
      <c r="G1736" s="19">
        <f t="shared" si="2515"/>
        <v>22000</v>
      </c>
      <c r="H1736" s="19">
        <f t="shared" si="2515"/>
        <v>0</v>
      </c>
      <c r="I1736" s="19">
        <f t="shared" si="2515"/>
        <v>0</v>
      </c>
      <c r="J1736" s="19">
        <f t="shared" si="2515"/>
        <v>0</v>
      </c>
      <c r="K1736" s="19">
        <f t="shared" si="2515"/>
        <v>0</v>
      </c>
      <c r="L1736" s="19">
        <f t="shared" si="2507"/>
        <v>42000</v>
      </c>
      <c r="M1736" s="19">
        <f t="shared" si="2508"/>
        <v>22000</v>
      </c>
      <c r="N1736" s="19">
        <f t="shared" si="2509"/>
        <v>0</v>
      </c>
      <c r="O1736" s="19">
        <f t="shared" si="2516"/>
        <v>0</v>
      </c>
      <c r="P1736" s="19">
        <f t="shared" si="2516"/>
        <v>0</v>
      </c>
      <c r="Q1736" s="19">
        <f t="shared" si="2516"/>
        <v>0</v>
      </c>
      <c r="R1736" s="19">
        <f t="shared" si="2441"/>
        <v>42000</v>
      </c>
      <c r="S1736" s="19">
        <f t="shared" si="2517"/>
        <v>0</v>
      </c>
      <c r="T1736" s="19">
        <f t="shared" si="2510"/>
        <v>42000</v>
      </c>
      <c r="U1736" s="19">
        <f t="shared" si="2443"/>
        <v>22000</v>
      </c>
      <c r="V1736" s="19">
        <f t="shared" si="2444"/>
        <v>0</v>
      </c>
      <c r="W1736" s="19">
        <f t="shared" si="2518"/>
        <v>0</v>
      </c>
      <c r="X1736" s="32"/>
      <c r="Y1736" s="23"/>
      <c r="Z1736" s="2"/>
    </row>
    <row r="1737" spans="1:26" ht="31.2" x14ac:dyDescent="0.3">
      <c r="A1737" s="47" t="s">
        <v>370</v>
      </c>
      <c r="B1737" s="44">
        <v>320</v>
      </c>
      <c r="C1737" s="47"/>
      <c r="D1737" s="47"/>
      <c r="E1737" s="15" t="s">
        <v>588</v>
      </c>
      <c r="F1737" s="19">
        <f t="shared" si="2515"/>
        <v>42000</v>
      </c>
      <c r="G1737" s="19">
        <f t="shared" si="2515"/>
        <v>22000</v>
      </c>
      <c r="H1737" s="19">
        <f t="shared" si="2515"/>
        <v>0</v>
      </c>
      <c r="I1737" s="19">
        <f t="shared" si="2515"/>
        <v>0</v>
      </c>
      <c r="J1737" s="19">
        <f t="shared" si="2515"/>
        <v>0</v>
      </c>
      <c r="K1737" s="19">
        <f t="shared" si="2515"/>
        <v>0</v>
      </c>
      <c r="L1737" s="19">
        <f t="shared" si="2507"/>
        <v>42000</v>
      </c>
      <c r="M1737" s="19">
        <f t="shared" si="2508"/>
        <v>22000</v>
      </c>
      <c r="N1737" s="19">
        <f t="shared" si="2509"/>
        <v>0</v>
      </c>
      <c r="O1737" s="19">
        <f t="shared" si="2516"/>
        <v>0</v>
      </c>
      <c r="P1737" s="19">
        <f t="shared" si="2516"/>
        <v>0</v>
      </c>
      <c r="Q1737" s="19">
        <f t="shared" si="2516"/>
        <v>0</v>
      </c>
      <c r="R1737" s="19">
        <f t="shared" si="2441"/>
        <v>42000</v>
      </c>
      <c r="S1737" s="19">
        <f t="shared" si="2517"/>
        <v>0</v>
      </c>
      <c r="T1737" s="19">
        <f t="shared" si="2510"/>
        <v>42000</v>
      </c>
      <c r="U1737" s="19">
        <f t="shared" si="2443"/>
        <v>22000</v>
      </c>
      <c r="V1737" s="19">
        <f t="shared" si="2444"/>
        <v>0</v>
      </c>
      <c r="W1737" s="19">
        <f t="shared" si="2518"/>
        <v>0</v>
      </c>
      <c r="X1737" s="32"/>
      <c r="Y1737" s="23"/>
      <c r="Z1737" s="2"/>
    </row>
    <row r="1738" spans="1:26" x14ac:dyDescent="0.3">
      <c r="A1738" s="47" t="s">
        <v>370</v>
      </c>
      <c r="B1738" s="44">
        <v>320</v>
      </c>
      <c r="C1738" s="47" t="s">
        <v>61</v>
      </c>
      <c r="D1738" s="47" t="s">
        <v>20</v>
      </c>
      <c r="E1738" s="15" t="s">
        <v>567</v>
      </c>
      <c r="F1738" s="19">
        <v>42000</v>
      </c>
      <c r="G1738" s="19">
        <v>22000</v>
      </c>
      <c r="H1738" s="19">
        <v>0</v>
      </c>
      <c r="I1738" s="19"/>
      <c r="J1738" s="19"/>
      <c r="K1738" s="19"/>
      <c r="L1738" s="19">
        <f t="shared" si="2507"/>
        <v>42000</v>
      </c>
      <c r="M1738" s="19">
        <f t="shared" si="2508"/>
        <v>22000</v>
      </c>
      <c r="N1738" s="19">
        <f t="shared" si="2509"/>
        <v>0</v>
      </c>
      <c r="O1738" s="19"/>
      <c r="P1738" s="19"/>
      <c r="Q1738" s="19"/>
      <c r="R1738" s="19">
        <f t="shared" si="2441"/>
        <v>42000</v>
      </c>
      <c r="S1738" s="19"/>
      <c r="T1738" s="19">
        <f t="shared" si="2510"/>
        <v>42000</v>
      </c>
      <c r="U1738" s="19">
        <f t="shared" si="2443"/>
        <v>22000</v>
      </c>
      <c r="V1738" s="19">
        <f t="shared" si="2444"/>
        <v>0</v>
      </c>
      <c r="W1738" s="19"/>
      <c r="X1738" s="32"/>
      <c r="Y1738" s="23"/>
      <c r="Z1738" s="2"/>
    </row>
    <row r="1739" spans="1:26" s="9" customFormat="1" ht="31.2" x14ac:dyDescent="0.3">
      <c r="A1739" s="8" t="s">
        <v>374</v>
      </c>
      <c r="B1739" s="14"/>
      <c r="C1739" s="8"/>
      <c r="D1739" s="8"/>
      <c r="E1739" s="45" t="s">
        <v>1215</v>
      </c>
      <c r="F1739" s="12">
        <f t="shared" ref="F1739:K1739" si="2519">F1740+F1755</f>
        <v>99347.5</v>
      </c>
      <c r="G1739" s="12">
        <f t="shared" si="2519"/>
        <v>94065.9</v>
      </c>
      <c r="H1739" s="12">
        <f t="shared" si="2519"/>
        <v>94246.799999999988</v>
      </c>
      <c r="I1739" s="12">
        <f t="shared" si="2519"/>
        <v>0</v>
      </c>
      <c r="J1739" s="12">
        <f t="shared" si="2519"/>
        <v>0</v>
      </c>
      <c r="K1739" s="12">
        <f t="shared" si="2519"/>
        <v>0</v>
      </c>
      <c r="L1739" s="12">
        <f t="shared" si="2507"/>
        <v>99347.5</v>
      </c>
      <c r="M1739" s="12">
        <f t="shared" si="2508"/>
        <v>94065.9</v>
      </c>
      <c r="N1739" s="12">
        <f t="shared" si="2509"/>
        <v>94246.799999999988</v>
      </c>
      <c r="O1739" s="12">
        <f t="shared" ref="O1739:Q1739" si="2520">O1740+O1755</f>
        <v>5167.3969999999999</v>
      </c>
      <c r="P1739" s="12">
        <f t="shared" si="2520"/>
        <v>0</v>
      </c>
      <c r="Q1739" s="12">
        <f t="shared" si="2520"/>
        <v>0</v>
      </c>
      <c r="R1739" s="12">
        <f t="shared" si="2441"/>
        <v>104514.897</v>
      </c>
      <c r="S1739" s="12">
        <f t="shared" ref="S1739" si="2521">S1740+S1755</f>
        <v>0</v>
      </c>
      <c r="T1739" s="12">
        <f t="shared" si="2510"/>
        <v>104514.897</v>
      </c>
      <c r="U1739" s="12">
        <f t="shared" si="2443"/>
        <v>94065.9</v>
      </c>
      <c r="V1739" s="12">
        <f t="shared" si="2444"/>
        <v>94246.799999999988</v>
      </c>
      <c r="W1739" s="12">
        <f t="shared" ref="W1739" si="2522">W1740+W1755</f>
        <v>0</v>
      </c>
      <c r="X1739" s="22"/>
      <c r="Y1739" s="25"/>
    </row>
    <row r="1740" spans="1:26" s="11" customFormat="1" ht="31.2" x14ac:dyDescent="0.3">
      <c r="A1740" s="10" t="s">
        <v>375</v>
      </c>
      <c r="B1740" s="17"/>
      <c r="C1740" s="10"/>
      <c r="D1740" s="10"/>
      <c r="E1740" s="16" t="s">
        <v>1216</v>
      </c>
      <c r="F1740" s="18">
        <f t="shared" ref="F1740:K1740" si="2523">F1741</f>
        <v>4627.4000000000005</v>
      </c>
      <c r="G1740" s="18">
        <f t="shared" si="2523"/>
        <v>4479</v>
      </c>
      <c r="H1740" s="18">
        <f t="shared" si="2523"/>
        <v>4659.9000000000005</v>
      </c>
      <c r="I1740" s="18">
        <f t="shared" si="2523"/>
        <v>0</v>
      </c>
      <c r="J1740" s="18">
        <f t="shared" si="2523"/>
        <v>0</v>
      </c>
      <c r="K1740" s="18">
        <f t="shared" si="2523"/>
        <v>0</v>
      </c>
      <c r="L1740" s="18">
        <f t="shared" si="2507"/>
        <v>4627.4000000000005</v>
      </c>
      <c r="M1740" s="18">
        <f t="shared" si="2508"/>
        <v>4479</v>
      </c>
      <c r="N1740" s="18">
        <f t="shared" si="2509"/>
        <v>4659.9000000000005</v>
      </c>
      <c r="O1740" s="18">
        <f t="shared" ref="O1740:Q1740" si="2524">O1741</f>
        <v>0</v>
      </c>
      <c r="P1740" s="18">
        <f t="shared" si="2524"/>
        <v>0</v>
      </c>
      <c r="Q1740" s="18">
        <f t="shared" si="2524"/>
        <v>0</v>
      </c>
      <c r="R1740" s="18">
        <f t="shared" si="2441"/>
        <v>4627.4000000000005</v>
      </c>
      <c r="S1740" s="18">
        <f t="shared" ref="S1740" si="2525">S1741</f>
        <v>0</v>
      </c>
      <c r="T1740" s="18">
        <f t="shared" si="2510"/>
        <v>4627.4000000000005</v>
      </c>
      <c r="U1740" s="18">
        <f t="shared" si="2443"/>
        <v>4479</v>
      </c>
      <c r="V1740" s="18">
        <f t="shared" si="2444"/>
        <v>4659.9000000000005</v>
      </c>
      <c r="W1740" s="18">
        <f t="shared" ref="W1740" si="2526">W1741</f>
        <v>0</v>
      </c>
      <c r="X1740" s="31"/>
      <c r="Y1740" s="26"/>
    </row>
    <row r="1741" spans="1:26" ht="78" x14ac:dyDescent="0.3">
      <c r="A1741" s="47" t="s">
        <v>376</v>
      </c>
      <c r="B1741" s="44"/>
      <c r="C1741" s="47"/>
      <c r="D1741" s="47"/>
      <c r="E1741" s="15" t="s">
        <v>1217</v>
      </c>
      <c r="F1741" s="19">
        <f t="shared" ref="F1741:K1741" si="2527">F1742+F1746</f>
        <v>4627.4000000000005</v>
      </c>
      <c r="G1741" s="19">
        <f t="shared" si="2527"/>
        <v>4479</v>
      </c>
      <c r="H1741" s="19">
        <f t="shared" si="2527"/>
        <v>4659.9000000000005</v>
      </c>
      <c r="I1741" s="19">
        <f t="shared" si="2527"/>
        <v>0</v>
      </c>
      <c r="J1741" s="19">
        <f t="shared" si="2527"/>
        <v>0</v>
      </c>
      <c r="K1741" s="19">
        <f t="shared" si="2527"/>
        <v>0</v>
      </c>
      <c r="L1741" s="19">
        <f t="shared" si="2507"/>
        <v>4627.4000000000005</v>
      </c>
      <c r="M1741" s="19">
        <f t="shared" si="2508"/>
        <v>4479</v>
      </c>
      <c r="N1741" s="19">
        <f t="shared" si="2509"/>
        <v>4659.9000000000005</v>
      </c>
      <c r="O1741" s="19">
        <f t="shared" ref="O1741:Q1741" si="2528">O1742+O1746</f>
        <v>0</v>
      </c>
      <c r="P1741" s="19">
        <f t="shared" si="2528"/>
        <v>0</v>
      </c>
      <c r="Q1741" s="19">
        <f t="shared" si="2528"/>
        <v>0</v>
      </c>
      <c r="R1741" s="19">
        <f t="shared" si="2441"/>
        <v>4627.4000000000005</v>
      </c>
      <c r="S1741" s="19">
        <f t="shared" ref="S1741" si="2529">S1742+S1746</f>
        <v>0</v>
      </c>
      <c r="T1741" s="19">
        <f t="shared" si="2510"/>
        <v>4627.4000000000005</v>
      </c>
      <c r="U1741" s="19">
        <f t="shared" si="2443"/>
        <v>4479</v>
      </c>
      <c r="V1741" s="19">
        <f t="shared" si="2444"/>
        <v>4659.9000000000005</v>
      </c>
      <c r="W1741" s="19">
        <f t="shared" ref="W1741" si="2530">W1742+W1746</f>
        <v>0</v>
      </c>
      <c r="X1741" s="32"/>
      <c r="Y1741" s="23"/>
      <c r="Z1741" s="2"/>
    </row>
    <row r="1742" spans="1:26" ht="31.2" x14ac:dyDescent="0.3">
      <c r="A1742" s="47" t="s">
        <v>372</v>
      </c>
      <c r="B1742" s="44"/>
      <c r="C1742" s="47"/>
      <c r="D1742" s="47"/>
      <c r="E1742" s="15" t="s">
        <v>760</v>
      </c>
      <c r="F1742" s="19">
        <f t="shared" ref="F1742:K1744" si="2531">F1743</f>
        <v>506.8</v>
      </c>
      <c r="G1742" s="19">
        <f t="shared" si="2531"/>
        <v>506.8</v>
      </c>
      <c r="H1742" s="19">
        <f t="shared" si="2531"/>
        <v>506.8</v>
      </c>
      <c r="I1742" s="19">
        <f t="shared" si="2531"/>
        <v>0</v>
      </c>
      <c r="J1742" s="19">
        <f t="shared" si="2531"/>
        <v>0</v>
      </c>
      <c r="K1742" s="19">
        <f t="shared" si="2531"/>
        <v>0</v>
      </c>
      <c r="L1742" s="19">
        <f t="shared" si="2507"/>
        <v>506.8</v>
      </c>
      <c r="M1742" s="19">
        <f t="shared" si="2508"/>
        <v>506.8</v>
      </c>
      <c r="N1742" s="19">
        <f t="shared" si="2509"/>
        <v>506.8</v>
      </c>
      <c r="O1742" s="19">
        <f t="shared" ref="O1742:Q1744" si="2532">O1743</f>
        <v>0</v>
      </c>
      <c r="P1742" s="19">
        <f t="shared" si="2532"/>
        <v>0</v>
      </c>
      <c r="Q1742" s="19">
        <f t="shared" si="2532"/>
        <v>0</v>
      </c>
      <c r="R1742" s="19">
        <f t="shared" si="2441"/>
        <v>506.8</v>
      </c>
      <c r="S1742" s="19">
        <f t="shared" ref="S1742:S1744" si="2533">S1743</f>
        <v>0</v>
      </c>
      <c r="T1742" s="19">
        <f t="shared" si="2510"/>
        <v>506.8</v>
      </c>
      <c r="U1742" s="19">
        <f t="shared" si="2443"/>
        <v>506.8</v>
      </c>
      <c r="V1742" s="19">
        <f t="shared" si="2444"/>
        <v>506.8</v>
      </c>
      <c r="W1742" s="19">
        <f t="shared" ref="W1742:W1744" si="2534">W1743</f>
        <v>0</v>
      </c>
      <c r="X1742" s="32"/>
      <c r="Y1742" s="23"/>
      <c r="Z1742" s="2"/>
    </row>
    <row r="1743" spans="1:26" ht="31.2" x14ac:dyDescent="0.3">
      <c r="A1743" s="47" t="s">
        <v>372</v>
      </c>
      <c r="B1743" s="44">
        <v>200</v>
      </c>
      <c r="C1743" s="47"/>
      <c r="D1743" s="47"/>
      <c r="E1743" s="15" t="s">
        <v>578</v>
      </c>
      <c r="F1743" s="19">
        <f t="shared" si="2531"/>
        <v>506.8</v>
      </c>
      <c r="G1743" s="19">
        <f t="shared" si="2531"/>
        <v>506.8</v>
      </c>
      <c r="H1743" s="19">
        <f t="shared" si="2531"/>
        <v>506.8</v>
      </c>
      <c r="I1743" s="19">
        <f t="shared" si="2531"/>
        <v>0</v>
      </c>
      <c r="J1743" s="19">
        <f t="shared" si="2531"/>
        <v>0</v>
      </c>
      <c r="K1743" s="19">
        <f t="shared" si="2531"/>
        <v>0</v>
      </c>
      <c r="L1743" s="19">
        <f t="shared" si="2507"/>
        <v>506.8</v>
      </c>
      <c r="M1743" s="19">
        <f t="shared" si="2508"/>
        <v>506.8</v>
      </c>
      <c r="N1743" s="19">
        <f t="shared" si="2509"/>
        <v>506.8</v>
      </c>
      <c r="O1743" s="19">
        <f t="shared" si="2532"/>
        <v>0</v>
      </c>
      <c r="P1743" s="19">
        <f t="shared" si="2532"/>
        <v>0</v>
      </c>
      <c r="Q1743" s="19">
        <f t="shared" si="2532"/>
        <v>0</v>
      </c>
      <c r="R1743" s="19">
        <f t="shared" si="2441"/>
        <v>506.8</v>
      </c>
      <c r="S1743" s="19">
        <f t="shared" si="2533"/>
        <v>0</v>
      </c>
      <c r="T1743" s="19">
        <f t="shared" si="2510"/>
        <v>506.8</v>
      </c>
      <c r="U1743" s="19">
        <f t="shared" si="2443"/>
        <v>506.8</v>
      </c>
      <c r="V1743" s="19">
        <f t="shared" si="2444"/>
        <v>506.8</v>
      </c>
      <c r="W1743" s="19">
        <f t="shared" si="2534"/>
        <v>0</v>
      </c>
      <c r="X1743" s="32"/>
      <c r="Y1743" s="23"/>
      <c r="Z1743" s="2"/>
    </row>
    <row r="1744" spans="1:26" ht="46.8" x14ac:dyDescent="0.3">
      <c r="A1744" s="47" t="s">
        <v>372</v>
      </c>
      <c r="B1744" s="44">
        <v>240</v>
      </c>
      <c r="C1744" s="47"/>
      <c r="D1744" s="47"/>
      <c r="E1744" s="15" t="s">
        <v>586</v>
      </c>
      <c r="F1744" s="19">
        <f t="shared" si="2531"/>
        <v>506.8</v>
      </c>
      <c r="G1744" s="19">
        <f t="shared" si="2531"/>
        <v>506.8</v>
      </c>
      <c r="H1744" s="19">
        <f t="shared" si="2531"/>
        <v>506.8</v>
      </c>
      <c r="I1744" s="19">
        <f t="shared" si="2531"/>
        <v>0</v>
      </c>
      <c r="J1744" s="19">
        <f t="shared" si="2531"/>
        <v>0</v>
      </c>
      <c r="K1744" s="19">
        <f t="shared" si="2531"/>
        <v>0</v>
      </c>
      <c r="L1744" s="19">
        <f t="shared" si="2507"/>
        <v>506.8</v>
      </c>
      <c r="M1744" s="19">
        <f t="shared" si="2508"/>
        <v>506.8</v>
      </c>
      <c r="N1744" s="19">
        <f t="shared" si="2509"/>
        <v>506.8</v>
      </c>
      <c r="O1744" s="19">
        <f t="shared" si="2532"/>
        <v>0</v>
      </c>
      <c r="P1744" s="19">
        <f t="shared" si="2532"/>
        <v>0</v>
      </c>
      <c r="Q1744" s="19">
        <f t="shared" si="2532"/>
        <v>0</v>
      </c>
      <c r="R1744" s="19">
        <f t="shared" si="2441"/>
        <v>506.8</v>
      </c>
      <c r="S1744" s="19">
        <f t="shared" si="2533"/>
        <v>0</v>
      </c>
      <c r="T1744" s="19">
        <f t="shared" si="2510"/>
        <v>506.8</v>
      </c>
      <c r="U1744" s="19">
        <f t="shared" si="2443"/>
        <v>506.8</v>
      </c>
      <c r="V1744" s="19">
        <f t="shared" si="2444"/>
        <v>506.8</v>
      </c>
      <c r="W1744" s="19">
        <f t="shared" si="2534"/>
        <v>0</v>
      </c>
      <c r="X1744" s="32"/>
      <c r="Y1744" s="23"/>
      <c r="Z1744" s="2"/>
    </row>
    <row r="1745" spans="1:26" x14ac:dyDescent="0.3">
      <c r="A1745" s="47" t="s">
        <v>372</v>
      </c>
      <c r="B1745" s="44">
        <v>240</v>
      </c>
      <c r="C1745" s="47" t="s">
        <v>5</v>
      </c>
      <c r="D1745" s="47" t="s">
        <v>6</v>
      </c>
      <c r="E1745" s="15" t="s">
        <v>543</v>
      </c>
      <c r="F1745" s="19">
        <v>506.8</v>
      </c>
      <c r="G1745" s="19">
        <v>506.8</v>
      </c>
      <c r="H1745" s="19">
        <v>506.8</v>
      </c>
      <c r="I1745" s="19">
        <f>-230.37+230.37</f>
        <v>0</v>
      </c>
      <c r="J1745" s="19"/>
      <c r="K1745" s="19"/>
      <c r="L1745" s="19">
        <f t="shared" si="2507"/>
        <v>506.8</v>
      </c>
      <c r="M1745" s="19">
        <f t="shared" si="2508"/>
        <v>506.8</v>
      </c>
      <c r="N1745" s="19">
        <f t="shared" si="2509"/>
        <v>506.8</v>
      </c>
      <c r="O1745" s="19"/>
      <c r="P1745" s="19"/>
      <c r="Q1745" s="19"/>
      <c r="R1745" s="19">
        <f t="shared" si="2441"/>
        <v>506.8</v>
      </c>
      <c r="S1745" s="19"/>
      <c r="T1745" s="19">
        <f t="shared" si="2510"/>
        <v>506.8</v>
      </c>
      <c r="U1745" s="19">
        <f t="shared" si="2443"/>
        <v>506.8</v>
      </c>
      <c r="V1745" s="19">
        <f t="shared" si="2444"/>
        <v>506.8</v>
      </c>
      <c r="W1745" s="19"/>
      <c r="X1745" s="32"/>
      <c r="Y1745" s="23" t="s">
        <v>1278</v>
      </c>
      <c r="Z1745" s="2"/>
    </row>
    <row r="1746" spans="1:26" ht="62.4" x14ac:dyDescent="0.3">
      <c r="A1746" s="47" t="s">
        <v>373</v>
      </c>
      <c r="B1746" s="44"/>
      <c r="C1746" s="47"/>
      <c r="D1746" s="47"/>
      <c r="E1746" s="15" t="s">
        <v>761</v>
      </c>
      <c r="F1746" s="19">
        <f t="shared" ref="F1746:K1746" si="2535">F1747+F1750</f>
        <v>4120.6000000000004</v>
      </c>
      <c r="G1746" s="19">
        <f t="shared" si="2535"/>
        <v>3972.2</v>
      </c>
      <c r="H1746" s="19">
        <f t="shared" si="2535"/>
        <v>4153.1000000000004</v>
      </c>
      <c r="I1746" s="19">
        <f t="shared" si="2535"/>
        <v>0</v>
      </c>
      <c r="J1746" s="19">
        <f t="shared" si="2535"/>
        <v>0</v>
      </c>
      <c r="K1746" s="19">
        <f t="shared" si="2535"/>
        <v>0</v>
      </c>
      <c r="L1746" s="19">
        <f t="shared" si="2507"/>
        <v>4120.6000000000004</v>
      </c>
      <c r="M1746" s="19">
        <f t="shared" si="2508"/>
        <v>3972.2</v>
      </c>
      <c r="N1746" s="19">
        <f t="shared" si="2509"/>
        <v>4153.1000000000004</v>
      </c>
      <c r="O1746" s="19">
        <f t="shared" ref="O1746:Q1746" si="2536">O1747+O1750</f>
        <v>0</v>
      </c>
      <c r="P1746" s="19">
        <f t="shared" si="2536"/>
        <v>0</v>
      </c>
      <c r="Q1746" s="19">
        <f t="shared" si="2536"/>
        <v>0</v>
      </c>
      <c r="R1746" s="19">
        <f t="shared" ref="R1746:R1809" si="2537">L1746+O1746</f>
        <v>4120.6000000000004</v>
      </c>
      <c r="S1746" s="19">
        <f t="shared" ref="S1746" si="2538">S1747+S1750</f>
        <v>0</v>
      </c>
      <c r="T1746" s="19">
        <f t="shared" si="2510"/>
        <v>4120.6000000000004</v>
      </c>
      <c r="U1746" s="19">
        <f t="shared" ref="U1746:U1809" si="2539">M1746+P1746</f>
        <v>3972.2</v>
      </c>
      <c r="V1746" s="19">
        <f t="shared" ref="V1746:V1809" si="2540">N1746+Q1746</f>
        <v>4153.1000000000004</v>
      </c>
      <c r="W1746" s="19">
        <f t="shared" ref="W1746" si="2541">W1747+W1750</f>
        <v>0</v>
      </c>
      <c r="X1746" s="32"/>
      <c r="Y1746" s="23"/>
      <c r="Z1746" s="2"/>
    </row>
    <row r="1747" spans="1:26" ht="31.2" x14ac:dyDescent="0.3">
      <c r="A1747" s="47" t="s">
        <v>373</v>
      </c>
      <c r="B1747" s="44">
        <v>200</v>
      </c>
      <c r="C1747" s="47"/>
      <c r="D1747" s="47"/>
      <c r="E1747" s="15" t="s">
        <v>578</v>
      </c>
      <c r="F1747" s="19">
        <f t="shared" ref="F1747:K1748" si="2542">F1748</f>
        <v>3254.3</v>
      </c>
      <c r="G1747" s="19">
        <f t="shared" si="2542"/>
        <v>3105.9</v>
      </c>
      <c r="H1747" s="19">
        <f t="shared" si="2542"/>
        <v>3286.8</v>
      </c>
      <c r="I1747" s="19">
        <f t="shared" si="2542"/>
        <v>0</v>
      </c>
      <c r="J1747" s="19">
        <f t="shared" si="2542"/>
        <v>0</v>
      </c>
      <c r="K1747" s="19">
        <f t="shared" si="2542"/>
        <v>0</v>
      </c>
      <c r="L1747" s="19">
        <f t="shared" si="2507"/>
        <v>3254.3</v>
      </c>
      <c r="M1747" s="19">
        <f t="shared" si="2508"/>
        <v>3105.9</v>
      </c>
      <c r="N1747" s="19">
        <f t="shared" si="2509"/>
        <v>3286.8</v>
      </c>
      <c r="O1747" s="19">
        <f t="shared" ref="O1747:Q1748" si="2543">O1748</f>
        <v>0</v>
      </c>
      <c r="P1747" s="19">
        <f t="shared" si="2543"/>
        <v>0</v>
      </c>
      <c r="Q1747" s="19">
        <f t="shared" si="2543"/>
        <v>0</v>
      </c>
      <c r="R1747" s="19">
        <f t="shared" si="2537"/>
        <v>3254.3</v>
      </c>
      <c r="S1747" s="19">
        <f t="shared" ref="S1747:S1748" si="2544">S1748</f>
        <v>0</v>
      </c>
      <c r="T1747" s="19">
        <f t="shared" si="2510"/>
        <v>3254.3</v>
      </c>
      <c r="U1747" s="19">
        <f t="shared" si="2539"/>
        <v>3105.9</v>
      </c>
      <c r="V1747" s="19">
        <f t="shared" si="2540"/>
        <v>3286.8</v>
      </c>
      <c r="W1747" s="19">
        <f t="shared" ref="W1747:W1748" si="2545">W1748</f>
        <v>0</v>
      </c>
      <c r="X1747" s="32"/>
      <c r="Y1747" s="23"/>
      <c r="Z1747" s="2"/>
    </row>
    <row r="1748" spans="1:26" ht="46.8" x14ac:dyDescent="0.3">
      <c r="A1748" s="47" t="s">
        <v>373</v>
      </c>
      <c r="B1748" s="44">
        <v>240</v>
      </c>
      <c r="C1748" s="47"/>
      <c r="D1748" s="47"/>
      <c r="E1748" s="15" t="s">
        <v>586</v>
      </c>
      <c r="F1748" s="19">
        <f t="shared" si="2542"/>
        <v>3254.3</v>
      </c>
      <c r="G1748" s="19">
        <f t="shared" si="2542"/>
        <v>3105.9</v>
      </c>
      <c r="H1748" s="19">
        <f t="shared" si="2542"/>
        <v>3286.8</v>
      </c>
      <c r="I1748" s="19">
        <f t="shared" si="2542"/>
        <v>0</v>
      </c>
      <c r="J1748" s="19">
        <f t="shared" si="2542"/>
        <v>0</v>
      </c>
      <c r="K1748" s="19">
        <f t="shared" si="2542"/>
        <v>0</v>
      </c>
      <c r="L1748" s="19">
        <f t="shared" si="2507"/>
        <v>3254.3</v>
      </c>
      <c r="M1748" s="19">
        <f t="shared" si="2508"/>
        <v>3105.9</v>
      </c>
      <c r="N1748" s="19">
        <f t="shared" si="2509"/>
        <v>3286.8</v>
      </c>
      <c r="O1748" s="19">
        <f t="shared" si="2543"/>
        <v>0</v>
      </c>
      <c r="P1748" s="19">
        <f t="shared" si="2543"/>
        <v>0</v>
      </c>
      <c r="Q1748" s="19">
        <f t="shared" si="2543"/>
        <v>0</v>
      </c>
      <c r="R1748" s="19">
        <f t="shared" si="2537"/>
        <v>3254.3</v>
      </c>
      <c r="S1748" s="19">
        <f t="shared" si="2544"/>
        <v>0</v>
      </c>
      <c r="T1748" s="19">
        <f t="shared" si="2510"/>
        <v>3254.3</v>
      </c>
      <c r="U1748" s="19">
        <f t="shared" si="2539"/>
        <v>3105.9</v>
      </c>
      <c r="V1748" s="19">
        <f t="shared" si="2540"/>
        <v>3286.8</v>
      </c>
      <c r="W1748" s="19">
        <f t="shared" si="2545"/>
        <v>0</v>
      </c>
      <c r="X1748" s="32"/>
      <c r="Y1748" s="23"/>
      <c r="Z1748" s="2"/>
    </row>
    <row r="1749" spans="1:26" x14ac:dyDescent="0.3">
      <c r="A1749" s="47" t="s">
        <v>373</v>
      </c>
      <c r="B1749" s="44">
        <v>240</v>
      </c>
      <c r="C1749" s="47" t="s">
        <v>5</v>
      </c>
      <c r="D1749" s="47" t="s">
        <v>6</v>
      </c>
      <c r="E1749" s="15" t="s">
        <v>543</v>
      </c>
      <c r="F1749" s="19">
        <v>3254.3</v>
      </c>
      <c r="G1749" s="19">
        <v>3105.9</v>
      </c>
      <c r="H1749" s="19">
        <v>3286.8</v>
      </c>
      <c r="I1749" s="19"/>
      <c r="J1749" s="19"/>
      <c r="K1749" s="19"/>
      <c r="L1749" s="19">
        <f t="shared" si="2507"/>
        <v>3254.3</v>
      </c>
      <c r="M1749" s="19">
        <f t="shared" si="2508"/>
        <v>3105.9</v>
      </c>
      <c r="N1749" s="19">
        <f t="shared" si="2509"/>
        <v>3286.8</v>
      </c>
      <c r="O1749" s="19"/>
      <c r="P1749" s="19"/>
      <c r="Q1749" s="19"/>
      <c r="R1749" s="19">
        <f t="shared" si="2537"/>
        <v>3254.3</v>
      </c>
      <c r="S1749" s="19"/>
      <c r="T1749" s="19">
        <f t="shared" si="2510"/>
        <v>3254.3</v>
      </c>
      <c r="U1749" s="19">
        <f t="shared" si="2539"/>
        <v>3105.9</v>
      </c>
      <c r="V1749" s="19">
        <f t="shared" si="2540"/>
        <v>3286.8</v>
      </c>
      <c r="W1749" s="19"/>
      <c r="X1749" s="32"/>
      <c r="Y1749" s="23"/>
      <c r="Z1749" s="2"/>
    </row>
    <row r="1750" spans="1:26" x14ac:dyDescent="0.3">
      <c r="A1750" s="47" t="s">
        <v>373</v>
      </c>
      <c r="B1750" s="44">
        <v>800</v>
      </c>
      <c r="C1750" s="47"/>
      <c r="D1750" s="47"/>
      <c r="E1750" s="15" t="s">
        <v>583</v>
      </c>
      <c r="F1750" s="19">
        <f>F1751+F1753</f>
        <v>866.3</v>
      </c>
      <c r="G1750" s="19">
        <f t="shared" ref="G1750:W1750" si="2546">G1751+G1753</f>
        <v>866.3</v>
      </c>
      <c r="H1750" s="19">
        <f t="shared" si="2546"/>
        <v>866.3</v>
      </c>
      <c r="I1750" s="19">
        <f t="shared" ref="I1750:K1750" si="2547">I1751+I1753</f>
        <v>0</v>
      </c>
      <c r="J1750" s="19">
        <f t="shared" si="2547"/>
        <v>0</v>
      </c>
      <c r="K1750" s="19">
        <f t="shared" si="2547"/>
        <v>0</v>
      </c>
      <c r="L1750" s="19">
        <f t="shared" si="2507"/>
        <v>866.3</v>
      </c>
      <c r="M1750" s="19">
        <f t="shared" si="2508"/>
        <v>866.3</v>
      </c>
      <c r="N1750" s="19">
        <f t="shared" si="2509"/>
        <v>866.3</v>
      </c>
      <c r="O1750" s="19">
        <f t="shared" ref="O1750:Q1750" si="2548">O1751+O1753</f>
        <v>0</v>
      </c>
      <c r="P1750" s="19">
        <f t="shared" si="2548"/>
        <v>0</v>
      </c>
      <c r="Q1750" s="19">
        <f t="shared" si="2548"/>
        <v>0</v>
      </c>
      <c r="R1750" s="19">
        <f t="shared" si="2537"/>
        <v>866.3</v>
      </c>
      <c r="S1750" s="19">
        <f t="shared" ref="S1750" si="2549">S1751+S1753</f>
        <v>0</v>
      </c>
      <c r="T1750" s="19">
        <f t="shared" si="2510"/>
        <v>866.3</v>
      </c>
      <c r="U1750" s="19">
        <f t="shared" si="2539"/>
        <v>866.3</v>
      </c>
      <c r="V1750" s="19">
        <f t="shared" si="2540"/>
        <v>866.3</v>
      </c>
      <c r="W1750" s="19">
        <f t="shared" si="2546"/>
        <v>0</v>
      </c>
      <c r="X1750" s="32"/>
      <c r="Y1750" s="23"/>
      <c r="Z1750" s="2"/>
    </row>
    <row r="1751" spans="1:26" x14ac:dyDescent="0.3">
      <c r="A1751" s="47" t="s">
        <v>373</v>
      </c>
      <c r="B1751" s="44">
        <v>830</v>
      </c>
      <c r="C1751" s="47"/>
      <c r="D1751" s="47"/>
      <c r="E1751" s="15" t="s">
        <v>600</v>
      </c>
      <c r="F1751" s="19">
        <f t="shared" ref="F1751:K1751" si="2550">F1752</f>
        <v>850.8</v>
      </c>
      <c r="G1751" s="19">
        <f t="shared" si="2550"/>
        <v>850.8</v>
      </c>
      <c r="H1751" s="19">
        <f t="shared" si="2550"/>
        <v>850.8</v>
      </c>
      <c r="I1751" s="19">
        <f t="shared" si="2550"/>
        <v>0</v>
      </c>
      <c r="J1751" s="19">
        <f t="shared" si="2550"/>
        <v>0</v>
      </c>
      <c r="K1751" s="19">
        <f t="shared" si="2550"/>
        <v>0</v>
      </c>
      <c r="L1751" s="19">
        <f t="shared" si="2507"/>
        <v>850.8</v>
      </c>
      <c r="M1751" s="19">
        <f t="shared" si="2508"/>
        <v>850.8</v>
      </c>
      <c r="N1751" s="19">
        <f t="shared" si="2509"/>
        <v>850.8</v>
      </c>
      <c r="O1751" s="19">
        <f t="shared" ref="O1751:Q1751" si="2551">O1752</f>
        <v>0</v>
      </c>
      <c r="P1751" s="19">
        <f t="shared" si="2551"/>
        <v>0</v>
      </c>
      <c r="Q1751" s="19">
        <f t="shared" si="2551"/>
        <v>0</v>
      </c>
      <c r="R1751" s="19">
        <f t="shared" si="2537"/>
        <v>850.8</v>
      </c>
      <c r="S1751" s="19">
        <f t="shared" ref="S1751" si="2552">S1752</f>
        <v>0</v>
      </c>
      <c r="T1751" s="19">
        <f t="shared" si="2510"/>
        <v>850.8</v>
      </c>
      <c r="U1751" s="19">
        <f t="shared" si="2539"/>
        <v>850.8</v>
      </c>
      <c r="V1751" s="19">
        <f t="shared" si="2540"/>
        <v>850.8</v>
      </c>
      <c r="W1751" s="19">
        <f t="shared" ref="W1751" si="2553">W1752</f>
        <v>0</v>
      </c>
      <c r="X1751" s="32"/>
      <c r="Y1751" s="23"/>
      <c r="Z1751" s="2"/>
    </row>
    <row r="1752" spans="1:26" x14ac:dyDescent="0.3">
      <c r="A1752" s="47" t="s">
        <v>373</v>
      </c>
      <c r="B1752" s="44">
        <v>830</v>
      </c>
      <c r="C1752" s="47" t="s">
        <v>5</v>
      </c>
      <c r="D1752" s="47" t="s">
        <v>6</v>
      </c>
      <c r="E1752" s="15" t="s">
        <v>543</v>
      </c>
      <c r="F1752" s="19">
        <v>850.8</v>
      </c>
      <c r="G1752" s="19">
        <v>850.8</v>
      </c>
      <c r="H1752" s="19">
        <v>850.8</v>
      </c>
      <c r="I1752" s="19"/>
      <c r="J1752" s="19"/>
      <c r="K1752" s="19"/>
      <c r="L1752" s="19">
        <f t="shared" si="2507"/>
        <v>850.8</v>
      </c>
      <c r="M1752" s="19">
        <f t="shared" si="2508"/>
        <v>850.8</v>
      </c>
      <c r="N1752" s="19">
        <f t="shared" si="2509"/>
        <v>850.8</v>
      </c>
      <c r="O1752" s="19"/>
      <c r="P1752" s="19"/>
      <c r="Q1752" s="19"/>
      <c r="R1752" s="19">
        <f t="shared" si="2537"/>
        <v>850.8</v>
      </c>
      <c r="S1752" s="19"/>
      <c r="T1752" s="19">
        <f t="shared" si="2510"/>
        <v>850.8</v>
      </c>
      <c r="U1752" s="19">
        <f t="shared" si="2539"/>
        <v>850.8</v>
      </c>
      <c r="V1752" s="19">
        <f t="shared" si="2540"/>
        <v>850.8</v>
      </c>
      <c r="W1752" s="19"/>
      <c r="X1752" s="32"/>
      <c r="Y1752" s="23"/>
      <c r="Z1752" s="2"/>
    </row>
    <row r="1753" spans="1:26" x14ac:dyDescent="0.3">
      <c r="A1753" s="47" t="s">
        <v>373</v>
      </c>
      <c r="B1753" s="44">
        <v>850</v>
      </c>
      <c r="C1753" s="47"/>
      <c r="D1753" s="47"/>
      <c r="E1753" s="15" t="s">
        <v>601</v>
      </c>
      <c r="F1753" s="19">
        <f>F1754</f>
        <v>15.5</v>
      </c>
      <c r="G1753" s="19">
        <f t="shared" ref="G1753:W1753" si="2554">G1754</f>
        <v>15.5</v>
      </c>
      <c r="H1753" s="19">
        <f t="shared" si="2554"/>
        <v>15.5</v>
      </c>
      <c r="I1753" s="19">
        <f t="shared" si="2554"/>
        <v>0</v>
      </c>
      <c r="J1753" s="19">
        <f t="shared" si="2554"/>
        <v>0</v>
      </c>
      <c r="K1753" s="19">
        <f t="shared" si="2554"/>
        <v>0</v>
      </c>
      <c r="L1753" s="19">
        <f t="shared" si="2507"/>
        <v>15.5</v>
      </c>
      <c r="M1753" s="19">
        <f t="shared" si="2508"/>
        <v>15.5</v>
      </c>
      <c r="N1753" s="19">
        <f t="shared" si="2509"/>
        <v>15.5</v>
      </c>
      <c r="O1753" s="19">
        <f t="shared" si="2554"/>
        <v>0</v>
      </c>
      <c r="P1753" s="19">
        <f t="shared" si="2554"/>
        <v>0</v>
      </c>
      <c r="Q1753" s="19">
        <f t="shared" si="2554"/>
        <v>0</v>
      </c>
      <c r="R1753" s="19">
        <f t="shared" si="2537"/>
        <v>15.5</v>
      </c>
      <c r="S1753" s="19">
        <f t="shared" si="2554"/>
        <v>0</v>
      </c>
      <c r="T1753" s="19">
        <f t="shared" si="2510"/>
        <v>15.5</v>
      </c>
      <c r="U1753" s="19">
        <f t="shared" si="2539"/>
        <v>15.5</v>
      </c>
      <c r="V1753" s="19">
        <f t="shared" si="2540"/>
        <v>15.5</v>
      </c>
      <c r="W1753" s="19">
        <f t="shared" si="2554"/>
        <v>0</v>
      </c>
      <c r="X1753" s="32"/>
      <c r="Y1753" s="23"/>
      <c r="Z1753" s="2"/>
    </row>
    <row r="1754" spans="1:26" x14ac:dyDescent="0.3">
      <c r="A1754" s="47" t="s">
        <v>373</v>
      </c>
      <c r="B1754" s="44">
        <v>850</v>
      </c>
      <c r="C1754" s="47" t="s">
        <v>5</v>
      </c>
      <c r="D1754" s="47" t="s">
        <v>6</v>
      </c>
      <c r="E1754" s="15" t="s">
        <v>543</v>
      </c>
      <c r="F1754" s="19">
        <v>15.5</v>
      </c>
      <c r="G1754" s="19">
        <v>15.5</v>
      </c>
      <c r="H1754" s="19">
        <v>15.5</v>
      </c>
      <c r="I1754" s="19"/>
      <c r="J1754" s="19"/>
      <c r="K1754" s="19"/>
      <c r="L1754" s="19">
        <f t="shared" si="2507"/>
        <v>15.5</v>
      </c>
      <c r="M1754" s="19">
        <f t="shared" si="2508"/>
        <v>15.5</v>
      </c>
      <c r="N1754" s="19">
        <f t="shared" si="2509"/>
        <v>15.5</v>
      </c>
      <c r="O1754" s="19"/>
      <c r="P1754" s="19"/>
      <c r="Q1754" s="19"/>
      <c r="R1754" s="19">
        <f t="shared" si="2537"/>
        <v>15.5</v>
      </c>
      <c r="S1754" s="19"/>
      <c r="T1754" s="19">
        <f t="shared" si="2510"/>
        <v>15.5</v>
      </c>
      <c r="U1754" s="19">
        <f t="shared" si="2539"/>
        <v>15.5</v>
      </c>
      <c r="V1754" s="19">
        <f t="shared" si="2540"/>
        <v>15.5</v>
      </c>
      <c r="W1754" s="19"/>
      <c r="X1754" s="32"/>
      <c r="Y1754" s="23"/>
      <c r="Z1754" s="2"/>
    </row>
    <row r="1755" spans="1:26" s="11" customFormat="1" ht="31.2" x14ac:dyDescent="0.3">
      <c r="A1755" s="10" t="s">
        <v>379</v>
      </c>
      <c r="B1755" s="17"/>
      <c r="C1755" s="10"/>
      <c r="D1755" s="10"/>
      <c r="E1755" s="16" t="s">
        <v>1218</v>
      </c>
      <c r="F1755" s="18">
        <f t="shared" ref="F1755:K1755" si="2555">F1756</f>
        <v>94720.1</v>
      </c>
      <c r="G1755" s="18">
        <f t="shared" si="2555"/>
        <v>89586.9</v>
      </c>
      <c r="H1755" s="18">
        <f t="shared" si="2555"/>
        <v>89586.9</v>
      </c>
      <c r="I1755" s="18">
        <f t="shared" si="2555"/>
        <v>0</v>
      </c>
      <c r="J1755" s="18">
        <f t="shared" si="2555"/>
        <v>0</v>
      </c>
      <c r="K1755" s="18">
        <f t="shared" si="2555"/>
        <v>0</v>
      </c>
      <c r="L1755" s="18">
        <f t="shared" si="2507"/>
        <v>94720.1</v>
      </c>
      <c r="M1755" s="18">
        <f t="shared" si="2508"/>
        <v>89586.9</v>
      </c>
      <c r="N1755" s="18">
        <f t="shared" si="2509"/>
        <v>89586.9</v>
      </c>
      <c r="O1755" s="18">
        <f t="shared" ref="O1755:Q1755" si="2556">O1756</f>
        <v>5167.3969999999999</v>
      </c>
      <c r="P1755" s="18">
        <f t="shared" si="2556"/>
        <v>0</v>
      </c>
      <c r="Q1755" s="18">
        <f t="shared" si="2556"/>
        <v>0</v>
      </c>
      <c r="R1755" s="18">
        <f t="shared" si="2537"/>
        <v>99887.497000000003</v>
      </c>
      <c r="S1755" s="18">
        <f t="shared" ref="S1755" si="2557">S1756</f>
        <v>0</v>
      </c>
      <c r="T1755" s="18">
        <f t="shared" si="2510"/>
        <v>99887.497000000003</v>
      </c>
      <c r="U1755" s="18">
        <f t="shared" si="2539"/>
        <v>89586.9</v>
      </c>
      <c r="V1755" s="18">
        <f t="shared" si="2540"/>
        <v>89586.9</v>
      </c>
      <c r="W1755" s="18">
        <f t="shared" ref="W1755" si="2558">W1756</f>
        <v>0</v>
      </c>
      <c r="X1755" s="31"/>
      <c r="Y1755" s="26"/>
    </row>
    <row r="1756" spans="1:26" ht="46.8" x14ac:dyDescent="0.3">
      <c r="A1756" s="47" t="s">
        <v>380</v>
      </c>
      <c r="B1756" s="44"/>
      <c r="C1756" s="47"/>
      <c r="D1756" s="47"/>
      <c r="E1756" s="15" t="s">
        <v>1219</v>
      </c>
      <c r="F1756" s="19">
        <f t="shared" ref="F1756:K1756" si="2559">F1757+F1767</f>
        <v>94720.1</v>
      </c>
      <c r="G1756" s="19">
        <f t="shared" si="2559"/>
        <v>89586.9</v>
      </c>
      <c r="H1756" s="19">
        <f t="shared" si="2559"/>
        <v>89586.9</v>
      </c>
      <c r="I1756" s="19">
        <f t="shared" si="2559"/>
        <v>0</v>
      </c>
      <c r="J1756" s="19">
        <f t="shared" si="2559"/>
        <v>0</v>
      </c>
      <c r="K1756" s="19">
        <f t="shared" si="2559"/>
        <v>0</v>
      </c>
      <c r="L1756" s="19">
        <f t="shared" si="2507"/>
        <v>94720.1</v>
      </c>
      <c r="M1756" s="19">
        <f t="shared" si="2508"/>
        <v>89586.9</v>
      </c>
      <c r="N1756" s="19">
        <f t="shared" si="2509"/>
        <v>89586.9</v>
      </c>
      <c r="O1756" s="19">
        <f>O1757+O1767+O1771</f>
        <v>5167.3969999999999</v>
      </c>
      <c r="P1756" s="19">
        <f t="shared" ref="P1756:W1756" si="2560">P1757+P1767+P1771</f>
        <v>0</v>
      </c>
      <c r="Q1756" s="19">
        <f t="shared" si="2560"/>
        <v>0</v>
      </c>
      <c r="R1756" s="19">
        <f t="shared" si="2537"/>
        <v>99887.497000000003</v>
      </c>
      <c r="S1756" s="19">
        <f t="shared" ref="S1756" si="2561">S1757+S1767+S1771</f>
        <v>0</v>
      </c>
      <c r="T1756" s="19">
        <f t="shared" si="2510"/>
        <v>99887.497000000003</v>
      </c>
      <c r="U1756" s="19">
        <f t="shared" si="2539"/>
        <v>89586.9</v>
      </c>
      <c r="V1756" s="19">
        <f t="shared" si="2540"/>
        <v>89586.9</v>
      </c>
      <c r="W1756" s="19">
        <f t="shared" si="2560"/>
        <v>0</v>
      </c>
      <c r="X1756" s="32"/>
      <c r="Y1756" s="23"/>
      <c r="Z1756" s="2"/>
    </row>
    <row r="1757" spans="1:26" ht="46.8" x14ac:dyDescent="0.3">
      <c r="A1757" s="47" t="s">
        <v>377</v>
      </c>
      <c r="B1757" s="44"/>
      <c r="C1757" s="47"/>
      <c r="D1757" s="47"/>
      <c r="E1757" s="15" t="s">
        <v>627</v>
      </c>
      <c r="F1757" s="19">
        <f t="shared" ref="F1757:K1757" si="2562">F1758+F1761+F1764</f>
        <v>33720.9</v>
      </c>
      <c r="G1757" s="19">
        <f t="shared" si="2562"/>
        <v>30677.899999999998</v>
      </c>
      <c r="H1757" s="19">
        <f t="shared" si="2562"/>
        <v>30677.899999999998</v>
      </c>
      <c r="I1757" s="19">
        <f t="shared" si="2562"/>
        <v>0</v>
      </c>
      <c r="J1757" s="19">
        <f t="shared" si="2562"/>
        <v>0</v>
      </c>
      <c r="K1757" s="19">
        <f t="shared" si="2562"/>
        <v>0</v>
      </c>
      <c r="L1757" s="19">
        <f t="shared" si="2507"/>
        <v>33720.9</v>
      </c>
      <c r="M1757" s="19">
        <f t="shared" si="2508"/>
        <v>30677.899999999998</v>
      </c>
      <c r="N1757" s="19">
        <f t="shared" si="2509"/>
        <v>30677.899999999998</v>
      </c>
      <c r="O1757" s="19">
        <f t="shared" ref="O1757:Q1757" si="2563">O1758+O1761+O1764</f>
        <v>2068</v>
      </c>
      <c r="P1757" s="19">
        <f t="shared" si="2563"/>
        <v>0</v>
      </c>
      <c r="Q1757" s="19">
        <f t="shared" si="2563"/>
        <v>0</v>
      </c>
      <c r="R1757" s="19">
        <f t="shared" si="2537"/>
        <v>35788.9</v>
      </c>
      <c r="S1757" s="19">
        <f t="shared" ref="S1757" si="2564">S1758+S1761+S1764</f>
        <v>0</v>
      </c>
      <c r="T1757" s="19">
        <f t="shared" si="2510"/>
        <v>35788.9</v>
      </c>
      <c r="U1757" s="19">
        <f t="shared" si="2539"/>
        <v>30677.899999999998</v>
      </c>
      <c r="V1757" s="19">
        <f t="shared" si="2540"/>
        <v>30677.899999999998</v>
      </c>
      <c r="W1757" s="19">
        <f t="shared" ref="W1757" si="2565">W1758+W1761+W1764</f>
        <v>0</v>
      </c>
      <c r="X1757" s="32"/>
      <c r="Y1757" s="23"/>
      <c r="Z1757" s="2"/>
    </row>
    <row r="1758" spans="1:26" ht="93.6" x14ac:dyDescent="0.3">
      <c r="A1758" s="47" t="s">
        <v>377</v>
      </c>
      <c r="B1758" s="44">
        <v>100</v>
      </c>
      <c r="C1758" s="47"/>
      <c r="D1758" s="47"/>
      <c r="E1758" s="15" t="s">
        <v>577</v>
      </c>
      <c r="F1758" s="19">
        <f t="shared" ref="F1758:K1759" si="2566">F1759</f>
        <v>26801.800000000003</v>
      </c>
      <c r="G1758" s="19">
        <f t="shared" si="2566"/>
        <v>23826.699999999997</v>
      </c>
      <c r="H1758" s="19">
        <f t="shared" si="2566"/>
        <v>23826.699999999997</v>
      </c>
      <c r="I1758" s="19">
        <f t="shared" si="2566"/>
        <v>0</v>
      </c>
      <c r="J1758" s="19">
        <f t="shared" si="2566"/>
        <v>0</v>
      </c>
      <c r="K1758" s="19">
        <f t="shared" si="2566"/>
        <v>0</v>
      </c>
      <c r="L1758" s="19">
        <f t="shared" si="2507"/>
        <v>26801.800000000003</v>
      </c>
      <c r="M1758" s="19">
        <f t="shared" si="2508"/>
        <v>23826.699999999997</v>
      </c>
      <c r="N1758" s="19">
        <f t="shared" si="2509"/>
        <v>23826.699999999997</v>
      </c>
      <c r="O1758" s="19">
        <f t="shared" ref="O1758:Q1759" si="2567">O1759</f>
        <v>1931.3</v>
      </c>
      <c r="P1758" s="19">
        <f t="shared" si="2567"/>
        <v>0</v>
      </c>
      <c r="Q1758" s="19">
        <f t="shared" si="2567"/>
        <v>0</v>
      </c>
      <c r="R1758" s="19">
        <f t="shared" si="2537"/>
        <v>28733.100000000002</v>
      </c>
      <c r="S1758" s="19">
        <f t="shared" ref="S1758:S1759" si="2568">S1759</f>
        <v>0</v>
      </c>
      <c r="T1758" s="19">
        <f t="shared" si="2510"/>
        <v>28733.100000000002</v>
      </c>
      <c r="U1758" s="19">
        <f t="shared" si="2539"/>
        <v>23826.699999999997</v>
      </c>
      <c r="V1758" s="19">
        <f t="shared" si="2540"/>
        <v>23826.699999999997</v>
      </c>
      <c r="W1758" s="19">
        <f t="shared" ref="W1758:W1759" si="2569">W1759</f>
        <v>0</v>
      </c>
      <c r="X1758" s="32"/>
      <c r="Y1758" s="23"/>
      <c r="Z1758" s="2"/>
    </row>
    <row r="1759" spans="1:26" ht="31.2" x14ac:dyDescent="0.3">
      <c r="A1759" s="47" t="s">
        <v>377</v>
      </c>
      <c r="B1759" s="44">
        <v>110</v>
      </c>
      <c r="C1759" s="47"/>
      <c r="D1759" s="47"/>
      <c r="E1759" s="15" t="s">
        <v>584</v>
      </c>
      <c r="F1759" s="19">
        <f t="shared" si="2566"/>
        <v>26801.800000000003</v>
      </c>
      <c r="G1759" s="19">
        <f t="shared" si="2566"/>
        <v>23826.699999999997</v>
      </c>
      <c r="H1759" s="19">
        <f t="shared" si="2566"/>
        <v>23826.699999999997</v>
      </c>
      <c r="I1759" s="19">
        <f t="shared" si="2566"/>
        <v>0</v>
      </c>
      <c r="J1759" s="19">
        <f t="shared" si="2566"/>
        <v>0</v>
      </c>
      <c r="K1759" s="19">
        <f t="shared" si="2566"/>
        <v>0</v>
      </c>
      <c r="L1759" s="19">
        <f t="shared" si="2507"/>
        <v>26801.800000000003</v>
      </c>
      <c r="M1759" s="19">
        <f t="shared" si="2508"/>
        <v>23826.699999999997</v>
      </c>
      <c r="N1759" s="19">
        <f t="shared" si="2509"/>
        <v>23826.699999999997</v>
      </c>
      <c r="O1759" s="19">
        <f t="shared" si="2567"/>
        <v>1931.3</v>
      </c>
      <c r="P1759" s="19">
        <f t="shared" si="2567"/>
        <v>0</v>
      </c>
      <c r="Q1759" s="19">
        <f t="shared" si="2567"/>
        <v>0</v>
      </c>
      <c r="R1759" s="19">
        <f t="shared" si="2537"/>
        <v>28733.100000000002</v>
      </c>
      <c r="S1759" s="19">
        <f t="shared" si="2568"/>
        <v>0</v>
      </c>
      <c r="T1759" s="19">
        <f t="shared" si="2510"/>
        <v>28733.100000000002</v>
      </c>
      <c r="U1759" s="19">
        <f t="shared" si="2539"/>
        <v>23826.699999999997</v>
      </c>
      <c r="V1759" s="19">
        <f t="shared" si="2540"/>
        <v>23826.699999999997</v>
      </c>
      <c r="W1759" s="19">
        <f t="shared" si="2569"/>
        <v>0</v>
      </c>
      <c r="X1759" s="32"/>
      <c r="Y1759" s="23"/>
      <c r="Z1759" s="2"/>
    </row>
    <row r="1760" spans="1:26" x14ac:dyDescent="0.3">
      <c r="A1760" s="47" t="s">
        <v>377</v>
      </c>
      <c r="B1760" s="44">
        <v>110</v>
      </c>
      <c r="C1760" s="47" t="s">
        <v>5</v>
      </c>
      <c r="D1760" s="47" t="s">
        <v>6</v>
      </c>
      <c r="E1760" s="15" t="s">
        <v>543</v>
      </c>
      <c r="F1760" s="19">
        <v>26801.800000000003</v>
      </c>
      <c r="G1760" s="19">
        <v>23826.699999999997</v>
      </c>
      <c r="H1760" s="19">
        <v>23826.699999999997</v>
      </c>
      <c r="I1760" s="19"/>
      <c r="J1760" s="19"/>
      <c r="K1760" s="19"/>
      <c r="L1760" s="19">
        <f t="shared" si="2507"/>
        <v>26801.800000000003</v>
      </c>
      <c r="M1760" s="19">
        <f t="shared" si="2508"/>
        <v>23826.699999999997</v>
      </c>
      <c r="N1760" s="19">
        <f t="shared" si="2509"/>
        <v>23826.699999999997</v>
      </c>
      <c r="O1760" s="19">
        <v>1931.3</v>
      </c>
      <c r="P1760" s="19"/>
      <c r="Q1760" s="19"/>
      <c r="R1760" s="19">
        <f t="shared" si="2537"/>
        <v>28733.100000000002</v>
      </c>
      <c r="S1760" s="19"/>
      <c r="T1760" s="19">
        <f t="shared" si="2510"/>
        <v>28733.100000000002</v>
      </c>
      <c r="U1760" s="19">
        <f t="shared" si="2539"/>
        <v>23826.699999999997</v>
      </c>
      <c r="V1760" s="19">
        <f t="shared" si="2540"/>
        <v>23826.699999999997</v>
      </c>
      <c r="W1760" s="19"/>
      <c r="X1760" s="32"/>
      <c r="Y1760" s="23"/>
      <c r="Z1760" s="2"/>
    </row>
    <row r="1761" spans="1:26" ht="31.2" x14ac:dyDescent="0.3">
      <c r="A1761" s="47" t="s">
        <v>377</v>
      </c>
      <c r="B1761" s="44">
        <v>200</v>
      </c>
      <c r="C1761" s="47"/>
      <c r="D1761" s="47"/>
      <c r="E1761" s="15" t="s">
        <v>578</v>
      </c>
      <c r="F1761" s="19">
        <f t="shared" ref="F1761:K1762" si="2570">F1762</f>
        <v>6590.6</v>
      </c>
      <c r="G1761" s="19">
        <f t="shared" si="2570"/>
        <v>6523.8</v>
      </c>
      <c r="H1761" s="19">
        <f t="shared" si="2570"/>
        <v>6525</v>
      </c>
      <c r="I1761" s="19">
        <f t="shared" si="2570"/>
        <v>0</v>
      </c>
      <c r="J1761" s="19">
        <f t="shared" si="2570"/>
        <v>0</v>
      </c>
      <c r="K1761" s="19">
        <f t="shared" si="2570"/>
        <v>0</v>
      </c>
      <c r="L1761" s="19">
        <f t="shared" si="2507"/>
        <v>6590.6</v>
      </c>
      <c r="M1761" s="19">
        <f t="shared" si="2508"/>
        <v>6523.8</v>
      </c>
      <c r="N1761" s="19">
        <f t="shared" si="2509"/>
        <v>6525</v>
      </c>
      <c r="O1761" s="19">
        <f t="shared" ref="O1761:Q1762" si="2571">O1762</f>
        <v>136.69999999999999</v>
      </c>
      <c r="P1761" s="19">
        <f t="shared" si="2571"/>
        <v>0</v>
      </c>
      <c r="Q1761" s="19">
        <f t="shared" si="2571"/>
        <v>0</v>
      </c>
      <c r="R1761" s="19">
        <f t="shared" si="2537"/>
        <v>6727.3</v>
      </c>
      <c r="S1761" s="19">
        <f t="shared" ref="S1761:S1762" si="2572">S1762</f>
        <v>0</v>
      </c>
      <c r="T1761" s="19">
        <f t="shared" si="2510"/>
        <v>6727.3</v>
      </c>
      <c r="U1761" s="19">
        <f t="shared" si="2539"/>
        <v>6523.8</v>
      </c>
      <c r="V1761" s="19">
        <f t="shared" si="2540"/>
        <v>6525</v>
      </c>
      <c r="W1761" s="19">
        <f t="shared" ref="W1761:W1762" si="2573">W1762</f>
        <v>0</v>
      </c>
      <c r="X1761" s="32"/>
      <c r="Y1761" s="23"/>
      <c r="Z1761" s="2"/>
    </row>
    <row r="1762" spans="1:26" ht="46.8" x14ac:dyDescent="0.3">
      <c r="A1762" s="47" t="s">
        <v>377</v>
      </c>
      <c r="B1762" s="44">
        <v>240</v>
      </c>
      <c r="C1762" s="47"/>
      <c r="D1762" s="47"/>
      <c r="E1762" s="15" t="s">
        <v>586</v>
      </c>
      <c r="F1762" s="19">
        <f t="shared" si="2570"/>
        <v>6590.6</v>
      </c>
      <c r="G1762" s="19">
        <f t="shared" si="2570"/>
        <v>6523.8</v>
      </c>
      <c r="H1762" s="19">
        <f t="shared" si="2570"/>
        <v>6525</v>
      </c>
      <c r="I1762" s="19">
        <f t="shared" si="2570"/>
        <v>0</v>
      </c>
      <c r="J1762" s="19">
        <f t="shared" si="2570"/>
        <v>0</v>
      </c>
      <c r="K1762" s="19">
        <f t="shared" si="2570"/>
        <v>0</v>
      </c>
      <c r="L1762" s="19">
        <f t="shared" si="2507"/>
        <v>6590.6</v>
      </c>
      <c r="M1762" s="19">
        <f t="shared" si="2508"/>
        <v>6523.8</v>
      </c>
      <c r="N1762" s="19">
        <f t="shared" si="2509"/>
        <v>6525</v>
      </c>
      <c r="O1762" s="19">
        <f t="shared" si="2571"/>
        <v>136.69999999999999</v>
      </c>
      <c r="P1762" s="19">
        <f t="shared" si="2571"/>
        <v>0</v>
      </c>
      <c r="Q1762" s="19">
        <f t="shared" si="2571"/>
        <v>0</v>
      </c>
      <c r="R1762" s="19">
        <f t="shared" si="2537"/>
        <v>6727.3</v>
      </c>
      <c r="S1762" s="19">
        <f t="shared" si="2572"/>
        <v>0</v>
      </c>
      <c r="T1762" s="19">
        <f t="shared" si="2510"/>
        <v>6727.3</v>
      </c>
      <c r="U1762" s="19">
        <f t="shared" si="2539"/>
        <v>6523.8</v>
      </c>
      <c r="V1762" s="19">
        <f t="shared" si="2540"/>
        <v>6525</v>
      </c>
      <c r="W1762" s="19">
        <f t="shared" si="2573"/>
        <v>0</v>
      </c>
      <c r="X1762" s="32"/>
      <c r="Y1762" s="23"/>
      <c r="Z1762" s="2"/>
    </row>
    <row r="1763" spans="1:26" x14ac:dyDescent="0.3">
      <c r="A1763" s="47" t="s">
        <v>377</v>
      </c>
      <c r="B1763" s="44">
        <v>240</v>
      </c>
      <c r="C1763" s="47" t="s">
        <v>5</v>
      </c>
      <c r="D1763" s="47" t="s">
        <v>6</v>
      </c>
      <c r="E1763" s="15" t="s">
        <v>543</v>
      </c>
      <c r="F1763" s="19">
        <v>6590.6</v>
      </c>
      <c r="G1763" s="19">
        <v>6523.8</v>
      </c>
      <c r="H1763" s="19">
        <v>6525</v>
      </c>
      <c r="I1763" s="19"/>
      <c r="J1763" s="19"/>
      <c r="K1763" s="19"/>
      <c r="L1763" s="19">
        <f t="shared" si="2507"/>
        <v>6590.6</v>
      </c>
      <c r="M1763" s="19">
        <f t="shared" si="2508"/>
        <v>6523.8</v>
      </c>
      <c r="N1763" s="19">
        <f t="shared" si="2509"/>
        <v>6525</v>
      </c>
      <c r="O1763" s="19">
        <v>136.69999999999999</v>
      </c>
      <c r="P1763" s="19"/>
      <c r="Q1763" s="19"/>
      <c r="R1763" s="19">
        <f t="shared" si="2537"/>
        <v>6727.3</v>
      </c>
      <c r="S1763" s="19"/>
      <c r="T1763" s="19">
        <f t="shared" si="2510"/>
        <v>6727.3</v>
      </c>
      <c r="U1763" s="19">
        <f t="shared" si="2539"/>
        <v>6523.8</v>
      </c>
      <c r="V1763" s="19">
        <f t="shared" si="2540"/>
        <v>6525</v>
      </c>
      <c r="W1763" s="19"/>
      <c r="X1763" s="32"/>
      <c r="Y1763" s="23"/>
      <c r="Z1763" s="2"/>
    </row>
    <row r="1764" spans="1:26" x14ac:dyDescent="0.3">
      <c r="A1764" s="47" t="s">
        <v>377</v>
      </c>
      <c r="B1764" s="44">
        <v>800</v>
      </c>
      <c r="C1764" s="47"/>
      <c r="D1764" s="47"/>
      <c r="E1764" s="15" t="s">
        <v>583</v>
      </c>
      <c r="F1764" s="19">
        <f t="shared" ref="F1764:K1765" si="2574">F1765</f>
        <v>328.5</v>
      </c>
      <c r="G1764" s="19">
        <f t="shared" si="2574"/>
        <v>327.39999999999998</v>
      </c>
      <c r="H1764" s="19">
        <f t="shared" si="2574"/>
        <v>326.2</v>
      </c>
      <c r="I1764" s="19">
        <f t="shared" si="2574"/>
        <v>0</v>
      </c>
      <c r="J1764" s="19">
        <f t="shared" si="2574"/>
        <v>0</v>
      </c>
      <c r="K1764" s="19">
        <f t="shared" si="2574"/>
        <v>0</v>
      </c>
      <c r="L1764" s="19">
        <f t="shared" si="2507"/>
        <v>328.5</v>
      </c>
      <c r="M1764" s="19">
        <f t="shared" si="2508"/>
        <v>327.39999999999998</v>
      </c>
      <c r="N1764" s="19">
        <f t="shared" si="2509"/>
        <v>326.2</v>
      </c>
      <c r="O1764" s="19">
        <f t="shared" ref="O1764:Q1765" si="2575">O1765</f>
        <v>0</v>
      </c>
      <c r="P1764" s="19">
        <f t="shared" si="2575"/>
        <v>0</v>
      </c>
      <c r="Q1764" s="19">
        <f t="shared" si="2575"/>
        <v>0</v>
      </c>
      <c r="R1764" s="19">
        <f t="shared" si="2537"/>
        <v>328.5</v>
      </c>
      <c r="S1764" s="19">
        <f t="shared" ref="S1764:S1765" si="2576">S1765</f>
        <v>0</v>
      </c>
      <c r="T1764" s="19">
        <f t="shared" si="2510"/>
        <v>328.5</v>
      </c>
      <c r="U1764" s="19">
        <f t="shared" si="2539"/>
        <v>327.39999999999998</v>
      </c>
      <c r="V1764" s="19">
        <f t="shared" si="2540"/>
        <v>326.2</v>
      </c>
      <c r="W1764" s="19">
        <f t="shared" ref="W1764:W1765" si="2577">W1765</f>
        <v>0</v>
      </c>
      <c r="X1764" s="32"/>
      <c r="Y1764" s="23"/>
      <c r="Z1764" s="2"/>
    </row>
    <row r="1765" spans="1:26" x14ac:dyDescent="0.3">
      <c r="A1765" s="47" t="s">
        <v>377</v>
      </c>
      <c r="B1765" s="44">
        <v>850</v>
      </c>
      <c r="C1765" s="47"/>
      <c r="D1765" s="47"/>
      <c r="E1765" s="15" t="s">
        <v>601</v>
      </c>
      <c r="F1765" s="19">
        <f t="shared" si="2574"/>
        <v>328.5</v>
      </c>
      <c r="G1765" s="19">
        <f t="shared" si="2574"/>
        <v>327.39999999999998</v>
      </c>
      <c r="H1765" s="19">
        <f t="shared" si="2574"/>
        <v>326.2</v>
      </c>
      <c r="I1765" s="19">
        <f t="shared" si="2574"/>
        <v>0</v>
      </c>
      <c r="J1765" s="19">
        <f t="shared" si="2574"/>
        <v>0</v>
      </c>
      <c r="K1765" s="19">
        <f t="shared" si="2574"/>
        <v>0</v>
      </c>
      <c r="L1765" s="19">
        <f t="shared" si="2507"/>
        <v>328.5</v>
      </c>
      <c r="M1765" s="19">
        <f t="shared" si="2508"/>
        <v>327.39999999999998</v>
      </c>
      <c r="N1765" s="19">
        <f t="shared" si="2509"/>
        <v>326.2</v>
      </c>
      <c r="O1765" s="19">
        <f t="shared" si="2575"/>
        <v>0</v>
      </c>
      <c r="P1765" s="19">
        <f t="shared" si="2575"/>
        <v>0</v>
      </c>
      <c r="Q1765" s="19">
        <f t="shared" si="2575"/>
        <v>0</v>
      </c>
      <c r="R1765" s="19">
        <f t="shared" si="2537"/>
        <v>328.5</v>
      </c>
      <c r="S1765" s="19">
        <f t="shared" si="2576"/>
        <v>0</v>
      </c>
      <c r="T1765" s="19">
        <f t="shared" si="2510"/>
        <v>328.5</v>
      </c>
      <c r="U1765" s="19">
        <f t="shared" si="2539"/>
        <v>327.39999999999998</v>
      </c>
      <c r="V1765" s="19">
        <f t="shared" si="2540"/>
        <v>326.2</v>
      </c>
      <c r="W1765" s="19">
        <f t="shared" si="2577"/>
        <v>0</v>
      </c>
      <c r="X1765" s="32"/>
      <c r="Y1765" s="23"/>
      <c r="Z1765" s="2"/>
    </row>
    <row r="1766" spans="1:26" x14ac:dyDescent="0.3">
      <c r="A1766" s="47" t="s">
        <v>377</v>
      </c>
      <c r="B1766" s="44">
        <v>850</v>
      </c>
      <c r="C1766" s="47" t="s">
        <v>5</v>
      </c>
      <c r="D1766" s="47" t="s">
        <v>6</v>
      </c>
      <c r="E1766" s="15" t="s">
        <v>543</v>
      </c>
      <c r="F1766" s="19">
        <v>328.5</v>
      </c>
      <c r="G1766" s="19">
        <v>327.39999999999998</v>
      </c>
      <c r="H1766" s="19">
        <v>326.2</v>
      </c>
      <c r="I1766" s="19"/>
      <c r="J1766" s="19"/>
      <c r="K1766" s="19"/>
      <c r="L1766" s="19">
        <f t="shared" si="2507"/>
        <v>328.5</v>
      </c>
      <c r="M1766" s="19">
        <f t="shared" si="2508"/>
        <v>327.39999999999998</v>
      </c>
      <c r="N1766" s="19">
        <f t="shared" si="2509"/>
        <v>326.2</v>
      </c>
      <c r="O1766" s="19"/>
      <c r="P1766" s="19"/>
      <c r="Q1766" s="19"/>
      <c r="R1766" s="19">
        <f t="shared" si="2537"/>
        <v>328.5</v>
      </c>
      <c r="S1766" s="19"/>
      <c r="T1766" s="19">
        <f t="shared" si="2510"/>
        <v>328.5</v>
      </c>
      <c r="U1766" s="19">
        <f t="shared" si="2539"/>
        <v>327.39999999999998</v>
      </c>
      <c r="V1766" s="19">
        <f t="shared" si="2540"/>
        <v>326.2</v>
      </c>
      <c r="W1766" s="19"/>
      <c r="X1766" s="32"/>
      <c r="Y1766" s="23"/>
      <c r="Z1766" s="2"/>
    </row>
    <row r="1767" spans="1:26" ht="46.8" x14ac:dyDescent="0.3">
      <c r="A1767" s="47" t="s">
        <v>378</v>
      </c>
      <c r="B1767" s="44"/>
      <c r="C1767" s="47"/>
      <c r="D1767" s="47"/>
      <c r="E1767" s="15" t="s">
        <v>762</v>
      </c>
      <c r="F1767" s="19">
        <f>F1768</f>
        <v>60999.199999999997</v>
      </c>
      <c r="G1767" s="19">
        <f t="shared" ref="G1767:W1769" si="2578">G1768</f>
        <v>58909</v>
      </c>
      <c r="H1767" s="19">
        <f t="shared" si="2578"/>
        <v>58909</v>
      </c>
      <c r="I1767" s="19">
        <f t="shared" si="2578"/>
        <v>0</v>
      </c>
      <c r="J1767" s="19">
        <f t="shared" si="2578"/>
        <v>0</v>
      </c>
      <c r="K1767" s="19">
        <f t="shared" si="2578"/>
        <v>0</v>
      </c>
      <c r="L1767" s="19">
        <f t="shared" si="2507"/>
        <v>60999.199999999997</v>
      </c>
      <c r="M1767" s="19">
        <f t="shared" si="2508"/>
        <v>58909</v>
      </c>
      <c r="N1767" s="19">
        <f t="shared" si="2509"/>
        <v>58909</v>
      </c>
      <c r="O1767" s="19">
        <f t="shared" si="2578"/>
        <v>1308.5860000000002</v>
      </c>
      <c r="P1767" s="19">
        <f t="shared" si="2578"/>
        <v>0</v>
      </c>
      <c r="Q1767" s="19">
        <f t="shared" si="2578"/>
        <v>0</v>
      </c>
      <c r="R1767" s="19">
        <f t="shared" si="2537"/>
        <v>62307.786</v>
      </c>
      <c r="S1767" s="19">
        <f t="shared" si="2578"/>
        <v>0</v>
      </c>
      <c r="T1767" s="19">
        <f t="shared" si="2510"/>
        <v>62307.786</v>
      </c>
      <c r="U1767" s="19">
        <f t="shared" si="2539"/>
        <v>58909</v>
      </c>
      <c r="V1767" s="19">
        <f t="shared" si="2540"/>
        <v>58909</v>
      </c>
      <c r="W1767" s="19">
        <f t="shared" si="2578"/>
        <v>0</v>
      </c>
      <c r="X1767" s="32"/>
      <c r="Y1767" s="23"/>
      <c r="Z1767" s="2"/>
    </row>
    <row r="1768" spans="1:26" ht="31.2" x14ac:dyDescent="0.3">
      <c r="A1768" s="47" t="s">
        <v>378</v>
      </c>
      <c r="B1768" s="44">
        <v>200</v>
      </c>
      <c r="C1768" s="47"/>
      <c r="D1768" s="47"/>
      <c r="E1768" s="15" t="s">
        <v>578</v>
      </c>
      <c r="F1768" s="19">
        <f t="shared" ref="F1768:H1769" si="2579">F1769</f>
        <v>60999.199999999997</v>
      </c>
      <c r="G1768" s="19">
        <f t="shared" si="2579"/>
        <v>58909</v>
      </c>
      <c r="H1768" s="19">
        <f t="shared" si="2579"/>
        <v>58909</v>
      </c>
      <c r="I1768" s="19">
        <f t="shared" si="2578"/>
        <v>0</v>
      </c>
      <c r="J1768" s="19">
        <f t="shared" si="2578"/>
        <v>0</v>
      </c>
      <c r="K1768" s="19">
        <f t="shared" si="2578"/>
        <v>0</v>
      </c>
      <c r="L1768" s="19">
        <f t="shared" si="2507"/>
        <v>60999.199999999997</v>
      </c>
      <c r="M1768" s="19">
        <f t="shared" si="2508"/>
        <v>58909</v>
      </c>
      <c r="N1768" s="19">
        <f t="shared" si="2509"/>
        <v>58909</v>
      </c>
      <c r="O1768" s="19">
        <f t="shared" si="2578"/>
        <v>1308.5860000000002</v>
      </c>
      <c r="P1768" s="19">
        <f t="shared" si="2578"/>
        <v>0</v>
      </c>
      <c r="Q1768" s="19">
        <f t="shared" si="2578"/>
        <v>0</v>
      </c>
      <c r="R1768" s="19">
        <f t="shared" si="2537"/>
        <v>62307.786</v>
      </c>
      <c r="S1768" s="19">
        <f t="shared" si="2578"/>
        <v>0</v>
      </c>
      <c r="T1768" s="19">
        <f t="shared" si="2510"/>
        <v>62307.786</v>
      </c>
      <c r="U1768" s="19">
        <f t="shared" si="2539"/>
        <v>58909</v>
      </c>
      <c r="V1768" s="19">
        <f t="shared" si="2540"/>
        <v>58909</v>
      </c>
      <c r="W1768" s="19">
        <f t="shared" ref="W1768:W1769" si="2580">W1769</f>
        <v>0</v>
      </c>
      <c r="X1768" s="32"/>
      <c r="Y1768" s="23"/>
      <c r="Z1768" s="2"/>
    </row>
    <row r="1769" spans="1:26" ht="46.8" x14ac:dyDescent="0.3">
      <c r="A1769" s="47" t="s">
        <v>378</v>
      </c>
      <c r="B1769" s="44">
        <v>240</v>
      </c>
      <c r="C1769" s="47"/>
      <c r="D1769" s="47"/>
      <c r="E1769" s="15" t="s">
        <v>586</v>
      </c>
      <c r="F1769" s="19">
        <f t="shared" si="2579"/>
        <v>60999.199999999997</v>
      </c>
      <c r="G1769" s="19">
        <f t="shared" si="2579"/>
        <v>58909</v>
      </c>
      <c r="H1769" s="19">
        <f t="shared" si="2579"/>
        <v>58909</v>
      </c>
      <c r="I1769" s="19">
        <f t="shared" si="2578"/>
        <v>0</v>
      </c>
      <c r="J1769" s="19">
        <f t="shared" si="2578"/>
        <v>0</v>
      </c>
      <c r="K1769" s="19">
        <f t="shared" si="2578"/>
        <v>0</v>
      </c>
      <c r="L1769" s="19">
        <f t="shared" si="2507"/>
        <v>60999.199999999997</v>
      </c>
      <c r="M1769" s="19">
        <f t="shared" si="2508"/>
        <v>58909</v>
      </c>
      <c r="N1769" s="19">
        <f t="shared" si="2509"/>
        <v>58909</v>
      </c>
      <c r="O1769" s="19">
        <f t="shared" si="2578"/>
        <v>1308.5860000000002</v>
      </c>
      <c r="P1769" s="19">
        <f t="shared" si="2578"/>
        <v>0</v>
      </c>
      <c r="Q1769" s="19">
        <f t="shared" si="2578"/>
        <v>0</v>
      </c>
      <c r="R1769" s="19">
        <f t="shared" si="2537"/>
        <v>62307.786</v>
      </c>
      <c r="S1769" s="19">
        <f t="shared" si="2578"/>
        <v>0</v>
      </c>
      <c r="T1769" s="19">
        <f t="shared" si="2510"/>
        <v>62307.786</v>
      </c>
      <c r="U1769" s="19">
        <f t="shared" si="2539"/>
        <v>58909</v>
      </c>
      <c r="V1769" s="19">
        <f t="shared" si="2540"/>
        <v>58909</v>
      </c>
      <c r="W1769" s="19">
        <f t="shared" si="2580"/>
        <v>0</v>
      </c>
      <c r="X1769" s="32"/>
      <c r="Y1769" s="23"/>
      <c r="Z1769" s="2"/>
    </row>
    <row r="1770" spans="1:26" x14ac:dyDescent="0.3">
      <c r="A1770" s="47" t="s">
        <v>378</v>
      </c>
      <c r="B1770" s="44">
        <v>240</v>
      </c>
      <c r="C1770" s="47" t="s">
        <v>5</v>
      </c>
      <c r="D1770" s="47" t="s">
        <v>6</v>
      </c>
      <c r="E1770" s="15" t="s">
        <v>543</v>
      </c>
      <c r="F1770" s="19">
        <v>60999.199999999997</v>
      </c>
      <c r="G1770" s="19">
        <v>58909</v>
      </c>
      <c r="H1770" s="19">
        <v>58909</v>
      </c>
      <c r="I1770" s="19"/>
      <c r="J1770" s="19"/>
      <c r="K1770" s="19"/>
      <c r="L1770" s="19">
        <f t="shared" si="2507"/>
        <v>60999.199999999997</v>
      </c>
      <c r="M1770" s="19">
        <f t="shared" si="2508"/>
        <v>58909</v>
      </c>
      <c r="N1770" s="19">
        <f t="shared" si="2509"/>
        <v>58909</v>
      </c>
      <c r="O1770" s="19">
        <f>1985.034-676.448</f>
        <v>1308.5860000000002</v>
      </c>
      <c r="P1770" s="19"/>
      <c r="Q1770" s="19"/>
      <c r="R1770" s="19">
        <f t="shared" si="2537"/>
        <v>62307.786</v>
      </c>
      <c r="S1770" s="19"/>
      <c r="T1770" s="19">
        <f t="shared" si="2510"/>
        <v>62307.786</v>
      </c>
      <c r="U1770" s="19">
        <f t="shared" si="2539"/>
        <v>58909</v>
      </c>
      <c r="V1770" s="19">
        <f t="shared" si="2540"/>
        <v>58909</v>
      </c>
      <c r="W1770" s="19"/>
      <c r="X1770" s="32"/>
      <c r="Y1770" s="23"/>
      <c r="Z1770" s="2"/>
    </row>
    <row r="1771" spans="1:26" ht="46.8" x14ac:dyDescent="0.3">
      <c r="A1771" s="20" t="s">
        <v>1422</v>
      </c>
      <c r="B1771" s="44"/>
      <c r="C1771" s="47"/>
      <c r="D1771" s="47"/>
      <c r="E1771" s="15" t="s">
        <v>1423</v>
      </c>
      <c r="F1771" s="19"/>
      <c r="G1771" s="19"/>
      <c r="H1771" s="19"/>
      <c r="I1771" s="19"/>
      <c r="J1771" s="19"/>
      <c r="K1771" s="19"/>
      <c r="L1771" s="19"/>
      <c r="M1771" s="19"/>
      <c r="N1771" s="19"/>
      <c r="O1771" s="19">
        <f>O1772</f>
        <v>1790.8109999999999</v>
      </c>
      <c r="P1771" s="19">
        <f t="shared" ref="P1771:W1773" si="2581">P1772</f>
        <v>0</v>
      </c>
      <c r="Q1771" s="19">
        <f t="shared" si="2581"/>
        <v>0</v>
      </c>
      <c r="R1771" s="19">
        <f t="shared" si="2537"/>
        <v>1790.8109999999999</v>
      </c>
      <c r="S1771" s="19">
        <f t="shared" si="2581"/>
        <v>0</v>
      </c>
      <c r="T1771" s="19">
        <f t="shared" si="2510"/>
        <v>1790.8109999999999</v>
      </c>
      <c r="U1771" s="19">
        <f t="shared" si="2539"/>
        <v>0</v>
      </c>
      <c r="V1771" s="19">
        <f t="shared" si="2540"/>
        <v>0</v>
      </c>
      <c r="W1771" s="19">
        <f t="shared" si="2581"/>
        <v>0</v>
      </c>
      <c r="X1771" s="32"/>
      <c r="Y1771" s="23"/>
      <c r="Z1771" s="2"/>
    </row>
    <row r="1772" spans="1:26" ht="31.2" x14ac:dyDescent="0.3">
      <c r="A1772" s="20" t="s">
        <v>1422</v>
      </c>
      <c r="B1772" s="44">
        <v>200</v>
      </c>
      <c r="C1772" s="47"/>
      <c r="D1772" s="47"/>
      <c r="E1772" s="15" t="s">
        <v>578</v>
      </c>
      <c r="F1772" s="19"/>
      <c r="G1772" s="19"/>
      <c r="H1772" s="19"/>
      <c r="I1772" s="19"/>
      <c r="J1772" s="19"/>
      <c r="K1772" s="19"/>
      <c r="L1772" s="19"/>
      <c r="M1772" s="19"/>
      <c r="N1772" s="19"/>
      <c r="O1772" s="19">
        <f>O1773</f>
        <v>1790.8109999999999</v>
      </c>
      <c r="P1772" s="19">
        <f t="shared" si="2581"/>
        <v>0</v>
      </c>
      <c r="Q1772" s="19">
        <f t="shared" si="2581"/>
        <v>0</v>
      </c>
      <c r="R1772" s="19">
        <f t="shared" si="2537"/>
        <v>1790.8109999999999</v>
      </c>
      <c r="S1772" s="19">
        <f t="shared" si="2581"/>
        <v>0</v>
      </c>
      <c r="T1772" s="19">
        <f t="shared" si="2510"/>
        <v>1790.8109999999999</v>
      </c>
      <c r="U1772" s="19">
        <f t="shared" si="2539"/>
        <v>0</v>
      </c>
      <c r="V1772" s="19">
        <f t="shared" si="2540"/>
        <v>0</v>
      </c>
      <c r="W1772" s="19">
        <f t="shared" si="2581"/>
        <v>0</v>
      </c>
      <c r="X1772" s="32"/>
      <c r="Y1772" s="23"/>
      <c r="Z1772" s="2"/>
    </row>
    <row r="1773" spans="1:26" ht="46.8" x14ac:dyDescent="0.3">
      <c r="A1773" s="20" t="s">
        <v>1422</v>
      </c>
      <c r="B1773" s="44">
        <v>240</v>
      </c>
      <c r="C1773" s="47"/>
      <c r="D1773" s="47"/>
      <c r="E1773" s="15" t="s">
        <v>586</v>
      </c>
      <c r="F1773" s="19"/>
      <c r="G1773" s="19"/>
      <c r="H1773" s="19"/>
      <c r="I1773" s="19"/>
      <c r="J1773" s="19"/>
      <c r="K1773" s="19"/>
      <c r="L1773" s="19"/>
      <c r="M1773" s="19"/>
      <c r="N1773" s="19"/>
      <c r="O1773" s="19">
        <f>O1774</f>
        <v>1790.8109999999999</v>
      </c>
      <c r="P1773" s="19">
        <f t="shared" si="2581"/>
        <v>0</v>
      </c>
      <c r="Q1773" s="19">
        <f t="shared" si="2581"/>
        <v>0</v>
      </c>
      <c r="R1773" s="19">
        <f t="shared" si="2537"/>
        <v>1790.8109999999999</v>
      </c>
      <c r="S1773" s="19">
        <f t="shared" si="2581"/>
        <v>0</v>
      </c>
      <c r="T1773" s="19">
        <f t="shared" si="2510"/>
        <v>1790.8109999999999</v>
      </c>
      <c r="U1773" s="19">
        <f t="shared" si="2539"/>
        <v>0</v>
      </c>
      <c r="V1773" s="19">
        <f t="shared" si="2540"/>
        <v>0</v>
      </c>
      <c r="W1773" s="19">
        <f t="shared" si="2581"/>
        <v>0</v>
      </c>
      <c r="X1773" s="32"/>
      <c r="Y1773" s="23"/>
      <c r="Z1773" s="2"/>
    </row>
    <row r="1774" spans="1:26" ht="46.8" x14ac:dyDescent="0.3">
      <c r="A1774" s="20" t="s">
        <v>1422</v>
      </c>
      <c r="B1774" s="44">
        <v>240</v>
      </c>
      <c r="C1774" s="47" t="s">
        <v>20</v>
      </c>
      <c r="D1774" s="47" t="s">
        <v>35</v>
      </c>
      <c r="E1774" s="15" t="s">
        <v>546</v>
      </c>
      <c r="F1774" s="19"/>
      <c r="G1774" s="19"/>
      <c r="H1774" s="19"/>
      <c r="I1774" s="19"/>
      <c r="J1774" s="19"/>
      <c r="K1774" s="19"/>
      <c r="L1774" s="19"/>
      <c r="M1774" s="19"/>
      <c r="N1774" s="19"/>
      <c r="O1774" s="19">
        <v>1790.8109999999999</v>
      </c>
      <c r="P1774" s="19"/>
      <c r="Q1774" s="19"/>
      <c r="R1774" s="19">
        <f t="shared" si="2537"/>
        <v>1790.8109999999999</v>
      </c>
      <c r="S1774" s="19"/>
      <c r="T1774" s="19">
        <f t="shared" si="2510"/>
        <v>1790.8109999999999</v>
      </c>
      <c r="U1774" s="19">
        <f t="shared" si="2539"/>
        <v>0</v>
      </c>
      <c r="V1774" s="19">
        <f t="shared" si="2540"/>
        <v>0</v>
      </c>
      <c r="W1774" s="19"/>
      <c r="X1774" s="32"/>
      <c r="Y1774" s="23"/>
      <c r="Z1774" s="2"/>
    </row>
    <row r="1775" spans="1:26" s="9" customFormat="1" ht="46.8" x14ac:dyDescent="0.3">
      <c r="A1775" s="8" t="s">
        <v>393</v>
      </c>
      <c r="B1775" s="14"/>
      <c r="C1775" s="8"/>
      <c r="D1775" s="8"/>
      <c r="E1775" s="45" t="s">
        <v>1220</v>
      </c>
      <c r="F1775" s="12">
        <f>F1776+F1849+F1860+F1885+F1905+F1923</f>
        <v>816063.4</v>
      </c>
      <c r="G1775" s="12">
        <f>G1776+G1849+G1860+G1885+G1905+G1923</f>
        <v>706520.89999999991</v>
      </c>
      <c r="H1775" s="12">
        <f>H1776+H1849+H1860+H1885+H1905+H1923</f>
        <v>623476.30000000005</v>
      </c>
      <c r="I1775" s="12">
        <f t="shared" ref="I1775:K1775" si="2582">I1776+I1849+I1860+I1885+I1905+I1923</f>
        <v>494.84000000000378</v>
      </c>
      <c r="J1775" s="12">
        <f t="shared" si="2582"/>
        <v>22000</v>
      </c>
      <c r="K1775" s="12">
        <f t="shared" si="2582"/>
        <v>59871.701999999997</v>
      </c>
      <c r="L1775" s="12">
        <f t="shared" si="2507"/>
        <v>816558.24</v>
      </c>
      <c r="M1775" s="12">
        <f t="shared" si="2508"/>
        <v>728520.89999999991</v>
      </c>
      <c r="N1775" s="12">
        <f t="shared" si="2509"/>
        <v>683348.00200000009</v>
      </c>
      <c r="O1775" s="12">
        <f t="shared" ref="O1775:Q1775" si="2583">O1776+O1849+O1860+O1885+O1905+O1923</f>
        <v>63542.066999999995</v>
      </c>
      <c r="P1775" s="12">
        <f t="shared" si="2583"/>
        <v>0</v>
      </c>
      <c r="Q1775" s="12">
        <f t="shared" si="2583"/>
        <v>0</v>
      </c>
      <c r="R1775" s="12">
        <f t="shared" si="2537"/>
        <v>880100.30700000003</v>
      </c>
      <c r="S1775" s="12">
        <f>S1776+S1849+S1860+S1885+S1905+S1923</f>
        <v>0</v>
      </c>
      <c r="T1775" s="12">
        <f t="shared" si="2510"/>
        <v>880100.30700000003</v>
      </c>
      <c r="U1775" s="12">
        <f t="shared" si="2539"/>
        <v>728520.89999999991</v>
      </c>
      <c r="V1775" s="12">
        <f t="shared" si="2540"/>
        <v>683348.00200000009</v>
      </c>
      <c r="W1775" s="12">
        <f>W1776+W1849+W1860+W1885+W1905+W1923</f>
        <v>0</v>
      </c>
      <c r="X1775" s="22"/>
      <c r="Y1775" s="25"/>
    </row>
    <row r="1776" spans="1:26" s="11" customFormat="1" ht="46.8" x14ac:dyDescent="0.3">
      <c r="A1776" s="10" t="s">
        <v>394</v>
      </c>
      <c r="B1776" s="17"/>
      <c r="C1776" s="10"/>
      <c r="D1776" s="10"/>
      <c r="E1776" s="16" t="s">
        <v>1221</v>
      </c>
      <c r="F1776" s="18">
        <f>F1777+F1826+F1831+F1840</f>
        <v>357722.70000000007</v>
      </c>
      <c r="G1776" s="18">
        <f t="shared" ref="G1776:W1776" si="2584">G1777+G1826+G1831+G1840</f>
        <v>271782</v>
      </c>
      <c r="H1776" s="18">
        <f t="shared" si="2584"/>
        <v>188737.4</v>
      </c>
      <c r="I1776" s="18">
        <f t="shared" ref="I1776:K1776" si="2585">I1777+I1826+I1831+I1840</f>
        <v>-37871.701999999997</v>
      </c>
      <c r="J1776" s="18">
        <f t="shared" si="2585"/>
        <v>0</v>
      </c>
      <c r="K1776" s="18">
        <f t="shared" si="2585"/>
        <v>37871.701999999997</v>
      </c>
      <c r="L1776" s="18">
        <f t="shared" si="2507"/>
        <v>319850.99800000008</v>
      </c>
      <c r="M1776" s="18">
        <f t="shared" si="2508"/>
        <v>271782</v>
      </c>
      <c r="N1776" s="18">
        <f t="shared" si="2509"/>
        <v>226609.10199999998</v>
      </c>
      <c r="O1776" s="18">
        <f t="shared" ref="O1776:Q1776" si="2586">O1777+O1826+O1831+O1840</f>
        <v>22134.936999999998</v>
      </c>
      <c r="P1776" s="18">
        <f t="shared" si="2586"/>
        <v>0</v>
      </c>
      <c r="Q1776" s="18">
        <f t="shared" si="2586"/>
        <v>0</v>
      </c>
      <c r="R1776" s="18">
        <f t="shared" si="2537"/>
        <v>341985.93500000006</v>
      </c>
      <c r="S1776" s="18">
        <f t="shared" ref="S1776" si="2587">S1777+S1826+S1831+S1840</f>
        <v>0</v>
      </c>
      <c r="T1776" s="18">
        <f t="shared" si="2510"/>
        <v>341985.93500000006</v>
      </c>
      <c r="U1776" s="18">
        <f t="shared" si="2539"/>
        <v>271782</v>
      </c>
      <c r="V1776" s="18">
        <f t="shared" si="2540"/>
        <v>226609.10199999998</v>
      </c>
      <c r="W1776" s="18">
        <f t="shared" si="2584"/>
        <v>0</v>
      </c>
      <c r="X1776" s="31"/>
      <c r="Y1776" s="26"/>
    </row>
    <row r="1777" spans="1:26" ht="46.8" x14ac:dyDescent="0.3">
      <c r="A1777" s="47" t="s">
        <v>395</v>
      </c>
      <c r="B1777" s="44"/>
      <c r="C1777" s="47"/>
      <c r="D1777" s="47"/>
      <c r="E1777" s="15" t="s">
        <v>1222</v>
      </c>
      <c r="F1777" s="19">
        <f>F1778+F1782+F1786+F1790+F1794+F1798+F1802+F1806+F1810+F1814+F1818+F1822</f>
        <v>304495.80000000005</v>
      </c>
      <c r="G1777" s="19">
        <f t="shared" ref="G1777:W1777" si="2588">G1778+G1782+G1786+G1790+G1794+G1798+G1802+G1806+G1810+G1814+G1818+G1822</f>
        <v>260225.5</v>
      </c>
      <c r="H1777" s="19">
        <f t="shared" si="2588"/>
        <v>185560.6</v>
      </c>
      <c r="I1777" s="19">
        <f t="shared" ref="I1777:K1777" si="2589">I1778+I1782+I1786+I1790+I1794+I1798+I1802+I1806+I1810+I1814+I1818+I1822</f>
        <v>-37871.701999999997</v>
      </c>
      <c r="J1777" s="19">
        <f t="shared" si="2589"/>
        <v>0</v>
      </c>
      <c r="K1777" s="19">
        <f t="shared" si="2589"/>
        <v>37871.701999999997</v>
      </c>
      <c r="L1777" s="19">
        <f t="shared" si="2507"/>
        <v>266624.09800000006</v>
      </c>
      <c r="M1777" s="19">
        <f t="shared" si="2508"/>
        <v>260225.5</v>
      </c>
      <c r="N1777" s="19">
        <f t="shared" si="2509"/>
        <v>223432.302</v>
      </c>
      <c r="O1777" s="19">
        <f t="shared" ref="O1777:Q1777" si="2590">O1778+O1782+O1786+O1790+O1794+O1798+O1802+O1806+O1810+O1814+O1818+O1822</f>
        <v>2284.5</v>
      </c>
      <c r="P1777" s="19">
        <f t="shared" si="2590"/>
        <v>0</v>
      </c>
      <c r="Q1777" s="19">
        <f t="shared" si="2590"/>
        <v>0</v>
      </c>
      <c r="R1777" s="19">
        <f t="shared" si="2537"/>
        <v>268908.59800000006</v>
      </c>
      <c r="S1777" s="19">
        <f t="shared" ref="S1777" si="2591">S1778+S1782+S1786+S1790+S1794+S1798+S1802+S1806+S1810+S1814+S1818+S1822</f>
        <v>0</v>
      </c>
      <c r="T1777" s="19">
        <f t="shared" si="2510"/>
        <v>268908.59800000006</v>
      </c>
      <c r="U1777" s="19">
        <f t="shared" si="2539"/>
        <v>260225.5</v>
      </c>
      <c r="V1777" s="19">
        <f t="shared" si="2540"/>
        <v>223432.302</v>
      </c>
      <c r="W1777" s="19">
        <f t="shared" si="2588"/>
        <v>0</v>
      </c>
      <c r="X1777" s="32"/>
      <c r="Y1777" s="23"/>
      <c r="Z1777" s="2"/>
    </row>
    <row r="1778" spans="1:26" ht="46.8" x14ac:dyDescent="0.3">
      <c r="A1778" s="47" t="s">
        <v>381</v>
      </c>
      <c r="B1778" s="44"/>
      <c r="C1778" s="47"/>
      <c r="D1778" s="47"/>
      <c r="E1778" s="15" t="s">
        <v>1223</v>
      </c>
      <c r="F1778" s="19">
        <f t="shared" ref="F1778:K1780" si="2592">F1779</f>
        <v>34448</v>
      </c>
      <c r="G1778" s="19">
        <f t="shared" si="2592"/>
        <v>0</v>
      </c>
      <c r="H1778" s="19">
        <f t="shared" si="2592"/>
        <v>0</v>
      </c>
      <c r="I1778" s="19">
        <f t="shared" si="2592"/>
        <v>0</v>
      </c>
      <c r="J1778" s="19">
        <f t="shared" si="2592"/>
        <v>0</v>
      </c>
      <c r="K1778" s="19">
        <f t="shared" si="2592"/>
        <v>0</v>
      </c>
      <c r="L1778" s="19">
        <f t="shared" si="2507"/>
        <v>34448</v>
      </c>
      <c r="M1778" s="19">
        <f t="shared" si="2508"/>
        <v>0</v>
      </c>
      <c r="N1778" s="19">
        <f t="shared" si="2509"/>
        <v>0</v>
      </c>
      <c r="O1778" s="19">
        <f t="shared" ref="O1778:Q1780" si="2593">O1779</f>
        <v>0</v>
      </c>
      <c r="P1778" s="19">
        <f t="shared" si="2593"/>
        <v>0</v>
      </c>
      <c r="Q1778" s="19">
        <f t="shared" si="2593"/>
        <v>0</v>
      </c>
      <c r="R1778" s="19">
        <f t="shared" si="2537"/>
        <v>34448</v>
      </c>
      <c r="S1778" s="19">
        <f t="shared" ref="S1778:S1780" si="2594">S1779</f>
        <v>0</v>
      </c>
      <c r="T1778" s="19">
        <f t="shared" si="2510"/>
        <v>34448</v>
      </c>
      <c r="U1778" s="19">
        <f t="shared" si="2539"/>
        <v>0</v>
      </c>
      <c r="V1778" s="19">
        <f t="shared" si="2540"/>
        <v>0</v>
      </c>
      <c r="W1778" s="19">
        <f t="shared" ref="W1778:W1780" si="2595">W1779</f>
        <v>0</v>
      </c>
      <c r="X1778" s="32"/>
      <c r="Y1778" s="23"/>
      <c r="Z1778" s="2"/>
    </row>
    <row r="1779" spans="1:26" ht="46.8" x14ac:dyDescent="0.3">
      <c r="A1779" s="47" t="s">
        <v>381</v>
      </c>
      <c r="B1779" s="44">
        <v>400</v>
      </c>
      <c r="C1779" s="47"/>
      <c r="D1779" s="47"/>
      <c r="E1779" s="15" t="s">
        <v>580</v>
      </c>
      <c r="F1779" s="19">
        <f t="shared" si="2592"/>
        <v>34448</v>
      </c>
      <c r="G1779" s="19">
        <f t="shared" si="2592"/>
        <v>0</v>
      </c>
      <c r="H1779" s="19">
        <f t="shared" si="2592"/>
        <v>0</v>
      </c>
      <c r="I1779" s="19">
        <f t="shared" si="2592"/>
        <v>0</v>
      </c>
      <c r="J1779" s="19">
        <f t="shared" si="2592"/>
        <v>0</v>
      </c>
      <c r="K1779" s="19">
        <f t="shared" si="2592"/>
        <v>0</v>
      </c>
      <c r="L1779" s="19">
        <f t="shared" si="2507"/>
        <v>34448</v>
      </c>
      <c r="M1779" s="19">
        <f t="shared" si="2508"/>
        <v>0</v>
      </c>
      <c r="N1779" s="19">
        <f t="shared" si="2509"/>
        <v>0</v>
      </c>
      <c r="O1779" s="19">
        <f t="shared" si="2593"/>
        <v>0</v>
      </c>
      <c r="P1779" s="19">
        <f t="shared" si="2593"/>
        <v>0</v>
      </c>
      <c r="Q1779" s="19">
        <f t="shared" si="2593"/>
        <v>0</v>
      </c>
      <c r="R1779" s="19">
        <f t="shared" si="2537"/>
        <v>34448</v>
      </c>
      <c r="S1779" s="19">
        <f t="shared" si="2594"/>
        <v>0</v>
      </c>
      <c r="T1779" s="19">
        <f t="shared" si="2510"/>
        <v>34448</v>
      </c>
      <c r="U1779" s="19">
        <f t="shared" si="2539"/>
        <v>0</v>
      </c>
      <c r="V1779" s="19">
        <f t="shared" si="2540"/>
        <v>0</v>
      </c>
      <c r="W1779" s="19">
        <f t="shared" si="2595"/>
        <v>0</v>
      </c>
      <c r="X1779" s="32"/>
      <c r="Y1779" s="23"/>
      <c r="Z1779" s="2"/>
    </row>
    <row r="1780" spans="1:26" x14ac:dyDescent="0.3">
      <c r="A1780" s="47" t="s">
        <v>381</v>
      </c>
      <c r="B1780" s="44">
        <v>410</v>
      </c>
      <c r="C1780" s="47"/>
      <c r="D1780" s="47"/>
      <c r="E1780" s="15" t="s">
        <v>593</v>
      </c>
      <c r="F1780" s="19">
        <f t="shared" si="2592"/>
        <v>34448</v>
      </c>
      <c r="G1780" s="19">
        <f t="shared" si="2592"/>
        <v>0</v>
      </c>
      <c r="H1780" s="19">
        <f t="shared" si="2592"/>
        <v>0</v>
      </c>
      <c r="I1780" s="19">
        <f t="shared" si="2592"/>
        <v>0</v>
      </c>
      <c r="J1780" s="19">
        <f t="shared" si="2592"/>
        <v>0</v>
      </c>
      <c r="K1780" s="19">
        <f t="shared" si="2592"/>
        <v>0</v>
      </c>
      <c r="L1780" s="19">
        <f t="shared" si="2507"/>
        <v>34448</v>
      </c>
      <c r="M1780" s="19">
        <f t="shared" si="2508"/>
        <v>0</v>
      </c>
      <c r="N1780" s="19">
        <f t="shared" si="2509"/>
        <v>0</v>
      </c>
      <c r="O1780" s="19">
        <f t="shared" si="2593"/>
        <v>0</v>
      </c>
      <c r="P1780" s="19">
        <f t="shared" si="2593"/>
        <v>0</v>
      </c>
      <c r="Q1780" s="19">
        <f t="shared" si="2593"/>
        <v>0</v>
      </c>
      <c r="R1780" s="19">
        <f t="shared" si="2537"/>
        <v>34448</v>
      </c>
      <c r="S1780" s="19">
        <f t="shared" si="2594"/>
        <v>0</v>
      </c>
      <c r="T1780" s="19">
        <f t="shared" si="2510"/>
        <v>34448</v>
      </c>
      <c r="U1780" s="19">
        <f t="shared" si="2539"/>
        <v>0</v>
      </c>
      <c r="V1780" s="19">
        <f t="shared" si="2540"/>
        <v>0</v>
      </c>
      <c r="W1780" s="19">
        <f t="shared" si="2595"/>
        <v>0</v>
      </c>
      <c r="X1780" s="32"/>
      <c r="Y1780" s="23"/>
      <c r="Z1780" s="2"/>
    </row>
    <row r="1781" spans="1:26" x14ac:dyDescent="0.3">
      <c r="A1781" s="47" t="s">
        <v>381</v>
      </c>
      <c r="B1781" s="44">
        <v>410</v>
      </c>
      <c r="C1781" s="47" t="s">
        <v>200</v>
      </c>
      <c r="D1781" s="47" t="s">
        <v>112</v>
      </c>
      <c r="E1781" s="15" t="s">
        <v>552</v>
      </c>
      <c r="F1781" s="19">
        <v>34448</v>
      </c>
      <c r="G1781" s="19">
        <v>0</v>
      </c>
      <c r="H1781" s="19">
        <v>0</v>
      </c>
      <c r="I1781" s="19"/>
      <c r="J1781" s="19"/>
      <c r="K1781" s="19"/>
      <c r="L1781" s="19">
        <f t="shared" si="2507"/>
        <v>34448</v>
      </c>
      <c r="M1781" s="19">
        <f t="shared" si="2508"/>
        <v>0</v>
      </c>
      <c r="N1781" s="19">
        <f t="shared" si="2509"/>
        <v>0</v>
      </c>
      <c r="O1781" s="19"/>
      <c r="P1781" s="19"/>
      <c r="Q1781" s="19"/>
      <c r="R1781" s="19">
        <f t="shared" si="2537"/>
        <v>34448</v>
      </c>
      <c r="S1781" s="19"/>
      <c r="T1781" s="19">
        <f t="shared" si="2510"/>
        <v>34448</v>
      </c>
      <c r="U1781" s="19">
        <f t="shared" si="2539"/>
        <v>0</v>
      </c>
      <c r="V1781" s="19">
        <f t="shared" si="2540"/>
        <v>0</v>
      </c>
      <c r="W1781" s="19"/>
      <c r="X1781" s="32"/>
      <c r="Y1781" s="23"/>
      <c r="Z1781" s="2"/>
    </row>
    <row r="1782" spans="1:26" ht="31.2" x14ac:dyDescent="0.3">
      <c r="A1782" s="47" t="s">
        <v>382</v>
      </c>
      <c r="B1782" s="44"/>
      <c r="C1782" s="47"/>
      <c r="D1782" s="47"/>
      <c r="E1782" s="15" t="s">
        <v>763</v>
      </c>
      <c r="F1782" s="19">
        <f t="shared" ref="F1782:K1784" si="2596">F1783</f>
        <v>99853.1</v>
      </c>
      <c r="G1782" s="19">
        <f t="shared" si="2596"/>
        <v>99000</v>
      </c>
      <c r="H1782" s="19">
        <f t="shared" si="2596"/>
        <v>185560.6</v>
      </c>
      <c r="I1782" s="19">
        <f t="shared" si="2596"/>
        <v>-37871.701999999997</v>
      </c>
      <c r="J1782" s="19">
        <f t="shared" si="2596"/>
        <v>0</v>
      </c>
      <c r="K1782" s="19">
        <f t="shared" si="2596"/>
        <v>37871.701999999997</v>
      </c>
      <c r="L1782" s="19">
        <f t="shared" si="2507"/>
        <v>61981.398000000008</v>
      </c>
      <c r="M1782" s="19">
        <f t="shared" si="2508"/>
        <v>99000</v>
      </c>
      <c r="N1782" s="19">
        <f t="shared" si="2509"/>
        <v>223432.302</v>
      </c>
      <c r="O1782" s="19">
        <f t="shared" ref="O1782:Q1784" si="2597">O1783</f>
        <v>0</v>
      </c>
      <c r="P1782" s="19">
        <f t="shared" si="2597"/>
        <v>0</v>
      </c>
      <c r="Q1782" s="19">
        <f t="shared" si="2597"/>
        <v>0</v>
      </c>
      <c r="R1782" s="19">
        <f t="shared" si="2537"/>
        <v>61981.398000000008</v>
      </c>
      <c r="S1782" s="19">
        <f t="shared" ref="S1782:S1784" si="2598">S1783</f>
        <v>0</v>
      </c>
      <c r="T1782" s="19">
        <f t="shared" si="2510"/>
        <v>61981.398000000008</v>
      </c>
      <c r="U1782" s="19">
        <f t="shared" si="2539"/>
        <v>99000</v>
      </c>
      <c r="V1782" s="19">
        <f t="shared" si="2540"/>
        <v>223432.302</v>
      </c>
      <c r="W1782" s="19">
        <f t="shared" ref="W1782:W1784" si="2599">W1783</f>
        <v>0</v>
      </c>
      <c r="X1782" s="32"/>
      <c r="Y1782" s="23"/>
      <c r="Z1782" s="2"/>
    </row>
    <row r="1783" spans="1:26" ht="46.8" x14ac:dyDescent="0.3">
      <c r="A1783" s="47" t="s">
        <v>382</v>
      </c>
      <c r="B1783" s="44">
        <v>400</v>
      </c>
      <c r="C1783" s="47"/>
      <c r="D1783" s="47"/>
      <c r="E1783" s="15" t="s">
        <v>580</v>
      </c>
      <c r="F1783" s="19">
        <f t="shared" si="2596"/>
        <v>99853.1</v>
      </c>
      <c r="G1783" s="19">
        <f t="shared" si="2596"/>
        <v>99000</v>
      </c>
      <c r="H1783" s="19">
        <f t="shared" si="2596"/>
        <v>185560.6</v>
      </c>
      <c r="I1783" s="19">
        <f t="shared" si="2596"/>
        <v>-37871.701999999997</v>
      </c>
      <c r="J1783" s="19">
        <f t="shared" si="2596"/>
        <v>0</v>
      </c>
      <c r="K1783" s="19">
        <f t="shared" si="2596"/>
        <v>37871.701999999997</v>
      </c>
      <c r="L1783" s="19">
        <f t="shared" si="2507"/>
        <v>61981.398000000008</v>
      </c>
      <c r="M1783" s="19">
        <f t="shared" si="2508"/>
        <v>99000</v>
      </c>
      <c r="N1783" s="19">
        <f t="shared" si="2509"/>
        <v>223432.302</v>
      </c>
      <c r="O1783" s="19">
        <f t="shared" si="2597"/>
        <v>0</v>
      </c>
      <c r="P1783" s="19">
        <f t="shared" si="2597"/>
        <v>0</v>
      </c>
      <c r="Q1783" s="19">
        <f t="shared" si="2597"/>
        <v>0</v>
      </c>
      <c r="R1783" s="19">
        <f t="shared" si="2537"/>
        <v>61981.398000000008</v>
      </c>
      <c r="S1783" s="19">
        <f t="shared" si="2598"/>
        <v>0</v>
      </c>
      <c r="T1783" s="19">
        <f t="shared" si="2510"/>
        <v>61981.398000000008</v>
      </c>
      <c r="U1783" s="19">
        <f t="shared" si="2539"/>
        <v>99000</v>
      </c>
      <c r="V1783" s="19">
        <f t="shared" si="2540"/>
        <v>223432.302</v>
      </c>
      <c r="W1783" s="19">
        <f t="shared" si="2599"/>
        <v>0</v>
      </c>
      <c r="X1783" s="32"/>
      <c r="Y1783" s="23"/>
      <c r="Z1783" s="2"/>
    </row>
    <row r="1784" spans="1:26" x14ac:dyDescent="0.3">
      <c r="A1784" s="47" t="s">
        <v>382</v>
      </c>
      <c r="B1784" s="44">
        <v>410</v>
      </c>
      <c r="C1784" s="47"/>
      <c r="D1784" s="47"/>
      <c r="E1784" s="15" t="s">
        <v>593</v>
      </c>
      <c r="F1784" s="19">
        <f t="shared" si="2596"/>
        <v>99853.1</v>
      </c>
      <c r="G1784" s="19">
        <f t="shared" si="2596"/>
        <v>99000</v>
      </c>
      <c r="H1784" s="19">
        <f t="shared" si="2596"/>
        <v>185560.6</v>
      </c>
      <c r="I1784" s="19">
        <f t="shared" si="2596"/>
        <v>-37871.701999999997</v>
      </c>
      <c r="J1784" s="19">
        <f t="shared" si="2596"/>
        <v>0</v>
      </c>
      <c r="K1784" s="19">
        <f t="shared" si="2596"/>
        <v>37871.701999999997</v>
      </c>
      <c r="L1784" s="19">
        <f t="shared" si="2507"/>
        <v>61981.398000000008</v>
      </c>
      <c r="M1784" s="19">
        <f t="shared" si="2508"/>
        <v>99000</v>
      </c>
      <c r="N1784" s="19">
        <f t="shared" si="2509"/>
        <v>223432.302</v>
      </c>
      <c r="O1784" s="19">
        <f t="shared" si="2597"/>
        <v>0</v>
      </c>
      <c r="P1784" s="19">
        <f t="shared" si="2597"/>
        <v>0</v>
      </c>
      <c r="Q1784" s="19">
        <f t="shared" si="2597"/>
        <v>0</v>
      </c>
      <c r="R1784" s="19">
        <f t="shared" si="2537"/>
        <v>61981.398000000008</v>
      </c>
      <c r="S1784" s="19">
        <f t="shared" si="2598"/>
        <v>0</v>
      </c>
      <c r="T1784" s="19">
        <f t="shared" si="2510"/>
        <v>61981.398000000008</v>
      </c>
      <c r="U1784" s="19">
        <f t="shared" si="2539"/>
        <v>99000</v>
      </c>
      <c r="V1784" s="19">
        <f t="shared" si="2540"/>
        <v>223432.302</v>
      </c>
      <c r="W1784" s="19">
        <f t="shared" si="2599"/>
        <v>0</v>
      </c>
      <c r="X1784" s="32"/>
      <c r="Y1784" s="23"/>
      <c r="Z1784" s="2"/>
    </row>
    <row r="1785" spans="1:26" x14ac:dyDescent="0.3">
      <c r="A1785" s="47" t="s">
        <v>382</v>
      </c>
      <c r="B1785" s="44">
        <v>410</v>
      </c>
      <c r="C1785" s="47" t="s">
        <v>200</v>
      </c>
      <c r="D1785" s="47" t="s">
        <v>112</v>
      </c>
      <c r="E1785" s="15" t="s">
        <v>552</v>
      </c>
      <c r="F1785" s="19">
        <v>99853.1</v>
      </c>
      <c r="G1785" s="19">
        <v>99000</v>
      </c>
      <c r="H1785" s="19">
        <v>185560.6</v>
      </c>
      <c r="I1785" s="24">
        <v>-37871.701999999997</v>
      </c>
      <c r="J1785" s="24"/>
      <c r="K1785" s="24">
        <v>37871.701999999997</v>
      </c>
      <c r="L1785" s="19">
        <f t="shared" si="2507"/>
        <v>61981.398000000008</v>
      </c>
      <c r="M1785" s="19">
        <f t="shared" si="2508"/>
        <v>99000</v>
      </c>
      <c r="N1785" s="19">
        <f t="shared" si="2509"/>
        <v>223432.302</v>
      </c>
      <c r="O1785" s="19"/>
      <c r="P1785" s="19"/>
      <c r="Q1785" s="19"/>
      <c r="R1785" s="19">
        <f t="shared" si="2537"/>
        <v>61981.398000000008</v>
      </c>
      <c r="S1785" s="19"/>
      <c r="T1785" s="19">
        <f t="shared" si="2510"/>
        <v>61981.398000000008</v>
      </c>
      <c r="U1785" s="19">
        <f t="shared" si="2539"/>
        <v>99000</v>
      </c>
      <c r="V1785" s="19">
        <f t="shared" si="2540"/>
        <v>223432.302</v>
      </c>
      <c r="W1785" s="19"/>
      <c r="X1785" s="32"/>
      <c r="Y1785" s="23" t="s">
        <v>1297</v>
      </c>
      <c r="Z1785" s="2"/>
    </row>
    <row r="1786" spans="1:26" ht="46.8" x14ac:dyDescent="0.3">
      <c r="A1786" s="47" t="s">
        <v>383</v>
      </c>
      <c r="B1786" s="44"/>
      <c r="C1786" s="47"/>
      <c r="D1786" s="47"/>
      <c r="E1786" s="15" t="s">
        <v>1224</v>
      </c>
      <c r="F1786" s="19">
        <f t="shared" ref="F1786:K1788" si="2600">F1787</f>
        <v>12463.8</v>
      </c>
      <c r="G1786" s="19">
        <f t="shared" si="2600"/>
        <v>17955.900000000001</v>
      </c>
      <c r="H1786" s="19">
        <f t="shared" si="2600"/>
        <v>0</v>
      </c>
      <c r="I1786" s="19">
        <f t="shared" si="2600"/>
        <v>0</v>
      </c>
      <c r="J1786" s="19">
        <f t="shared" si="2600"/>
        <v>0</v>
      </c>
      <c r="K1786" s="19">
        <f t="shared" si="2600"/>
        <v>0</v>
      </c>
      <c r="L1786" s="19">
        <f t="shared" si="2507"/>
        <v>12463.8</v>
      </c>
      <c r="M1786" s="19">
        <f t="shared" si="2508"/>
        <v>17955.900000000001</v>
      </c>
      <c r="N1786" s="19">
        <f t="shared" si="2509"/>
        <v>0</v>
      </c>
      <c r="O1786" s="19">
        <f t="shared" ref="O1786:Q1788" si="2601">O1787</f>
        <v>2284.5</v>
      </c>
      <c r="P1786" s="19">
        <f t="shared" si="2601"/>
        <v>0</v>
      </c>
      <c r="Q1786" s="19">
        <f t="shared" si="2601"/>
        <v>0</v>
      </c>
      <c r="R1786" s="19">
        <f t="shared" si="2537"/>
        <v>14748.3</v>
      </c>
      <c r="S1786" s="19">
        <f t="shared" ref="S1786:S1788" si="2602">S1787</f>
        <v>0</v>
      </c>
      <c r="T1786" s="19">
        <f t="shared" si="2510"/>
        <v>14748.3</v>
      </c>
      <c r="U1786" s="19">
        <f t="shared" si="2539"/>
        <v>17955.900000000001</v>
      </c>
      <c r="V1786" s="19">
        <f t="shared" si="2540"/>
        <v>0</v>
      </c>
      <c r="W1786" s="19">
        <f t="shared" ref="W1786:W1788" si="2603">W1787</f>
        <v>0</v>
      </c>
      <c r="X1786" s="32"/>
      <c r="Y1786" s="23"/>
      <c r="Z1786" s="2"/>
    </row>
    <row r="1787" spans="1:26" ht="46.8" x14ac:dyDescent="0.3">
      <c r="A1787" s="47" t="s">
        <v>383</v>
      </c>
      <c r="B1787" s="44">
        <v>400</v>
      </c>
      <c r="C1787" s="47"/>
      <c r="D1787" s="47"/>
      <c r="E1787" s="15" t="s">
        <v>580</v>
      </c>
      <c r="F1787" s="19">
        <f t="shared" si="2600"/>
        <v>12463.8</v>
      </c>
      <c r="G1787" s="19">
        <f t="shared" si="2600"/>
        <v>17955.900000000001</v>
      </c>
      <c r="H1787" s="19">
        <f t="shared" si="2600"/>
        <v>0</v>
      </c>
      <c r="I1787" s="19">
        <f t="shared" si="2600"/>
        <v>0</v>
      </c>
      <c r="J1787" s="19">
        <f t="shared" si="2600"/>
        <v>0</v>
      </c>
      <c r="K1787" s="19">
        <f t="shared" si="2600"/>
        <v>0</v>
      </c>
      <c r="L1787" s="19">
        <f t="shared" si="2507"/>
        <v>12463.8</v>
      </c>
      <c r="M1787" s="19">
        <f t="shared" si="2508"/>
        <v>17955.900000000001</v>
      </c>
      <c r="N1787" s="19">
        <f t="shared" si="2509"/>
        <v>0</v>
      </c>
      <c r="O1787" s="19">
        <f t="shared" si="2601"/>
        <v>2284.5</v>
      </c>
      <c r="P1787" s="19">
        <f t="shared" si="2601"/>
        <v>0</v>
      </c>
      <c r="Q1787" s="19">
        <f t="shared" si="2601"/>
        <v>0</v>
      </c>
      <c r="R1787" s="19">
        <f t="shared" si="2537"/>
        <v>14748.3</v>
      </c>
      <c r="S1787" s="19">
        <f t="shared" si="2602"/>
        <v>0</v>
      </c>
      <c r="T1787" s="19">
        <f t="shared" si="2510"/>
        <v>14748.3</v>
      </c>
      <c r="U1787" s="19">
        <f t="shared" si="2539"/>
        <v>17955.900000000001</v>
      </c>
      <c r="V1787" s="19">
        <f t="shared" si="2540"/>
        <v>0</v>
      </c>
      <c r="W1787" s="19">
        <f t="shared" si="2603"/>
        <v>0</v>
      </c>
      <c r="X1787" s="32"/>
      <c r="Y1787" s="23"/>
      <c r="Z1787" s="2"/>
    </row>
    <row r="1788" spans="1:26" x14ac:dyDescent="0.3">
      <c r="A1788" s="47" t="s">
        <v>383</v>
      </c>
      <c r="B1788" s="44">
        <v>410</v>
      </c>
      <c r="C1788" s="47"/>
      <c r="D1788" s="47"/>
      <c r="E1788" s="15" t="s">
        <v>593</v>
      </c>
      <c r="F1788" s="19">
        <f t="shared" si="2600"/>
        <v>12463.8</v>
      </c>
      <c r="G1788" s="19">
        <f t="shared" si="2600"/>
        <v>17955.900000000001</v>
      </c>
      <c r="H1788" s="19">
        <f t="shared" si="2600"/>
        <v>0</v>
      </c>
      <c r="I1788" s="19">
        <f t="shared" si="2600"/>
        <v>0</v>
      </c>
      <c r="J1788" s="19">
        <f t="shared" si="2600"/>
        <v>0</v>
      </c>
      <c r="K1788" s="19">
        <f t="shared" si="2600"/>
        <v>0</v>
      </c>
      <c r="L1788" s="19">
        <f t="shared" si="2507"/>
        <v>12463.8</v>
      </c>
      <c r="M1788" s="19">
        <f t="shared" si="2508"/>
        <v>17955.900000000001</v>
      </c>
      <c r="N1788" s="19">
        <f t="shared" si="2509"/>
        <v>0</v>
      </c>
      <c r="O1788" s="19">
        <f t="shared" si="2601"/>
        <v>2284.5</v>
      </c>
      <c r="P1788" s="19">
        <f t="shared" si="2601"/>
        <v>0</v>
      </c>
      <c r="Q1788" s="19">
        <f t="shared" si="2601"/>
        <v>0</v>
      </c>
      <c r="R1788" s="19">
        <f t="shared" si="2537"/>
        <v>14748.3</v>
      </c>
      <c r="S1788" s="19">
        <f t="shared" si="2602"/>
        <v>0</v>
      </c>
      <c r="T1788" s="19">
        <f t="shared" si="2510"/>
        <v>14748.3</v>
      </c>
      <c r="U1788" s="19">
        <f t="shared" si="2539"/>
        <v>17955.900000000001</v>
      </c>
      <c r="V1788" s="19">
        <f t="shared" si="2540"/>
        <v>0</v>
      </c>
      <c r="W1788" s="19">
        <f t="shared" si="2603"/>
        <v>0</v>
      </c>
      <c r="X1788" s="32"/>
      <c r="Y1788" s="23"/>
      <c r="Z1788" s="2"/>
    </row>
    <row r="1789" spans="1:26" x14ac:dyDescent="0.3">
      <c r="A1789" s="47" t="s">
        <v>383</v>
      </c>
      <c r="B1789" s="44">
        <v>410</v>
      </c>
      <c r="C1789" s="47" t="s">
        <v>200</v>
      </c>
      <c r="D1789" s="47" t="s">
        <v>112</v>
      </c>
      <c r="E1789" s="15" t="s">
        <v>552</v>
      </c>
      <c r="F1789" s="19">
        <v>12463.8</v>
      </c>
      <c r="G1789" s="19">
        <v>17955.900000000001</v>
      </c>
      <c r="H1789" s="19">
        <v>0</v>
      </c>
      <c r="I1789" s="19"/>
      <c r="J1789" s="19"/>
      <c r="K1789" s="19"/>
      <c r="L1789" s="19">
        <f t="shared" si="2507"/>
        <v>12463.8</v>
      </c>
      <c r="M1789" s="19">
        <f t="shared" si="2508"/>
        <v>17955.900000000001</v>
      </c>
      <c r="N1789" s="19">
        <f t="shared" si="2509"/>
        <v>0</v>
      </c>
      <c r="O1789" s="19">
        <v>2284.5</v>
      </c>
      <c r="P1789" s="19"/>
      <c r="Q1789" s="19"/>
      <c r="R1789" s="19">
        <f t="shared" si="2537"/>
        <v>14748.3</v>
      </c>
      <c r="S1789" s="19"/>
      <c r="T1789" s="19">
        <f t="shared" si="2510"/>
        <v>14748.3</v>
      </c>
      <c r="U1789" s="19">
        <f t="shared" si="2539"/>
        <v>17955.900000000001</v>
      </c>
      <c r="V1789" s="19">
        <f t="shared" si="2540"/>
        <v>0</v>
      </c>
      <c r="W1789" s="19"/>
      <c r="X1789" s="32"/>
      <c r="Y1789" s="23"/>
      <c r="Z1789" s="2"/>
    </row>
    <row r="1790" spans="1:26" ht="46.8" x14ac:dyDescent="0.3">
      <c r="A1790" s="47" t="s">
        <v>384</v>
      </c>
      <c r="B1790" s="44"/>
      <c r="C1790" s="47"/>
      <c r="D1790" s="47"/>
      <c r="E1790" s="15" t="s">
        <v>1225</v>
      </c>
      <c r="F1790" s="19">
        <f t="shared" ref="F1790:K1792" si="2604">F1791</f>
        <v>13479.7</v>
      </c>
      <c r="G1790" s="19">
        <f t="shared" si="2604"/>
        <v>0</v>
      </c>
      <c r="H1790" s="19">
        <f t="shared" si="2604"/>
        <v>0</v>
      </c>
      <c r="I1790" s="19">
        <f t="shared" si="2604"/>
        <v>0</v>
      </c>
      <c r="J1790" s="19">
        <f t="shared" si="2604"/>
        <v>0</v>
      </c>
      <c r="K1790" s="19">
        <f t="shared" si="2604"/>
        <v>0</v>
      </c>
      <c r="L1790" s="19">
        <f t="shared" si="2507"/>
        <v>13479.7</v>
      </c>
      <c r="M1790" s="19">
        <f t="shared" si="2508"/>
        <v>0</v>
      </c>
      <c r="N1790" s="19">
        <f t="shared" si="2509"/>
        <v>0</v>
      </c>
      <c r="O1790" s="19">
        <f t="shared" ref="O1790:Q1792" si="2605">O1791</f>
        <v>0</v>
      </c>
      <c r="P1790" s="19">
        <f t="shared" si="2605"/>
        <v>0</v>
      </c>
      <c r="Q1790" s="19">
        <f t="shared" si="2605"/>
        <v>0</v>
      </c>
      <c r="R1790" s="19">
        <f t="shared" si="2537"/>
        <v>13479.7</v>
      </c>
      <c r="S1790" s="19">
        <f t="shared" ref="S1790:S1792" si="2606">S1791</f>
        <v>0</v>
      </c>
      <c r="T1790" s="19">
        <f t="shared" si="2510"/>
        <v>13479.7</v>
      </c>
      <c r="U1790" s="19">
        <f t="shared" si="2539"/>
        <v>0</v>
      </c>
      <c r="V1790" s="19">
        <f t="shared" si="2540"/>
        <v>0</v>
      </c>
      <c r="W1790" s="19">
        <f t="shared" ref="W1790:W1792" si="2607">W1791</f>
        <v>0</v>
      </c>
      <c r="X1790" s="32"/>
      <c r="Y1790" s="23"/>
      <c r="Z1790" s="2"/>
    </row>
    <row r="1791" spans="1:26" ht="46.8" x14ac:dyDescent="0.3">
      <c r="A1791" s="47" t="s">
        <v>384</v>
      </c>
      <c r="B1791" s="44">
        <v>400</v>
      </c>
      <c r="C1791" s="47"/>
      <c r="D1791" s="47"/>
      <c r="E1791" s="15" t="s">
        <v>580</v>
      </c>
      <c r="F1791" s="19">
        <f t="shared" si="2604"/>
        <v>13479.7</v>
      </c>
      <c r="G1791" s="19">
        <f t="shared" si="2604"/>
        <v>0</v>
      </c>
      <c r="H1791" s="19">
        <f t="shared" si="2604"/>
        <v>0</v>
      </c>
      <c r="I1791" s="19">
        <f t="shared" si="2604"/>
        <v>0</v>
      </c>
      <c r="J1791" s="19">
        <f t="shared" si="2604"/>
        <v>0</v>
      </c>
      <c r="K1791" s="19">
        <f t="shared" si="2604"/>
        <v>0</v>
      </c>
      <c r="L1791" s="19">
        <f t="shared" si="2507"/>
        <v>13479.7</v>
      </c>
      <c r="M1791" s="19">
        <f t="shared" si="2508"/>
        <v>0</v>
      </c>
      <c r="N1791" s="19">
        <f t="shared" si="2509"/>
        <v>0</v>
      </c>
      <c r="O1791" s="19">
        <f t="shared" si="2605"/>
        <v>0</v>
      </c>
      <c r="P1791" s="19">
        <f t="shared" si="2605"/>
        <v>0</v>
      </c>
      <c r="Q1791" s="19">
        <f t="shared" si="2605"/>
        <v>0</v>
      </c>
      <c r="R1791" s="19">
        <f t="shared" si="2537"/>
        <v>13479.7</v>
      </c>
      <c r="S1791" s="19">
        <f t="shared" si="2606"/>
        <v>0</v>
      </c>
      <c r="T1791" s="19">
        <f t="shared" si="2510"/>
        <v>13479.7</v>
      </c>
      <c r="U1791" s="19">
        <f t="shared" si="2539"/>
        <v>0</v>
      </c>
      <c r="V1791" s="19">
        <f t="shared" si="2540"/>
        <v>0</v>
      </c>
      <c r="W1791" s="19">
        <f t="shared" si="2607"/>
        <v>0</v>
      </c>
      <c r="X1791" s="32"/>
      <c r="Y1791" s="23"/>
      <c r="Z1791" s="2"/>
    </row>
    <row r="1792" spans="1:26" x14ac:dyDescent="0.3">
      <c r="A1792" s="47" t="s">
        <v>384</v>
      </c>
      <c r="B1792" s="44">
        <v>410</v>
      </c>
      <c r="C1792" s="47"/>
      <c r="D1792" s="47"/>
      <c r="E1792" s="15" t="s">
        <v>593</v>
      </c>
      <c r="F1792" s="19">
        <f t="shared" si="2604"/>
        <v>13479.7</v>
      </c>
      <c r="G1792" s="19">
        <f t="shared" si="2604"/>
        <v>0</v>
      </c>
      <c r="H1792" s="19">
        <f t="shared" si="2604"/>
        <v>0</v>
      </c>
      <c r="I1792" s="19">
        <f t="shared" si="2604"/>
        <v>0</v>
      </c>
      <c r="J1792" s="19">
        <f t="shared" si="2604"/>
        <v>0</v>
      </c>
      <c r="K1792" s="19">
        <f t="shared" si="2604"/>
        <v>0</v>
      </c>
      <c r="L1792" s="19">
        <f t="shared" si="2507"/>
        <v>13479.7</v>
      </c>
      <c r="M1792" s="19">
        <f t="shared" si="2508"/>
        <v>0</v>
      </c>
      <c r="N1792" s="19">
        <f t="shared" si="2509"/>
        <v>0</v>
      </c>
      <c r="O1792" s="19">
        <f t="shared" si="2605"/>
        <v>0</v>
      </c>
      <c r="P1792" s="19">
        <f t="shared" si="2605"/>
        <v>0</v>
      </c>
      <c r="Q1792" s="19">
        <f t="shared" si="2605"/>
        <v>0</v>
      </c>
      <c r="R1792" s="19">
        <f t="shared" si="2537"/>
        <v>13479.7</v>
      </c>
      <c r="S1792" s="19">
        <f t="shared" si="2606"/>
        <v>0</v>
      </c>
      <c r="T1792" s="19">
        <f t="shared" ref="T1792:T1855" si="2608">R1792+S1792</f>
        <v>13479.7</v>
      </c>
      <c r="U1792" s="19">
        <f t="shared" si="2539"/>
        <v>0</v>
      </c>
      <c r="V1792" s="19">
        <f t="shared" si="2540"/>
        <v>0</v>
      </c>
      <c r="W1792" s="19">
        <f t="shared" si="2607"/>
        <v>0</v>
      </c>
      <c r="X1792" s="32"/>
      <c r="Y1792" s="23"/>
      <c r="Z1792" s="2"/>
    </row>
    <row r="1793" spans="1:26" x14ac:dyDescent="0.3">
      <c r="A1793" s="47" t="s">
        <v>384</v>
      </c>
      <c r="B1793" s="44">
        <v>410</v>
      </c>
      <c r="C1793" s="47" t="s">
        <v>200</v>
      </c>
      <c r="D1793" s="47" t="s">
        <v>112</v>
      </c>
      <c r="E1793" s="15" t="s">
        <v>552</v>
      </c>
      <c r="F1793" s="19">
        <v>13479.7</v>
      </c>
      <c r="G1793" s="19">
        <v>0</v>
      </c>
      <c r="H1793" s="19">
        <v>0</v>
      </c>
      <c r="I1793" s="19"/>
      <c r="J1793" s="19"/>
      <c r="K1793" s="19"/>
      <c r="L1793" s="19">
        <f t="shared" si="2507"/>
        <v>13479.7</v>
      </c>
      <c r="M1793" s="19">
        <f t="shared" si="2508"/>
        <v>0</v>
      </c>
      <c r="N1793" s="19">
        <f t="shared" si="2509"/>
        <v>0</v>
      </c>
      <c r="O1793" s="19"/>
      <c r="P1793" s="19"/>
      <c r="Q1793" s="19"/>
      <c r="R1793" s="19">
        <f t="shared" si="2537"/>
        <v>13479.7</v>
      </c>
      <c r="S1793" s="19"/>
      <c r="T1793" s="19">
        <f t="shared" si="2608"/>
        <v>13479.7</v>
      </c>
      <c r="U1793" s="19">
        <f t="shared" si="2539"/>
        <v>0</v>
      </c>
      <c r="V1793" s="19">
        <f t="shared" si="2540"/>
        <v>0</v>
      </c>
      <c r="W1793" s="19"/>
      <c r="X1793" s="32"/>
      <c r="Y1793" s="23"/>
      <c r="Z1793" s="2"/>
    </row>
    <row r="1794" spans="1:26" ht="62.4" x14ac:dyDescent="0.3">
      <c r="A1794" s="47" t="s">
        <v>385</v>
      </c>
      <c r="B1794" s="44"/>
      <c r="C1794" s="47"/>
      <c r="D1794" s="47"/>
      <c r="E1794" s="15" t="s">
        <v>764</v>
      </c>
      <c r="F1794" s="19">
        <f t="shared" ref="F1794:K1796" si="2609">F1795</f>
        <v>9847.7000000000007</v>
      </c>
      <c r="G1794" s="19">
        <f t="shared" si="2609"/>
        <v>0</v>
      </c>
      <c r="H1794" s="19">
        <f t="shared" si="2609"/>
        <v>0</v>
      </c>
      <c r="I1794" s="19">
        <f t="shared" si="2609"/>
        <v>0</v>
      </c>
      <c r="J1794" s="19">
        <f t="shared" si="2609"/>
        <v>0</v>
      </c>
      <c r="K1794" s="19">
        <f t="shared" si="2609"/>
        <v>0</v>
      </c>
      <c r="L1794" s="19">
        <f t="shared" si="2507"/>
        <v>9847.7000000000007</v>
      </c>
      <c r="M1794" s="19">
        <f t="shared" si="2508"/>
        <v>0</v>
      </c>
      <c r="N1794" s="19">
        <f t="shared" si="2509"/>
        <v>0</v>
      </c>
      <c r="O1794" s="19">
        <f t="shared" ref="O1794:Q1796" si="2610">O1795</f>
        <v>0</v>
      </c>
      <c r="P1794" s="19">
        <f t="shared" si="2610"/>
        <v>0</v>
      </c>
      <c r="Q1794" s="19">
        <f t="shared" si="2610"/>
        <v>0</v>
      </c>
      <c r="R1794" s="19">
        <f t="shared" si="2537"/>
        <v>9847.7000000000007</v>
      </c>
      <c r="S1794" s="19">
        <f t="shared" ref="S1794:S1796" si="2611">S1795</f>
        <v>0</v>
      </c>
      <c r="T1794" s="19">
        <f t="shared" si="2608"/>
        <v>9847.7000000000007</v>
      </c>
      <c r="U1794" s="19">
        <f t="shared" si="2539"/>
        <v>0</v>
      </c>
      <c r="V1794" s="19">
        <f t="shared" si="2540"/>
        <v>0</v>
      </c>
      <c r="W1794" s="19">
        <f t="shared" ref="W1794:W1796" si="2612">W1795</f>
        <v>0</v>
      </c>
      <c r="X1794" s="32"/>
      <c r="Y1794" s="23"/>
      <c r="Z1794" s="2"/>
    </row>
    <row r="1795" spans="1:26" ht="46.8" x14ac:dyDescent="0.3">
      <c r="A1795" s="47" t="s">
        <v>385</v>
      </c>
      <c r="B1795" s="44">
        <v>400</v>
      </c>
      <c r="C1795" s="47"/>
      <c r="D1795" s="47"/>
      <c r="E1795" s="15" t="s">
        <v>580</v>
      </c>
      <c r="F1795" s="19">
        <f t="shared" si="2609"/>
        <v>9847.7000000000007</v>
      </c>
      <c r="G1795" s="19">
        <f t="shared" si="2609"/>
        <v>0</v>
      </c>
      <c r="H1795" s="19">
        <f t="shared" si="2609"/>
        <v>0</v>
      </c>
      <c r="I1795" s="19">
        <f t="shared" si="2609"/>
        <v>0</v>
      </c>
      <c r="J1795" s="19">
        <f t="shared" si="2609"/>
        <v>0</v>
      </c>
      <c r="K1795" s="19">
        <f t="shared" si="2609"/>
        <v>0</v>
      </c>
      <c r="L1795" s="19">
        <f t="shared" si="2507"/>
        <v>9847.7000000000007</v>
      </c>
      <c r="M1795" s="19">
        <f t="shared" si="2508"/>
        <v>0</v>
      </c>
      <c r="N1795" s="19">
        <f t="shared" si="2509"/>
        <v>0</v>
      </c>
      <c r="O1795" s="19">
        <f t="shared" si="2610"/>
        <v>0</v>
      </c>
      <c r="P1795" s="19">
        <f t="shared" si="2610"/>
        <v>0</v>
      </c>
      <c r="Q1795" s="19">
        <f t="shared" si="2610"/>
        <v>0</v>
      </c>
      <c r="R1795" s="19">
        <f t="shared" si="2537"/>
        <v>9847.7000000000007</v>
      </c>
      <c r="S1795" s="19">
        <f t="shared" si="2611"/>
        <v>0</v>
      </c>
      <c r="T1795" s="19">
        <f t="shared" si="2608"/>
        <v>9847.7000000000007</v>
      </c>
      <c r="U1795" s="19">
        <f t="shared" si="2539"/>
        <v>0</v>
      </c>
      <c r="V1795" s="19">
        <f t="shared" si="2540"/>
        <v>0</v>
      </c>
      <c r="W1795" s="19">
        <f t="shared" si="2612"/>
        <v>0</v>
      </c>
      <c r="X1795" s="32"/>
      <c r="Y1795" s="23"/>
      <c r="Z1795" s="2"/>
    </row>
    <row r="1796" spans="1:26" x14ac:dyDescent="0.3">
      <c r="A1796" s="47" t="s">
        <v>385</v>
      </c>
      <c r="B1796" s="44">
        <v>410</v>
      </c>
      <c r="C1796" s="47"/>
      <c r="D1796" s="47"/>
      <c r="E1796" s="15" t="s">
        <v>593</v>
      </c>
      <c r="F1796" s="19">
        <f t="shared" si="2609"/>
        <v>9847.7000000000007</v>
      </c>
      <c r="G1796" s="19">
        <f t="shared" si="2609"/>
        <v>0</v>
      </c>
      <c r="H1796" s="19">
        <f t="shared" si="2609"/>
        <v>0</v>
      </c>
      <c r="I1796" s="19">
        <f t="shared" si="2609"/>
        <v>0</v>
      </c>
      <c r="J1796" s="19">
        <f t="shared" si="2609"/>
        <v>0</v>
      </c>
      <c r="K1796" s="19">
        <f t="shared" si="2609"/>
        <v>0</v>
      </c>
      <c r="L1796" s="19">
        <f t="shared" ref="L1796:L1859" si="2613">F1796+I1796</f>
        <v>9847.7000000000007</v>
      </c>
      <c r="M1796" s="19">
        <f t="shared" ref="M1796:M1859" si="2614">G1796+J1796</f>
        <v>0</v>
      </c>
      <c r="N1796" s="19">
        <f t="shared" ref="N1796:N1859" si="2615">H1796+K1796</f>
        <v>0</v>
      </c>
      <c r="O1796" s="19">
        <f t="shared" si="2610"/>
        <v>0</v>
      </c>
      <c r="P1796" s="19">
        <f t="shared" si="2610"/>
        <v>0</v>
      </c>
      <c r="Q1796" s="19">
        <f t="shared" si="2610"/>
        <v>0</v>
      </c>
      <c r="R1796" s="19">
        <f t="shared" si="2537"/>
        <v>9847.7000000000007</v>
      </c>
      <c r="S1796" s="19">
        <f t="shared" si="2611"/>
        <v>0</v>
      </c>
      <c r="T1796" s="19">
        <f t="shared" si="2608"/>
        <v>9847.7000000000007</v>
      </c>
      <c r="U1796" s="19">
        <f t="shared" si="2539"/>
        <v>0</v>
      </c>
      <c r="V1796" s="19">
        <f t="shared" si="2540"/>
        <v>0</v>
      </c>
      <c r="W1796" s="19">
        <f t="shared" si="2612"/>
        <v>0</v>
      </c>
      <c r="X1796" s="32"/>
      <c r="Y1796" s="23"/>
      <c r="Z1796" s="2"/>
    </row>
    <row r="1797" spans="1:26" x14ac:dyDescent="0.3">
      <c r="A1797" s="47" t="s">
        <v>385</v>
      </c>
      <c r="B1797" s="44">
        <v>410</v>
      </c>
      <c r="C1797" s="47" t="s">
        <v>200</v>
      </c>
      <c r="D1797" s="47" t="s">
        <v>112</v>
      </c>
      <c r="E1797" s="15" t="s">
        <v>552</v>
      </c>
      <c r="F1797" s="19">
        <v>9847.7000000000007</v>
      </c>
      <c r="G1797" s="19">
        <v>0</v>
      </c>
      <c r="H1797" s="19">
        <v>0</v>
      </c>
      <c r="I1797" s="19"/>
      <c r="J1797" s="19"/>
      <c r="K1797" s="19"/>
      <c r="L1797" s="19">
        <f t="shared" si="2613"/>
        <v>9847.7000000000007</v>
      </c>
      <c r="M1797" s="19">
        <f t="shared" si="2614"/>
        <v>0</v>
      </c>
      <c r="N1797" s="19">
        <f t="shared" si="2615"/>
        <v>0</v>
      </c>
      <c r="O1797" s="19"/>
      <c r="P1797" s="19"/>
      <c r="Q1797" s="19"/>
      <c r="R1797" s="19">
        <f t="shared" si="2537"/>
        <v>9847.7000000000007</v>
      </c>
      <c r="S1797" s="19"/>
      <c r="T1797" s="19">
        <f t="shared" si="2608"/>
        <v>9847.7000000000007</v>
      </c>
      <c r="U1797" s="19">
        <f t="shared" si="2539"/>
        <v>0</v>
      </c>
      <c r="V1797" s="19">
        <f t="shared" si="2540"/>
        <v>0</v>
      </c>
      <c r="W1797" s="19"/>
      <c r="X1797" s="32"/>
      <c r="Y1797" s="23"/>
      <c r="Z1797" s="2"/>
    </row>
    <row r="1798" spans="1:26" ht="46.8" x14ac:dyDescent="0.3">
      <c r="A1798" s="47" t="s">
        <v>386</v>
      </c>
      <c r="B1798" s="44"/>
      <c r="C1798" s="47"/>
      <c r="D1798" s="47"/>
      <c r="E1798" s="15" t="s">
        <v>765</v>
      </c>
      <c r="F1798" s="19">
        <f t="shared" ref="F1798:K1800" si="2616">F1799</f>
        <v>20000</v>
      </c>
      <c r="G1798" s="19">
        <f t="shared" si="2616"/>
        <v>90000</v>
      </c>
      <c r="H1798" s="19">
        <f t="shared" si="2616"/>
        <v>0</v>
      </c>
      <c r="I1798" s="19">
        <f t="shared" si="2616"/>
        <v>0</v>
      </c>
      <c r="J1798" s="19">
        <f t="shared" si="2616"/>
        <v>0</v>
      </c>
      <c r="K1798" s="19">
        <f t="shared" si="2616"/>
        <v>0</v>
      </c>
      <c r="L1798" s="19">
        <f t="shared" si="2613"/>
        <v>20000</v>
      </c>
      <c r="M1798" s="19">
        <f t="shared" si="2614"/>
        <v>90000</v>
      </c>
      <c r="N1798" s="19">
        <f t="shared" si="2615"/>
        <v>0</v>
      </c>
      <c r="O1798" s="19">
        <f t="shared" ref="O1798:Q1800" si="2617">O1799</f>
        <v>0</v>
      </c>
      <c r="P1798" s="19">
        <f t="shared" si="2617"/>
        <v>0</v>
      </c>
      <c r="Q1798" s="19">
        <f t="shared" si="2617"/>
        <v>0</v>
      </c>
      <c r="R1798" s="19">
        <f t="shared" si="2537"/>
        <v>20000</v>
      </c>
      <c r="S1798" s="19">
        <f t="shared" ref="S1798:S1800" si="2618">S1799</f>
        <v>0</v>
      </c>
      <c r="T1798" s="19">
        <f t="shared" si="2608"/>
        <v>20000</v>
      </c>
      <c r="U1798" s="19">
        <f t="shared" si="2539"/>
        <v>90000</v>
      </c>
      <c r="V1798" s="19">
        <f t="shared" si="2540"/>
        <v>0</v>
      </c>
      <c r="W1798" s="19">
        <f t="shared" ref="W1798:W1800" si="2619">W1799</f>
        <v>0</v>
      </c>
      <c r="X1798" s="32"/>
      <c r="Y1798" s="23"/>
      <c r="Z1798" s="2"/>
    </row>
    <row r="1799" spans="1:26" ht="46.8" x14ac:dyDescent="0.3">
      <c r="A1799" s="47" t="s">
        <v>386</v>
      </c>
      <c r="B1799" s="44">
        <v>400</v>
      </c>
      <c r="C1799" s="47"/>
      <c r="D1799" s="47"/>
      <c r="E1799" s="15" t="s">
        <v>580</v>
      </c>
      <c r="F1799" s="19">
        <f t="shared" si="2616"/>
        <v>20000</v>
      </c>
      <c r="G1799" s="19">
        <f t="shared" si="2616"/>
        <v>90000</v>
      </c>
      <c r="H1799" s="19">
        <f t="shared" si="2616"/>
        <v>0</v>
      </c>
      <c r="I1799" s="19">
        <f t="shared" si="2616"/>
        <v>0</v>
      </c>
      <c r="J1799" s="19">
        <f t="shared" si="2616"/>
        <v>0</v>
      </c>
      <c r="K1799" s="19">
        <f t="shared" si="2616"/>
        <v>0</v>
      </c>
      <c r="L1799" s="19">
        <f t="shared" si="2613"/>
        <v>20000</v>
      </c>
      <c r="M1799" s="19">
        <f t="shared" si="2614"/>
        <v>90000</v>
      </c>
      <c r="N1799" s="19">
        <f t="shared" si="2615"/>
        <v>0</v>
      </c>
      <c r="O1799" s="19">
        <f t="shared" si="2617"/>
        <v>0</v>
      </c>
      <c r="P1799" s="19">
        <f t="shared" si="2617"/>
        <v>0</v>
      </c>
      <c r="Q1799" s="19">
        <f t="shared" si="2617"/>
        <v>0</v>
      </c>
      <c r="R1799" s="19">
        <f t="shared" si="2537"/>
        <v>20000</v>
      </c>
      <c r="S1799" s="19">
        <f t="shared" si="2618"/>
        <v>0</v>
      </c>
      <c r="T1799" s="19">
        <f t="shared" si="2608"/>
        <v>20000</v>
      </c>
      <c r="U1799" s="19">
        <f t="shared" si="2539"/>
        <v>90000</v>
      </c>
      <c r="V1799" s="19">
        <f t="shared" si="2540"/>
        <v>0</v>
      </c>
      <c r="W1799" s="19">
        <f t="shared" si="2619"/>
        <v>0</v>
      </c>
      <c r="X1799" s="32"/>
      <c r="Y1799" s="23"/>
      <c r="Z1799" s="2"/>
    </row>
    <row r="1800" spans="1:26" x14ac:dyDescent="0.3">
      <c r="A1800" s="47" t="s">
        <v>386</v>
      </c>
      <c r="B1800" s="44">
        <v>410</v>
      </c>
      <c r="C1800" s="47"/>
      <c r="D1800" s="47"/>
      <c r="E1800" s="15" t="s">
        <v>593</v>
      </c>
      <c r="F1800" s="19">
        <f t="shared" si="2616"/>
        <v>20000</v>
      </c>
      <c r="G1800" s="19">
        <f t="shared" si="2616"/>
        <v>90000</v>
      </c>
      <c r="H1800" s="19">
        <f t="shared" si="2616"/>
        <v>0</v>
      </c>
      <c r="I1800" s="19">
        <f t="shared" si="2616"/>
        <v>0</v>
      </c>
      <c r="J1800" s="19">
        <f t="shared" si="2616"/>
        <v>0</v>
      </c>
      <c r="K1800" s="19">
        <f t="shared" si="2616"/>
        <v>0</v>
      </c>
      <c r="L1800" s="19">
        <f t="shared" si="2613"/>
        <v>20000</v>
      </c>
      <c r="M1800" s="19">
        <f t="shared" si="2614"/>
        <v>90000</v>
      </c>
      <c r="N1800" s="19">
        <f t="shared" si="2615"/>
        <v>0</v>
      </c>
      <c r="O1800" s="19">
        <f t="shared" si="2617"/>
        <v>0</v>
      </c>
      <c r="P1800" s="19">
        <f t="shared" si="2617"/>
        <v>0</v>
      </c>
      <c r="Q1800" s="19">
        <f t="shared" si="2617"/>
        <v>0</v>
      </c>
      <c r="R1800" s="19">
        <f t="shared" si="2537"/>
        <v>20000</v>
      </c>
      <c r="S1800" s="19">
        <f t="shared" si="2618"/>
        <v>0</v>
      </c>
      <c r="T1800" s="19">
        <f t="shared" si="2608"/>
        <v>20000</v>
      </c>
      <c r="U1800" s="19">
        <f t="shared" si="2539"/>
        <v>90000</v>
      </c>
      <c r="V1800" s="19">
        <f t="shared" si="2540"/>
        <v>0</v>
      </c>
      <c r="W1800" s="19">
        <f t="shared" si="2619"/>
        <v>0</v>
      </c>
      <c r="X1800" s="32"/>
      <c r="Y1800" s="23"/>
      <c r="Z1800" s="2"/>
    </row>
    <row r="1801" spans="1:26" x14ac:dyDescent="0.3">
      <c r="A1801" s="47" t="s">
        <v>386</v>
      </c>
      <c r="B1801" s="44">
        <v>410</v>
      </c>
      <c r="C1801" s="47" t="s">
        <v>200</v>
      </c>
      <c r="D1801" s="47" t="s">
        <v>112</v>
      </c>
      <c r="E1801" s="15" t="s">
        <v>552</v>
      </c>
      <c r="F1801" s="19">
        <v>20000</v>
      </c>
      <c r="G1801" s="19">
        <v>90000</v>
      </c>
      <c r="H1801" s="19">
        <v>0</v>
      </c>
      <c r="I1801" s="19"/>
      <c r="J1801" s="19"/>
      <c r="K1801" s="19"/>
      <c r="L1801" s="19">
        <f t="shared" si="2613"/>
        <v>20000</v>
      </c>
      <c r="M1801" s="19">
        <f t="shared" si="2614"/>
        <v>90000</v>
      </c>
      <c r="N1801" s="19">
        <f t="shared" si="2615"/>
        <v>0</v>
      </c>
      <c r="O1801" s="19"/>
      <c r="P1801" s="19"/>
      <c r="Q1801" s="19"/>
      <c r="R1801" s="19">
        <f t="shared" si="2537"/>
        <v>20000</v>
      </c>
      <c r="S1801" s="19"/>
      <c r="T1801" s="19">
        <f t="shared" si="2608"/>
        <v>20000</v>
      </c>
      <c r="U1801" s="19">
        <f t="shared" si="2539"/>
        <v>90000</v>
      </c>
      <c r="V1801" s="19">
        <f t="shared" si="2540"/>
        <v>0</v>
      </c>
      <c r="W1801" s="19"/>
      <c r="X1801" s="32"/>
      <c r="Y1801" s="23"/>
      <c r="Z1801" s="2"/>
    </row>
    <row r="1802" spans="1:26" ht="31.2" x14ac:dyDescent="0.3">
      <c r="A1802" s="47" t="s">
        <v>387</v>
      </c>
      <c r="B1802" s="44"/>
      <c r="C1802" s="47"/>
      <c r="D1802" s="47"/>
      <c r="E1802" s="15" t="s">
        <v>766</v>
      </c>
      <c r="F1802" s="19">
        <f t="shared" ref="F1802:K1804" si="2620">F1803</f>
        <v>41819</v>
      </c>
      <c r="G1802" s="19">
        <f t="shared" si="2620"/>
        <v>0</v>
      </c>
      <c r="H1802" s="19">
        <f t="shared" si="2620"/>
        <v>0</v>
      </c>
      <c r="I1802" s="19">
        <f t="shared" si="2620"/>
        <v>0</v>
      </c>
      <c r="J1802" s="19">
        <f t="shared" si="2620"/>
        <v>0</v>
      </c>
      <c r="K1802" s="19">
        <f t="shared" si="2620"/>
        <v>0</v>
      </c>
      <c r="L1802" s="19">
        <f t="shared" si="2613"/>
        <v>41819</v>
      </c>
      <c r="M1802" s="19">
        <f t="shared" si="2614"/>
        <v>0</v>
      </c>
      <c r="N1802" s="19">
        <f t="shared" si="2615"/>
        <v>0</v>
      </c>
      <c r="O1802" s="19">
        <f t="shared" ref="O1802:Q1804" si="2621">O1803</f>
        <v>0</v>
      </c>
      <c r="P1802" s="19">
        <f t="shared" si="2621"/>
        <v>0</v>
      </c>
      <c r="Q1802" s="19">
        <f t="shared" si="2621"/>
        <v>0</v>
      </c>
      <c r="R1802" s="19">
        <f t="shared" si="2537"/>
        <v>41819</v>
      </c>
      <c r="S1802" s="19">
        <f t="shared" ref="S1802:S1804" si="2622">S1803</f>
        <v>0</v>
      </c>
      <c r="T1802" s="19">
        <f t="shared" si="2608"/>
        <v>41819</v>
      </c>
      <c r="U1802" s="19">
        <f t="shared" si="2539"/>
        <v>0</v>
      </c>
      <c r="V1802" s="19">
        <f t="shared" si="2540"/>
        <v>0</v>
      </c>
      <c r="W1802" s="19">
        <f t="shared" ref="W1802:W1804" si="2623">W1803</f>
        <v>0</v>
      </c>
      <c r="X1802" s="32"/>
      <c r="Y1802" s="23"/>
      <c r="Z1802" s="2"/>
    </row>
    <row r="1803" spans="1:26" ht="46.8" x14ac:dyDescent="0.3">
      <c r="A1803" s="47" t="s">
        <v>387</v>
      </c>
      <c r="B1803" s="44">
        <v>400</v>
      </c>
      <c r="C1803" s="47"/>
      <c r="D1803" s="47"/>
      <c r="E1803" s="15" t="s">
        <v>580</v>
      </c>
      <c r="F1803" s="19">
        <f t="shared" si="2620"/>
        <v>41819</v>
      </c>
      <c r="G1803" s="19">
        <f t="shared" si="2620"/>
        <v>0</v>
      </c>
      <c r="H1803" s="19">
        <f t="shared" si="2620"/>
        <v>0</v>
      </c>
      <c r="I1803" s="19">
        <f t="shared" si="2620"/>
        <v>0</v>
      </c>
      <c r="J1803" s="19">
        <f t="shared" si="2620"/>
        <v>0</v>
      </c>
      <c r="K1803" s="19">
        <f t="shared" si="2620"/>
        <v>0</v>
      </c>
      <c r="L1803" s="19">
        <f t="shared" si="2613"/>
        <v>41819</v>
      </c>
      <c r="M1803" s="19">
        <f t="shared" si="2614"/>
        <v>0</v>
      </c>
      <c r="N1803" s="19">
        <f t="shared" si="2615"/>
        <v>0</v>
      </c>
      <c r="O1803" s="19">
        <f t="shared" si="2621"/>
        <v>0</v>
      </c>
      <c r="P1803" s="19">
        <f t="shared" si="2621"/>
        <v>0</v>
      </c>
      <c r="Q1803" s="19">
        <f t="shared" si="2621"/>
        <v>0</v>
      </c>
      <c r="R1803" s="19">
        <f t="shared" si="2537"/>
        <v>41819</v>
      </c>
      <c r="S1803" s="19">
        <f t="shared" si="2622"/>
        <v>0</v>
      </c>
      <c r="T1803" s="19">
        <f t="shared" si="2608"/>
        <v>41819</v>
      </c>
      <c r="U1803" s="19">
        <f t="shared" si="2539"/>
        <v>0</v>
      </c>
      <c r="V1803" s="19">
        <f t="shared" si="2540"/>
        <v>0</v>
      </c>
      <c r="W1803" s="19">
        <f t="shared" si="2623"/>
        <v>0</v>
      </c>
      <c r="X1803" s="32"/>
      <c r="Y1803" s="23"/>
      <c r="Z1803" s="2"/>
    </row>
    <row r="1804" spans="1:26" x14ac:dyDescent="0.3">
      <c r="A1804" s="47" t="s">
        <v>387</v>
      </c>
      <c r="B1804" s="44">
        <v>410</v>
      </c>
      <c r="C1804" s="47"/>
      <c r="D1804" s="47"/>
      <c r="E1804" s="15" t="s">
        <v>593</v>
      </c>
      <c r="F1804" s="19">
        <f t="shared" si="2620"/>
        <v>41819</v>
      </c>
      <c r="G1804" s="19">
        <f t="shared" si="2620"/>
        <v>0</v>
      </c>
      <c r="H1804" s="19">
        <f t="shared" si="2620"/>
        <v>0</v>
      </c>
      <c r="I1804" s="19">
        <f t="shared" si="2620"/>
        <v>0</v>
      </c>
      <c r="J1804" s="19">
        <f t="shared" si="2620"/>
        <v>0</v>
      </c>
      <c r="K1804" s="19">
        <f t="shared" si="2620"/>
        <v>0</v>
      </c>
      <c r="L1804" s="19">
        <f t="shared" si="2613"/>
        <v>41819</v>
      </c>
      <c r="M1804" s="19">
        <f t="shared" si="2614"/>
        <v>0</v>
      </c>
      <c r="N1804" s="19">
        <f t="shared" si="2615"/>
        <v>0</v>
      </c>
      <c r="O1804" s="19">
        <f t="shared" si="2621"/>
        <v>0</v>
      </c>
      <c r="P1804" s="19">
        <f t="shared" si="2621"/>
        <v>0</v>
      </c>
      <c r="Q1804" s="19">
        <f t="shared" si="2621"/>
        <v>0</v>
      </c>
      <c r="R1804" s="19">
        <f t="shared" si="2537"/>
        <v>41819</v>
      </c>
      <c r="S1804" s="19">
        <f t="shared" si="2622"/>
        <v>0</v>
      </c>
      <c r="T1804" s="19">
        <f t="shared" si="2608"/>
        <v>41819</v>
      </c>
      <c r="U1804" s="19">
        <f t="shared" si="2539"/>
        <v>0</v>
      </c>
      <c r="V1804" s="19">
        <f t="shared" si="2540"/>
        <v>0</v>
      </c>
      <c r="W1804" s="19">
        <f t="shared" si="2623"/>
        <v>0</v>
      </c>
      <c r="X1804" s="32"/>
      <c r="Y1804" s="23"/>
      <c r="Z1804" s="2"/>
    </row>
    <row r="1805" spans="1:26" x14ac:dyDescent="0.3">
      <c r="A1805" s="47" t="s">
        <v>387</v>
      </c>
      <c r="B1805" s="44">
        <v>410</v>
      </c>
      <c r="C1805" s="47" t="s">
        <v>200</v>
      </c>
      <c r="D1805" s="47" t="s">
        <v>112</v>
      </c>
      <c r="E1805" s="15" t="s">
        <v>552</v>
      </c>
      <c r="F1805" s="19">
        <v>41819</v>
      </c>
      <c r="G1805" s="19">
        <v>0</v>
      </c>
      <c r="H1805" s="19">
        <v>0</v>
      </c>
      <c r="I1805" s="19"/>
      <c r="J1805" s="19"/>
      <c r="K1805" s="19"/>
      <c r="L1805" s="19">
        <f t="shared" si="2613"/>
        <v>41819</v>
      </c>
      <c r="M1805" s="19">
        <f t="shared" si="2614"/>
        <v>0</v>
      </c>
      <c r="N1805" s="19">
        <f t="shared" si="2615"/>
        <v>0</v>
      </c>
      <c r="O1805" s="19"/>
      <c r="P1805" s="19"/>
      <c r="Q1805" s="19"/>
      <c r="R1805" s="19">
        <f t="shared" si="2537"/>
        <v>41819</v>
      </c>
      <c r="S1805" s="19"/>
      <c r="T1805" s="19">
        <f t="shared" si="2608"/>
        <v>41819</v>
      </c>
      <c r="U1805" s="19">
        <f t="shared" si="2539"/>
        <v>0</v>
      </c>
      <c r="V1805" s="19">
        <f t="shared" si="2540"/>
        <v>0</v>
      </c>
      <c r="W1805" s="19"/>
      <c r="X1805" s="32"/>
      <c r="Y1805" s="23"/>
      <c r="Z1805" s="2"/>
    </row>
    <row r="1806" spans="1:26" ht="31.2" x14ac:dyDescent="0.3">
      <c r="A1806" s="47" t="s">
        <v>388</v>
      </c>
      <c r="B1806" s="44"/>
      <c r="C1806" s="47"/>
      <c r="D1806" s="47"/>
      <c r="E1806" s="15" t="s">
        <v>1226</v>
      </c>
      <c r="F1806" s="19">
        <f t="shared" ref="F1806:K1808" si="2624">F1807</f>
        <v>28405.1</v>
      </c>
      <c r="G1806" s="19">
        <f t="shared" si="2624"/>
        <v>0</v>
      </c>
      <c r="H1806" s="19">
        <f t="shared" si="2624"/>
        <v>0</v>
      </c>
      <c r="I1806" s="19">
        <f t="shared" si="2624"/>
        <v>0</v>
      </c>
      <c r="J1806" s="19">
        <f t="shared" si="2624"/>
        <v>0</v>
      </c>
      <c r="K1806" s="19">
        <f t="shared" si="2624"/>
        <v>0</v>
      </c>
      <c r="L1806" s="19">
        <f t="shared" si="2613"/>
        <v>28405.1</v>
      </c>
      <c r="M1806" s="19">
        <f t="shared" si="2614"/>
        <v>0</v>
      </c>
      <c r="N1806" s="19">
        <f t="shared" si="2615"/>
        <v>0</v>
      </c>
      <c r="O1806" s="19">
        <f t="shared" ref="O1806:Q1808" si="2625">O1807</f>
        <v>0</v>
      </c>
      <c r="P1806" s="19">
        <f t="shared" si="2625"/>
        <v>0</v>
      </c>
      <c r="Q1806" s="19">
        <f t="shared" si="2625"/>
        <v>0</v>
      </c>
      <c r="R1806" s="19">
        <f t="shared" si="2537"/>
        <v>28405.1</v>
      </c>
      <c r="S1806" s="19">
        <f t="shared" ref="S1806:S1808" si="2626">S1807</f>
        <v>0</v>
      </c>
      <c r="T1806" s="19">
        <f t="shared" si="2608"/>
        <v>28405.1</v>
      </c>
      <c r="U1806" s="19">
        <f t="shared" si="2539"/>
        <v>0</v>
      </c>
      <c r="V1806" s="19">
        <f t="shared" si="2540"/>
        <v>0</v>
      </c>
      <c r="W1806" s="19">
        <f t="shared" ref="W1806:W1808" si="2627">W1807</f>
        <v>0</v>
      </c>
      <c r="X1806" s="32"/>
      <c r="Y1806" s="23"/>
      <c r="Z1806" s="2"/>
    </row>
    <row r="1807" spans="1:26" ht="46.8" x14ac:dyDescent="0.3">
      <c r="A1807" s="47" t="s">
        <v>388</v>
      </c>
      <c r="B1807" s="44">
        <v>400</v>
      </c>
      <c r="C1807" s="47"/>
      <c r="D1807" s="47"/>
      <c r="E1807" s="15" t="s">
        <v>580</v>
      </c>
      <c r="F1807" s="19">
        <f t="shared" si="2624"/>
        <v>28405.1</v>
      </c>
      <c r="G1807" s="19">
        <f t="shared" si="2624"/>
        <v>0</v>
      </c>
      <c r="H1807" s="19">
        <f t="shared" si="2624"/>
        <v>0</v>
      </c>
      <c r="I1807" s="19">
        <f t="shared" si="2624"/>
        <v>0</v>
      </c>
      <c r="J1807" s="19">
        <f t="shared" si="2624"/>
        <v>0</v>
      </c>
      <c r="K1807" s="19">
        <f t="shared" si="2624"/>
        <v>0</v>
      </c>
      <c r="L1807" s="19">
        <f t="shared" si="2613"/>
        <v>28405.1</v>
      </c>
      <c r="M1807" s="19">
        <f t="shared" si="2614"/>
        <v>0</v>
      </c>
      <c r="N1807" s="19">
        <f t="shared" si="2615"/>
        <v>0</v>
      </c>
      <c r="O1807" s="19">
        <f t="shared" si="2625"/>
        <v>0</v>
      </c>
      <c r="P1807" s="19">
        <f t="shared" si="2625"/>
        <v>0</v>
      </c>
      <c r="Q1807" s="19">
        <f t="shared" si="2625"/>
        <v>0</v>
      </c>
      <c r="R1807" s="19">
        <f t="shared" si="2537"/>
        <v>28405.1</v>
      </c>
      <c r="S1807" s="19">
        <f t="shared" si="2626"/>
        <v>0</v>
      </c>
      <c r="T1807" s="19">
        <f t="shared" si="2608"/>
        <v>28405.1</v>
      </c>
      <c r="U1807" s="19">
        <f t="shared" si="2539"/>
        <v>0</v>
      </c>
      <c r="V1807" s="19">
        <f t="shared" si="2540"/>
        <v>0</v>
      </c>
      <c r="W1807" s="19">
        <f t="shared" si="2627"/>
        <v>0</v>
      </c>
      <c r="X1807" s="32"/>
      <c r="Y1807" s="23"/>
      <c r="Z1807" s="2"/>
    </row>
    <row r="1808" spans="1:26" x14ac:dyDescent="0.3">
      <c r="A1808" s="47" t="s">
        <v>388</v>
      </c>
      <c r="B1808" s="44">
        <v>410</v>
      </c>
      <c r="C1808" s="47"/>
      <c r="D1808" s="47"/>
      <c r="E1808" s="15" t="s">
        <v>593</v>
      </c>
      <c r="F1808" s="19">
        <f t="shared" si="2624"/>
        <v>28405.1</v>
      </c>
      <c r="G1808" s="19">
        <f t="shared" si="2624"/>
        <v>0</v>
      </c>
      <c r="H1808" s="19">
        <f t="shared" si="2624"/>
        <v>0</v>
      </c>
      <c r="I1808" s="19">
        <f t="shared" si="2624"/>
        <v>0</v>
      </c>
      <c r="J1808" s="19">
        <f t="shared" si="2624"/>
        <v>0</v>
      </c>
      <c r="K1808" s="19">
        <f t="shared" si="2624"/>
        <v>0</v>
      </c>
      <c r="L1808" s="19">
        <f t="shared" si="2613"/>
        <v>28405.1</v>
      </c>
      <c r="M1808" s="19">
        <f t="shared" si="2614"/>
        <v>0</v>
      </c>
      <c r="N1808" s="19">
        <f t="shared" si="2615"/>
        <v>0</v>
      </c>
      <c r="O1808" s="19">
        <f t="shared" si="2625"/>
        <v>0</v>
      </c>
      <c r="P1808" s="19">
        <f t="shared" si="2625"/>
        <v>0</v>
      </c>
      <c r="Q1808" s="19">
        <f t="shared" si="2625"/>
        <v>0</v>
      </c>
      <c r="R1808" s="19">
        <f t="shared" si="2537"/>
        <v>28405.1</v>
      </c>
      <c r="S1808" s="19">
        <f t="shared" si="2626"/>
        <v>0</v>
      </c>
      <c r="T1808" s="19">
        <f t="shared" si="2608"/>
        <v>28405.1</v>
      </c>
      <c r="U1808" s="19">
        <f t="shared" si="2539"/>
        <v>0</v>
      </c>
      <c r="V1808" s="19">
        <f t="shared" si="2540"/>
        <v>0</v>
      </c>
      <c r="W1808" s="19">
        <f t="shared" si="2627"/>
        <v>0</v>
      </c>
      <c r="X1808" s="32"/>
      <c r="Y1808" s="23"/>
      <c r="Z1808" s="2"/>
    </row>
    <row r="1809" spans="1:26" x14ac:dyDescent="0.3">
      <c r="A1809" s="47" t="s">
        <v>388</v>
      </c>
      <c r="B1809" s="44">
        <v>410</v>
      </c>
      <c r="C1809" s="47" t="s">
        <v>200</v>
      </c>
      <c r="D1809" s="47" t="s">
        <v>112</v>
      </c>
      <c r="E1809" s="15" t="s">
        <v>552</v>
      </c>
      <c r="F1809" s="19">
        <v>28405.1</v>
      </c>
      <c r="G1809" s="19">
        <v>0</v>
      </c>
      <c r="H1809" s="19">
        <v>0</v>
      </c>
      <c r="I1809" s="19"/>
      <c r="J1809" s="19"/>
      <c r="K1809" s="19"/>
      <c r="L1809" s="19">
        <f t="shared" si="2613"/>
        <v>28405.1</v>
      </c>
      <c r="M1809" s="19">
        <f t="shared" si="2614"/>
        <v>0</v>
      </c>
      <c r="N1809" s="19">
        <f t="shared" si="2615"/>
        <v>0</v>
      </c>
      <c r="O1809" s="19"/>
      <c r="P1809" s="19"/>
      <c r="Q1809" s="19"/>
      <c r="R1809" s="19">
        <f t="shared" si="2537"/>
        <v>28405.1</v>
      </c>
      <c r="S1809" s="19"/>
      <c r="T1809" s="19">
        <f t="shared" si="2608"/>
        <v>28405.1</v>
      </c>
      <c r="U1809" s="19">
        <f t="shared" si="2539"/>
        <v>0</v>
      </c>
      <c r="V1809" s="19">
        <f t="shared" si="2540"/>
        <v>0</v>
      </c>
      <c r="W1809" s="19"/>
      <c r="X1809" s="32"/>
      <c r="Y1809" s="23"/>
      <c r="Z1809" s="2"/>
    </row>
    <row r="1810" spans="1:26" ht="62.4" x14ac:dyDescent="0.3">
      <c r="A1810" s="47" t="s">
        <v>389</v>
      </c>
      <c r="B1810" s="44"/>
      <c r="C1810" s="47"/>
      <c r="D1810" s="47"/>
      <c r="E1810" s="15" t="s">
        <v>842</v>
      </c>
      <c r="F1810" s="19">
        <f t="shared" ref="F1810:K1812" si="2628">F1811</f>
        <v>522</v>
      </c>
      <c r="G1810" s="19">
        <f t="shared" si="2628"/>
        <v>0</v>
      </c>
      <c r="H1810" s="19">
        <f t="shared" si="2628"/>
        <v>0</v>
      </c>
      <c r="I1810" s="19">
        <f t="shared" si="2628"/>
        <v>0</v>
      </c>
      <c r="J1810" s="19">
        <f t="shared" si="2628"/>
        <v>0</v>
      </c>
      <c r="K1810" s="19">
        <f t="shared" si="2628"/>
        <v>0</v>
      </c>
      <c r="L1810" s="19">
        <f t="shared" si="2613"/>
        <v>522</v>
      </c>
      <c r="M1810" s="19">
        <f t="shared" si="2614"/>
        <v>0</v>
      </c>
      <c r="N1810" s="19">
        <f t="shared" si="2615"/>
        <v>0</v>
      </c>
      <c r="O1810" s="19">
        <f t="shared" ref="O1810:Q1812" si="2629">O1811</f>
        <v>0</v>
      </c>
      <c r="P1810" s="19">
        <f t="shared" si="2629"/>
        <v>0</v>
      </c>
      <c r="Q1810" s="19">
        <f t="shared" si="2629"/>
        <v>0</v>
      </c>
      <c r="R1810" s="19">
        <f t="shared" ref="R1810:R1873" si="2630">L1810+O1810</f>
        <v>522</v>
      </c>
      <c r="S1810" s="19">
        <f t="shared" ref="S1810:S1812" si="2631">S1811</f>
        <v>0</v>
      </c>
      <c r="T1810" s="19">
        <f t="shared" si="2608"/>
        <v>522</v>
      </c>
      <c r="U1810" s="19">
        <f t="shared" ref="U1810:U1873" si="2632">M1810+P1810</f>
        <v>0</v>
      </c>
      <c r="V1810" s="19">
        <f t="shared" ref="V1810:V1873" si="2633">N1810+Q1810</f>
        <v>0</v>
      </c>
      <c r="W1810" s="19">
        <f t="shared" ref="W1810:W1812" si="2634">W1811</f>
        <v>0</v>
      </c>
      <c r="X1810" s="32"/>
      <c r="Y1810" s="23"/>
      <c r="Z1810" s="2"/>
    </row>
    <row r="1811" spans="1:26" ht="46.8" x14ac:dyDescent="0.3">
      <c r="A1811" s="47" t="s">
        <v>389</v>
      </c>
      <c r="B1811" s="44">
        <v>400</v>
      </c>
      <c r="C1811" s="47"/>
      <c r="D1811" s="47"/>
      <c r="E1811" s="15" t="s">
        <v>580</v>
      </c>
      <c r="F1811" s="19">
        <f t="shared" si="2628"/>
        <v>522</v>
      </c>
      <c r="G1811" s="19">
        <f t="shared" si="2628"/>
        <v>0</v>
      </c>
      <c r="H1811" s="19">
        <f t="shared" si="2628"/>
        <v>0</v>
      </c>
      <c r="I1811" s="19">
        <f t="shared" si="2628"/>
        <v>0</v>
      </c>
      <c r="J1811" s="19">
        <f t="shared" si="2628"/>
        <v>0</v>
      </c>
      <c r="K1811" s="19">
        <f t="shared" si="2628"/>
        <v>0</v>
      </c>
      <c r="L1811" s="19">
        <f t="shared" si="2613"/>
        <v>522</v>
      </c>
      <c r="M1811" s="19">
        <f t="shared" si="2614"/>
        <v>0</v>
      </c>
      <c r="N1811" s="19">
        <f t="shared" si="2615"/>
        <v>0</v>
      </c>
      <c r="O1811" s="19">
        <f t="shared" si="2629"/>
        <v>0</v>
      </c>
      <c r="P1811" s="19">
        <f t="shared" si="2629"/>
        <v>0</v>
      </c>
      <c r="Q1811" s="19">
        <f t="shared" si="2629"/>
        <v>0</v>
      </c>
      <c r="R1811" s="19">
        <f t="shared" si="2630"/>
        <v>522</v>
      </c>
      <c r="S1811" s="19">
        <f t="shared" si="2631"/>
        <v>0</v>
      </c>
      <c r="T1811" s="19">
        <f t="shared" si="2608"/>
        <v>522</v>
      </c>
      <c r="U1811" s="19">
        <f t="shared" si="2632"/>
        <v>0</v>
      </c>
      <c r="V1811" s="19">
        <f t="shared" si="2633"/>
        <v>0</v>
      </c>
      <c r="W1811" s="19">
        <f t="shared" si="2634"/>
        <v>0</v>
      </c>
      <c r="X1811" s="32"/>
      <c r="Y1811" s="23"/>
      <c r="Z1811" s="2"/>
    </row>
    <row r="1812" spans="1:26" x14ac:dyDescent="0.3">
      <c r="A1812" s="47" t="s">
        <v>389</v>
      </c>
      <c r="B1812" s="44">
        <v>410</v>
      </c>
      <c r="C1812" s="47"/>
      <c r="D1812" s="47"/>
      <c r="E1812" s="15" t="s">
        <v>593</v>
      </c>
      <c r="F1812" s="19">
        <f t="shared" si="2628"/>
        <v>522</v>
      </c>
      <c r="G1812" s="19">
        <f t="shared" si="2628"/>
        <v>0</v>
      </c>
      <c r="H1812" s="19">
        <f t="shared" si="2628"/>
        <v>0</v>
      </c>
      <c r="I1812" s="19">
        <f t="shared" si="2628"/>
        <v>0</v>
      </c>
      <c r="J1812" s="19">
        <f t="shared" si="2628"/>
        <v>0</v>
      </c>
      <c r="K1812" s="19">
        <f t="shared" si="2628"/>
        <v>0</v>
      </c>
      <c r="L1812" s="19">
        <f t="shared" si="2613"/>
        <v>522</v>
      </c>
      <c r="M1812" s="19">
        <f t="shared" si="2614"/>
        <v>0</v>
      </c>
      <c r="N1812" s="19">
        <f t="shared" si="2615"/>
        <v>0</v>
      </c>
      <c r="O1812" s="19">
        <f t="shared" si="2629"/>
        <v>0</v>
      </c>
      <c r="P1812" s="19">
        <f t="shared" si="2629"/>
        <v>0</v>
      </c>
      <c r="Q1812" s="19">
        <f t="shared" si="2629"/>
        <v>0</v>
      </c>
      <c r="R1812" s="19">
        <f t="shared" si="2630"/>
        <v>522</v>
      </c>
      <c r="S1812" s="19">
        <f t="shared" si="2631"/>
        <v>0</v>
      </c>
      <c r="T1812" s="19">
        <f t="shared" si="2608"/>
        <v>522</v>
      </c>
      <c r="U1812" s="19">
        <f t="shared" si="2632"/>
        <v>0</v>
      </c>
      <c r="V1812" s="19">
        <f t="shared" si="2633"/>
        <v>0</v>
      </c>
      <c r="W1812" s="19">
        <f t="shared" si="2634"/>
        <v>0</v>
      </c>
      <c r="X1812" s="32"/>
      <c r="Y1812" s="23"/>
      <c r="Z1812" s="2"/>
    </row>
    <row r="1813" spans="1:26" x14ac:dyDescent="0.3">
      <c r="A1813" s="47" t="s">
        <v>389</v>
      </c>
      <c r="B1813" s="44">
        <v>410</v>
      </c>
      <c r="C1813" s="47" t="s">
        <v>200</v>
      </c>
      <c r="D1813" s="47" t="s">
        <v>112</v>
      </c>
      <c r="E1813" s="15" t="s">
        <v>552</v>
      </c>
      <c r="F1813" s="19">
        <v>522</v>
      </c>
      <c r="G1813" s="19">
        <v>0</v>
      </c>
      <c r="H1813" s="19">
        <v>0</v>
      </c>
      <c r="I1813" s="19"/>
      <c r="J1813" s="19"/>
      <c r="K1813" s="19"/>
      <c r="L1813" s="19">
        <f t="shared" si="2613"/>
        <v>522</v>
      </c>
      <c r="M1813" s="19">
        <f t="shared" si="2614"/>
        <v>0</v>
      </c>
      <c r="N1813" s="19">
        <f t="shared" si="2615"/>
        <v>0</v>
      </c>
      <c r="O1813" s="19"/>
      <c r="P1813" s="19"/>
      <c r="Q1813" s="19"/>
      <c r="R1813" s="19">
        <f t="shared" si="2630"/>
        <v>522</v>
      </c>
      <c r="S1813" s="19"/>
      <c r="T1813" s="19">
        <f t="shared" si="2608"/>
        <v>522</v>
      </c>
      <c r="U1813" s="19">
        <f t="shared" si="2632"/>
        <v>0</v>
      </c>
      <c r="V1813" s="19">
        <f t="shared" si="2633"/>
        <v>0</v>
      </c>
      <c r="W1813" s="19"/>
      <c r="X1813" s="32"/>
      <c r="Y1813" s="23"/>
      <c r="Z1813" s="2"/>
    </row>
    <row r="1814" spans="1:26" ht="46.8" x14ac:dyDescent="0.3">
      <c r="A1814" s="47" t="s">
        <v>390</v>
      </c>
      <c r="B1814" s="44"/>
      <c r="C1814" s="47"/>
      <c r="D1814" s="47"/>
      <c r="E1814" s="15" t="s">
        <v>767</v>
      </c>
      <c r="F1814" s="19">
        <f t="shared" ref="F1814:K1816" si="2635">F1815</f>
        <v>3897</v>
      </c>
      <c r="G1814" s="19">
        <f t="shared" si="2635"/>
        <v>0</v>
      </c>
      <c r="H1814" s="19">
        <f t="shared" si="2635"/>
        <v>0</v>
      </c>
      <c r="I1814" s="19">
        <f t="shared" si="2635"/>
        <v>0</v>
      </c>
      <c r="J1814" s="19">
        <f t="shared" si="2635"/>
        <v>0</v>
      </c>
      <c r="K1814" s="19">
        <f t="shared" si="2635"/>
        <v>0</v>
      </c>
      <c r="L1814" s="19">
        <f t="shared" si="2613"/>
        <v>3897</v>
      </c>
      <c r="M1814" s="19">
        <f t="shared" si="2614"/>
        <v>0</v>
      </c>
      <c r="N1814" s="19">
        <f t="shared" si="2615"/>
        <v>0</v>
      </c>
      <c r="O1814" s="19">
        <f t="shared" ref="O1814:Q1816" si="2636">O1815</f>
        <v>0</v>
      </c>
      <c r="P1814" s="19">
        <f t="shared" si="2636"/>
        <v>0</v>
      </c>
      <c r="Q1814" s="19">
        <f t="shared" si="2636"/>
        <v>0</v>
      </c>
      <c r="R1814" s="19">
        <f t="shared" si="2630"/>
        <v>3897</v>
      </c>
      <c r="S1814" s="19">
        <f t="shared" ref="S1814:S1816" si="2637">S1815</f>
        <v>0</v>
      </c>
      <c r="T1814" s="19">
        <f t="shared" si="2608"/>
        <v>3897</v>
      </c>
      <c r="U1814" s="19">
        <f t="shared" si="2632"/>
        <v>0</v>
      </c>
      <c r="V1814" s="19">
        <f t="shared" si="2633"/>
        <v>0</v>
      </c>
      <c r="W1814" s="19">
        <f t="shared" ref="W1814:W1816" si="2638">W1815</f>
        <v>0</v>
      </c>
      <c r="X1814" s="32"/>
      <c r="Y1814" s="23"/>
      <c r="Z1814" s="2"/>
    </row>
    <row r="1815" spans="1:26" ht="46.8" x14ac:dyDescent="0.3">
      <c r="A1815" s="47" t="s">
        <v>390</v>
      </c>
      <c r="B1815" s="44">
        <v>400</v>
      </c>
      <c r="C1815" s="47"/>
      <c r="D1815" s="47"/>
      <c r="E1815" s="15" t="s">
        <v>580</v>
      </c>
      <c r="F1815" s="19">
        <f t="shared" si="2635"/>
        <v>3897</v>
      </c>
      <c r="G1815" s="19">
        <f t="shared" si="2635"/>
        <v>0</v>
      </c>
      <c r="H1815" s="19">
        <f t="shared" si="2635"/>
        <v>0</v>
      </c>
      <c r="I1815" s="19">
        <f t="shared" si="2635"/>
        <v>0</v>
      </c>
      <c r="J1815" s="19">
        <f t="shared" si="2635"/>
        <v>0</v>
      </c>
      <c r="K1815" s="19">
        <f t="shared" si="2635"/>
        <v>0</v>
      </c>
      <c r="L1815" s="19">
        <f t="shared" si="2613"/>
        <v>3897</v>
      </c>
      <c r="M1815" s="19">
        <f t="shared" si="2614"/>
        <v>0</v>
      </c>
      <c r="N1815" s="19">
        <f t="shared" si="2615"/>
        <v>0</v>
      </c>
      <c r="O1815" s="19">
        <f t="shared" si="2636"/>
        <v>0</v>
      </c>
      <c r="P1815" s="19">
        <f t="shared" si="2636"/>
        <v>0</v>
      </c>
      <c r="Q1815" s="19">
        <f t="shared" si="2636"/>
        <v>0</v>
      </c>
      <c r="R1815" s="19">
        <f t="shared" si="2630"/>
        <v>3897</v>
      </c>
      <c r="S1815" s="19">
        <f t="shared" si="2637"/>
        <v>0</v>
      </c>
      <c r="T1815" s="19">
        <f t="shared" si="2608"/>
        <v>3897</v>
      </c>
      <c r="U1815" s="19">
        <f t="shared" si="2632"/>
        <v>0</v>
      </c>
      <c r="V1815" s="19">
        <f t="shared" si="2633"/>
        <v>0</v>
      </c>
      <c r="W1815" s="19">
        <f t="shared" si="2638"/>
        <v>0</v>
      </c>
      <c r="X1815" s="32"/>
      <c r="Y1815" s="23"/>
      <c r="Z1815" s="2"/>
    </row>
    <row r="1816" spans="1:26" x14ac:dyDescent="0.3">
      <c r="A1816" s="47" t="s">
        <v>390</v>
      </c>
      <c r="B1816" s="44">
        <v>410</v>
      </c>
      <c r="C1816" s="47"/>
      <c r="D1816" s="47"/>
      <c r="E1816" s="15" t="s">
        <v>593</v>
      </c>
      <c r="F1816" s="19">
        <f t="shared" si="2635"/>
        <v>3897</v>
      </c>
      <c r="G1816" s="19">
        <f t="shared" si="2635"/>
        <v>0</v>
      </c>
      <c r="H1816" s="19">
        <f t="shared" si="2635"/>
        <v>0</v>
      </c>
      <c r="I1816" s="19">
        <f t="shared" si="2635"/>
        <v>0</v>
      </c>
      <c r="J1816" s="19">
        <f t="shared" si="2635"/>
        <v>0</v>
      </c>
      <c r="K1816" s="19">
        <f t="shared" si="2635"/>
        <v>0</v>
      </c>
      <c r="L1816" s="19">
        <f t="shared" si="2613"/>
        <v>3897</v>
      </c>
      <c r="M1816" s="19">
        <f t="shared" si="2614"/>
        <v>0</v>
      </c>
      <c r="N1816" s="19">
        <f t="shared" si="2615"/>
        <v>0</v>
      </c>
      <c r="O1816" s="19">
        <f t="shared" si="2636"/>
        <v>0</v>
      </c>
      <c r="P1816" s="19">
        <f t="shared" si="2636"/>
        <v>0</v>
      </c>
      <c r="Q1816" s="19">
        <f t="shared" si="2636"/>
        <v>0</v>
      </c>
      <c r="R1816" s="19">
        <f t="shared" si="2630"/>
        <v>3897</v>
      </c>
      <c r="S1816" s="19">
        <f t="shared" si="2637"/>
        <v>0</v>
      </c>
      <c r="T1816" s="19">
        <f t="shared" si="2608"/>
        <v>3897</v>
      </c>
      <c r="U1816" s="19">
        <f t="shared" si="2632"/>
        <v>0</v>
      </c>
      <c r="V1816" s="19">
        <f t="shared" si="2633"/>
        <v>0</v>
      </c>
      <c r="W1816" s="19">
        <f t="shared" si="2638"/>
        <v>0</v>
      </c>
      <c r="X1816" s="32"/>
      <c r="Y1816" s="23"/>
      <c r="Z1816" s="2"/>
    </row>
    <row r="1817" spans="1:26" x14ac:dyDescent="0.3">
      <c r="A1817" s="47" t="s">
        <v>390</v>
      </c>
      <c r="B1817" s="44">
        <v>410</v>
      </c>
      <c r="C1817" s="47" t="s">
        <v>200</v>
      </c>
      <c r="D1817" s="47" t="s">
        <v>112</v>
      </c>
      <c r="E1817" s="15" t="s">
        <v>552</v>
      </c>
      <c r="F1817" s="19">
        <v>3897</v>
      </c>
      <c r="G1817" s="19">
        <v>0</v>
      </c>
      <c r="H1817" s="19">
        <v>0</v>
      </c>
      <c r="I1817" s="19"/>
      <c r="J1817" s="19"/>
      <c r="K1817" s="19"/>
      <c r="L1817" s="19">
        <f t="shared" si="2613"/>
        <v>3897</v>
      </c>
      <c r="M1817" s="19">
        <f t="shared" si="2614"/>
        <v>0</v>
      </c>
      <c r="N1817" s="19">
        <f t="shared" si="2615"/>
        <v>0</v>
      </c>
      <c r="O1817" s="19"/>
      <c r="P1817" s="19"/>
      <c r="Q1817" s="19"/>
      <c r="R1817" s="19">
        <f t="shared" si="2630"/>
        <v>3897</v>
      </c>
      <c r="S1817" s="19"/>
      <c r="T1817" s="19">
        <f t="shared" si="2608"/>
        <v>3897</v>
      </c>
      <c r="U1817" s="19">
        <f t="shared" si="2632"/>
        <v>0</v>
      </c>
      <c r="V1817" s="19">
        <f t="shared" si="2633"/>
        <v>0</v>
      </c>
      <c r="W1817" s="19"/>
      <c r="X1817" s="32"/>
      <c r="Y1817" s="23"/>
      <c r="Z1817" s="2"/>
    </row>
    <row r="1818" spans="1:26" ht="46.8" x14ac:dyDescent="0.3">
      <c r="A1818" s="47" t="s">
        <v>391</v>
      </c>
      <c r="B1818" s="44"/>
      <c r="C1818" s="47"/>
      <c r="D1818" s="47"/>
      <c r="E1818" s="15" t="s">
        <v>1227</v>
      </c>
      <c r="F1818" s="19">
        <f t="shared" ref="F1818:K1820" si="2639">F1819</f>
        <v>25000</v>
      </c>
      <c r="G1818" s="19">
        <f t="shared" si="2639"/>
        <v>0</v>
      </c>
      <c r="H1818" s="19">
        <f t="shared" si="2639"/>
        <v>0</v>
      </c>
      <c r="I1818" s="19">
        <f t="shared" si="2639"/>
        <v>0</v>
      </c>
      <c r="J1818" s="19">
        <f t="shared" si="2639"/>
        <v>0</v>
      </c>
      <c r="K1818" s="19">
        <f t="shared" si="2639"/>
        <v>0</v>
      </c>
      <c r="L1818" s="19">
        <f t="shared" si="2613"/>
        <v>25000</v>
      </c>
      <c r="M1818" s="19">
        <f t="shared" si="2614"/>
        <v>0</v>
      </c>
      <c r="N1818" s="19">
        <f t="shared" si="2615"/>
        <v>0</v>
      </c>
      <c r="O1818" s="19">
        <f t="shared" ref="O1818:Q1820" si="2640">O1819</f>
        <v>0</v>
      </c>
      <c r="P1818" s="19">
        <f t="shared" si="2640"/>
        <v>0</v>
      </c>
      <c r="Q1818" s="19">
        <f t="shared" si="2640"/>
        <v>0</v>
      </c>
      <c r="R1818" s="19">
        <f t="shared" si="2630"/>
        <v>25000</v>
      </c>
      <c r="S1818" s="19">
        <f t="shared" ref="S1818:S1820" si="2641">S1819</f>
        <v>0</v>
      </c>
      <c r="T1818" s="19">
        <f t="shared" si="2608"/>
        <v>25000</v>
      </c>
      <c r="U1818" s="19">
        <f t="shared" si="2632"/>
        <v>0</v>
      </c>
      <c r="V1818" s="19">
        <f t="shared" si="2633"/>
        <v>0</v>
      </c>
      <c r="W1818" s="19">
        <f t="shared" ref="W1818:W1820" si="2642">W1819</f>
        <v>0</v>
      </c>
      <c r="X1818" s="32"/>
      <c r="Y1818" s="23"/>
      <c r="Z1818" s="2"/>
    </row>
    <row r="1819" spans="1:26" ht="46.8" x14ac:dyDescent="0.3">
      <c r="A1819" s="47" t="s">
        <v>391</v>
      </c>
      <c r="B1819" s="44">
        <v>400</v>
      </c>
      <c r="C1819" s="47"/>
      <c r="D1819" s="47"/>
      <c r="E1819" s="15" t="s">
        <v>580</v>
      </c>
      <c r="F1819" s="19">
        <f t="shared" si="2639"/>
        <v>25000</v>
      </c>
      <c r="G1819" s="19">
        <f t="shared" si="2639"/>
        <v>0</v>
      </c>
      <c r="H1819" s="19">
        <f t="shared" si="2639"/>
        <v>0</v>
      </c>
      <c r="I1819" s="19">
        <f t="shared" si="2639"/>
        <v>0</v>
      </c>
      <c r="J1819" s="19">
        <f t="shared" si="2639"/>
        <v>0</v>
      </c>
      <c r="K1819" s="19">
        <f t="shared" si="2639"/>
        <v>0</v>
      </c>
      <c r="L1819" s="19">
        <f t="shared" si="2613"/>
        <v>25000</v>
      </c>
      <c r="M1819" s="19">
        <f t="shared" si="2614"/>
        <v>0</v>
      </c>
      <c r="N1819" s="19">
        <f t="shared" si="2615"/>
        <v>0</v>
      </c>
      <c r="O1819" s="19">
        <f t="shared" si="2640"/>
        <v>0</v>
      </c>
      <c r="P1819" s="19">
        <f t="shared" si="2640"/>
        <v>0</v>
      </c>
      <c r="Q1819" s="19">
        <f t="shared" si="2640"/>
        <v>0</v>
      </c>
      <c r="R1819" s="19">
        <f t="shared" si="2630"/>
        <v>25000</v>
      </c>
      <c r="S1819" s="19">
        <f t="shared" si="2641"/>
        <v>0</v>
      </c>
      <c r="T1819" s="19">
        <f t="shared" si="2608"/>
        <v>25000</v>
      </c>
      <c r="U1819" s="19">
        <f t="shared" si="2632"/>
        <v>0</v>
      </c>
      <c r="V1819" s="19">
        <f t="shared" si="2633"/>
        <v>0</v>
      </c>
      <c r="W1819" s="19">
        <f t="shared" si="2642"/>
        <v>0</v>
      </c>
      <c r="X1819" s="32"/>
      <c r="Y1819" s="23"/>
      <c r="Z1819" s="2"/>
    </row>
    <row r="1820" spans="1:26" x14ac:dyDescent="0.3">
      <c r="A1820" s="47" t="s">
        <v>391</v>
      </c>
      <c r="B1820" s="44">
        <v>410</v>
      </c>
      <c r="C1820" s="47"/>
      <c r="D1820" s="47"/>
      <c r="E1820" s="15" t="s">
        <v>593</v>
      </c>
      <c r="F1820" s="19">
        <f t="shared" si="2639"/>
        <v>25000</v>
      </c>
      <c r="G1820" s="19">
        <f t="shared" si="2639"/>
        <v>0</v>
      </c>
      <c r="H1820" s="19">
        <f t="shared" si="2639"/>
        <v>0</v>
      </c>
      <c r="I1820" s="19">
        <f t="shared" si="2639"/>
        <v>0</v>
      </c>
      <c r="J1820" s="19">
        <f t="shared" si="2639"/>
        <v>0</v>
      </c>
      <c r="K1820" s="19">
        <f t="shared" si="2639"/>
        <v>0</v>
      </c>
      <c r="L1820" s="19">
        <f t="shared" si="2613"/>
        <v>25000</v>
      </c>
      <c r="M1820" s="19">
        <f t="shared" si="2614"/>
        <v>0</v>
      </c>
      <c r="N1820" s="19">
        <f t="shared" si="2615"/>
        <v>0</v>
      </c>
      <c r="O1820" s="19">
        <f t="shared" si="2640"/>
        <v>0</v>
      </c>
      <c r="P1820" s="19">
        <f t="shared" si="2640"/>
        <v>0</v>
      </c>
      <c r="Q1820" s="19">
        <f t="shared" si="2640"/>
        <v>0</v>
      </c>
      <c r="R1820" s="19">
        <f t="shared" si="2630"/>
        <v>25000</v>
      </c>
      <c r="S1820" s="19">
        <f t="shared" si="2641"/>
        <v>0</v>
      </c>
      <c r="T1820" s="19">
        <f t="shared" si="2608"/>
        <v>25000</v>
      </c>
      <c r="U1820" s="19">
        <f t="shared" si="2632"/>
        <v>0</v>
      </c>
      <c r="V1820" s="19">
        <f t="shared" si="2633"/>
        <v>0</v>
      </c>
      <c r="W1820" s="19">
        <f t="shared" si="2642"/>
        <v>0</v>
      </c>
      <c r="X1820" s="32"/>
      <c r="Y1820" s="23"/>
      <c r="Z1820" s="2"/>
    </row>
    <row r="1821" spans="1:26" x14ac:dyDescent="0.3">
      <c r="A1821" s="47" t="s">
        <v>391</v>
      </c>
      <c r="B1821" s="44">
        <v>410</v>
      </c>
      <c r="C1821" s="47" t="s">
        <v>200</v>
      </c>
      <c r="D1821" s="47" t="s">
        <v>112</v>
      </c>
      <c r="E1821" s="15" t="s">
        <v>552</v>
      </c>
      <c r="F1821" s="19">
        <v>25000</v>
      </c>
      <c r="G1821" s="19">
        <v>0</v>
      </c>
      <c r="H1821" s="19">
        <v>0</v>
      </c>
      <c r="I1821" s="19"/>
      <c r="J1821" s="19"/>
      <c r="K1821" s="19"/>
      <c r="L1821" s="19">
        <f t="shared" si="2613"/>
        <v>25000</v>
      </c>
      <c r="M1821" s="19">
        <f t="shared" si="2614"/>
        <v>0</v>
      </c>
      <c r="N1821" s="19">
        <f t="shared" si="2615"/>
        <v>0</v>
      </c>
      <c r="O1821" s="19"/>
      <c r="P1821" s="19"/>
      <c r="Q1821" s="19"/>
      <c r="R1821" s="19">
        <f t="shared" si="2630"/>
        <v>25000</v>
      </c>
      <c r="S1821" s="19"/>
      <c r="T1821" s="19">
        <f t="shared" si="2608"/>
        <v>25000</v>
      </c>
      <c r="U1821" s="19">
        <f t="shared" si="2632"/>
        <v>0</v>
      </c>
      <c r="V1821" s="19">
        <f t="shared" si="2633"/>
        <v>0</v>
      </c>
      <c r="W1821" s="19"/>
      <c r="X1821" s="32"/>
      <c r="Y1821" s="23"/>
      <c r="Z1821" s="2"/>
    </row>
    <row r="1822" spans="1:26" ht="46.8" x14ac:dyDescent="0.3">
      <c r="A1822" s="47" t="s">
        <v>392</v>
      </c>
      <c r="B1822" s="44"/>
      <c r="C1822" s="47"/>
      <c r="D1822" s="47"/>
      <c r="E1822" s="15" t="s">
        <v>1228</v>
      </c>
      <c r="F1822" s="19">
        <f t="shared" ref="F1822:K1824" si="2643">F1823</f>
        <v>14760.4</v>
      </c>
      <c r="G1822" s="19">
        <f t="shared" si="2643"/>
        <v>53269.599999999999</v>
      </c>
      <c r="H1822" s="19">
        <f t="shared" si="2643"/>
        <v>0</v>
      </c>
      <c r="I1822" s="19">
        <f t="shared" si="2643"/>
        <v>0</v>
      </c>
      <c r="J1822" s="19">
        <f t="shared" si="2643"/>
        <v>0</v>
      </c>
      <c r="K1822" s="19">
        <f t="shared" si="2643"/>
        <v>0</v>
      </c>
      <c r="L1822" s="19">
        <f t="shared" si="2613"/>
        <v>14760.4</v>
      </c>
      <c r="M1822" s="19">
        <f t="shared" si="2614"/>
        <v>53269.599999999999</v>
      </c>
      <c r="N1822" s="19">
        <f t="shared" si="2615"/>
        <v>0</v>
      </c>
      <c r="O1822" s="19">
        <f t="shared" ref="O1822:Q1824" si="2644">O1823</f>
        <v>0</v>
      </c>
      <c r="P1822" s="19">
        <f t="shared" si="2644"/>
        <v>0</v>
      </c>
      <c r="Q1822" s="19">
        <f t="shared" si="2644"/>
        <v>0</v>
      </c>
      <c r="R1822" s="19">
        <f t="shared" si="2630"/>
        <v>14760.4</v>
      </c>
      <c r="S1822" s="19">
        <f t="shared" ref="S1822:S1824" si="2645">S1823</f>
        <v>0</v>
      </c>
      <c r="T1822" s="19">
        <f t="shared" si="2608"/>
        <v>14760.4</v>
      </c>
      <c r="U1822" s="19">
        <f t="shared" si="2632"/>
        <v>53269.599999999999</v>
      </c>
      <c r="V1822" s="19">
        <f t="shared" si="2633"/>
        <v>0</v>
      </c>
      <c r="W1822" s="19">
        <f t="shared" ref="W1822:W1824" si="2646">W1823</f>
        <v>0</v>
      </c>
      <c r="X1822" s="32"/>
      <c r="Y1822" s="23"/>
      <c r="Z1822" s="2"/>
    </row>
    <row r="1823" spans="1:26" ht="46.8" x14ac:dyDescent="0.3">
      <c r="A1823" s="47" t="s">
        <v>392</v>
      </c>
      <c r="B1823" s="44">
        <v>400</v>
      </c>
      <c r="C1823" s="47"/>
      <c r="D1823" s="47"/>
      <c r="E1823" s="15" t="s">
        <v>580</v>
      </c>
      <c r="F1823" s="19">
        <f t="shared" si="2643"/>
        <v>14760.4</v>
      </c>
      <c r="G1823" s="19">
        <f t="shared" si="2643"/>
        <v>53269.599999999999</v>
      </c>
      <c r="H1823" s="19">
        <f t="shared" si="2643"/>
        <v>0</v>
      </c>
      <c r="I1823" s="19">
        <f t="shared" si="2643"/>
        <v>0</v>
      </c>
      <c r="J1823" s="19">
        <f t="shared" si="2643"/>
        <v>0</v>
      </c>
      <c r="K1823" s="19">
        <f t="shared" si="2643"/>
        <v>0</v>
      </c>
      <c r="L1823" s="19">
        <f t="shared" si="2613"/>
        <v>14760.4</v>
      </c>
      <c r="M1823" s="19">
        <f t="shared" si="2614"/>
        <v>53269.599999999999</v>
      </c>
      <c r="N1823" s="19">
        <f t="shared" si="2615"/>
        <v>0</v>
      </c>
      <c r="O1823" s="19">
        <f t="shared" si="2644"/>
        <v>0</v>
      </c>
      <c r="P1823" s="19">
        <f t="shared" si="2644"/>
        <v>0</v>
      </c>
      <c r="Q1823" s="19">
        <f t="shared" si="2644"/>
        <v>0</v>
      </c>
      <c r="R1823" s="19">
        <f t="shared" si="2630"/>
        <v>14760.4</v>
      </c>
      <c r="S1823" s="19">
        <f t="shared" si="2645"/>
        <v>0</v>
      </c>
      <c r="T1823" s="19">
        <f t="shared" si="2608"/>
        <v>14760.4</v>
      </c>
      <c r="U1823" s="19">
        <f t="shared" si="2632"/>
        <v>53269.599999999999</v>
      </c>
      <c r="V1823" s="19">
        <f t="shared" si="2633"/>
        <v>0</v>
      </c>
      <c r="W1823" s="19">
        <f t="shared" si="2646"/>
        <v>0</v>
      </c>
      <c r="X1823" s="32"/>
      <c r="Y1823" s="23"/>
      <c r="Z1823" s="2"/>
    </row>
    <row r="1824" spans="1:26" x14ac:dyDescent="0.3">
      <c r="A1824" s="47" t="s">
        <v>392</v>
      </c>
      <c r="B1824" s="44">
        <v>410</v>
      </c>
      <c r="C1824" s="47"/>
      <c r="D1824" s="47"/>
      <c r="E1824" s="15" t="s">
        <v>593</v>
      </c>
      <c r="F1824" s="19">
        <f t="shared" si="2643"/>
        <v>14760.4</v>
      </c>
      <c r="G1824" s="19">
        <f t="shared" si="2643"/>
        <v>53269.599999999999</v>
      </c>
      <c r="H1824" s="19">
        <f t="shared" si="2643"/>
        <v>0</v>
      </c>
      <c r="I1824" s="19">
        <f t="shared" si="2643"/>
        <v>0</v>
      </c>
      <c r="J1824" s="19">
        <f t="shared" si="2643"/>
        <v>0</v>
      </c>
      <c r="K1824" s="19">
        <f t="shared" si="2643"/>
        <v>0</v>
      </c>
      <c r="L1824" s="19">
        <f t="shared" si="2613"/>
        <v>14760.4</v>
      </c>
      <c r="M1824" s="19">
        <f t="shared" si="2614"/>
        <v>53269.599999999999</v>
      </c>
      <c r="N1824" s="19">
        <f t="shared" si="2615"/>
        <v>0</v>
      </c>
      <c r="O1824" s="19">
        <f t="shared" si="2644"/>
        <v>0</v>
      </c>
      <c r="P1824" s="19">
        <f t="shared" si="2644"/>
        <v>0</v>
      </c>
      <c r="Q1824" s="19">
        <f t="shared" si="2644"/>
        <v>0</v>
      </c>
      <c r="R1824" s="19">
        <f t="shared" si="2630"/>
        <v>14760.4</v>
      </c>
      <c r="S1824" s="19">
        <f t="shared" si="2645"/>
        <v>0</v>
      </c>
      <c r="T1824" s="19">
        <f t="shared" si="2608"/>
        <v>14760.4</v>
      </c>
      <c r="U1824" s="19">
        <f t="shared" si="2632"/>
        <v>53269.599999999999</v>
      </c>
      <c r="V1824" s="19">
        <f t="shared" si="2633"/>
        <v>0</v>
      </c>
      <c r="W1824" s="19">
        <f t="shared" si="2646"/>
        <v>0</v>
      </c>
      <c r="X1824" s="32"/>
      <c r="Y1824" s="23"/>
      <c r="Z1824" s="2"/>
    </row>
    <row r="1825" spans="1:26" x14ac:dyDescent="0.3">
      <c r="A1825" s="47" t="s">
        <v>392</v>
      </c>
      <c r="B1825" s="44">
        <v>410</v>
      </c>
      <c r="C1825" s="47" t="s">
        <v>200</v>
      </c>
      <c r="D1825" s="47" t="s">
        <v>112</v>
      </c>
      <c r="E1825" s="15" t="s">
        <v>552</v>
      </c>
      <c r="F1825" s="19">
        <v>14760.4</v>
      </c>
      <c r="G1825" s="19">
        <v>53269.599999999999</v>
      </c>
      <c r="H1825" s="19">
        <v>0</v>
      </c>
      <c r="I1825" s="19"/>
      <c r="J1825" s="19"/>
      <c r="K1825" s="19"/>
      <c r="L1825" s="19">
        <f t="shared" si="2613"/>
        <v>14760.4</v>
      </c>
      <c r="M1825" s="19">
        <f t="shared" si="2614"/>
        <v>53269.599999999999</v>
      </c>
      <c r="N1825" s="19">
        <f t="shared" si="2615"/>
        <v>0</v>
      </c>
      <c r="O1825" s="19"/>
      <c r="P1825" s="19"/>
      <c r="Q1825" s="19"/>
      <c r="R1825" s="19">
        <f t="shared" si="2630"/>
        <v>14760.4</v>
      </c>
      <c r="S1825" s="19"/>
      <c r="T1825" s="19">
        <f t="shared" si="2608"/>
        <v>14760.4</v>
      </c>
      <c r="U1825" s="19">
        <f t="shared" si="2632"/>
        <v>53269.599999999999</v>
      </c>
      <c r="V1825" s="19">
        <f t="shared" si="2633"/>
        <v>0</v>
      </c>
      <c r="W1825" s="19"/>
      <c r="X1825" s="32"/>
      <c r="Y1825" s="23"/>
      <c r="Z1825" s="2"/>
    </row>
    <row r="1826" spans="1:26" ht="46.8" x14ac:dyDescent="0.3">
      <c r="A1826" s="47" t="s">
        <v>397</v>
      </c>
      <c r="B1826" s="44"/>
      <c r="C1826" s="47"/>
      <c r="D1826" s="47"/>
      <c r="E1826" s="15" t="s">
        <v>1229</v>
      </c>
      <c r="F1826" s="19">
        <f t="shared" ref="F1826:K1829" si="2647">F1827</f>
        <v>37223.9</v>
      </c>
      <c r="G1826" s="19">
        <f t="shared" si="2647"/>
        <v>8016.7</v>
      </c>
      <c r="H1826" s="19">
        <f t="shared" si="2647"/>
        <v>0</v>
      </c>
      <c r="I1826" s="19">
        <f t="shared" si="2647"/>
        <v>0</v>
      </c>
      <c r="J1826" s="19">
        <f t="shared" si="2647"/>
        <v>0</v>
      </c>
      <c r="K1826" s="19">
        <f t="shared" si="2647"/>
        <v>0</v>
      </c>
      <c r="L1826" s="19">
        <f t="shared" si="2613"/>
        <v>37223.9</v>
      </c>
      <c r="M1826" s="19">
        <f t="shared" si="2614"/>
        <v>8016.7</v>
      </c>
      <c r="N1826" s="19">
        <f t="shared" si="2615"/>
        <v>0</v>
      </c>
      <c r="O1826" s="19">
        <f t="shared" ref="O1826:Q1829" si="2648">O1827</f>
        <v>1998.02</v>
      </c>
      <c r="P1826" s="19">
        <f t="shared" si="2648"/>
        <v>0</v>
      </c>
      <c r="Q1826" s="19">
        <f t="shared" si="2648"/>
        <v>0</v>
      </c>
      <c r="R1826" s="19">
        <f t="shared" si="2630"/>
        <v>39221.919999999998</v>
      </c>
      <c r="S1826" s="19">
        <f t="shared" ref="S1826:S1829" si="2649">S1827</f>
        <v>0</v>
      </c>
      <c r="T1826" s="19">
        <f t="shared" si="2608"/>
        <v>39221.919999999998</v>
      </c>
      <c r="U1826" s="19">
        <f t="shared" si="2632"/>
        <v>8016.7</v>
      </c>
      <c r="V1826" s="19">
        <f t="shared" si="2633"/>
        <v>0</v>
      </c>
      <c r="W1826" s="19">
        <f t="shared" ref="W1826:W1827" si="2650">W1827</f>
        <v>0</v>
      </c>
      <c r="X1826" s="32"/>
      <c r="Y1826" s="23"/>
      <c r="Z1826" s="2"/>
    </row>
    <row r="1827" spans="1:26" ht="31.2" x14ac:dyDescent="0.3">
      <c r="A1827" s="47" t="s">
        <v>396</v>
      </c>
      <c r="B1827" s="44"/>
      <c r="C1827" s="47"/>
      <c r="D1827" s="47"/>
      <c r="E1827" s="15" t="s">
        <v>768</v>
      </c>
      <c r="F1827" s="19">
        <f>F1828</f>
        <v>37223.9</v>
      </c>
      <c r="G1827" s="19">
        <f t="shared" si="2647"/>
        <v>8016.7</v>
      </c>
      <c r="H1827" s="19">
        <f t="shared" si="2647"/>
        <v>0</v>
      </c>
      <c r="I1827" s="19">
        <f t="shared" si="2647"/>
        <v>0</v>
      </c>
      <c r="J1827" s="19">
        <f t="shared" si="2647"/>
        <v>0</v>
      </c>
      <c r="K1827" s="19">
        <f t="shared" si="2647"/>
        <v>0</v>
      </c>
      <c r="L1827" s="19">
        <f t="shared" si="2613"/>
        <v>37223.9</v>
      </c>
      <c r="M1827" s="19">
        <f t="shared" si="2614"/>
        <v>8016.7</v>
      </c>
      <c r="N1827" s="19">
        <f t="shared" si="2615"/>
        <v>0</v>
      </c>
      <c r="O1827" s="19">
        <f t="shared" si="2648"/>
        <v>1998.02</v>
      </c>
      <c r="P1827" s="19">
        <f t="shared" si="2648"/>
        <v>0</v>
      </c>
      <c r="Q1827" s="19">
        <f t="shared" si="2648"/>
        <v>0</v>
      </c>
      <c r="R1827" s="19">
        <f t="shared" si="2630"/>
        <v>39221.919999999998</v>
      </c>
      <c r="S1827" s="19">
        <f t="shared" si="2649"/>
        <v>0</v>
      </c>
      <c r="T1827" s="19">
        <f t="shared" si="2608"/>
        <v>39221.919999999998</v>
      </c>
      <c r="U1827" s="19">
        <f t="shared" si="2632"/>
        <v>8016.7</v>
      </c>
      <c r="V1827" s="19">
        <f t="shared" si="2633"/>
        <v>0</v>
      </c>
      <c r="W1827" s="19">
        <f t="shared" si="2650"/>
        <v>0</v>
      </c>
      <c r="X1827" s="32"/>
      <c r="Y1827" s="23"/>
      <c r="Z1827" s="2"/>
    </row>
    <row r="1828" spans="1:26" ht="46.8" x14ac:dyDescent="0.3">
      <c r="A1828" s="47" t="s">
        <v>396</v>
      </c>
      <c r="B1828" s="44">
        <v>400</v>
      </c>
      <c r="C1828" s="47"/>
      <c r="D1828" s="47"/>
      <c r="E1828" s="15" t="s">
        <v>580</v>
      </c>
      <c r="F1828" s="19">
        <f t="shared" ref="F1828:H1829" si="2651">F1829</f>
        <v>37223.9</v>
      </c>
      <c r="G1828" s="19">
        <f t="shared" si="2651"/>
        <v>8016.7</v>
      </c>
      <c r="H1828" s="19">
        <f t="shared" si="2651"/>
        <v>0</v>
      </c>
      <c r="I1828" s="19">
        <f t="shared" si="2647"/>
        <v>0</v>
      </c>
      <c r="J1828" s="19">
        <f t="shared" si="2647"/>
        <v>0</v>
      </c>
      <c r="K1828" s="19">
        <f t="shared" si="2647"/>
        <v>0</v>
      </c>
      <c r="L1828" s="19">
        <f t="shared" si="2613"/>
        <v>37223.9</v>
      </c>
      <c r="M1828" s="19">
        <f t="shared" si="2614"/>
        <v>8016.7</v>
      </c>
      <c r="N1828" s="19">
        <f t="shared" si="2615"/>
        <v>0</v>
      </c>
      <c r="O1828" s="19">
        <f t="shared" si="2648"/>
        <v>1998.02</v>
      </c>
      <c r="P1828" s="19">
        <f t="shared" si="2648"/>
        <v>0</v>
      </c>
      <c r="Q1828" s="19">
        <f t="shared" si="2648"/>
        <v>0</v>
      </c>
      <c r="R1828" s="19">
        <f t="shared" si="2630"/>
        <v>39221.919999999998</v>
      </c>
      <c r="S1828" s="19">
        <f t="shared" si="2649"/>
        <v>0</v>
      </c>
      <c r="T1828" s="19">
        <f t="shared" si="2608"/>
        <v>39221.919999999998</v>
      </c>
      <c r="U1828" s="19">
        <f t="shared" si="2632"/>
        <v>8016.7</v>
      </c>
      <c r="V1828" s="19">
        <f t="shared" si="2633"/>
        <v>0</v>
      </c>
      <c r="W1828" s="19">
        <f t="shared" ref="W1828:W1829" si="2652">W1829</f>
        <v>0</v>
      </c>
      <c r="X1828" s="32"/>
      <c r="Y1828" s="23"/>
      <c r="Z1828" s="2"/>
    </row>
    <row r="1829" spans="1:26" x14ac:dyDescent="0.3">
      <c r="A1829" s="47" t="s">
        <v>396</v>
      </c>
      <c r="B1829" s="44">
        <v>410</v>
      </c>
      <c r="C1829" s="47"/>
      <c r="D1829" s="47"/>
      <c r="E1829" s="15" t="s">
        <v>593</v>
      </c>
      <c r="F1829" s="19">
        <f t="shared" si="2651"/>
        <v>37223.9</v>
      </c>
      <c r="G1829" s="19">
        <f t="shared" si="2651"/>
        <v>8016.7</v>
      </c>
      <c r="H1829" s="19">
        <f t="shared" si="2651"/>
        <v>0</v>
      </c>
      <c r="I1829" s="19">
        <f t="shared" si="2647"/>
        <v>0</v>
      </c>
      <c r="J1829" s="19">
        <f t="shared" si="2647"/>
        <v>0</v>
      </c>
      <c r="K1829" s="19">
        <f t="shared" si="2647"/>
        <v>0</v>
      </c>
      <c r="L1829" s="19">
        <f t="shared" si="2613"/>
        <v>37223.9</v>
      </c>
      <c r="M1829" s="19">
        <f t="shared" si="2614"/>
        <v>8016.7</v>
      </c>
      <c r="N1829" s="19">
        <f t="shared" si="2615"/>
        <v>0</v>
      </c>
      <c r="O1829" s="19">
        <f t="shared" si="2648"/>
        <v>1998.02</v>
      </c>
      <c r="P1829" s="19">
        <f t="shared" si="2648"/>
        <v>0</v>
      </c>
      <c r="Q1829" s="19">
        <f t="shared" si="2648"/>
        <v>0</v>
      </c>
      <c r="R1829" s="19">
        <f t="shared" si="2630"/>
        <v>39221.919999999998</v>
      </c>
      <c r="S1829" s="19">
        <f t="shared" si="2649"/>
        <v>0</v>
      </c>
      <c r="T1829" s="19">
        <f t="shared" si="2608"/>
        <v>39221.919999999998</v>
      </c>
      <c r="U1829" s="19">
        <f t="shared" si="2632"/>
        <v>8016.7</v>
      </c>
      <c r="V1829" s="19">
        <f t="shared" si="2633"/>
        <v>0</v>
      </c>
      <c r="W1829" s="19">
        <f t="shared" si="2652"/>
        <v>0</v>
      </c>
      <c r="X1829" s="32"/>
      <c r="Y1829" s="23"/>
      <c r="Z1829" s="2"/>
    </row>
    <row r="1830" spans="1:26" x14ac:dyDescent="0.3">
      <c r="A1830" s="47" t="s">
        <v>396</v>
      </c>
      <c r="B1830" s="44">
        <v>410</v>
      </c>
      <c r="C1830" s="47" t="s">
        <v>200</v>
      </c>
      <c r="D1830" s="47" t="s">
        <v>112</v>
      </c>
      <c r="E1830" s="15" t="s">
        <v>552</v>
      </c>
      <c r="F1830" s="19">
        <v>37223.9</v>
      </c>
      <c r="G1830" s="19">
        <v>8016.7</v>
      </c>
      <c r="H1830" s="19">
        <v>0</v>
      </c>
      <c r="I1830" s="19"/>
      <c r="J1830" s="19"/>
      <c r="K1830" s="19"/>
      <c r="L1830" s="19">
        <f t="shared" si="2613"/>
        <v>37223.9</v>
      </c>
      <c r="M1830" s="19">
        <f t="shared" si="2614"/>
        <v>8016.7</v>
      </c>
      <c r="N1830" s="19">
        <f t="shared" si="2615"/>
        <v>0</v>
      </c>
      <c r="O1830" s="19">
        <v>1998.02</v>
      </c>
      <c r="P1830" s="19"/>
      <c r="Q1830" s="19"/>
      <c r="R1830" s="19">
        <f t="shared" si="2630"/>
        <v>39221.919999999998</v>
      </c>
      <c r="S1830" s="19"/>
      <c r="T1830" s="19">
        <f t="shared" si="2608"/>
        <v>39221.919999999998</v>
      </c>
      <c r="U1830" s="19">
        <f t="shared" si="2632"/>
        <v>8016.7</v>
      </c>
      <c r="V1830" s="19">
        <f t="shared" si="2633"/>
        <v>0</v>
      </c>
      <c r="W1830" s="19"/>
      <c r="X1830" s="32"/>
      <c r="Y1830" s="23"/>
      <c r="Z1830" s="2"/>
    </row>
    <row r="1831" spans="1:26" ht="93.6" x14ac:dyDescent="0.3">
      <c r="A1831" s="47" t="s">
        <v>400</v>
      </c>
      <c r="B1831" s="44"/>
      <c r="C1831" s="47"/>
      <c r="D1831" s="47"/>
      <c r="E1831" s="15" t="s">
        <v>1230</v>
      </c>
      <c r="F1831" s="19">
        <f t="shared" ref="F1831:K1831" si="2653">F1832+F1836</f>
        <v>5340.1</v>
      </c>
      <c r="G1831" s="19">
        <f t="shared" si="2653"/>
        <v>3539.8</v>
      </c>
      <c r="H1831" s="19">
        <f t="shared" si="2653"/>
        <v>3176.8</v>
      </c>
      <c r="I1831" s="19">
        <f t="shared" si="2653"/>
        <v>0</v>
      </c>
      <c r="J1831" s="19">
        <f t="shared" si="2653"/>
        <v>0</v>
      </c>
      <c r="K1831" s="19">
        <f t="shared" si="2653"/>
        <v>0</v>
      </c>
      <c r="L1831" s="19">
        <f t="shared" si="2613"/>
        <v>5340.1</v>
      </c>
      <c r="M1831" s="19">
        <f t="shared" si="2614"/>
        <v>3539.8</v>
      </c>
      <c r="N1831" s="19">
        <f t="shared" si="2615"/>
        <v>3176.8</v>
      </c>
      <c r="O1831" s="19">
        <f t="shared" ref="O1831:Q1831" si="2654">O1832+O1836</f>
        <v>384.60199999999998</v>
      </c>
      <c r="P1831" s="19">
        <f t="shared" si="2654"/>
        <v>0</v>
      </c>
      <c r="Q1831" s="19">
        <f t="shared" si="2654"/>
        <v>0</v>
      </c>
      <c r="R1831" s="19">
        <f t="shared" si="2630"/>
        <v>5724.7020000000002</v>
      </c>
      <c r="S1831" s="19">
        <f t="shared" ref="S1831" si="2655">S1832+S1836</f>
        <v>0</v>
      </c>
      <c r="T1831" s="19">
        <f t="shared" si="2608"/>
        <v>5724.7020000000002</v>
      </c>
      <c r="U1831" s="19">
        <f t="shared" si="2632"/>
        <v>3539.8</v>
      </c>
      <c r="V1831" s="19">
        <f t="shared" si="2633"/>
        <v>3176.8</v>
      </c>
      <c r="W1831" s="19">
        <f t="shared" ref="W1831" si="2656">W1832+W1836</f>
        <v>0</v>
      </c>
      <c r="X1831" s="32"/>
      <c r="Y1831" s="23"/>
      <c r="Z1831" s="2"/>
    </row>
    <row r="1832" spans="1:26" ht="62.4" x14ac:dyDescent="0.3">
      <c r="A1832" s="47" t="s">
        <v>398</v>
      </c>
      <c r="B1832" s="44"/>
      <c r="C1832" s="47"/>
      <c r="D1832" s="47"/>
      <c r="E1832" s="15" t="s">
        <v>769</v>
      </c>
      <c r="F1832" s="19">
        <f t="shared" ref="F1832:K1834" si="2657">F1833</f>
        <v>2556.8000000000002</v>
      </c>
      <c r="G1832" s="19">
        <f t="shared" si="2657"/>
        <v>363</v>
      </c>
      <c r="H1832" s="19">
        <f t="shared" si="2657"/>
        <v>0</v>
      </c>
      <c r="I1832" s="19">
        <f t="shared" si="2657"/>
        <v>0</v>
      </c>
      <c r="J1832" s="19">
        <f t="shared" si="2657"/>
        <v>0</v>
      </c>
      <c r="K1832" s="19">
        <f t="shared" si="2657"/>
        <v>0</v>
      </c>
      <c r="L1832" s="19">
        <f t="shared" si="2613"/>
        <v>2556.8000000000002</v>
      </c>
      <c r="M1832" s="19">
        <f t="shared" si="2614"/>
        <v>363</v>
      </c>
      <c r="N1832" s="19">
        <f t="shared" si="2615"/>
        <v>0</v>
      </c>
      <c r="O1832" s="19">
        <f t="shared" ref="O1832:Q1834" si="2658">O1833</f>
        <v>384.60199999999998</v>
      </c>
      <c r="P1832" s="19">
        <f t="shared" si="2658"/>
        <v>0</v>
      </c>
      <c r="Q1832" s="19">
        <f t="shared" si="2658"/>
        <v>0</v>
      </c>
      <c r="R1832" s="19">
        <f t="shared" si="2630"/>
        <v>2941.402</v>
      </c>
      <c r="S1832" s="19">
        <f t="shared" ref="S1832:S1834" si="2659">S1833</f>
        <v>0</v>
      </c>
      <c r="T1832" s="19">
        <f t="shared" si="2608"/>
        <v>2941.402</v>
      </c>
      <c r="U1832" s="19">
        <f t="shared" si="2632"/>
        <v>363</v>
      </c>
      <c r="V1832" s="19">
        <f t="shared" si="2633"/>
        <v>0</v>
      </c>
      <c r="W1832" s="19">
        <f t="shared" ref="W1832:W1834" si="2660">W1833</f>
        <v>0</v>
      </c>
      <c r="X1832" s="32"/>
      <c r="Y1832" s="23"/>
      <c r="Z1832" s="2"/>
    </row>
    <row r="1833" spans="1:26" ht="31.2" x14ac:dyDescent="0.3">
      <c r="A1833" s="47" t="s">
        <v>398</v>
      </c>
      <c r="B1833" s="44">
        <v>200</v>
      </c>
      <c r="C1833" s="47"/>
      <c r="D1833" s="47"/>
      <c r="E1833" s="15" t="s">
        <v>578</v>
      </c>
      <c r="F1833" s="19">
        <f t="shared" si="2657"/>
        <v>2556.8000000000002</v>
      </c>
      <c r="G1833" s="19">
        <f t="shared" si="2657"/>
        <v>363</v>
      </c>
      <c r="H1833" s="19">
        <f t="shared" si="2657"/>
        <v>0</v>
      </c>
      <c r="I1833" s="19">
        <f t="shared" si="2657"/>
        <v>0</v>
      </c>
      <c r="J1833" s="19">
        <f t="shared" si="2657"/>
        <v>0</v>
      </c>
      <c r="K1833" s="19">
        <f t="shared" si="2657"/>
        <v>0</v>
      </c>
      <c r="L1833" s="19">
        <f t="shared" si="2613"/>
        <v>2556.8000000000002</v>
      </c>
      <c r="M1833" s="19">
        <f t="shared" si="2614"/>
        <v>363</v>
      </c>
      <c r="N1833" s="19">
        <f t="shared" si="2615"/>
        <v>0</v>
      </c>
      <c r="O1833" s="19">
        <f t="shared" si="2658"/>
        <v>384.60199999999998</v>
      </c>
      <c r="P1833" s="19">
        <f t="shared" si="2658"/>
        <v>0</v>
      </c>
      <c r="Q1833" s="19">
        <f t="shared" si="2658"/>
        <v>0</v>
      </c>
      <c r="R1833" s="19">
        <f t="shared" si="2630"/>
        <v>2941.402</v>
      </c>
      <c r="S1833" s="19">
        <f t="shared" si="2659"/>
        <v>0</v>
      </c>
      <c r="T1833" s="19">
        <f t="shared" si="2608"/>
        <v>2941.402</v>
      </c>
      <c r="U1833" s="19">
        <f t="shared" si="2632"/>
        <v>363</v>
      </c>
      <c r="V1833" s="19">
        <f t="shared" si="2633"/>
        <v>0</v>
      </c>
      <c r="W1833" s="19">
        <f t="shared" si="2660"/>
        <v>0</v>
      </c>
      <c r="X1833" s="32"/>
      <c r="Y1833" s="23"/>
      <c r="Z1833" s="2"/>
    </row>
    <row r="1834" spans="1:26" ht="46.8" x14ac:dyDescent="0.3">
      <c r="A1834" s="47" t="s">
        <v>398</v>
      </c>
      <c r="B1834" s="44">
        <v>240</v>
      </c>
      <c r="C1834" s="47"/>
      <c r="D1834" s="47"/>
      <c r="E1834" s="15" t="s">
        <v>586</v>
      </c>
      <c r="F1834" s="19">
        <f t="shared" si="2657"/>
        <v>2556.8000000000002</v>
      </c>
      <c r="G1834" s="19">
        <f t="shared" si="2657"/>
        <v>363</v>
      </c>
      <c r="H1834" s="19">
        <f t="shared" si="2657"/>
        <v>0</v>
      </c>
      <c r="I1834" s="19">
        <f t="shared" si="2657"/>
        <v>0</v>
      </c>
      <c r="J1834" s="19">
        <f t="shared" si="2657"/>
        <v>0</v>
      </c>
      <c r="K1834" s="19">
        <f t="shared" si="2657"/>
        <v>0</v>
      </c>
      <c r="L1834" s="19">
        <f t="shared" si="2613"/>
        <v>2556.8000000000002</v>
      </c>
      <c r="M1834" s="19">
        <f t="shared" si="2614"/>
        <v>363</v>
      </c>
      <c r="N1834" s="19">
        <f t="shared" si="2615"/>
        <v>0</v>
      </c>
      <c r="O1834" s="19">
        <f t="shared" si="2658"/>
        <v>384.60199999999998</v>
      </c>
      <c r="P1834" s="19">
        <f t="shared" si="2658"/>
        <v>0</v>
      </c>
      <c r="Q1834" s="19">
        <f t="shared" si="2658"/>
        <v>0</v>
      </c>
      <c r="R1834" s="19">
        <f t="shared" si="2630"/>
        <v>2941.402</v>
      </c>
      <c r="S1834" s="19">
        <f t="shared" si="2659"/>
        <v>0</v>
      </c>
      <c r="T1834" s="19">
        <f t="shared" si="2608"/>
        <v>2941.402</v>
      </c>
      <c r="U1834" s="19">
        <f t="shared" si="2632"/>
        <v>363</v>
      </c>
      <c r="V1834" s="19">
        <f t="shared" si="2633"/>
        <v>0</v>
      </c>
      <c r="W1834" s="19">
        <f t="shared" si="2660"/>
        <v>0</v>
      </c>
      <c r="X1834" s="32"/>
      <c r="Y1834" s="23"/>
      <c r="Z1834" s="2"/>
    </row>
    <row r="1835" spans="1:26" x14ac:dyDescent="0.3">
      <c r="A1835" s="47" t="s">
        <v>398</v>
      </c>
      <c r="B1835" s="44">
        <v>240</v>
      </c>
      <c r="C1835" s="47" t="s">
        <v>200</v>
      </c>
      <c r="D1835" s="47" t="s">
        <v>112</v>
      </c>
      <c r="E1835" s="15" t="s">
        <v>552</v>
      </c>
      <c r="F1835" s="19">
        <v>2556.8000000000002</v>
      </c>
      <c r="G1835" s="19">
        <v>363</v>
      </c>
      <c r="H1835" s="19">
        <v>0</v>
      </c>
      <c r="I1835" s="19"/>
      <c r="J1835" s="19"/>
      <c r="K1835" s="19"/>
      <c r="L1835" s="19">
        <f t="shared" si="2613"/>
        <v>2556.8000000000002</v>
      </c>
      <c r="M1835" s="19">
        <f t="shared" si="2614"/>
        <v>363</v>
      </c>
      <c r="N1835" s="19">
        <f t="shared" si="2615"/>
        <v>0</v>
      </c>
      <c r="O1835" s="19">
        <v>384.60199999999998</v>
      </c>
      <c r="P1835" s="19"/>
      <c r="Q1835" s="19"/>
      <c r="R1835" s="19">
        <f t="shared" si="2630"/>
        <v>2941.402</v>
      </c>
      <c r="S1835" s="19"/>
      <c r="T1835" s="19">
        <f t="shared" si="2608"/>
        <v>2941.402</v>
      </c>
      <c r="U1835" s="19">
        <f t="shared" si="2632"/>
        <v>363</v>
      </c>
      <c r="V1835" s="19">
        <f t="shared" si="2633"/>
        <v>0</v>
      </c>
      <c r="W1835" s="19"/>
      <c r="X1835" s="32"/>
      <c r="Y1835" s="23"/>
      <c r="Z1835" s="2"/>
    </row>
    <row r="1836" spans="1:26" ht="46.8" x14ac:dyDescent="0.3">
      <c r="A1836" s="47" t="s">
        <v>399</v>
      </c>
      <c r="B1836" s="44"/>
      <c r="C1836" s="47"/>
      <c r="D1836" s="47"/>
      <c r="E1836" s="15" t="s">
        <v>770</v>
      </c>
      <c r="F1836" s="19">
        <f t="shared" ref="F1836:K1838" si="2661">F1837</f>
        <v>2783.3</v>
      </c>
      <c r="G1836" s="19">
        <f t="shared" si="2661"/>
        <v>3176.8</v>
      </c>
      <c r="H1836" s="19">
        <f t="shared" si="2661"/>
        <v>3176.8</v>
      </c>
      <c r="I1836" s="19">
        <f t="shared" si="2661"/>
        <v>0</v>
      </c>
      <c r="J1836" s="19">
        <f t="shared" si="2661"/>
        <v>0</v>
      </c>
      <c r="K1836" s="19">
        <f t="shared" si="2661"/>
        <v>0</v>
      </c>
      <c r="L1836" s="19">
        <f t="shared" si="2613"/>
        <v>2783.3</v>
      </c>
      <c r="M1836" s="19">
        <f t="shared" si="2614"/>
        <v>3176.8</v>
      </c>
      <c r="N1836" s="19">
        <f t="shared" si="2615"/>
        <v>3176.8</v>
      </c>
      <c r="O1836" s="19">
        <f t="shared" ref="O1836:Q1838" si="2662">O1837</f>
        <v>0</v>
      </c>
      <c r="P1836" s="19">
        <f t="shared" si="2662"/>
        <v>0</v>
      </c>
      <c r="Q1836" s="19">
        <f t="shared" si="2662"/>
        <v>0</v>
      </c>
      <c r="R1836" s="19">
        <f t="shared" si="2630"/>
        <v>2783.3</v>
      </c>
      <c r="S1836" s="19">
        <f t="shared" ref="S1836:S1838" si="2663">S1837</f>
        <v>0</v>
      </c>
      <c r="T1836" s="19">
        <f t="shared" si="2608"/>
        <v>2783.3</v>
      </c>
      <c r="U1836" s="19">
        <f t="shared" si="2632"/>
        <v>3176.8</v>
      </c>
      <c r="V1836" s="19">
        <f t="shared" si="2633"/>
        <v>3176.8</v>
      </c>
      <c r="W1836" s="19">
        <f t="shared" ref="W1836:W1838" si="2664">W1837</f>
        <v>0</v>
      </c>
      <c r="X1836" s="32"/>
      <c r="Y1836" s="23"/>
      <c r="Z1836" s="2"/>
    </row>
    <row r="1837" spans="1:26" x14ac:dyDescent="0.3">
      <c r="A1837" s="47" t="s">
        <v>399</v>
      </c>
      <c r="B1837" s="44">
        <v>800</v>
      </c>
      <c r="C1837" s="47"/>
      <c r="D1837" s="47"/>
      <c r="E1837" s="15" t="s">
        <v>583</v>
      </c>
      <c r="F1837" s="19">
        <f t="shared" si="2661"/>
        <v>2783.3</v>
      </c>
      <c r="G1837" s="19">
        <f t="shared" si="2661"/>
        <v>3176.8</v>
      </c>
      <c r="H1837" s="19">
        <f t="shared" si="2661"/>
        <v>3176.8</v>
      </c>
      <c r="I1837" s="19">
        <f t="shared" si="2661"/>
        <v>0</v>
      </c>
      <c r="J1837" s="19">
        <f t="shared" si="2661"/>
        <v>0</v>
      </c>
      <c r="K1837" s="19">
        <f t="shared" si="2661"/>
        <v>0</v>
      </c>
      <c r="L1837" s="19">
        <f t="shared" si="2613"/>
        <v>2783.3</v>
      </c>
      <c r="M1837" s="19">
        <f t="shared" si="2614"/>
        <v>3176.8</v>
      </c>
      <c r="N1837" s="19">
        <f t="shared" si="2615"/>
        <v>3176.8</v>
      </c>
      <c r="O1837" s="19">
        <f t="shared" si="2662"/>
        <v>0</v>
      </c>
      <c r="P1837" s="19">
        <f t="shared" si="2662"/>
        <v>0</v>
      </c>
      <c r="Q1837" s="19">
        <f t="shared" si="2662"/>
        <v>0</v>
      </c>
      <c r="R1837" s="19">
        <f t="shared" si="2630"/>
        <v>2783.3</v>
      </c>
      <c r="S1837" s="19">
        <f t="shared" si="2663"/>
        <v>0</v>
      </c>
      <c r="T1837" s="19">
        <f t="shared" si="2608"/>
        <v>2783.3</v>
      </c>
      <c r="U1837" s="19">
        <f t="shared" si="2632"/>
        <v>3176.8</v>
      </c>
      <c r="V1837" s="19">
        <f t="shared" si="2633"/>
        <v>3176.8</v>
      </c>
      <c r="W1837" s="19">
        <f t="shared" si="2664"/>
        <v>0</v>
      </c>
      <c r="X1837" s="32"/>
      <c r="Y1837" s="23"/>
      <c r="Z1837" s="2"/>
    </row>
    <row r="1838" spans="1:26" x14ac:dyDescent="0.3">
      <c r="A1838" s="47" t="s">
        <v>399</v>
      </c>
      <c r="B1838" s="44">
        <v>850</v>
      </c>
      <c r="C1838" s="47"/>
      <c r="D1838" s="47"/>
      <c r="E1838" s="15" t="s">
        <v>601</v>
      </c>
      <c r="F1838" s="19">
        <f t="shared" si="2661"/>
        <v>2783.3</v>
      </c>
      <c r="G1838" s="19">
        <f t="shared" si="2661"/>
        <v>3176.8</v>
      </c>
      <c r="H1838" s="19">
        <f t="shared" si="2661"/>
        <v>3176.8</v>
      </c>
      <c r="I1838" s="19">
        <f t="shared" si="2661"/>
        <v>0</v>
      </c>
      <c r="J1838" s="19">
        <f t="shared" si="2661"/>
        <v>0</v>
      </c>
      <c r="K1838" s="19">
        <f t="shared" si="2661"/>
        <v>0</v>
      </c>
      <c r="L1838" s="19">
        <f t="shared" si="2613"/>
        <v>2783.3</v>
      </c>
      <c r="M1838" s="19">
        <f t="shared" si="2614"/>
        <v>3176.8</v>
      </c>
      <c r="N1838" s="19">
        <f t="shared" si="2615"/>
        <v>3176.8</v>
      </c>
      <c r="O1838" s="19">
        <f t="shared" si="2662"/>
        <v>0</v>
      </c>
      <c r="P1838" s="19">
        <f t="shared" si="2662"/>
        <v>0</v>
      </c>
      <c r="Q1838" s="19">
        <f t="shared" si="2662"/>
        <v>0</v>
      </c>
      <c r="R1838" s="19">
        <f t="shared" si="2630"/>
        <v>2783.3</v>
      </c>
      <c r="S1838" s="19">
        <f t="shared" si="2663"/>
        <v>0</v>
      </c>
      <c r="T1838" s="19">
        <f t="shared" si="2608"/>
        <v>2783.3</v>
      </c>
      <c r="U1838" s="19">
        <f t="shared" si="2632"/>
        <v>3176.8</v>
      </c>
      <c r="V1838" s="19">
        <f t="shared" si="2633"/>
        <v>3176.8</v>
      </c>
      <c r="W1838" s="19">
        <f t="shared" si="2664"/>
        <v>0</v>
      </c>
      <c r="X1838" s="32"/>
      <c r="Y1838" s="23"/>
      <c r="Z1838" s="2"/>
    </row>
    <row r="1839" spans="1:26" x14ac:dyDescent="0.3">
      <c r="A1839" s="47" t="s">
        <v>399</v>
      </c>
      <c r="B1839" s="44">
        <v>850</v>
      </c>
      <c r="C1839" s="47" t="s">
        <v>200</v>
      </c>
      <c r="D1839" s="47" t="s">
        <v>112</v>
      </c>
      <c r="E1839" s="15" t="s">
        <v>552</v>
      </c>
      <c r="F1839" s="19">
        <v>2783.3</v>
      </c>
      <c r="G1839" s="19">
        <v>3176.8</v>
      </c>
      <c r="H1839" s="19">
        <v>3176.8</v>
      </c>
      <c r="I1839" s="19"/>
      <c r="J1839" s="19"/>
      <c r="K1839" s="19"/>
      <c r="L1839" s="19">
        <f t="shared" si="2613"/>
        <v>2783.3</v>
      </c>
      <c r="M1839" s="19">
        <f t="shared" si="2614"/>
        <v>3176.8</v>
      </c>
      <c r="N1839" s="19">
        <f t="shared" si="2615"/>
        <v>3176.8</v>
      </c>
      <c r="O1839" s="19"/>
      <c r="P1839" s="19"/>
      <c r="Q1839" s="19"/>
      <c r="R1839" s="19">
        <f t="shared" si="2630"/>
        <v>2783.3</v>
      </c>
      <c r="S1839" s="19"/>
      <c r="T1839" s="19">
        <f t="shared" si="2608"/>
        <v>2783.3</v>
      </c>
      <c r="U1839" s="19">
        <f t="shared" si="2632"/>
        <v>3176.8</v>
      </c>
      <c r="V1839" s="19">
        <f t="shared" si="2633"/>
        <v>3176.8</v>
      </c>
      <c r="W1839" s="19"/>
      <c r="X1839" s="32"/>
      <c r="Y1839" s="23"/>
      <c r="Z1839" s="2"/>
    </row>
    <row r="1840" spans="1:26" ht="46.8" x14ac:dyDescent="0.3">
      <c r="A1840" s="47" t="s">
        <v>403</v>
      </c>
      <c r="B1840" s="44"/>
      <c r="C1840" s="47"/>
      <c r="D1840" s="47"/>
      <c r="E1840" s="15" t="s">
        <v>1231</v>
      </c>
      <c r="F1840" s="19">
        <f t="shared" ref="F1840:K1840" si="2665">F1841+F1845</f>
        <v>10662.9</v>
      </c>
      <c r="G1840" s="19">
        <f t="shared" si="2665"/>
        <v>0</v>
      </c>
      <c r="H1840" s="19">
        <f t="shared" si="2665"/>
        <v>0</v>
      </c>
      <c r="I1840" s="19">
        <f t="shared" si="2665"/>
        <v>0</v>
      </c>
      <c r="J1840" s="19">
        <f t="shared" si="2665"/>
        <v>0</v>
      </c>
      <c r="K1840" s="19">
        <f t="shared" si="2665"/>
        <v>0</v>
      </c>
      <c r="L1840" s="19">
        <f t="shared" si="2613"/>
        <v>10662.9</v>
      </c>
      <c r="M1840" s="19">
        <f t="shared" si="2614"/>
        <v>0</v>
      </c>
      <c r="N1840" s="19">
        <f t="shared" si="2615"/>
        <v>0</v>
      </c>
      <c r="O1840" s="19">
        <f t="shared" ref="O1840:Q1840" si="2666">O1841+O1845</f>
        <v>17467.814999999999</v>
      </c>
      <c r="P1840" s="19">
        <f t="shared" si="2666"/>
        <v>0</v>
      </c>
      <c r="Q1840" s="19">
        <f t="shared" si="2666"/>
        <v>0</v>
      </c>
      <c r="R1840" s="19">
        <f t="shared" si="2630"/>
        <v>28130.714999999997</v>
      </c>
      <c r="S1840" s="19">
        <f t="shared" ref="S1840" si="2667">S1841+S1845</f>
        <v>0</v>
      </c>
      <c r="T1840" s="19">
        <f t="shared" si="2608"/>
        <v>28130.714999999997</v>
      </c>
      <c r="U1840" s="19">
        <f t="shared" si="2632"/>
        <v>0</v>
      </c>
      <c r="V1840" s="19">
        <f t="shared" si="2633"/>
        <v>0</v>
      </c>
      <c r="W1840" s="19">
        <f t="shared" ref="W1840" si="2668">W1841+W1845</f>
        <v>0</v>
      </c>
      <c r="X1840" s="32"/>
      <c r="Y1840" s="23"/>
      <c r="Z1840" s="2"/>
    </row>
    <row r="1841" spans="1:26" ht="31.2" x14ac:dyDescent="0.3">
      <c r="A1841" s="47" t="s">
        <v>401</v>
      </c>
      <c r="B1841" s="44"/>
      <c r="C1841" s="47"/>
      <c r="D1841" s="47"/>
      <c r="E1841" s="15" t="s">
        <v>1232</v>
      </c>
      <c r="F1841" s="19">
        <f t="shared" ref="F1841:K1843" si="2669">F1842</f>
        <v>7780.0999999999995</v>
      </c>
      <c r="G1841" s="19">
        <f t="shared" si="2669"/>
        <v>0</v>
      </c>
      <c r="H1841" s="19">
        <f t="shared" si="2669"/>
        <v>0</v>
      </c>
      <c r="I1841" s="19">
        <f t="shared" si="2669"/>
        <v>0</v>
      </c>
      <c r="J1841" s="19">
        <f t="shared" si="2669"/>
        <v>0</v>
      </c>
      <c r="K1841" s="19">
        <f t="shared" si="2669"/>
        <v>0</v>
      </c>
      <c r="L1841" s="19">
        <f t="shared" si="2613"/>
        <v>7780.0999999999995</v>
      </c>
      <c r="M1841" s="19">
        <f t="shared" si="2614"/>
        <v>0</v>
      </c>
      <c r="N1841" s="19">
        <f t="shared" si="2615"/>
        <v>0</v>
      </c>
      <c r="O1841" s="19">
        <f t="shared" ref="O1841:Q1843" si="2670">O1842</f>
        <v>16005.073</v>
      </c>
      <c r="P1841" s="19">
        <f t="shared" si="2670"/>
        <v>0</v>
      </c>
      <c r="Q1841" s="19">
        <f t="shared" si="2670"/>
        <v>0</v>
      </c>
      <c r="R1841" s="19">
        <f t="shared" si="2630"/>
        <v>23785.172999999999</v>
      </c>
      <c r="S1841" s="19">
        <f t="shared" ref="S1841:S1843" si="2671">S1842</f>
        <v>0</v>
      </c>
      <c r="T1841" s="19">
        <f t="shared" si="2608"/>
        <v>23785.172999999999</v>
      </c>
      <c r="U1841" s="19">
        <f t="shared" si="2632"/>
        <v>0</v>
      </c>
      <c r="V1841" s="19">
        <f t="shared" si="2633"/>
        <v>0</v>
      </c>
      <c r="W1841" s="19">
        <f t="shared" ref="W1841:W1843" si="2672">W1842</f>
        <v>0</v>
      </c>
      <c r="X1841" s="32"/>
      <c r="Y1841" s="23"/>
      <c r="Z1841" s="2"/>
    </row>
    <row r="1842" spans="1:26" ht="46.8" x14ac:dyDescent="0.3">
      <c r="A1842" s="47" t="s">
        <v>401</v>
      </c>
      <c r="B1842" s="44">
        <v>400</v>
      </c>
      <c r="C1842" s="47"/>
      <c r="D1842" s="47"/>
      <c r="E1842" s="15" t="s">
        <v>580</v>
      </c>
      <c r="F1842" s="19">
        <f t="shared" si="2669"/>
        <v>7780.0999999999995</v>
      </c>
      <c r="G1842" s="19">
        <f t="shared" si="2669"/>
        <v>0</v>
      </c>
      <c r="H1842" s="19">
        <f t="shared" si="2669"/>
        <v>0</v>
      </c>
      <c r="I1842" s="19">
        <f t="shared" si="2669"/>
        <v>0</v>
      </c>
      <c r="J1842" s="19">
        <f t="shared" si="2669"/>
        <v>0</v>
      </c>
      <c r="K1842" s="19">
        <f t="shared" si="2669"/>
        <v>0</v>
      </c>
      <c r="L1842" s="19">
        <f t="shared" si="2613"/>
        <v>7780.0999999999995</v>
      </c>
      <c r="M1842" s="19">
        <f t="shared" si="2614"/>
        <v>0</v>
      </c>
      <c r="N1842" s="19">
        <f t="shared" si="2615"/>
        <v>0</v>
      </c>
      <c r="O1842" s="19">
        <f t="shared" si="2670"/>
        <v>16005.073</v>
      </c>
      <c r="P1842" s="19">
        <f t="shared" si="2670"/>
        <v>0</v>
      </c>
      <c r="Q1842" s="19">
        <f t="shared" si="2670"/>
        <v>0</v>
      </c>
      <c r="R1842" s="19">
        <f t="shared" si="2630"/>
        <v>23785.172999999999</v>
      </c>
      <c r="S1842" s="19">
        <f t="shared" si="2671"/>
        <v>0</v>
      </c>
      <c r="T1842" s="19">
        <f t="shared" si="2608"/>
        <v>23785.172999999999</v>
      </c>
      <c r="U1842" s="19">
        <f t="shared" si="2632"/>
        <v>0</v>
      </c>
      <c r="V1842" s="19">
        <f t="shared" si="2633"/>
        <v>0</v>
      </c>
      <c r="W1842" s="19">
        <f t="shared" si="2672"/>
        <v>0</v>
      </c>
      <c r="X1842" s="32"/>
      <c r="Y1842" s="23"/>
      <c r="Z1842" s="2"/>
    </row>
    <row r="1843" spans="1:26" x14ac:dyDescent="0.3">
      <c r="A1843" s="47" t="s">
        <v>401</v>
      </c>
      <c r="B1843" s="44">
        <v>410</v>
      </c>
      <c r="C1843" s="47"/>
      <c r="D1843" s="47"/>
      <c r="E1843" s="15" t="s">
        <v>593</v>
      </c>
      <c r="F1843" s="19">
        <f t="shared" si="2669"/>
        <v>7780.0999999999995</v>
      </c>
      <c r="G1843" s="19">
        <f t="shared" si="2669"/>
        <v>0</v>
      </c>
      <c r="H1843" s="19">
        <f t="shared" si="2669"/>
        <v>0</v>
      </c>
      <c r="I1843" s="19">
        <f t="shared" si="2669"/>
        <v>0</v>
      </c>
      <c r="J1843" s="19">
        <f t="shared" si="2669"/>
        <v>0</v>
      </c>
      <c r="K1843" s="19">
        <f t="shared" si="2669"/>
        <v>0</v>
      </c>
      <c r="L1843" s="19">
        <f t="shared" si="2613"/>
        <v>7780.0999999999995</v>
      </c>
      <c r="M1843" s="19">
        <f t="shared" si="2614"/>
        <v>0</v>
      </c>
      <c r="N1843" s="19">
        <f t="shared" si="2615"/>
        <v>0</v>
      </c>
      <c r="O1843" s="19">
        <f t="shared" si="2670"/>
        <v>16005.073</v>
      </c>
      <c r="P1843" s="19">
        <f t="shared" si="2670"/>
        <v>0</v>
      </c>
      <c r="Q1843" s="19">
        <f t="shared" si="2670"/>
        <v>0</v>
      </c>
      <c r="R1843" s="19">
        <f t="shared" si="2630"/>
        <v>23785.172999999999</v>
      </c>
      <c r="S1843" s="19">
        <f t="shared" si="2671"/>
        <v>0</v>
      </c>
      <c r="T1843" s="19">
        <f t="shared" si="2608"/>
        <v>23785.172999999999</v>
      </c>
      <c r="U1843" s="19">
        <f t="shared" si="2632"/>
        <v>0</v>
      </c>
      <c r="V1843" s="19">
        <f t="shared" si="2633"/>
        <v>0</v>
      </c>
      <c r="W1843" s="19">
        <f t="shared" si="2672"/>
        <v>0</v>
      </c>
      <c r="X1843" s="32"/>
      <c r="Y1843" s="23"/>
      <c r="Z1843" s="2"/>
    </row>
    <row r="1844" spans="1:26" x14ac:dyDescent="0.3">
      <c r="A1844" s="47" t="s">
        <v>401</v>
      </c>
      <c r="B1844" s="44">
        <v>410</v>
      </c>
      <c r="C1844" s="47" t="s">
        <v>200</v>
      </c>
      <c r="D1844" s="47" t="s">
        <v>112</v>
      </c>
      <c r="E1844" s="15" t="s">
        <v>552</v>
      </c>
      <c r="F1844" s="19">
        <v>7780.0999999999995</v>
      </c>
      <c r="G1844" s="19">
        <v>0</v>
      </c>
      <c r="H1844" s="19">
        <v>0</v>
      </c>
      <c r="I1844" s="19"/>
      <c r="J1844" s="19"/>
      <c r="K1844" s="19"/>
      <c r="L1844" s="19">
        <f t="shared" si="2613"/>
        <v>7780.0999999999995</v>
      </c>
      <c r="M1844" s="19">
        <f t="shared" si="2614"/>
        <v>0</v>
      </c>
      <c r="N1844" s="19">
        <f t="shared" si="2615"/>
        <v>0</v>
      </c>
      <c r="O1844" s="19">
        <f>700.397+15304.676</f>
        <v>16005.073</v>
      </c>
      <c r="P1844" s="19"/>
      <c r="Q1844" s="19"/>
      <c r="R1844" s="19">
        <f t="shared" si="2630"/>
        <v>23785.172999999999</v>
      </c>
      <c r="S1844" s="19"/>
      <c r="T1844" s="19">
        <f t="shared" si="2608"/>
        <v>23785.172999999999</v>
      </c>
      <c r="U1844" s="19">
        <f t="shared" si="2632"/>
        <v>0</v>
      </c>
      <c r="V1844" s="19">
        <f t="shared" si="2633"/>
        <v>0</v>
      </c>
      <c r="W1844" s="19"/>
      <c r="X1844" s="32"/>
      <c r="Y1844" s="23"/>
      <c r="Z1844" s="2"/>
    </row>
    <row r="1845" spans="1:26" ht="78" x14ac:dyDescent="0.3">
      <c r="A1845" s="47" t="s">
        <v>402</v>
      </c>
      <c r="B1845" s="44"/>
      <c r="C1845" s="47"/>
      <c r="D1845" s="47"/>
      <c r="E1845" s="15" t="s">
        <v>825</v>
      </c>
      <c r="F1845" s="19">
        <f t="shared" ref="F1845:K1847" si="2673">F1846</f>
        <v>2882.8</v>
      </c>
      <c r="G1845" s="19">
        <f t="shared" si="2673"/>
        <v>0</v>
      </c>
      <c r="H1845" s="19">
        <f t="shared" si="2673"/>
        <v>0</v>
      </c>
      <c r="I1845" s="19">
        <f t="shared" si="2673"/>
        <v>0</v>
      </c>
      <c r="J1845" s="19">
        <f t="shared" si="2673"/>
        <v>0</v>
      </c>
      <c r="K1845" s="19">
        <f t="shared" si="2673"/>
        <v>0</v>
      </c>
      <c r="L1845" s="19">
        <f t="shared" si="2613"/>
        <v>2882.8</v>
      </c>
      <c r="M1845" s="19">
        <f t="shared" si="2614"/>
        <v>0</v>
      </c>
      <c r="N1845" s="19">
        <f t="shared" si="2615"/>
        <v>0</v>
      </c>
      <c r="O1845" s="19">
        <f t="shared" ref="O1845:Q1847" si="2674">O1846</f>
        <v>1462.742</v>
      </c>
      <c r="P1845" s="19">
        <f t="shared" si="2674"/>
        <v>0</v>
      </c>
      <c r="Q1845" s="19">
        <f t="shared" si="2674"/>
        <v>0</v>
      </c>
      <c r="R1845" s="19">
        <f t="shared" si="2630"/>
        <v>4345.5420000000004</v>
      </c>
      <c r="S1845" s="19">
        <f t="shared" ref="S1845:S1847" si="2675">S1846</f>
        <v>0</v>
      </c>
      <c r="T1845" s="19">
        <f t="shared" si="2608"/>
        <v>4345.5420000000004</v>
      </c>
      <c r="U1845" s="19">
        <f t="shared" si="2632"/>
        <v>0</v>
      </c>
      <c r="V1845" s="19">
        <f t="shared" si="2633"/>
        <v>0</v>
      </c>
      <c r="W1845" s="19">
        <f t="shared" ref="W1845:W1847" si="2676">W1846</f>
        <v>0</v>
      </c>
      <c r="X1845" s="32"/>
      <c r="Y1845" s="23"/>
      <c r="Z1845" s="2"/>
    </row>
    <row r="1846" spans="1:26" ht="46.8" x14ac:dyDescent="0.3">
      <c r="A1846" s="47" t="s">
        <v>402</v>
      </c>
      <c r="B1846" s="44">
        <v>400</v>
      </c>
      <c r="C1846" s="47"/>
      <c r="D1846" s="47"/>
      <c r="E1846" s="15" t="s">
        <v>580</v>
      </c>
      <c r="F1846" s="19">
        <f t="shared" si="2673"/>
        <v>2882.8</v>
      </c>
      <c r="G1846" s="19">
        <f t="shared" si="2673"/>
        <v>0</v>
      </c>
      <c r="H1846" s="19">
        <f t="shared" si="2673"/>
        <v>0</v>
      </c>
      <c r="I1846" s="19">
        <f t="shared" si="2673"/>
        <v>0</v>
      </c>
      <c r="J1846" s="19">
        <f t="shared" si="2673"/>
        <v>0</v>
      </c>
      <c r="K1846" s="19">
        <f t="shared" si="2673"/>
        <v>0</v>
      </c>
      <c r="L1846" s="19">
        <f t="shared" si="2613"/>
        <v>2882.8</v>
      </c>
      <c r="M1846" s="19">
        <f t="shared" si="2614"/>
        <v>0</v>
      </c>
      <c r="N1846" s="19">
        <f t="shared" si="2615"/>
        <v>0</v>
      </c>
      <c r="O1846" s="19">
        <f t="shared" si="2674"/>
        <v>1462.742</v>
      </c>
      <c r="P1846" s="19">
        <f t="shared" si="2674"/>
        <v>0</v>
      </c>
      <c r="Q1846" s="19">
        <f t="shared" si="2674"/>
        <v>0</v>
      </c>
      <c r="R1846" s="19">
        <f t="shared" si="2630"/>
        <v>4345.5420000000004</v>
      </c>
      <c r="S1846" s="19">
        <f t="shared" si="2675"/>
        <v>0</v>
      </c>
      <c r="T1846" s="19">
        <f t="shared" si="2608"/>
        <v>4345.5420000000004</v>
      </c>
      <c r="U1846" s="19">
        <f t="shared" si="2632"/>
        <v>0</v>
      </c>
      <c r="V1846" s="19">
        <f t="shared" si="2633"/>
        <v>0</v>
      </c>
      <c r="W1846" s="19">
        <f t="shared" si="2676"/>
        <v>0</v>
      </c>
      <c r="X1846" s="32"/>
      <c r="Y1846" s="23"/>
      <c r="Z1846" s="2"/>
    </row>
    <row r="1847" spans="1:26" x14ac:dyDescent="0.3">
      <c r="A1847" s="47" t="s">
        <v>402</v>
      </c>
      <c r="B1847" s="44">
        <v>410</v>
      </c>
      <c r="C1847" s="47"/>
      <c r="D1847" s="47"/>
      <c r="E1847" s="15" t="s">
        <v>593</v>
      </c>
      <c r="F1847" s="19">
        <f t="shared" si="2673"/>
        <v>2882.8</v>
      </c>
      <c r="G1847" s="19">
        <f t="shared" si="2673"/>
        <v>0</v>
      </c>
      <c r="H1847" s="19">
        <f t="shared" si="2673"/>
        <v>0</v>
      </c>
      <c r="I1847" s="19">
        <f t="shared" si="2673"/>
        <v>0</v>
      </c>
      <c r="J1847" s="19">
        <f t="shared" si="2673"/>
        <v>0</v>
      </c>
      <c r="K1847" s="19">
        <f t="shared" si="2673"/>
        <v>0</v>
      </c>
      <c r="L1847" s="19">
        <f t="shared" si="2613"/>
        <v>2882.8</v>
      </c>
      <c r="M1847" s="19">
        <f t="shared" si="2614"/>
        <v>0</v>
      </c>
      <c r="N1847" s="19">
        <f t="shared" si="2615"/>
        <v>0</v>
      </c>
      <c r="O1847" s="19">
        <f t="shared" si="2674"/>
        <v>1462.742</v>
      </c>
      <c r="P1847" s="19">
        <f t="shared" si="2674"/>
        <v>0</v>
      </c>
      <c r="Q1847" s="19">
        <f t="shared" si="2674"/>
        <v>0</v>
      </c>
      <c r="R1847" s="19">
        <f t="shared" si="2630"/>
        <v>4345.5420000000004</v>
      </c>
      <c r="S1847" s="19">
        <f t="shared" si="2675"/>
        <v>0</v>
      </c>
      <c r="T1847" s="19">
        <f t="shared" si="2608"/>
        <v>4345.5420000000004</v>
      </c>
      <c r="U1847" s="19">
        <f t="shared" si="2632"/>
        <v>0</v>
      </c>
      <c r="V1847" s="19">
        <f t="shared" si="2633"/>
        <v>0</v>
      </c>
      <c r="W1847" s="19">
        <f t="shared" si="2676"/>
        <v>0</v>
      </c>
      <c r="X1847" s="32"/>
      <c r="Y1847" s="23"/>
      <c r="Z1847" s="2"/>
    </row>
    <row r="1848" spans="1:26" x14ac:dyDescent="0.3">
      <c r="A1848" s="47" t="s">
        <v>402</v>
      </c>
      <c r="B1848" s="44">
        <v>410</v>
      </c>
      <c r="C1848" s="47" t="s">
        <v>200</v>
      </c>
      <c r="D1848" s="47" t="s">
        <v>112</v>
      </c>
      <c r="E1848" s="15" t="s">
        <v>552</v>
      </c>
      <c r="F1848" s="19">
        <v>2882.8</v>
      </c>
      <c r="G1848" s="19">
        <v>0</v>
      </c>
      <c r="H1848" s="19">
        <v>0</v>
      </c>
      <c r="I1848" s="19"/>
      <c r="J1848" s="19"/>
      <c r="K1848" s="19"/>
      <c r="L1848" s="19">
        <f t="shared" si="2613"/>
        <v>2882.8</v>
      </c>
      <c r="M1848" s="19">
        <f t="shared" si="2614"/>
        <v>0</v>
      </c>
      <c r="N1848" s="19">
        <f t="shared" si="2615"/>
        <v>0</v>
      </c>
      <c r="O1848" s="19">
        <v>1462.742</v>
      </c>
      <c r="P1848" s="19"/>
      <c r="Q1848" s="19"/>
      <c r="R1848" s="19">
        <f t="shared" si="2630"/>
        <v>4345.5420000000004</v>
      </c>
      <c r="S1848" s="19"/>
      <c r="T1848" s="19">
        <f t="shared" si="2608"/>
        <v>4345.5420000000004</v>
      </c>
      <c r="U1848" s="19">
        <f t="shared" si="2632"/>
        <v>0</v>
      </c>
      <c r="V1848" s="19">
        <f t="shared" si="2633"/>
        <v>0</v>
      </c>
      <c r="W1848" s="19"/>
      <c r="X1848" s="32"/>
      <c r="Y1848" s="23"/>
      <c r="Z1848" s="2"/>
    </row>
    <row r="1849" spans="1:26" s="11" customFormat="1" ht="46.8" x14ac:dyDescent="0.3">
      <c r="A1849" s="10" t="s">
        <v>405</v>
      </c>
      <c r="B1849" s="17"/>
      <c r="C1849" s="10"/>
      <c r="D1849" s="10"/>
      <c r="E1849" s="16" t="s">
        <v>1233</v>
      </c>
      <c r="F1849" s="18">
        <f t="shared" ref="F1849:K1849" si="2677">F1850+F1855</f>
        <v>23940.599999999995</v>
      </c>
      <c r="G1849" s="18">
        <f t="shared" si="2677"/>
        <v>23940.599999999995</v>
      </c>
      <c r="H1849" s="18">
        <f t="shared" si="2677"/>
        <v>23940.599999999995</v>
      </c>
      <c r="I1849" s="18">
        <f t="shared" si="2677"/>
        <v>6366.5420000000004</v>
      </c>
      <c r="J1849" s="18">
        <f t="shared" si="2677"/>
        <v>0</v>
      </c>
      <c r="K1849" s="18">
        <f t="shared" si="2677"/>
        <v>0</v>
      </c>
      <c r="L1849" s="18">
        <f t="shared" si="2613"/>
        <v>30307.141999999996</v>
      </c>
      <c r="M1849" s="18">
        <f t="shared" si="2614"/>
        <v>23940.599999999995</v>
      </c>
      <c r="N1849" s="18">
        <f t="shared" si="2615"/>
        <v>23940.599999999995</v>
      </c>
      <c r="O1849" s="18">
        <f t="shared" ref="O1849:Q1849" si="2678">O1850+O1855</f>
        <v>0</v>
      </c>
      <c r="P1849" s="18">
        <f t="shared" si="2678"/>
        <v>0</v>
      </c>
      <c r="Q1849" s="18">
        <f t="shared" si="2678"/>
        <v>0</v>
      </c>
      <c r="R1849" s="18">
        <f t="shared" si="2630"/>
        <v>30307.141999999996</v>
      </c>
      <c r="S1849" s="18">
        <f t="shared" ref="S1849" si="2679">S1850+S1855</f>
        <v>0</v>
      </c>
      <c r="T1849" s="18">
        <f t="shared" si="2608"/>
        <v>30307.141999999996</v>
      </c>
      <c r="U1849" s="18">
        <f t="shared" si="2632"/>
        <v>23940.599999999995</v>
      </c>
      <c r="V1849" s="18">
        <f t="shared" si="2633"/>
        <v>23940.599999999995</v>
      </c>
      <c r="W1849" s="18">
        <f t="shared" ref="W1849" si="2680">W1850+W1855</f>
        <v>0</v>
      </c>
      <c r="X1849" s="31"/>
      <c r="Y1849" s="26"/>
    </row>
    <row r="1850" spans="1:26" ht="62.4" x14ac:dyDescent="0.3">
      <c r="A1850" s="47" t="s">
        <v>406</v>
      </c>
      <c r="B1850" s="44"/>
      <c r="C1850" s="47"/>
      <c r="D1850" s="47"/>
      <c r="E1850" s="15" t="s">
        <v>1234</v>
      </c>
      <c r="F1850" s="19">
        <f t="shared" ref="F1850:K1853" si="2681">F1851</f>
        <v>17543.499999999996</v>
      </c>
      <c r="G1850" s="19">
        <f t="shared" si="2681"/>
        <v>17543.499999999996</v>
      </c>
      <c r="H1850" s="19">
        <f t="shared" si="2681"/>
        <v>17543.499999999996</v>
      </c>
      <c r="I1850" s="19">
        <f t="shared" si="2681"/>
        <v>0</v>
      </c>
      <c r="J1850" s="19">
        <f t="shared" si="2681"/>
        <v>0</v>
      </c>
      <c r="K1850" s="19">
        <f t="shared" si="2681"/>
        <v>0</v>
      </c>
      <c r="L1850" s="19">
        <f t="shared" si="2613"/>
        <v>17543.499999999996</v>
      </c>
      <c r="M1850" s="19">
        <f t="shared" si="2614"/>
        <v>17543.499999999996</v>
      </c>
      <c r="N1850" s="19">
        <f t="shared" si="2615"/>
        <v>17543.499999999996</v>
      </c>
      <c r="O1850" s="19">
        <f t="shared" ref="O1850:Q1853" si="2682">O1851</f>
        <v>0</v>
      </c>
      <c r="P1850" s="19">
        <f t="shared" si="2682"/>
        <v>0</v>
      </c>
      <c r="Q1850" s="19">
        <f t="shared" si="2682"/>
        <v>0</v>
      </c>
      <c r="R1850" s="19">
        <f t="shared" si="2630"/>
        <v>17543.499999999996</v>
      </c>
      <c r="S1850" s="19">
        <f t="shared" ref="S1850:S1853" si="2683">S1851</f>
        <v>0</v>
      </c>
      <c r="T1850" s="19">
        <f t="shared" si="2608"/>
        <v>17543.499999999996</v>
      </c>
      <c r="U1850" s="19">
        <f t="shared" si="2632"/>
        <v>17543.499999999996</v>
      </c>
      <c r="V1850" s="19">
        <f t="shared" si="2633"/>
        <v>17543.499999999996</v>
      </c>
      <c r="W1850" s="19">
        <f t="shared" ref="W1850" si="2684">W1851</f>
        <v>0</v>
      </c>
      <c r="X1850" s="32"/>
      <c r="Y1850" s="23"/>
      <c r="Z1850" s="2"/>
    </row>
    <row r="1851" spans="1:26" ht="31.2" x14ac:dyDescent="0.3">
      <c r="A1851" s="47" t="s">
        <v>404</v>
      </c>
      <c r="B1851" s="44"/>
      <c r="C1851" s="47"/>
      <c r="D1851" s="47"/>
      <c r="E1851" s="15" t="s">
        <v>771</v>
      </c>
      <c r="F1851" s="19">
        <f t="shared" si="2681"/>
        <v>17543.499999999996</v>
      </c>
      <c r="G1851" s="19">
        <f t="shared" si="2681"/>
        <v>17543.499999999996</v>
      </c>
      <c r="H1851" s="19">
        <f t="shared" si="2681"/>
        <v>17543.499999999996</v>
      </c>
      <c r="I1851" s="19">
        <f t="shared" si="2681"/>
        <v>0</v>
      </c>
      <c r="J1851" s="19">
        <f t="shared" si="2681"/>
        <v>0</v>
      </c>
      <c r="K1851" s="19">
        <f t="shared" si="2681"/>
        <v>0</v>
      </c>
      <c r="L1851" s="19">
        <f t="shared" si="2613"/>
        <v>17543.499999999996</v>
      </c>
      <c r="M1851" s="19">
        <f t="shared" si="2614"/>
        <v>17543.499999999996</v>
      </c>
      <c r="N1851" s="19">
        <f t="shared" si="2615"/>
        <v>17543.499999999996</v>
      </c>
      <c r="O1851" s="19">
        <f t="shared" si="2682"/>
        <v>0</v>
      </c>
      <c r="P1851" s="19">
        <f t="shared" si="2682"/>
        <v>0</v>
      </c>
      <c r="Q1851" s="19">
        <f t="shared" si="2682"/>
        <v>0</v>
      </c>
      <c r="R1851" s="19">
        <f t="shared" si="2630"/>
        <v>17543.499999999996</v>
      </c>
      <c r="S1851" s="19">
        <f t="shared" si="2683"/>
        <v>0</v>
      </c>
      <c r="T1851" s="19">
        <f t="shared" si="2608"/>
        <v>17543.499999999996</v>
      </c>
      <c r="U1851" s="19">
        <f t="shared" si="2632"/>
        <v>17543.499999999996</v>
      </c>
      <c r="V1851" s="19">
        <f t="shared" si="2633"/>
        <v>17543.499999999996</v>
      </c>
      <c r="W1851" s="19">
        <f t="shared" ref="W1851:W1853" si="2685">W1852</f>
        <v>0</v>
      </c>
      <c r="X1851" s="32"/>
      <c r="Y1851" s="23"/>
      <c r="Z1851" s="2"/>
    </row>
    <row r="1852" spans="1:26" ht="31.2" x14ac:dyDescent="0.3">
      <c r="A1852" s="47" t="s">
        <v>404</v>
      </c>
      <c r="B1852" s="44">
        <v>200</v>
      </c>
      <c r="C1852" s="47"/>
      <c r="D1852" s="47"/>
      <c r="E1852" s="15" t="s">
        <v>578</v>
      </c>
      <c r="F1852" s="19">
        <f t="shared" si="2681"/>
        <v>17543.499999999996</v>
      </c>
      <c r="G1852" s="19">
        <f t="shared" si="2681"/>
        <v>17543.499999999996</v>
      </c>
      <c r="H1852" s="19">
        <f t="shared" si="2681"/>
        <v>17543.499999999996</v>
      </c>
      <c r="I1852" s="19">
        <f t="shared" si="2681"/>
        <v>0</v>
      </c>
      <c r="J1852" s="19">
        <f t="shared" si="2681"/>
        <v>0</v>
      </c>
      <c r="K1852" s="19">
        <f t="shared" si="2681"/>
        <v>0</v>
      </c>
      <c r="L1852" s="19">
        <f t="shared" si="2613"/>
        <v>17543.499999999996</v>
      </c>
      <c r="M1852" s="19">
        <f t="shared" si="2614"/>
        <v>17543.499999999996</v>
      </c>
      <c r="N1852" s="19">
        <f t="shared" si="2615"/>
        <v>17543.499999999996</v>
      </c>
      <c r="O1852" s="19">
        <f t="shared" si="2682"/>
        <v>0</v>
      </c>
      <c r="P1852" s="19">
        <f t="shared" si="2682"/>
        <v>0</v>
      </c>
      <c r="Q1852" s="19">
        <f t="shared" si="2682"/>
        <v>0</v>
      </c>
      <c r="R1852" s="19">
        <f t="shared" si="2630"/>
        <v>17543.499999999996</v>
      </c>
      <c r="S1852" s="19">
        <f t="shared" si="2683"/>
        <v>0</v>
      </c>
      <c r="T1852" s="19">
        <f t="shared" si="2608"/>
        <v>17543.499999999996</v>
      </c>
      <c r="U1852" s="19">
        <f t="shared" si="2632"/>
        <v>17543.499999999996</v>
      </c>
      <c r="V1852" s="19">
        <f t="shared" si="2633"/>
        <v>17543.499999999996</v>
      </c>
      <c r="W1852" s="19">
        <f t="shared" si="2685"/>
        <v>0</v>
      </c>
      <c r="X1852" s="32"/>
      <c r="Y1852" s="23"/>
      <c r="Z1852" s="2"/>
    </row>
    <row r="1853" spans="1:26" ht="46.8" x14ac:dyDescent="0.3">
      <c r="A1853" s="47" t="s">
        <v>404</v>
      </c>
      <c r="B1853" s="44">
        <v>240</v>
      </c>
      <c r="C1853" s="47"/>
      <c r="D1853" s="47"/>
      <c r="E1853" s="15" t="s">
        <v>586</v>
      </c>
      <c r="F1853" s="19">
        <f t="shared" si="2681"/>
        <v>17543.499999999996</v>
      </c>
      <c r="G1853" s="19">
        <f t="shared" si="2681"/>
        <v>17543.499999999996</v>
      </c>
      <c r="H1853" s="19">
        <f t="shared" si="2681"/>
        <v>17543.499999999996</v>
      </c>
      <c r="I1853" s="19">
        <f t="shared" si="2681"/>
        <v>0</v>
      </c>
      <c r="J1853" s="19">
        <f t="shared" si="2681"/>
        <v>0</v>
      </c>
      <c r="K1853" s="19">
        <f t="shared" si="2681"/>
        <v>0</v>
      </c>
      <c r="L1853" s="19">
        <f t="shared" si="2613"/>
        <v>17543.499999999996</v>
      </c>
      <c r="M1853" s="19">
        <f t="shared" si="2614"/>
        <v>17543.499999999996</v>
      </c>
      <c r="N1853" s="19">
        <f t="shared" si="2615"/>
        <v>17543.499999999996</v>
      </c>
      <c r="O1853" s="19">
        <f t="shared" si="2682"/>
        <v>0</v>
      </c>
      <c r="P1853" s="19">
        <f t="shared" si="2682"/>
        <v>0</v>
      </c>
      <c r="Q1853" s="19">
        <f t="shared" si="2682"/>
        <v>0</v>
      </c>
      <c r="R1853" s="19">
        <f t="shared" si="2630"/>
        <v>17543.499999999996</v>
      </c>
      <c r="S1853" s="19">
        <f t="shared" si="2683"/>
        <v>0</v>
      </c>
      <c r="T1853" s="19">
        <f t="shared" si="2608"/>
        <v>17543.499999999996</v>
      </c>
      <c r="U1853" s="19">
        <f t="shared" si="2632"/>
        <v>17543.499999999996</v>
      </c>
      <c r="V1853" s="19">
        <f t="shared" si="2633"/>
        <v>17543.499999999996</v>
      </c>
      <c r="W1853" s="19">
        <f t="shared" si="2685"/>
        <v>0</v>
      </c>
      <c r="X1853" s="32"/>
      <c r="Y1853" s="23"/>
      <c r="Z1853" s="2"/>
    </row>
    <row r="1854" spans="1:26" x14ac:dyDescent="0.3">
      <c r="A1854" s="47" t="s">
        <v>404</v>
      </c>
      <c r="B1854" s="44">
        <v>240</v>
      </c>
      <c r="C1854" s="47" t="s">
        <v>200</v>
      </c>
      <c r="D1854" s="47" t="s">
        <v>20</v>
      </c>
      <c r="E1854" s="15" t="s">
        <v>553</v>
      </c>
      <c r="F1854" s="19">
        <v>17543.499999999996</v>
      </c>
      <c r="G1854" s="19">
        <v>17543.499999999996</v>
      </c>
      <c r="H1854" s="19">
        <v>17543.499999999996</v>
      </c>
      <c r="I1854" s="19"/>
      <c r="J1854" s="19"/>
      <c r="K1854" s="19"/>
      <c r="L1854" s="19">
        <f t="shared" si="2613"/>
        <v>17543.499999999996</v>
      </c>
      <c r="M1854" s="19">
        <f t="shared" si="2614"/>
        <v>17543.499999999996</v>
      </c>
      <c r="N1854" s="19">
        <f t="shared" si="2615"/>
        <v>17543.499999999996</v>
      </c>
      <c r="O1854" s="19"/>
      <c r="P1854" s="19"/>
      <c r="Q1854" s="19"/>
      <c r="R1854" s="19">
        <f t="shared" si="2630"/>
        <v>17543.499999999996</v>
      </c>
      <c r="S1854" s="19"/>
      <c r="T1854" s="19">
        <f t="shared" si="2608"/>
        <v>17543.499999999996</v>
      </c>
      <c r="U1854" s="19">
        <f t="shared" si="2632"/>
        <v>17543.499999999996</v>
      </c>
      <c r="V1854" s="19">
        <f t="shared" si="2633"/>
        <v>17543.499999999996</v>
      </c>
      <c r="W1854" s="19"/>
      <c r="X1854" s="32"/>
      <c r="Y1854" s="23"/>
      <c r="Z1854" s="2"/>
    </row>
    <row r="1855" spans="1:26" ht="46.8" x14ac:dyDescent="0.3">
      <c r="A1855" s="47" t="s">
        <v>864</v>
      </c>
      <c r="B1855" s="44"/>
      <c r="C1855" s="47"/>
      <c r="D1855" s="47"/>
      <c r="E1855" s="15" t="s">
        <v>935</v>
      </c>
      <c r="F1855" s="19">
        <f t="shared" ref="F1855:K1858" si="2686">F1856</f>
        <v>6397.0999999999995</v>
      </c>
      <c r="G1855" s="19">
        <f t="shared" si="2686"/>
        <v>6397.0999999999995</v>
      </c>
      <c r="H1855" s="19">
        <f t="shared" si="2686"/>
        <v>6397.0999999999995</v>
      </c>
      <c r="I1855" s="19">
        <f t="shared" si="2686"/>
        <v>6366.5420000000004</v>
      </c>
      <c r="J1855" s="19">
        <f t="shared" si="2686"/>
        <v>0</v>
      </c>
      <c r="K1855" s="19">
        <f t="shared" si="2686"/>
        <v>0</v>
      </c>
      <c r="L1855" s="19">
        <f t="shared" si="2613"/>
        <v>12763.642</v>
      </c>
      <c r="M1855" s="19">
        <f t="shared" si="2614"/>
        <v>6397.0999999999995</v>
      </c>
      <c r="N1855" s="19">
        <f t="shared" si="2615"/>
        <v>6397.0999999999995</v>
      </c>
      <c r="O1855" s="19">
        <f t="shared" ref="O1855:Q1858" si="2687">O1856</f>
        <v>0</v>
      </c>
      <c r="P1855" s="19">
        <f t="shared" si="2687"/>
        <v>0</v>
      </c>
      <c r="Q1855" s="19">
        <f t="shared" si="2687"/>
        <v>0</v>
      </c>
      <c r="R1855" s="19">
        <f t="shared" si="2630"/>
        <v>12763.642</v>
      </c>
      <c r="S1855" s="19">
        <f t="shared" ref="S1855:S1858" si="2688">S1856</f>
        <v>0</v>
      </c>
      <c r="T1855" s="19">
        <f t="shared" si="2608"/>
        <v>12763.642</v>
      </c>
      <c r="U1855" s="19">
        <f t="shared" si="2632"/>
        <v>6397.0999999999995</v>
      </c>
      <c r="V1855" s="19">
        <f t="shared" si="2633"/>
        <v>6397.0999999999995</v>
      </c>
      <c r="W1855" s="19">
        <f t="shared" ref="W1855:W1858" si="2689">W1856</f>
        <v>0</v>
      </c>
      <c r="X1855" s="32"/>
      <c r="Y1855" s="23"/>
      <c r="Z1855" s="2"/>
    </row>
    <row r="1856" spans="1:26" ht="62.4" x14ac:dyDescent="0.3">
      <c r="A1856" s="47" t="s">
        <v>865</v>
      </c>
      <c r="B1856" s="44"/>
      <c r="C1856" s="47"/>
      <c r="D1856" s="47"/>
      <c r="E1856" s="15" t="s">
        <v>874</v>
      </c>
      <c r="F1856" s="19">
        <f t="shared" si="2686"/>
        <v>6397.0999999999995</v>
      </c>
      <c r="G1856" s="19">
        <f t="shared" si="2686"/>
        <v>6397.0999999999995</v>
      </c>
      <c r="H1856" s="19">
        <f t="shared" si="2686"/>
        <v>6397.0999999999995</v>
      </c>
      <c r="I1856" s="19">
        <f t="shared" si="2686"/>
        <v>6366.5420000000004</v>
      </c>
      <c r="J1856" s="19">
        <f t="shared" si="2686"/>
        <v>0</v>
      </c>
      <c r="K1856" s="19">
        <f t="shared" si="2686"/>
        <v>0</v>
      </c>
      <c r="L1856" s="19">
        <f t="shared" si="2613"/>
        <v>12763.642</v>
      </c>
      <c r="M1856" s="19">
        <f t="shared" si="2614"/>
        <v>6397.0999999999995</v>
      </c>
      <c r="N1856" s="19">
        <f t="shared" si="2615"/>
        <v>6397.0999999999995</v>
      </c>
      <c r="O1856" s="19">
        <f t="shared" si="2687"/>
        <v>0</v>
      </c>
      <c r="P1856" s="19">
        <f t="shared" si="2687"/>
        <v>0</v>
      </c>
      <c r="Q1856" s="19">
        <f t="shared" si="2687"/>
        <v>0</v>
      </c>
      <c r="R1856" s="19">
        <f t="shared" si="2630"/>
        <v>12763.642</v>
      </c>
      <c r="S1856" s="19">
        <f t="shared" si="2688"/>
        <v>0</v>
      </c>
      <c r="T1856" s="19">
        <f t="shared" ref="T1856:T1919" si="2690">R1856+S1856</f>
        <v>12763.642</v>
      </c>
      <c r="U1856" s="19">
        <f t="shared" si="2632"/>
        <v>6397.0999999999995</v>
      </c>
      <c r="V1856" s="19">
        <f t="shared" si="2633"/>
        <v>6397.0999999999995</v>
      </c>
      <c r="W1856" s="19">
        <f t="shared" si="2689"/>
        <v>0</v>
      </c>
      <c r="X1856" s="32"/>
      <c r="Y1856" s="23"/>
      <c r="Z1856" s="2"/>
    </row>
    <row r="1857" spans="1:26" ht="31.2" x14ac:dyDescent="0.3">
      <c r="A1857" s="47" t="s">
        <v>865</v>
      </c>
      <c r="B1857" s="44">
        <v>200</v>
      </c>
      <c r="C1857" s="47"/>
      <c r="D1857" s="47"/>
      <c r="E1857" s="15" t="s">
        <v>578</v>
      </c>
      <c r="F1857" s="19">
        <f t="shared" si="2686"/>
        <v>6397.0999999999995</v>
      </c>
      <c r="G1857" s="19">
        <f t="shared" si="2686"/>
        <v>6397.0999999999995</v>
      </c>
      <c r="H1857" s="19">
        <f t="shared" si="2686"/>
        <v>6397.0999999999995</v>
      </c>
      <c r="I1857" s="19">
        <f t="shared" si="2686"/>
        <v>6366.5420000000004</v>
      </c>
      <c r="J1857" s="19">
        <f t="shared" si="2686"/>
        <v>0</v>
      </c>
      <c r="K1857" s="19">
        <f t="shared" si="2686"/>
        <v>0</v>
      </c>
      <c r="L1857" s="19">
        <f t="shared" si="2613"/>
        <v>12763.642</v>
      </c>
      <c r="M1857" s="19">
        <f t="shared" si="2614"/>
        <v>6397.0999999999995</v>
      </c>
      <c r="N1857" s="19">
        <f t="shared" si="2615"/>
        <v>6397.0999999999995</v>
      </c>
      <c r="O1857" s="19">
        <f t="shared" si="2687"/>
        <v>0</v>
      </c>
      <c r="P1857" s="19">
        <f t="shared" si="2687"/>
        <v>0</v>
      </c>
      <c r="Q1857" s="19">
        <f t="shared" si="2687"/>
        <v>0</v>
      </c>
      <c r="R1857" s="19">
        <f t="shared" si="2630"/>
        <v>12763.642</v>
      </c>
      <c r="S1857" s="19">
        <f t="shared" si="2688"/>
        <v>0</v>
      </c>
      <c r="T1857" s="19">
        <f t="shared" si="2690"/>
        <v>12763.642</v>
      </c>
      <c r="U1857" s="19">
        <f t="shared" si="2632"/>
        <v>6397.0999999999995</v>
      </c>
      <c r="V1857" s="19">
        <f t="shared" si="2633"/>
        <v>6397.0999999999995</v>
      </c>
      <c r="W1857" s="19">
        <f t="shared" si="2689"/>
        <v>0</v>
      </c>
      <c r="X1857" s="32"/>
      <c r="Y1857" s="23"/>
      <c r="Z1857" s="2"/>
    </row>
    <row r="1858" spans="1:26" ht="46.8" x14ac:dyDescent="0.3">
      <c r="A1858" s="47" t="s">
        <v>865</v>
      </c>
      <c r="B1858" s="44">
        <v>240</v>
      </c>
      <c r="C1858" s="47"/>
      <c r="D1858" s="47"/>
      <c r="E1858" s="15" t="s">
        <v>586</v>
      </c>
      <c r="F1858" s="19">
        <f t="shared" si="2686"/>
        <v>6397.0999999999995</v>
      </c>
      <c r="G1858" s="19">
        <f t="shared" si="2686"/>
        <v>6397.0999999999995</v>
      </c>
      <c r="H1858" s="19">
        <f t="shared" si="2686"/>
        <v>6397.0999999999995</v>
      </c>
      <c r="I1858" s="19">
        <f t="shared" si="2686"/>
        <v>6366.5420000000004</v>
      </c>
      <c r="J1858" s="19">
        <f t="shared" si="2686"/>
        <v>0</v>
      </c>
      <c r="K1858" s="19">
        <f t="shared" si="2686"/>
        <v>0</v>
      </c>
      <c r="L1858" s="19">
        <f t="shared" si="2613"/>
        <v>12763.642</v>
      </c>
      <c r="M1858" s="19">
        <f t="shared" si="2614"/>
        <v>6397.0999999999995</v>
      </c>
      <c r="N1858" s="19">
        <f t="shared" si="2615"/>
        <v>6397.0999999999995</v>
      </c>
      <c r="O1858" s="19">
        <f t="shared" si="2687"/>
        <v>0</v>
      </c>
      <c r="P1858" s="19">
        <f t="shared" si="2687"/>
        <v>0</v>
      </c>
      <c r="Q1858" s="19">
        <f t="shared" si="2687"/>
        <v>0</v>
      </c>
      <c r="R1858" s="19">
        <f t="shared" si="2630"/>
        <v>12763.642</v>
      </c>
      <c r="S1858" s="19">
        <f t="shared" si="2688"/>
        <v>0</v>
      </c>
      <c r="T1858" s="19">
        <f t="shared" si="2690"/>
        <v>12763.642</v>
      </c>
      <c r="U1858" s="19">
        <f t="shared" si="2632"/>
        <v>6397.0999999999995</v>
      </c>
      <c r="V1858" s="19">
        <f t="shared" si="2633"/>
        <v>6397.0999999999995</v>
      </c>
      <c r="W1858" s="19">
        <f t="shared" si="2689"/>
        <v>0</v>
      </c>
      <c r="X1858" s="32"/>
      <c r="Y1858" s="23"/>
      <c r="Z1858" s="2"/>
    </row>
    <row r="1859" spans="1:26" x14ac:dyDescent="0.3">
      <c r="A1859" s="47" t="s">
        <v>865</v>
      </c>
      <c r="B1859" s="44">
        <v>240</v>
      </c>
      <c r="C1859" s="47" t="s">
        <v>200</v>
      </c>
      <c r="D1859" s="47" t="s">
        <v>20</v>
      </c>
      <c r="E1859" s="15" t="s">
        <v>553</v>
      </c>
      <c r="F1859" s="19">
        <v>6397.0999999999995</v>
      </c>
      <c r="G1859" s="19">
        <v>6397.0999999999995</v>
      </c>
      <c r="H1859" s="19">
        <v>6397.0999999999995</v>
      </c>
      <c r="I1859" s="19">
        <v>6366.5420000000004</v>
      </c>
      <c r="J1859" s="19"/>
      <c r="K1859" s="19"/>
      <c r="L1859" s="19">
        <f t="shared" si="2613"/>
        <v>12763.642</v>
      </c>
      <c r="M1859" s="19">
        <f t="shared" si="2614"/>
        <v>6397.0999999999995</v>
      </c>
      <c r="N1859" s="19">
        <f t="shared" si="2615"/>
        <v>6397.0999999999995</v>
      </c>
      <c r="O1859" s="19"/>
      <c r="P1859" s="19"/>
      <c r="Q1859" s="19"/>
      <c r="R1859" s="19">
        <f t="shared" si="2630"/>
        <v>12763.642</v>
      </c>
      <c r="S1859" s="19"/>
      <c r="T1859" s="19">
        <f t="shared" si="2690"/>
        <v>12763.642</v>
      </c>
      <c r="U1859" s="19">
        <f t="shared" si="2632"/>
        <v>6397.0999999999995</v>
      </c>
      <c r="V1859" s="19">
        <f t="shared" si="2633"/>
        <v>6397.0999999999995</v>
      </c>
      <c r="W1859" s="19"/>
      <c r="X1859" s="32"/>
      <c r="Y1859" s="23" t="s">
        <v>1326</v>
      </c>
      <c r="Z1859" s="2"/>
    </row>
    <row r="1860" spans="1:26" s="11" customFormat="1" ht="46.8" x14ac:dyDescent="0.3">
      <c r="A1860" s="10" t="s">
        <v>409</v>
      </c>
      <c r="B1860" s="17"/>
      <c r="C1860" s="10"/>
      <c r="D1860" s="10"/>
      <c r="E1860" s="16" t="s">
        <v>1235</v>
      </c>
      <c r="F1860" s="18">
        <f>F1861+F1870+F1875+F1880</f>
        <v>117642.29999999999</v>
      </c>
      <c r="G1860" s="18">
        <f>G1861+G1870+G1875+G1880</f>
        <v>117642.29999999999</v>
      </c>
      <c r="H1860" s="18">
        <f>H1861+H1870+H1875+H1880</f>
        <v>117642.29999999999</v>
      </c>
      <c r="I1860" s="18">
        <f t="shared" ref="I1860:K1860" si="2691">I1861+I1870+I1875+I1880</f>
        <v>22000</v>
      </c>
      <c r="J1860" s="18">
        <f t="shared" si="2691"/>
        <v>22000</v>
      </c>
      <c r="K1860" s="18">
        <f t="shared" si="2691"/>
        <v>22000</v>
      </c>
      <c r="L1860" s="18">
        <f t="shared" ref="L1860:L1930" si="2692">F1860+I1860</f>
        <v>139642.29999999999</v>
      </c>
      <c r="M1860" s="18">
        <f t="shared" ref="M1860:M1930" si="2693">G1860+J1860</f>
        <v>139642.29999999999</v>
      </c>
      <c r="N1860" s="18">
        <f t="shared" ref="N1860:N1930" si="2694">H1860+K1860</f>
        <v>139642.29999999999</v>
      </c>
      <c r="O1860" s="18">
        <f t="shared" ref="O1860:Q1860" si="2695">O1861+O1870+O1875+O1880</f>
        <v>-505.05</v>
      </c>
      <c r="P1860" s="18">
        <f t="shared" si="2695"/>
        <v>0</v>
      </c>
      <c r="Q1860" s="18">
        <f t="shared" si="2695"/>
        <v>0</v>
      </c>
      <c r="R1860" s="18">
        <f t="shared" si="2630"/>
        <v>139137.25</v>
      </c>
      <c r="S1860" s="18">
        <f>S1861+S1870+S1875+S1880</f>
        <v>0</v>
      </c>
      <c r="T1860" s="18">
        <f t="shared" si="2690"/>
        <v>139137.25</v>
      </c>
      <c r="U1860" s="18">
        <f t="shared" si="2632"/>
        <v>139642.29999999999</v>
      </c>
      <c r="V1860" s="18">
        <f t="shared" si="2633"/>
        <v>139642.29999999999</v>
      </c>
      <c r="W1860" s="18">
        <f>W1861+W1870+W1875+W1880</f>
        <v>0</v>
      </c>
      <c r="X1860" s="31"/>
      <c r="Y1860" s="26"/>
    </row>
    <row r="1861" spans="1:26" ht="62.4" x14ac:dyDescent="0.3">
      <c r="A1861" s="47" t="s">
        <v>410</v>
      </c>
      <c r="B1861" s="44"/>
      <c r="C1861" s="47"/>
      <c r="D1861" s="47"/>
      <c r="E1861" s="15" t="s">
        <v>1236</v>
      </c>
      <c r="F1861" s="19">
        <f t="shared" ref="F1861:K1861" si="2696">F1862+F1866</f>
        <v>2831.7</v>
      </c>
      <c r="G1861" s="19">
        <f t="shared" si="2696"/>
        <v>2831.7</v>
      </c>
      <c r="H1861" s="19">
        <f t="shared" si="2696"/>
        <v>2831.7</v>
      </c>
      <c r="I1861" s="19">
        <f t="shared" si="2696"/>
        <v>0</v>
      </c>
      <c r="J1861" s="19">
        <f t="shared" si="2696"/>
        <v>0</v>
      </c>
      <c r="K1861" s="19">
        <f t="shared" si="2696"/>
        <v>0</v>
      </c>
      <c r="L1861" s="19">
        <f t="shared" si="2692"/>
        <v>2831.7</v>
      </c>
      <c r="M1861" s="19">
        <f t="shared" si="2693"/>
        <v>2831.7</v>
      </c>
      <c r="N1861" s="19">
        <f t="shared" si="2694"/>
        <v>2831.7</v>
      </c>
      <c r="O1861" s="19">
        <f t="shared" ref="O1861:Q1861" si="2697">O1862+O1866</f>
        <v>0</v>
      </c>
      <c r="P1861" s="19">
        <f t="shared" si="2697"/>
        <v>0</v>
      </c>
      <c r="Q1861" s="19">
        <f t="shared" si="2697"/>
        <v>0</v>
      </c>
      <c r="R1861" s="19">
        <f t="shared" si="2630"/>
        <v>2831.7</v>
      </c>
      <c r="S1861" s="19">
        <f t="shared" ref="S1861" si="2698">S1862+S1866</f>
        <v>0</v>
      </c>
      <c r="T1861" s="19">
        <f t="shared" si="2690"/>
        <v>2831.7</v>
      </c>
      <c r="U1861" s="19">
        <f t="shared" si="2632"/>
        <v>2831.7</v>
      </c>
      <c r="V1861" s="19">
        <f t="shared" si="2633"/>
        <v>2831.7</v>
      </c>
      <c r="W1861" s="19">
        <f t="shared" ref="W1861" si="2699">W1862+W1866</f>
        <v>0</v>
      </c>
      <c r="X1861" s="32"/>
      <c r="Y1861" s="23"/>
      <c r="Z1861" s="2"/>
    </row>
    <row r="1862" spans="1:26" ht="46.8" x14ac:dyDescent="0.3">
      <c r="A1862" s="47" t="s">
        <v>407</v>
      </c>
      <c r="B1862" s="44"/>
      <c r="C1862" s="47"/>
      <c r="D1862" s="47"/>
      <c r="E1862" s="15" t="s">
        <v>772</v>
      </c>
      <c r="F1862" s="19">
        <f t="shared" ref="F1862:K1864" si="2700">F1863</f>
        <v>1000</v>
      </c>
      <c r="G1862" s="19">
        <f t="shared" si="2700"/>
        <v>1000</v>
      </c>
      <c r="H1862" s="19">
        <f t="shared" si="2700"/>
        <v>1000</v>
      </c>
      <c r="I1862" s="19">
        <f t="shared" si="2700"/>
        <v>0</v>
      </c>
      <c r="J1862" s="19">
        <f t="shared" si="2700"/>
        <v>0</v>
      </c>
      <c r="K1862" s="19">
        <f t="shared" si="2700"/>
        <v>0</v>
      </c>
      <c r="L1862" s="19">
        <f t="shared" si="2692"/>
        <v>1000</v>
      </c>
      <c r="M1862" s="19">
        <f t="shared" si="2693"/>
        <v>1000</v>
      </c>
      <c r="N1862" s="19">
        <f t="shared" si="2694"/>
        <v>1000</v>
      </c>
      <c r="O1862" s="19">
        <f t="shared" ref="O1862:Q1864" si="2701">O1863</f>
        <v>0</v>
      </c>
      <c r="P1862" s="19">
        <f t="shared" si="2701"/>
        <v>0</v>
      </c>
      <c r="Q1862" s="19">
        <f t="shared" si="2701"/>
        <v>0</v>
      </c>
      <c r="R1862" s="19">
        <f t="shared" si="2630"/>
        <v>1000</v>
      </c>
      <c r="S1862" s="19">
        <f t="shared" ref="S1862:S1864" si="2702">S1863</f>
        <v>0</v>
      </c>
      <c r="T1862" s="19">
        <f t="shared" si="2690"/>
        <v>1000</v>
      </c>
      <c r="U1862" s="19">
        <f t="shared" si="2632"/>
        <v>1000</v>
      </c>
      <c r="V1862" s="19">
        <f t="shared" si="2633"/>
        <v>1000</v>
      </c>
      <c r="W1862" s="19">
        <f t="shared" ref="W1862:W1864" si="2703">W1863</f>
        <v>0</v>
      </c>
      <c r="X1862" s="32"/>
      <c r="Y1862" s="23"/>
      <c r="Z1862" s="2"/>
    </row>
    <row r="1863" spans="1:26" ht="31.2" x14ac:dyDescent="0.3">
      <c r="A1863" s="47" t="s">
        <v>407</v>
      </c>
      <c r="B1863" s="44">
        <v>200</v>
      </c>
      <c r="C1863" s="47"/>
      <c r="D1863" s="47"/>
      <c r="E1863" s="15" t="s">
        <v>578</v>
      </c>
      <c r="F1863" s="19">
        <f t="shared" si="2700"/>
        <v>1000</v>
      </c>
      <c r="G1863" s="19">
        <f t="shared" si="2700"/>
        <v>1000</v>
      </c>
      <c r="H1863" s="19">
        <f t="shared" si="2700"/>
        <v>1000</v>
      </c>
      <c r="I1863" s="19">
        <f t="shared" si="2700"/>
        <v>0</v>
      </c>
      <c r="J1863" s="19">
        <f t="shared" si="2700"/>
        <v>0</v>
      </c>
      <c r="K1863" s="19">
        <f t="shared" si="2700"/>
        <v>0</v>
      </c>
      <c r="L1863" s="19">
        <f t="shared" si="2692"/>
        <v>1000</v>
      </c>
      <c r="M1863" s="19">
        <f t="shared" si="2693"/>
        <v>1000</v>
      </c>
      <c r="N1863" s="19">
        <f t="shared" si="2694"/>
        <v>1000</v>
      </c>
      <c r="O1863" s="19">
        <f t="shared" si="2701"/>
        <v>0</v>
      </c>
      <c r="P1863" s="19">
        <f t="shared" si="2701"/>
        <v>0</v>
      </c>
      <c r="Q1863" s="19">
        <f t="shared" si="2701"/>
        <v>0</v>
      </c>
      <c r="R1863" s="19">
        <f t="shared" si="2630"/>
        <v>1000</v>
      </c>
      <c r="S1863" s="19">
        <f t="shared" si="2702"/>
        <v>0</v>
      </c>
      <c r="T1863" s="19">
        <f t="shared" si="2690"/>
        <v>1000</v>
      </c>
      <c r="U1863" s="19">
        <f t="shared" si="2632"/>
        <v>1000</v>
      </c>
      <c r="V1863" s="19">
        <f t="shared" si="2633"/>
        <v>1000</v>
      </c>
      <c r="W1863" s="19">
        <f t="shared" si="2703"/>
        <v>0</v>
      </c>
      <c r="X1863" s="32"/>
      <c r="Y1863" s="23"/>
      <c r="Z1863" s="2"/>
    </row>
    <row r="1864" spans="1:26" ht="46.8" x14ac:dyDescent="0.3">
      <c r="A1864" s="47" t="s">
        <v>407</v>
      </c>
      <c r="B1864" s="44">
        <v>240</v>
      </c>
      <c r="C1864" s="47"/>
      <c r="D1864" s="47"/>
      <c r="E1864" s="15" t="s">
        <v>586</v>
      </c>
      <c r="F1864" s="19">
        <f t="shared" si="2700"/>
        <v>1000</v>
      </c>
      <c r="G1864" s="19">
        <f t="shared" si="2700"/>
        <v>1000</v>
      </c>
      <c r="H1864" s="19">
        <f t="shared" si="2700"/>
        <v>1000</v>
      </c>
      <c r="I1864" s="19">
        <f t="shared" si="2700"/>
        <v>0</v>
      </c>
      <c r="J1864" s="19">
        <f t="shared" si="2700"/>
        <v>0</v>
      </c>
      <c r="K1864" s="19">
        <f t="shared" si="2700"/>
        <v>0</v>
      </c>
      <c r="L1864" s="19">
        <f t="shared" si="2692"/>
        <v>1000</v>
      </c>
      <c r="M1864" s="19">
        <f t="shared" si="2693"/>
        <v>1000</v>
      </c>
      <c r="N1864" s="19">
        <f t="shared" si="2694"/>
        <v>1000</v>
      </c>
      <c r="O1864" s="19">
        <f t="shared" si="2701"/>
        <v>0</v>
      </c>
      <c r="P1864" s="19">
        <f t="shared" si="2701"/>
        <v>0</v>
      </c>
      <c r="Q1864" s="19">
        <f t="shared" si="2701"/>
        <v>0</v>
      </c>
      <c r="R1864" s="19">
        <f t="shared" si="2630"/>
        <v>1000</v>
      </c>
      <c r="S1864" s="19">
        <f t="shared" si="2702"/>
        <v>0</v>
      </c>
      <c r="T1864" s="19">
        <f t="shared" si="2690"/>
        <v>1000</v>
      </c>
      <c r="U1864" s="19">
        <f t="shared" si="2632"/>
        <v>1000</v>
      </c>
      <c r="V1864" s="19">
        <f t="shared" si="2633"/>
        <v>1000</v>
      </c>
      <c r="W1864" s="19">
        <f t="shared" si="2703"/>
        <v>0</v>
      </c>
      <c r="X1864" s="32"/>
      <c r="Y1864" s="23"/>
      <c r="Z1864" s="2"/>
    </row>
    <row r="1865" spans="1:26" ht="31.2" x14ac:dyDescent="0.3">
      <c r="A1865" s="47" t="s">
        <v>407</v>
      </c>
      <c r="B1865" s="44">
        <v>240</v>
      </c>
      <c r="C1865" s="47" t="s">
        <v>200</v>
      </c>
      <c r="D1865" s="47" t="s">
        <v>200</v>
      </c>
      <c r="E1865" s="15" t="s">
        <v>554</v>
      </c>
      <c r="F1865" s="19">
        <v>1000</v>
      </c>
      <c r="G1865" s="19">
        <v>1000</v>
      </c>
      <c r="H1865" s="19">
        <v>1000</v>
      </c>
      <c r="I1865" s="19"/>
      <c r="J1865" s="19"/>
      <c r="K1865" s="19"/>
      <c r="L1865" s="19">
        <f t="shared" si="2692"/>
        <v>1000</v>
      </c>
      <c r="M1865" s="19">
        <f t="shared" si="2693"/>
        <v>1000</v>
      </c>
      <c r="N1865" s="19">
        <f t="shared" si="2694"/>
        <v>1000</v>
      </c>
      <c r="O1865" s="19"/>
      <c r="P1865" s="19"/>
      <c r="Q1865" s="19"/>
      <c r="R1865" s="19">
        <f t="shared" si="2630"/>
        <v>1000</v>
      </c>
      <c r="S1865" s="19"/>
      <c r="T1865" s="19">
        <f t="shared" si="2690"/>
        <v>1000</v>
      </c>
      <c r="U1865" s="19">
        <f t="shared" si="2632"/>
        <v>1000</v>
      </c>
      <c r="V1865" s="19">
        <f t="shared" si="2633"/>
        <v>1000</v>
      </c>
      <c r="W1865" s="19"/>
      <c r="X1865" s="32"/>
      <c r="Y1865" s="23"/>
      <c r="Z1865" s="2"/>
    </row>
    <row r="1866" spans="1:26" ht="62.4" x14ac:dyDescent="0.3">
      <c r="A1866" s="47" t="s">
        <v>408</v>
      </c>
      <c r="B1866" s="44"/>
      <c r="C1866" s="47"/>
      <c r="D1866" s="47"/>
      <c r="E1866" s="15" t="s">
        <v>773</v>
      </c>
      <c r="F1866" s="19">
        <f t="shared" ref="F1866:K1868" si="2704">F1867</f>
        <v>1831.7</v>
      </c>
      <c r="G1866" s="19">
        <f t="shared" si="2704"/>
        <v>1831.7</v>
      </c>
      <c r="H1866" s="19">
        <f t="shared" si="2704"/>
        <v>1831.7</v>
      </c>
      <c r="I1866" s="19">
        <f t="shared" si="2704"/>
        <v>0</v>
      </c>
      <c r="J1866" s="19">
        <f t="shared" si="2704"/>
        <v>0</v>
      </c>
      <c r="K1866" s="19">
        <f t="shared" si="2704"/>
        <v>0</v>
      </c>
      <c r="L1866" s="19">
        <f t="shared" si="2692"/>
        <v>1831.7</v>
      </c>
      <c r="M1866" s="19">
        <f t="shared" si="2693"/>
        <v>1831.7</v>
      </c>
      <c r="N1866" s="19">
        <f t="shared" si="2694"/>
        <v>1831.7</v>
      </c>
      <c r="O1866" s="19">
        <f t="shared" ref="O1866:Q1868" si="2705">O1867</f>
        <v>0</v>
      </c>
      <c r="P1866" s="19">
        <f t="shared" si="2705"/>
        <v>0</v>
      </c>
      <c r="Q1866" s="19">
        <f t="shared" si="2705"/>
        <v>0</v>
      </c>
      <c r="R1866" s="19">
        <f t="shared" si="2630"/>
        <v>1831.7</v>
      </c>
      <c r="S1866" s="19">
        <f t="shared" ref="S1866:S1868" si="2706">S1867</f>
        <v>0</v>
      </c>
      <c r="T1866" s="19">
        <f t="shared" si="2690"/>
        <v>1831.7</v>
      </c>
      <c r="U1866" s="19">
        <f t="shared" si="2632"/>
        <v>1831.7</v>
      </c>
      <c r="V1866" s="19">
        <f t="shared" si="2633"/>
        <v>1831.7</v>
      </c>
      <c r="W1866" s="19">
        <f t="shared" ref="W1866:W1868" si="2707">W1867</f>
        <v>0</v>
      </c>
      <c r="X1866" s="32"/>
      <c r="Y1866" s="23"/>
      <c r="Z1866" s="2"/>
    </row>
    <row r="1867" spans="1:26" ht="31.2" x14ac:dyDescent="0.3">
      <c r="A1867" s="47" t="s">
        <v>408</v>
      </c>
      <c r="B1867" s="44">
        <v>200</v>
      </c>
      <c r="C1867" s="47"/>
      <c r="D1867" s="47"/>
      <c r="E1867" s="15" t="s">
        <v>578</v>
      </c>
      <c r="F1867" s="19">
        <f t="shared" si="2704"/>
        <v>1831.7</v>
      </c>
      <c r="G1867" s="19">
        <f t="shared" si="2704"/>
        <v>1831.7</v>
      </c>
      <c r="H1867" s="19">
        <f t="shared" si="2704"/>
        <v>1831.7</v>
      </c>
      <c r="I1867" s="19">
        <f t="shared" si="2704"/>
        <v>0</v>
      </c>
      <c r="J1867" s="19">
        <f t="shared" si="2704"/>
        <v>0</v>
      </c>
      <c r="K1867" s="19">
        <f t="shared" si="2704"/>
        <v>0</v>
      </c>
      <c r="L1867" s="19">
        <f t="shared" si="2692"/>
        <v>1831.7</v>
      </c>
      <c r="M1867" s="19">
        <f t="shared" si="2693"/>
        <v>1831.7</v>
      </c>
      <c r="N1867" s="19">
        <f t="shared" si="2694"/>
        <v>1831.7</v>
      </c>
      <c r="O1867" s="19">
        <f t="shared" si="2705"/>
        <v>0</v>
      </c>
      <c r="P1867" s="19">
        <f t="shared" si="2705"/>
        <v>0</v>
      </c>
      <c r="Q1867" s="19">
        <f t="shared" si="2705"/>
        <v>0</v>
      </c>
      <c r="R1867" s="19">
        <f t="shared" si="2630"/>
        <v>1831.7</v>
      </c>
      <c r="S1867" s="19">
        <f t="shared" si="2706"/>
        <v>0</v>
      </c>
      <c r="T1867" s="19">
        <f t="shared" si="2690"/>
        <v>1831.7</v>
      </c>
      <c r="U1867" s="19">
        <f t="shared" si="2632"/>
        <v>1831.7</v>
      </c>
      <c r="V1867" s="19">
        <f t="shared" si="2633"/>
        <v>1831.7</v>
      </c>
      <c r="W1867" s="19">
        <f t="shared" si="2707"/>
        <v>0</v>
      </c>
      <c r="X1867" s="32"/>
      <c r="Y1867" s="23"/>
      <c r="Z1867" s="2"/>
    </row>
    <row r="1868" spans="1:26" ht="46.8" x14ac:dyDescent="0.3">
      <c r="A1868" s="47" t="s">
        <v>408</v>
      </c>
      <c r="B1868" s="44">
        <v>240</v>
      </c>
      <c r="C1868" s="47"/>
      <c r="D1868" s="47"/>
      <c r="E1868" s="15" t="s">
        <v>586</v>
      </c>
      <c r="F1868" s="19">
        <f t="shared" si="2704"/>
        <v>1831.7</v>
      </c>
      <c r="G1868" s="19">
        <f t="shared" si="2704"/>
        <v>1831.7</v>
      </c>
      <c r="H1868" s="19">
        <f t="shared" si="2704"/>
        <v>1831.7</v>
      </c>
      <c r="I1868" s="19">
        <f t="shared" si="2704"/>
        <v>0</v>
      </c>
      <c r="J1868" s="19">
        <f t="shared" si="2704"/>
        <v>0</v>
      </c>
      <c r="K1868" s="19">
        <f t="shared" si="2704"/>
        <v>0</v>
      </c>
      <c r="L1868" s="19">
        <f t="shared" si="2692"/>
        <v>1831.7</v>
      </c>
      <c r="M1868" s="19">
        <f t="shared" si="2693"/>
        <v>1831.7</v>
      </c>
      <c r="N1868" s="19">
        <f t="shared" si="2694"/>
        <v>1831.7</v>
      </c>
      <c r="O1868" s="19">
        <f t="shared" si="2705"/>
        <v>0</v>
      </c>
      <c r="P1868" s="19">
        <f t="shared" si="2705"/>
        <v>0</v>
      </c>
      <c r="Q1868" s="19">
        <f t="shared" si="2705"/>
        <v>0</v>
      </c>
      <c r="R1868" s="19">
        <f t="shared" si="2630"/>
        <v>1831.7</v>
      </c>
      <c r="S1868" s="19">
        <f t="shared" si="2706"/>
        <v>0</v>
      </c>
      <c r="T1868" s="19">
        <f t="shared" si="2690"/>
        <v>1831.7</v>
      </c>
      <c r="U1868" s="19">
        <f t="shared" si="2632"/>
        <v>1831.7</v>
      </c>
      <c r="V1868" s="19">
        <f t="shared" si="2633"/>
        <v>1831.7</v>
      </c>
      <c r="W1868" s="19">
        <f t="shared" si="2707"/>
        <v>0</v>
      </c>
      <c r="X1868" s="32"/>
      <c r="Y1868" s="23"/>
      <c r="Z1868" s="2"/>
    </row>
    <row r="1869" spans="1:26" ht="31.2" x14ac:dyDescent="0.3">
      <c r="A1869" s="47" t="s">
        <v>408</v>
      </c>
      <c r="B1869" s="44">
        <v>240</v>
      </c>
      <c r="C1869" s="47" t="s">
        <v>200</v>
      </c>
      <c r="D1869" s="47" t="s">
        <v>200</v>
      </c>
      <c r="E1869" s="15" t="s">
        <v>554</v>
      </c>
      <c r="F1869" s="19">
        <v>1831.7</v>
      </c>
      <c r="G1869" s="19">
        <v>1831.7</v>
      </c>
      <c r="H1869" s="19">
        <v>1831.7</v>
      </c>
      <c r="I1869" s="19"/>
      <c r="J1869" s="19"/>
      <c r="K1869" s="19"/>
      <c r="L1869" s="19">
        <f t="shared" si="2692"/>
        <v>1831.7</v>
      </c>
      <c r="M1869" s="19">
        <f t="shared" si="2693"/>
        <v>1831.7</v>
      </c>
      <c r="N1869" s="19">
        <f t="shared" si="2694"/>
        <v>1831.7</v>
      </c>
      <c r="O1869" s="19"/>
      <c r="P1869" s="19"/>
      <c r="Q1869" s="19"/>
      <c r="R1869" s="19">
        <f t="shared" si="2630"/>
        <v>1831.7</v>
      </c>
      <c r="S1869" s="19"/>
      <c r="T1869" s="19">
        <f t="shared" si="2690"/>
        <v>1831.7</v>
      </c>
      <c r="U1869" s="19">
        <f t="shared" si="2632"/>
        <v>1831.7</v>
      </c>
      <c r="V1869" s="19">
        <f t="shared" si="2633"/>
        <v>1831.7</v>
      </c>
      <c r="W1869" s="19"/>
      <c r="X1869" s="32"/>
      <c r="Y1869" s="23"/>
      <c r="Z1869" s="2"/>
    </row>
    <row r="1870" spans="1:26" ht="46.8" x14ac:dyDescent="0.3">
      <c r="A1870" s="47" t="s">
        <v>412</v>
      </c>
      <c r="B1870" s="44"/>
      <c r="C1870" s="47"/>
      <c r="D1870" s="47"/>
      <c r="E1870" s="15" t="s">
        <v>1237</v>
      </c>
      <c r="F1870" s="19">
        <f t="shared" ref="F1870:K1873" si="2708">F1871</f>
        <v>38810.6</v>
      </c>
      <c r="G1870" s="19">
        <f t="shared" si="2708"/>
        <v>38810.6</v>
      </c>
      <c r="H1870" s="19">
        <f t="shared" si="2708"/>
        <v>38810.6</v>
      </c>
      <c r="I1870" s="19">
        <f t="shared" si="2708"/>
        <v>0</v>
      </c>
      <c r="J1870" s="19">
        <f t="shared" si="2708"/>
        <v>0</v>
      </c>
      <c r="K1870" s="19">
        <f t="shared" si="2708"/>
        <v>0</v>
      </c>
      <c r="L1870" s="19">
        <f t="shared" si="2692"/>
        <v>38810.6</v>
      </c>
      <c r="M1870" s="19">
        <f t="shared" si="2693"/>
        <v>38810.6</v>
      </c>
      <c r="N1870" s="19">
        <f t="shared" si="2694"/>
        <v>38810.6</v>
      </c>
      <c r="O1870" s="19">
        <f t="shared" ref="O1870:Q1873" si="2709">O1871</f>
        <v>0</v>
      </c>
      <c r="P1870" s="19">
        <f t="shared" si="2709"/>
        <v>0</v>
      </c>
      <c r="Q1870" s="19">
        <f t="shared" si="2709"/>
        <v>0</v>
      </c>
      <c r="R1870" s="19">
        <f t="shared" si="2630"/>
        <v>38810.6</v>
      </c>
      <c r="S1870" s="19">
        <f t="shared" ref="S1870:S1873" si="2710">S1871</f>
        <v>0</v>
      </c>
      <c r="T1870" s="19">
        <f t="shared" si="2690"/>
        <v>38810.6</v>
      </c>
      <c r="U1870" s="19">
        <f t="shared" si="2632"/>
        <v>38810.6</v>
      </c>
      <c r="V1870" s="19">
        <f t="shared" si="2633"/>
        <v>38810.6</v>
      </c>
      <c r="W1870" s="19">
        <f t="shared" ref="W1870" si="2711">W1871</f>
        <v>0</v>
      </c>
      <c r="X1870" s="32"/>
      <c r="Y1870" s="23"/>
      <c r="Z1870" s="2"/>
    </row>
    <row r="1871" spans="1:26" ht="46.8" x14ac:dyDescent="0.3">
      <c r="A1871" s="47" t="s">
        <v>411</v>
      </c>
      <c r="B1871" s="44"/>
      <c r="C1871" s="47"/>
      <c r="D1871" s="47"/>
      <c r="E1871" s="15" t="s">
        <v>774</v>
      </c>
      <c r="F1871" s="19">
        <f t="shared" si="2708"/>
        <v>38810.6</v>
      </c>
      <c r="G1871" s="19">
        <f t="shared" si="2708"/>
        <v>38810.6</v>
      </c>
      <c r="H1871" s="19">
        <f t="shared" si="2708"/>
        <v>38810.6</v>
      </c>
      <c r="I1871" s="19">
        <f t="shared" si="2708"/>
        <v>0</v>
      </c>
      <c r="J1871" s="19">
        <f t="shared" si="2708"/>
        <v>0</v>
      </c>
      <c r="K1871" s="19">
        <f t="shared" si="2708"/>
        <v>0</v>
      </c>
      <c r="L1871" s="19">
        <f t="shared" si="2692"/>
        <v>38810.6</v>
      </c>
      <c r="M1871" s="19">
        <f t="shared" si="2693"/>
        <v>38810.6</v>
      </c>
      <c r="N1871" s="19">
        <f t="shared" si="2694"/>
        <v>38810.6</v>
      </c>
      <c r="O1871" s="19">
        <f t="shared" si="2709"/>
        <v>0</v>
      </c>
      <c r="P1871" s="19">
        <f t="shared" si="2709"/>
        <v>0</v>
      </c>
      <c r="Q1871" s="19">
        <f t="shared" si="2709"/>
        <v>0</v>
      </c>
      <c r="R1871" s="19">
        <f t="shared" si="2630"/>
        <v>38810.6</v>
      </c>
      <c r="S1871" s="19">
        <f t="shared" si="2710"/>
        <v>0</v>
      </c>
      <c r="T1871" s="19">
        <f t="shared" si="2690"/>
        <v>38810.6</v>
      </c>
      <c r="U1871" s="19">
        <f t="shared" si="2632"/>
        <v>38810.6</v>
      </c>
      <c r="V1871" s="19">
        <f t="shared" si="2633"/>
        <v>38810.6</v>
      </c>
      <c r="W1871" s="19">
        <f t="shared" ref="W1871:W1873" si="2712">W1872</f>
        <v>0</v>
      </c>
      <c r="X1871" s="32"/>
      <c r="Y1871" s="23"/>
      <c r="Z1871" s="2"/>
    </row>
    <row r="1872" spans="1:26" x14ac:dyDescent="0.3">
      <c r="A1872" s="47" t="s">
        <v>411</v>
      </c>
      <c r="B1872" s="44">
        <v>800</v>
      </c>
      <c r="C1872" s="47"/>
      <c r="D1872" s="47"/>
      <c r="E1872" s="15" t="s">
        <v>583</v>
      </c>
      <c r="F1872" s="19">
        <f t="shared" si="2708"/>
        <v>38810.6</v>
      </c>
      <c r="G1872" s="19">
        <f t="shared" si="2708"/>
        <v>38810.6</v>
      </c>
      <c r="H1872" s="19">
        <f t="shared" si="2708"/>
        <v>38810.6</v>
      </c>
      <c r="I1872" s="19">
        <f t="shared" si="2708"/>
        <v>0</v>
      </c>
      <c r="J1872" s="19">
        <f t="shared" si="2708"/>
        <v>0</v>
      </c>
      <c r="K1872" s="19">
        <f t="shared" si="2708"/>
        <v>0</v>
      </c>
      <c r="L1872" s="19">
        <f t="shared" si="2692"/>
        <v>38810.6</v>
      </c>
      <c r="M1872" s="19">
        <f t="shared" si="2693"/>
        <v>38810.6</v>
      </c>
      <c r="N1872" s="19">
        <f t="shared" si="2694"/>
        <v>38810.6</v>
      </c>
      <c r="O1872" s="19">
        <f t="shared" si="2709"/>
        <v>0</v>
      </c>
      <c r="P1872" s="19">
        <f t="shared" si="2709"/>
        <v>0</v>
      </c>
      <c r="Q1872" s="19">
        <f t="shared" si="2709"/>
        <v>0</v>
      </c>
      <c r="R1872" s="19">
        <f t="shared" si="2630"/>
        <v>38810.6</v>
      </c>
      <c r="S1872" s="19">
        <f t="shared" si="2710"/>
        <v>0</v>
      </c>
      <c r="T1872" s="19">
        <f t="shared" si="2690"/>
        <v>38810.6</v>
      </c>
      <c r="U1872" s="19">
        <f t="shared" si="2632"/>
        <v>38810.6</v>
      </c>
      <c r="V1872" s="19">
        <f t="shared" si="2633"/>
        <v>38810.6</v>
      </c>
      <c r="W1872" s="19">
        <f t="shared" si="2712"/>
        <v>0</v>
      </c>
      <c r="X1872" s="32"/>
      <c r="Y1872" s="23"/>
      <c r="Z1872" s="2"/>
    </row>
    <row r="1873" spans="1:26" ht="78" x14ac:dyDescent="0.3">
      <c r="A1873" s="47" t="s">
        <v>411</v>
      </c>
      <c r="B1873" s="44">
        <v>810</v>
      </c>
      <c r="C1873" s="47"/>
      <c r="D1873" s="47"/>
      <c r="E1873" s="15" t="s">
        <v>599</v>
      </c>
      <c r="F1873" s="19">
        <f t="shared" si="2708"/>
        <v>38810.6</v>
      </c>
      <c r="G1873" s="19">
        <f t="shared" si="2708"/>
        <v>38810.6</v>
      </c>
      <c r="H1873" s="19">
        <f t="shared" si="2708"/>
        <v>38810.6</v>
      </c>
      <c r="I1873" s="19">
        <f t="shared" si="2708"/>
        <v>0</v>
      </c>
      <c r="J1873" s="19">
        <f t="shared" si="2708"/>
        <v>0</v>
      </c>
      <c r="K1873" s="19">
        <f t="shared" si="2708"/>
        <v>0</v>
      </c>
      <c r="L1873" s="19">
        <f t="shared" si="2692"/>
        <v>38810.6</v>
      </c>
      <c r="M1873" s="19">
        <f t="shared" si="2693"/>
        <v>38810.6</v>
      </c>
      <c r="N1873" s="19">
        <f t="shared" si="2694"/>
        <v>38810.6</v>
      </c>
      <c r="O1873" s="19">
        <f t="shared" si="2709"/>
        <v>0</v>
      </c>
      <c r="P1873" s="19">
        <f t="shared" si="2709"/>
        <v>0</v>
      </c>
      <c r="Q1873" s="19">
        <f t="shared" si="2709"/>
        <v>0</v>
      </c>
      <c r="R1873" s="19">
        <f t="shared" si="2630"/>
        <v>38810.6</v>
      </c>
      <c r="S1873" s="19">
        <f t="shared" si="2710"/>
        <v>0</v>
      </c>
      <c r="T1873" s="19">
        <f t="shared" si="2690"/>
        <v>38810.6</v>
      </c>
      <c r="U1873" s="19">
        <f t="shared" si="2632"/>
        <v>38810.6</v>
      </c>
      <c r="V1873" s="19">
        <f t="shared" si="2633"/>
        <v>38810.6</v>
      </c>
      <c r="W1873" s="19">
        <f t="shared" si="2712"/>
        <v>0</v>
      </c>
      <c r="X1873" s="32"/>
      <c r="Y1873" s="23"/>
      <c r="Z1873" s="2"/>
    </row>
    <row r="1874" spans="1:26" x14ac:dyDescent="0.3">
      <c r="A1874" s="47" t="s">
        <v>411</v>
      </c>
      <c r="B1874" s="44">
        <v>810</v>
      </c>
      <c r="C1874" s="47" t="s">
        <v>61</v>
      </c>
      <c r="D1874" s="47" t="s">
        <v>142</v>
      </c>
      <c r="E1874" s="15" t="s">
        <v>569</v>
      </c>
      <c r="F1874" s="19">
        <v>38810.6</v>
      </c>
      <c r="G1874" s="19">
        <v>38810.6</v>
      </c>
      <c r="H1874" s="19">
        <v>38810.6</v>
      </c>
      <c r="I1874" s="19"/>
      <c r="J1874" s="19"/>
      <c r="K1874" s="19"/>
      <c r="L1874" s="19">
        <f t="shared" si="2692"/>
        <v>38810.6</v>
      </c>
      <c r="M1874" s="19">
        <f t="shared" si="2693"/>
        <v>38810.6</v>
      </c>
      <c r="N1874" s="19">
        <f t="shared" si="2694"/>
        <v>38810.6</v>
      </c>
      <c r="O1874" s="19"/>
      <c r="P1874" s="19"/>
      <c r="Q1874" s="19"/>
      <c r="R1874" s="19">
        <f t="shared" ref="R1874:R1937" si="2713">L1874+O1874</f>
        <v>38810.6</v>
      </c>
      <c r="S1874" s="19"/>
      <c r="T1874" s="19">
        <f t="shared" si="2690"/>
        <v>38810.6</v>
      </c>
      <c r="U1874" s="19">
        <f t="shared" ref="U1874:U1937" si="2714">M1874+P1874</f>
        <v>38810.6</v>
      </c>
      <c r="V1874" s="19">
        <f t="shared" ref="V1874:V1937" si="2715">N1874+Q1874</f>
        <v>38810.6</v>
      </c>
      <c r="W1874" s="19"/>
      <c r="X1874" s="32"/>
      <c r="Y1874" s="23"/>
      <c r="Z1874" s="2"/>
    </row>
    <row r="1875" spans="1:26" ht="62.4" x14ac:dyDescent="0.3">
      <c r="A1875" s="47" t="s">
        <v>414</v>
      </c>
      <c r="B1875" s="44"/>
      <c r="C1875" s="47"/>
      <c r="D1875" s="47"/>
      <c r="E1875" s="15" t="s">
        <v>1238</v>
      </c>
      <c r="F1875" s="19">
        <f t="shared" ref="F1875:W1878" si="2716">F1876</f>
        <v>74999.999999999985</v>
      </c>
      <c r="G1875" s="19">
        <f t="shared" si="2716"/>
        <v>74999.999999999985</v>
      </c>
      <c r="H1875" s="19">
        <f t="shared" si="2716"/>
        <v>74999.999999999985</v>
      </c>
      <c r="I1875" s="19">
        <f t="shared" si="2716"/>
        <v>22000</v>
      </c>
      <c r="J1875" s="19">
        <f t="shared" si="2716"/>
        <v>22000</v>
      </c>
      <c r="K1875" s="19">
        <f t="shared" si="2716"/>
        <v>22000</v>
      </c>
      <c r="L1875" s="19">
        <f t="shared" si="2692"/>
        <v>96999.999999999985</v>
      </c>
      <c r="M1875" s="19">
        <f t="shared" si="2693"/>
        <v>96999.999999999985</v>
      </c>
      <c r="N1875" s="19">
        <f t="shared" si="2694"/>
        <v>96999.999999999985</v>
      </c>
      <c r="O1875" s="19">
        <f t="shared" ref="O1875:Q1877" si="2717">O1876</f>
        <v>0</v>
      </c>
      <c r="P1875" s="19">
        <f t="shared" si="2717"/>
        <v>0</v>
      </c>
      <c r="Q1875" s="19">
        <f t="shared" si="2717"/>
        <v>0</v>
      </c>
      <c r="R1875" s="19">
        <f t="shared" si="2713"/>
        <v>96999.999999999985</v>
      </c>
      <c r="S1875" s="19">
        <f t="shared" ref="S1875:S1877" si="2718">S1876</f>
        <v>0</v>
      </c>
      <c r="T1875" s="19">
        <f t="shared" si="2690"/>
        <v>96999.999999999985</v>
      </c>
      <c r="U1875" s="19">
        <f t="shared" si="2714"/>
        <v>96999.999999999985</v>
      </c>
      <c r="V1875" s="19">
        <f t="shared" si="2715"/>
        <v>96999.999999999985</v>
      </c>
      <c r="W1875" s="19">
        <f t="shared" ref="W1875:W1877" si="2719">W1876</f>
        <v>0</v>
      </c>
      <c r="X1875" s="32"/>
      <c r="Y1875" s="23"/>
      <c r="Z1875" s="2"/>
    </row>
    <row r="1876" spans="1:26" ht="46.8" x14ac:dyDescent="0.3">
      <c r="A1876" s="47" t="s">
        <v>413</v>
      </c>
      <c r="B1876" s="44"/>
      <c r="C1876" s="47"/>
      <c r="D1876" s="47"/>
      <c r="E1876" s="15" t="s">
        <v>887</v>
      </c>
      <c r="F1876" s="19">
        <f t="shared" si="2716"/>
        <v>74999.999999999985</v>
      </c>
      <c r="G1876" s="19">
        <f t="shared" si="2716"/>
        <v>74999.999999999985</v>
      </c>
      <c r="H1876" s="19">
        <f t="shared" si="2716"/>
        <v>74999.999999999985</v>
      </c>
      <c r="I1876" s="19">
        <f t="shared" si="2716"/>
        <v>22000</v>
      </c>
      <c r="J1876" s="19">
        <f t="shared" si="2716"/>
        <v>22000</v>
      </c>
      <c r="K1876" s="19">
        <f t="shared" si="2716"/>
        <v>22000</v>
      </c>
      <c r="L1876" s="19">
        <f t="shared" si="2692"/>
        <v>96999.999999999985</v>
      </c>
      <c r="M1876" s="19">
        <f t="shared" si="2693"/>
        <v>96999.999999999985</v>
      </c>
      <c r="N1876" s="19">
        <f t="shared" si="2694"/>
        <v>96999.999999999985</v>
      </c>
      <c r="O1876" s="19">
        <f t="shared" si="2717"/>
        <v>0</v>
      </c>
      <c r="P1876" s="19">
        <f t="shared" si="2717"/>
        <v>0</v>
      </c>
      <c r="Q1876" s="19">
        <f t="shared" si="2717"/>
        <v>0</v>
      </c>
      <c r="R1876" s="19">
        <f t="shared" si="2713"/>
        <v>96999.999999999985</v>
      </c>
      <c r="S1876" s="19">
        <f t="shared" si="2718"/>
        <v>0</v>
      </c>
      <c r="T1876" s="19">
        <f t="shared" si="2690"/>
        <v>96999.999999999985</v>
      </c>
      <c r="U1876" s="19">
        <f t="shared" si="2714"/>
        <v>96999.999999999985</v>
      </c>
      <c r="V1876" s="19">
        <f t="shared" si="2715"/>
        <v>96999.999999999985</v>
      </c>
      <c r="W1876" s="19">
        <f t="shared" si="2719"/>
        <v>0</v>
      </c>
      <c r="X1876" s="32"/>
      <c r="Y1876" s="23"/>
      <c r="Z1876" s="2"/>
    </row>
    <row r="1877" spans="1:26" x14ac:dyDescent="0.3">
      <c r="A1877" s="47" t="s">
        <v>413</v>
      </c>
      <c r="B1877" s="44">
        <v>800</v>
      </c>
      <c r="C1877" s="47"/>
      <c r="D1877" s="47"/>
      <c r="E1877" s="15" t="s">
        <v>583</v>
      </c>
      <c r="F1877" s="19">
        <f t="shared" si="2716"/>
        <v>74999.999999999985</v>
      </c>
      <c r="G1877" s="19">
        <f t="shared" si="2716"/>
        <v>74999.999999999985</v>
      </c>
      <c r="H1877" s="19">
        <f t="shared" si="2716"/>
        <v>74999.999999999985</v>
      </c>
      <c r="I1877" s="19">
        <f t="shared" si="2716"/>
        <v>22000</v>
      </c>
      <c r="J1877" s="19">
        <f t="shared" si="2716"/>
        <v>22000</v>
      </c>
      <c r="K1877" s="19">
        <f t="shared" si="2716"/>
        <v>22000</v>
      </c>
      <c r="L1877" s="19">
        <f t="shared" si="2692"/>
        <v>96999.999999999985</v>
      </c>
      <c r="M1877" s="19">
        <f t="shared" si="2693"/>
        <v>96999.999999999985</v>
      </c>
      <c r="N1877" s="19">
        <f t="shared" si="2694"/>
        <v>96999.999999999985</v>
      </c>
      <c r="O1877" s="19">
        <f t="shared" si="2717"/>
        <v>0</v>
      </c>
      <c r="P1877" s="19">
        <f t="shared" si="2717"/>
        <v>0</v>
      </c>
      <c r="Q1877" s="19">
        <f t="shared" si="2717"/>
        <v>0</v>
      </c>
      <c r="R1877" s="19">
        <f t="shared" si="2713"/>
        <v>96999.999999999985</v>
      </c>
      <c r="S1877" s="19">
        <f t="shared" si="2718"/>
        <v>0</v>
      </c>
      <c r="T1877" s="19">
        <f t="shared" si="2690"/>
        <v>96999.999999999985</v>
      </c>
      <c r="U1877" s="19">
        <f t="shared" si="2714"/>
        <v>96999.999999999985</v>
      </c>
      <c r="V1877" s="19">
        <f t="shared" si="2715"/>
        <v>96999.999999999985</v>
      </c>
      <c r="W1877" s="19">
        <f t="shared" si="2719"/>
        <v>0</v>
      </c>
      <c r="X1877" s="32"/>
      <c r="Y1877" s="23"/>
      <c r="Z1877" s="2"/>
    </row>
    <row r="1878" spans="1:26" ht="78" x14ac:dyDescent="0.3">
      <c r="A1878" s="47" t="s">
        <v>413</v>
      </c>
      <c r="B1878" s="44">
        <v>810</v>
      </c>
      <c r="C1878" s="47"/>
      <c r="D1878" s="47"/>
      <c r="E1878" s="15" t="s">
        <v>599</v>
      </c>
      <c r="F1878" s="19">
        <f>F1879</f>
        <v>74999.999999999985</v>
      </c>
      <c r="G1878" s="19">
        <f t="shared" si="2716"/>
        <v>74999.999999999985</v>
      </c>
      <c r="H1878" s="19">
        <f t="shared" si="2716"/>
        <v>74999.999999999985</v>
      </c>
      <c r="I1878" s="19">
        <f t="shared" si="2716"/>
        <v>22000</v>
      </c>
      <c r="J1878" s="19">
        <f t="shared" si="2716"/>
        <v>22000</v>
      </c>
      <c r="K1878" s="19">
        <f t="shared" si="2716"/>
        <v>22000</v>
      </c>
      <c r="L1878" s="19">
        <f t="shared" si="2692"/>
        <v>96999.999999999985</v>
      </c>
      <c r="M1878" s="19">
        <f t="shared" si="2693"/>
        <v>96999.999999999985</v>
      </c>
      <c r="N1878" s="19">
        <f t="shared" si="2694"/>
        <v>96999.999999999985</v>
      </c>
      <c r="O1878" s="19">
        <f t="shared" si="2716"/>
        <v>0</v>
      </c>
      <c r="P1878" s="19">
        <f t="shared" si="2716"/>
        <v>0</v>
      </c>
      <c r="Q1878" s="19">
        <f t="shared" si="2716"/>
        <v>0</v>
      </c>
      <c r="R1878" s="19">
        <f t="shared" si="2713"/>
        <v>96999.999999999985</v>
      </c>
      <c r="S1878" s="19">
        <f t="shared" si="2716"/>
        <v>0</v>
      </c>
      <c r="T1878" s="19">
        <f t="shared" si="2690"/>
        <v>96999.999999999985</v>
      </c>
      <c r="U1878" s="19">
        <f t="shared" si="2714"/>
        <v>96999.999999999985</v>
      </c>
      <c r="V1878" s="19">
        <f t="shared" si="2715"/>
        <v>96999.999999999985</v>
      </c>
      <c r="W1878" s="19">
        <f t="shared" si="2716"/>
        <v>0</v>
      </c>
      <c r="X1878" s="32"/>
      <c r="Y1878" s="23"/>
      <c r="Z1878" s="2"/>
    </row>
    <row r="1879" spans="1:26" x14ac:dyDescent="0.3">
      <c r="A1879" s="47" t="s">
        <v>413</v>
      </c>
      <c r="B1879" s="44">
        <v>810</v>
      </c>
      <c r="C1879" s="47" t="s">
        <v>151</v>
      </c>
      <c r="D1879" s="47" t="s">
        <v>30</v>
      </c>
      <c r="E1879" s="15" t="s">
        <v>549</v>
      </c>
      <c r="F1879" s="19">
        <v>74999.999999999985</v>
      </c>
      <c r="G1879" s="19">
        <v>74999.999999999985</v>
      </c>
      <c r="H1879" s="19">
        <v>74999.999999999985</v>
      </c>
      <c r="I1879" s="19">
        <v>22000</v>
      </c>
      <c r="J1879" s="19">
        <v>22000</v>
      </c>
      <c r="K1879" s="19">
        <v>22000</v>
      </c>
      <c r="L1879" s="19">
        <f t="shared" si="2692"/>
        <v>96999.999999999985</v>
      </c>
      <c r="M1879" s="19">
        <f t="shared" si="2693"/>
        <v>96999.999999999985</v>
      </c>
      <c r="N1879" s="19">
        <f t="shared" si="2694"/>
        <v>96999.999999999985</v>
      </c>
      <c r="O1879" s="19"/>
      <c r="P1879" s="19"/>
      <c r="Q1879" s="19"/>
      <c r="R1879" s="19">
        <f t="shared" si="2713"/>
        <v>96999.999999999985</v>
      </c>
      <c r="S1879" s="19"/>
      <c r="T1879" s="19">
        <f t="shared" si="2690"/>
        <v>96999.999999999985</v>
      </c>
      <c r="U1879" s="19">
        <f t="shared" si="2714"/>
        <v>96999.999999999985</v>
      </c>
      <c r="V1879" s="19">
        <f t="shared" si="2715"/>
        <v>96999.999999999985</v>
      </c>
      <c r="W1879" s="19"/>
      <c r="X1879" s="32"/>
      <c r="Y1879" s="23" t="s">
        <v>1325</v>
      </c>
      <c r="Z1879" s="2"/>
    </row>
    <row r="1880" spans="1:26" ht="78" x14ac:dyDescent="0.3">
      <c r="A1880" s="47" t="s">
        <v>416</v>
      </c>
      <c r="B1880" s="44"/>
      <c r="C1880" s="47"/>
      <c r="D1880" s="47"/>
      <c r="E1880" s="15" t="s">
        <v>1239</v>
      </c>
      <c r="F1880" s="19">
        <f>F1881</f>
        <v>1000</v>
      </c>
      <c r="G1880" s="19">
        <f t="shared" ref="G1880:W1883" si="2720">G1881</f>
        <v>1000</v>
      </c>
      <c r="H1880" s="19">
        <f t="shared" si="2720"/>
        <v>1000</v>
      </c>
      <c r="I1880" s="19">
        <f t="shared" si="2720"/>
        <v>0</v>
      </c>
      <c r="J1880" s="19">
        <f t="shared" si="2720"/>
        <v>0</v>
      </c>
      <c r="K1880" s="19">
        <f t="shared" si="2720"/>
        <v>0</v>
      </c>
      <c r="L1880" s="19">
        <f t="shared" si="2692"/>
        <v>1000</v>
      </c>
      <c r="M1880" s="19">
        <f t="shared" si="2693"/>
        <v>1000</v>
      </c>
      <c r="N1880" s="19">
        <f t="shared" si="2694"/>
        <v>1000</v>
      </c>
      <c r="O1880" s="19">
        <f t="shared" si="2720"/>
        <v>-505.05</v>
      </c>
      <c r="P1880" s="19">
        <f t="shared" si="2720"/>
        <v>0</v>
      </c>
      <c r="Q1880" s="19">
        <f t="shared" si="2720"/>
        <v>0</v>
      </c>
      <c r="R1880" s="19">
        <f t="shared" si="2713"/>
        <v>494.95</v>
      </c>
      <c r="S1880" s="19">
        <f t="shared" si="2720"/>
        <v>0</v>
      </c>
      <c r="T1880" s="19">
        <f t="shared" si="2690"/>
        <v>494.95</v>
      </c>
      <c r="U1880" s="19">
        <f t="shared" si="2714"/>
        <v>1000</v>
      </c>
      <c r="V1880" s="19">
        <f t="shared" si="2715"/>
        <v>1000</v>
      </c>
      <c r="W1880" s="19">
        <f t="shared" si="2720"/>
        <v>0</v>
      </c>
      <c r="X1880" s="32"/>
      <c r="Y1880" s="23"/>
      <c r="Z1880" s="2"/>
    </row>
    <row r="1881" spans="1:26" ht="31.2" x14ac:dyDescent="0.3">
      <c r="A1881" s="47" t="s">
        <v>415</v>
      </c>
      <c r="B1881" s="44"/>
      <c r="C1881" s="47"/>
      <c r="D1881" s="47"/>
      <c r="E1881" s="15" t="s">
        <v>775</v>
      </c>
      <c r="F1881" s="19">
        <f t="shared" ref="F1881:H1883" si="2721">F1882</f>
        <v>1000</v>
      </c>
      <c r="G1881" s="19">
        <f t="shared" si="2721"/>
        <v>1000</v>
      </c>
      <c r="H1881" s="19">
        <f t="shared" si="2721"/>
        <v>1000</v>
      </c>
      <c r="I1881" s="19">
        <f t="shared" si="2720"/>
        <v>0</v>
      </c>
      <c r="J1881" s="19">
        <f t="shared" si="2720"/>
        <v>0</v>
      </c>
      <c r="K1881" s="19">
        <f t="shared" si="2720"/>
        <v>0</v>
      </c>
      <c r="L1881" s="19">
        <f t="shared" si="2692"/>
        <v>1000</v>
      </c>
      <c r="M1881" s="19">
        <f t="shared" si="2693"/>
        <v>1000</v>
      </c>
      <c r="N1881" s="19">
        <f t="shared" si="2694"/>
        <v>1000</v>
      </c>
      <c r="O1881" s="19">
        <f t="shared" si="2720"/>
        <v>-505.05</v>
      </c>
      <c r="P1881" s="19">
        <f t="shared" si="2720"/>
        <v>0</v>
      </c>
      <c r="Q1881" s="19">
        <f t="shared" si="2720"/>
        <v>0</v>
      </c>
      <c r="R1881" s="19">
        <f t="shared" si="2713"/>
        <v>494.95</v>
      </c>
      <c r="S1881" s="19">
        <f t="shared" si="2720"/>
        <v>0</v>
      </c>
      <c r="T1881" s="19">
        <f t="shared" si="2690"/>
        <v>494.95</v>
      </c>
      <c r="U1881" s="19">
        <f t="shared" si="2714"/>
        <v>1000</v>
      </c>
      <c r="V1881" s="19">
        <f t="shared" si="2715"/>
        <v>1000</v>
      </c>
      <c r="W1881" s="19">
        <f t="shared" ref="W1881:W1883" si="2722">W1882</f>
        <v>0</v>
      </c>
      <c r="X1881" s="32"/>
      <c r="Y1881" s="23"/>
      <c r="Z1881" s="2"/>
    </row>
    <row r="1882" spans="1:26" ht="31.2" x14ac:dyDescent="0.3">
      <c r="A1882" s="47" t="s">
        <v>415</v>
      </c>
      <c r="B1882" s="44">
        <v>200</v>
      </c>
      <c r="C1882" s="47"/>
      <c r="D1882" s="47"/>
      <c r="E1882" s="15" t="s">
        <v>578</v>
      </c>
      <c r="F1882" s="19">
        <f t="shared" si="2721"/>
        <v>1000</v>
      </c>
      <c r="G1882" s="19">
        <f t="shared" si="2721"/>
        <v>1000</v>
      </c>
      <c r="H1882" s="19">
        <f t="shared" si="2721"/>
        <v>1000</v>
      </c>
      <c r="I1882" s="19">
        <f t="shared" si="2720"/>
        <v>0</v>
      </c>
      <c r="J1882" s="19">
        <f t="shared" si="2720"/>
        <v>0</v>
      </c>
      <c r="K1882" s="19">
        <f t="shared" si="2720"/>
        <v>0</v>
      </c>
      <c r="L1882" s="19">
        <f t="shared" si="2692"/>
        <v>1000</v>
      </c>
      <c r="M1882" s="19">
        <f t="shared" si="2693"/>
        <v>1000</v>
      </c>
      <c r="N1882" s="19">
        <f t="shared" si="2694"/>
        <v>1000</v>
      </c>
      <c r="O1882" s="19">
        <f t="shared" si="2720"/>
        <v>-505.05</v>
      </c>
      <c r="P1882" s="19">
        <f t="shared" si="2720"/>
        <v>0</v>
      </c>
      <c r="Q1882" s="19">
        <f t="shared" si="2720"/>
        <v>0</v>
      </c>
      <c r="R1882" s="19">
        <f t="shared" si="2713"/>
        <v>494.95</v>
      </c>
      <c r="S1882" s="19">
        <f t="shared" si="2720"/>
        <v>0</v>
      </c>
      <c r="T1882" s="19">
        <f t="shared" si="2690"/>
        <v>494.95</v>
      </c>
      <c r="U1882" s="19">
        <f t="shared" si="2714"/>
        <v>1000</v>
      </c>
      <c r="V1882" s="19">
        <f t="shared" si="2715"/>
        <v>1000</v>
      </c>
      <c r="W1882" s="19">
        <f t="shared" si="2722"/>
        <v>0</v>
      </c>
      <c r="X1882" s="32"/>
      <c r="Y1882" s="23"/>
      <c r="Z1882" s="2"/>
    </row>
    <row r="1883" spans="1:26" ht="46.8" x14ac:dyDescent="0.3">
      <c r="A1883" s="47" t="s">
        <v>415</v>
      </c>
      <c r="B1883" s="44">
        <v>240</v>
      </c>
      <c r="C1883" s="47"/>
      <c r="D1883" s="47"/>
      <c r="E1883" s="15" t="s">
        <v>586</v>
      </c>
      <c r="F1883" s="19">
        <f t="shared" si="2721"/>
        <v>1000</v>
      </c>
      <c r="G1883" s="19">
        <f t="shared" si="2721"/>
        <v>1000</v>
      </c>
      <c r="H1883" s="19">
        <f t="shared" si="2721"/>
        <v>1000</v>
      </c>
      <c r="I1883" s="19">
        <f t="shared" si="2720"/>
        <v>0</v>
      </c>
      <c r="J1883" s="19">
        <f t="shared" si="2720"/>
        <v>0</v>
      </c>
      <c r="K1883" s="19">
        <f t="shared" si="2720"/>
        <v>0</v>
      </c>
      <c r="L1883" s="19">
        <f t="shared" si="2692"/>
        <v>1000</v>
      </c>
      <c r="M1883" s="19">
        <f t="shared" si="2693"/>
        <v>1000</v>
      </c>
      <c r="N1883" s="19">
        <f t="shared" si="2694"/>
        <v>1000</v>
      </c>
      <c r="O1883" s="19">
        <f t="shared" si="2720"/>
        <v>-505.05</v>
      </c>
      <c r="P1883" s="19">
        <f t="shared" si="2720"/>
        <v>0</v>
      </c>
      <c r="Q1883" s="19">
        <f t="shared" si="2720"/>
        <v>0</v>
      </c>
      <c r="R1883" s="19">
        <f t="shared" si="2713"/>
        <v>494.95</v>
      </c>
      <c r="S1883" s="19">
        <f t="shared" si="2720"/>
        <v>0</v>
      </c>
      <c r="T1883" s="19">
        <f t="shared" si="2690"/>
        <v>494.95</v>
      </c>
      <c r="U1883" s="19">
        <f t="shared" si="2714"/>
        <v>1000</v>
      </c>
      <c r="V1883" s="19">
        <f t="shared" si="2715"/>
        <v>1000</v>
      </c>
      <c r="W1883" s="19">
        <f t="shared" si="2722"/>
        <v>0</v>
      </c>
      <c r="X1883" s="32"/>
      <c r="Y1883" s="23"/>
      <c r="Z1883" s="2"/>
    </row>
    <row r="1884" spans="1:26" x14ac:dyDescent="0.3">
      <c r="A1884" s="47" t="s">
        <v>415</v>
      </c>
      <c r="B1884" s="44">
        <v>240</v>
      </c>
      <c r="C1884" s="47" t="s">
        <v>200</v>
      </c>
      <c r="D1884" s="47" t="s">
        <v>20</v>
      </c>
      <c r="E1884" s="15" t="s">
        <v>553</v>
      </c>
      <c r="F1884" s="19">
        <v>1000</v>
      </c>
      <c r="G1884" s="19">
        <v>1000</v>
      </c>
      <c r="H1884" s="19">
        <v>1000</v>
      </c>
      <c r="I1884" s="19"/>
      <c r="J1884" s="19"/>
      <c r="K1884" s="19"/>
      <c r="L1884" s="19">
        <f t="shared" si="2692"/>
        <v>1000</v>
      </c>
      <c r="M1884" s="19">
        <f t="shared" si="2693"/>
        <v>1000</v>
      </c>
      <c r="N1884" s="19">
        <f t="shared" si="2694"/>
        <v>1000</v>
      </c>
      <c r="O1884" s="19">
        <v>-505.05</v>
      </c>
      <c r="P1884" s="19"/>
      <c r="Q1884" s="19"/>
      <c r="R1884" s="19">
        <f t="shared" si="2713"/>
        <v>494.95</v>
      </c>
      <c r="S1884" s="19"/>
      <c r="T1884" s="19">
        <f t="shared" si="2690"/>
        <v>494.95</v>
      </c>
      <c r="U1884" s="19">
        <f t="shared" si="2714"/>
        <v>1000</v>
      </c>
      <c r="V1884" s="19">
        <f t="shared" si="2715"/>
        <v>1000</v>
      </c>
      <c r="W1884" s="19"/>
      <c r="X1884" s="32"/>
      <c r="Y1884" s="23"/>
      <c r="Z1884" s="2"/>
    </row>
    <row r="1885" spans="1:26" s="11" customFormat="1" ht="31.2" x14ac:dyDescent="0.3">
      <c r="A1885" s="10" t="s">
        <v>419</v>
      </c>
      <c r="B1885" s="17"/>
      <c r="C1885" s="10"/>
      <c r="D1885" s="10"/>
      <c r="E1885" s="16" t="s">
        <v>1240</v>
      </c>
      <c r="F1885" s="18">
        <f>F1886</f>
        <v>30126.199999999997</v>
      </c>
      <c r="G1885" s="18">
        <f t="shared" ref="G1885:W1885" si="2723">G1886</f>
        <v>28156</v>
      </c>
      <c r="H1885" s="18">
        <f t="shared" si="2723"/>
        <v>28156</v>
      </c>
      <c r="I1885" s="18">
        <f t="shared" si="2723"/>
        <v>10000</v>
      </c>
      <c r="J1885" s="18">
        <f t="shared" si="2723"/>
        <v>0</v>
      </c>
      <c r="K1885" s="18">
        <f t="shared" si="2723"/>
        <v>0</v>
      </c>
      <c r="L1885" s="18">
        <f t="shared" si="2692"/>
        <v>40126.199999999997</v>
      </c>
      <c r="M1885" s="18">
        <f t="shared" si="2693"/>
        <v>28156</v>
      </c>
      <c r="N1885" s="18">
        <f t="shared" si="2694"/>
        <v>28156</v>
      </c>
      <c r="O1885" s="18">
        <f t="shared" si="2723"/>
        <v>13515.084000000001</v>
      </c>
      <c r="P1885" s="18">
        <f t="shared" si="2723"/>
        <v>0</v>
      </c>
      <c r="Q1885" s="18">
        <f t="shared" si="2723"/>
        <v>0</v>
      </c>
      <c r="R1885" s="18">
        <f t="shared" si="2713"/>
        <v>53641.284</v>
      </c>
      <c r="S1885" s="18">
        <f t="shared" si="2723"/>
        <v>0</v>
      </c>
      <c r="T1885" s="18">
        <f t="shared" si="2690"/>
        <v>53641.284</v>
      </c>
      <c r="U1885" s="18">
        <f t="shared" si="2714"/>
        <v>28156</v>
      </c>
      <c r="V1885" s="18">
        <f t="shared" si="2715"/>
        <v>28156</v>
      </c>
      <c r="W1885" s="18">
        <f t="shared" si="2723"/>
        <v>0</v>
      </c>
      <c r="X1885" s="31"/>
      <c r="Y1885" s="26"/>
    </row>
    <row r="1886" spans="1:26" ht="78" x14ac:dyDescent="0.3">
      <c r="A1886" s="47" t="s">
        <v>420</v>
      </c>
      <c r="B1886" s="44"/>
      <c r="C1886" s="47"/>
      <c r="D1886" s="47"/>
      <c r="E1886" s="15" t="s">
        <v>1241</v>
      </c>
      <c r="F1886" s="19">
        <f>F1887+F1897</f>
        <v>30126.199999999997</v>
      </c>
      <c r="G1886" s="19">
        <f t="shared" ref="G1886:H1886" si="2724">G1887+G1897</f>
        <v>28156</v>
      </c>
      <c r="H1886" s="19">
        <f t="shared" si="2724"/>
        <v>28156</v>
      </c>
      <c r="I1886" s="19">
        <f t="shared" ref="I1886:K1886" si="2725">I1887+I1897</f>
        <v>10000</v>
      </c>
      <c r="J1886" s="19">
        <f t="shared" si="2725"/>
        <v>0</v>
      </c>
      <c r="K1886" s="19">
        <f t="shared" si="2725"/>
        <v>0</v>
      </c>
      <c r="L1886" s="19">
        <f t="shared" si="2692"/>
        <v>40126.199999999997</v>
      </c>
      <c r="M1886" s="19">
        <f t="shared" si="2693"/>
        <v>28156</v>
      </c>
      <c r="N1886" s="19">
        <f t="shared" si="2694"/>
        <v>28156</v>
      </c>
      <c r="O1886" s="19">
        <f>O1887+O1897+O1901</f>
        <v>13515.084000000001</v>
      </c>
      <c r="P1886" s="19">
        <f t="shared" ref="P1886:W1886" si="2726">P1887+P1897+P1901</f>
        <v>0</v>
      </c>
      <c r="Q1886" s="19">
        <f t="shared" si="2726"/>
        <v>0</v>
      </c>
      <c r="R1886" s="19">
        <f t="shared" si="2713"/>
        <v>53641.284</v>
      </c>
      <c r="S1886" s="19">
        <f t="shared" ref="S1886" si="2727">S1887+S1897+S1901</f>
        <v>0</v>
      </c>
      <c r="T1886" s="19">
        <f t="shared" si="2690"/>
        <v>53641.284</v>
      </c>
      <c r="U1886" s="19">
        <f t="shared" si="2714"/>
        <v>28156</v>
      </c>
      <c r="V1886" s="19">
        <f t="shared" si="2715"/>
        <v>28156</v>
      </c>
      <c r="W1886" s="19">
        <f t="shared" si="2726"/>
        <v>0</v>
      </c>
      <c r="X1886" s="32"/>
      <c r="Y1886" s="23"/>
      <c r="Z1886" s="2"/>
    </row>
    <row r="1887" spans="1:26" ht="46.8" x14ac:dyDescent="0.3">
      <c r="A1887" s="47" t="s">
        <v>417</v>
      </c>
      <c r="B1887" s="44"/>
      <c r="C1887" s="47"/>
      <c r="D1887" s="47"/>
      <c r="E1887" s="15" t="s">
        <v>627</v>
      </c>
      <c r="F1887" s="19">
        <f t="shared" ref="F1887:K1887" si="2728">F1888+F1891+F1894</f>
        <v>19952.599999999995</v>
      </c>
      <c r="G1887" s="19">
        <f t="shared" si="2728"/>
        <v>17982.399999999998</v>
      </c>
      <c r="H1887" s="19">
        <f t="shared" si="2728"/>
        <v>17982.399999999998</v>
      </c>
      <c r="I1887" s="19">
        <f t="shared" si="2728"/>
        <v>0</v>
      </c>
      <c r="J1887" s="19">
        <f t="shared" si="2728"/>
        <v>0</v>
      </c>
      <c r="K1887" s="19">
        <f t="shared" si="2728"/>
        <v>0</v>
      </c>
      <c r="L1887" s="19">
        <f t="shared" si="2692"/>
        <v>19952.599999999995</v>
      </c>
      <c r="M1887" s="19">
        <f t="shared" si="2693"/>
        <v>17982.399999999998</v>
      </c>
      <c r="N1887" s="19">
        <f t="shared" si="2694"/>
        <v>17982.399999999998</v>
      </c>
      <c r="O1887" s="19">
        <f t="shared" ref="O1887:Q1887" si="2729">O1888+O1891+O1894</f>
        <v>0</v>
      </c>
      <c r="P1887" s="19">
        <f t="shared" si="2729"/>
        <v>0</v>
      </c>
      <c r="Q1887" s="19">
        <f t="shared" si="2729"/>
        <v>0</v>
      </c>
      <c r="R1887" s="19">
        <f t="shared" si="2713"/>
        <v>19952.599999999995</v>
      </c>
      <c r="S1887" s="19">
        <f t="shared" ref="S1887" si="2730">S1888+S1891+S1894</f>
        <v>0</v>
      </c>
      <c r="T1887" s="19">
        <f t="shared" si="2690"/>
        <v>19952.599999999995</v>
      </c>
      <c r="U1887" s="19">
        <f t="shared" si="2714"/>
        <v>17982.399999999998</v>
      </c>
      <c r="V1887" s="19">
        <f t="shared" si="2715"/>
        <v>17982.399999999998</v>
      </c>
      <c r="W1887" s="19">
        <f t="shared" ref="W1887" si="2731">W1888+W1891+W1894</f>
        <v>0</v>
      </c>
      <c r="X1887" s="32"/>
      <c r="Y1887" s="23"/>
      <c r="Z1887" s="2"/>
    </row>
    <row r="1888" spans="1:26" ht="93.6" x14ac:dyDescent="0.3">
      <c r="A1888" s="47" t="s">
        <v>417</v>
      </c>
      <c r="B1888" s="44">
        <v>100</v>
      </c>
      <c r="C1888" s="47"/>
      <c r="D1888" s="47"/>
      <c r="E1888" s="15" t="s">
        <v>577</v>
      </c>
      <c r="F1888" s="19">
        <f t="shared" ref="F1888:K1889" si="2732">F1889</f>
        <v>16428.899999999998</v>
      </c>
      <c r="G1888" s="19">
        <f t="shared" si="2732"/>
        <v>14499.7</v>
      </c>
      <c r="H1888" s="19">
        <f t="shared" si="2732"/>
        <v>14499.7</v>
      </c>
      <c r="I1888" s="19">
        <f t="shared" si="2732"/>
        <v>0</v>
      </c>
      <c r="J1888" s="19">
        <f t="shared" si="2732"/>
        <v>0</v>
      </c>
      <c r="K1888" s="19">
        <f t="shared" si="2732"/>
        <v>0</v>
      </c>
      <c r="L1888" s="19">
        <f t="shared" si="2692"/>
        <v>16428.899999999998</v>
      </c>
      <c r="M1888" s="19">
        <f t="shared" si="2693"/>
        <v>14499.7</v>
      </c>
      <c r="N1888" s="19">
        <f t="shared" si="2694"/>
        <v>14499.7</v>
      </c>
      <c r="O1888" s="19">
        <f t="shared" ref="O1888:Q1889" si="2733">O1889</f>
        <v>0</v>
      </c>
      <c r="P1888" s="19">
        <f t="shared" si="2733"/>
        <v>0</v>
      </c>
      <c r="Q1888" s="19">
        <f t="shared" si="2733"/>
        <v>0</v>
      </c>
      <c r="R1888" s="19">
        <f t="shared" si="2713"/>
        <v>16428.899999999998</v>
      </c>
      <c r="S1888" s="19">
        <f t="shared" ref="S1888:S1889" si="2734">S1889</f>
        <v>0</v>
      </c>
      <c r="T1888" s="19">
        <f t="shared" si="2690"/>
        <v>16428.899999999998</v>
      </c>
      <c r="U1888" s="19">
        <f t="shared" si="2714"/>
        <v>14499.7</v>
      </c>
      <c r="V1888" s="19">
        <f t="shared" si="2715"/>
        <v>14499.7</v>
      </c>
      <c r="W1888" s="19">
        <f t="shared" ref="W1888:W1889" si="2735">W1889</f>
        <v>0</v>
      </c>
      <c r="X1888" s="32"/>
      <c r="Y1888" s="23"/>
      <c r="Z1888" s="2"/>
    </row>
    <row r="1889" spans="1:26" ht="31.2" x14ac:dyDescent="0.3">
      <c r="A1889" s="47" t="s">
        <v>417</v>
      </c>
      <c r="B1889" s="44">
        <v>110</v>
      </c>
      <c r="C1889" s="47"/>
      <c r="D1889" s="47"/>
      <c r="E1889" s="15" t="s">
        <v>584</v>
      </c>
      <c r="F1889" s="19">
        <f t="shared" si="2732"/>
        <v>16428.899999999998</v>
      </c>
      <c r="G1889" s="19">
        <f t="shared" si="2732"/>
        <v>14499.7</v>
      </c>
      <c r="H1889" s="19">
        <f t="shared" si="2732"/>
        <v>14499.7</v>
      </c>
      <c r="I1889" s="19">
        <f t="shared" si="2732"/>
        <v>0</v>
      </c>
      <c r="J1889" s="19">
        <f t="shared" si="2732"/>
        <v>0</v>
      </c>
      <c r="K1889" s="19">
        <f t="shared" si="2732"/>
        <v>0</v>
      </c>
      <c r="L1889" s="19">
        <f t="shared" si="2692"/>
        <v>16428.899999999998</v>
      </c>
      <c r="M1889" s="19">
        <f t="shared" si="2693"/>
        <v>14499.7</v>
      </c>
      <c r="N1889" s="19">
        <f t="shared" si="2694"/>
        <v>14499.7</v>
      </c>
      <c r="O1889" s="19">
        <f t="shared" si="2733"/>
        <v>0</v>
      </c>
      <c r="P1889" s="19">
        <f t="shared" si="2733"/>
        <v>0</v>
      </c>
      <c r="Q1889" s="19">
        <f t="shared" si="2733"/>
        <v>0</v>
      </c>
      <c r="R1889" s="19">
        <f t="shared" si="2713"/>
        <v>16428.899999999998</v>
      </c>
      <c r="S1889" s="19">
        <f t="shared" si="2734"/>
        <v>0</v>
      </c>
      <c r="T1889" s="19">
        <f t="shared" si="2690"/>
        <v>16428.899999999998</v>
      </c>
      <c r="U1889" s="19">
        <f t="shared" si="2714"/>
        <v>14499.7</v>
      </c>
      <c r="V1889" s="19">
        <f t="shared" si="2715"/>
        <v>14499.7</v>
      </c>
      <c r="W1889" s="19">
        <f t="shared" si="2735"/>
        <v>0</v>
      </c>
      <c r="X1889" s="32"/>
      <c r="Y1889" s="23"/>
      <c r="Z1889" s="2"/>
    </row>
    <row r="1890" spans="1:26" ht="31.2" x14ac:dyDescent="0.3">
      <c r="A1890" s="47" t="s">
        <v>417</v>
      </c>
      <c r="B1890" s="44">
        <v>110</v>
      </c>
      <c r="C1890" s="47" t="s">
        <v>200</v>
      </c>
      <c r="D1890" s="47" t="s">
        <v>200</v>
      </c>
      <c r="E1890" s="15" t="s">
        <v>554</v>
      </c>
      <c r="F1890" s="19">
        <v>16428.899999999998</v>
      </c>
      <c r="G1890" s="19">
        <v>14499.7</v>
      </c>
      <c r="H1890" s="19">
        <v>14499.7</v>
      </c>
      <c r="I1890" s="19"/>
      <c r="J1890" s="19"/>
      <c r="K1890" s="19"/>
      <c r="L1890" s="19">
        <f t="shared" si="2692"/>
        <v>16428.899999999998</v>
      </c>
      <c r="M1890" s="19">
        <f t="shared" si="2693"/>
        <v>14499.7</v>
      </c>
      <c r="N1890" s="19">
        <f t="shared" si="2694"/>
        <v>14499.7</v>
      </c>
      <c r="O1890" s="19"/>
      <c r="P1890" s="19"/>
      <c r="Q1890" s="19"/>
      <c r="R1890" s="19">
        <f t="shared" si="2713"/>
        <v>16428.899999999998</v>
      </c>
      <c r="S1890" s="19"/>
      <c r="T1890" s="19">
        <f t="shared" si="2690"/>
        <v>16428.899999999998</v>
      </c>
      <c r="U1890" s="19">
        <f t="shared" si="2714"/>
        <v>14499.7</v>
      </c>
      <c r="V1890" s="19">
        <f t="shared" si="2715"/>
        <v>14499.7</v>
      </c>
      <c r="W1890" s="19"/>
      <c r="X1890" s="32"/>
      <c r="Y1890" s="23"/>
      <c r="Z1890" s="2"/>
    </row>
    <row r="1891" spans="1:26" ht="31.2" x14ac:dyDescent="0.3">
      <c r="A1891" s="47" t="s">
        <v>417</v>
      </c>
      <c r="B1891" s="44">
        <v>200</v>
      </c>
      <c r="C1891" s="47"/>
      <c r="D1891" s="47"/>
      <c r="E1891" s="15" t="s">
        <v>578</v>
      </c>
      <c r="F1891" s="19">
        <f t="shared" ref="F1891:K1892" si="2736">F1892</f>
        <v>3503.1</v>
      </c>
      <c r="G1891" s="19">
        <f t="shared" si="2736"/>
        <v>3462.1</v>
      </c>
      <c r="H1891" s="19">
        <f t="shared" si="2736"/>
        <v>3462.1</v>
      </c>
      <c r="I1891" s="19">
        <f t="shared" si="2736"/>
        <v>0</v>
      </c>
      <c r="J1891" s="19">
        <f t="shared" si="2736"/>
        <v>0</v>
      </c>
      <c r="K1891" s="19">
        <f t="shared" si="2736"/>
        <v>0</v>
      </c>
      <c r="L1891" s="19">
        <f t="shared" si="2692"/>
        <v>3503.1</v>
      </c>
      <c r="M1891" s="19">
        <f t="shared" si="2693"/>
        <v>3462.1</v>
      </c>
      <c r="N1891" s="19">
        <f t="shared" si="2694"/>
        <v>3462.1</v>
      </c>
      <c r="O1891" s="19">
        <f t="shared" ref="O1891:Q1892" si="2737">O1892</f>
        <v>0</v>
      </c>
      <c r="P1891" s="19">
        <f t="shared" si="2737"/>
        <v>0</v>
      </c>
      <c r="Q1891" s="19">
        <f t="shared" si="2737"/>
        <v>0</v>
      </c>
      <c r="R1891" s="19">
        <f t="shared" si="2713"/>
        <v>3503.1</v>
      </c>
      <c r="S1891" s="19">
        <f t="shared" ref="S1891:S1892" si="2738">S1892</f>
        <v>0</v>
      </c>
      <c r="T1891" s="19">
        <f t="shared" si="2690"/>
        <v>3503.1</v>
      </c>
      <c r="U1891" s="19">
        <f t="shared" si="2714"/>
        <v>3462.1</v>
      </c>
      <c r="V1891" s="19">
        <f t="shared" si="2715"/>
        <v>3462.1</v>
      </c>
      <c r="W1891" s="19">
        <f t="shared" ref="W1891:W1892" si="2739">W1892</f>
        <v>0</v>
      </c>
      <c r="X1891" s="32"/>
      <c r="Y1891" s="23"/>
      <c r="Z1891" s="2"/>
    </row>
    <row r="1892" spans="1:26" ht="46.8" x14ac:dyDescent="0.3">
      <c r="A1892" s="47" t="s">
        <v>417</v>
      </c>
      <c r="B1892" s="44">
        <v>240</v>
      </c>
      <c r="C1892" s="47"/>
      <c r="D1892" s="47"/>
      <c r="E1892" s="15" t="s">
        <v>586</v>
      </c>
      <c r="F1892" s="19">
        <f t="shared" si="2736"/>
        <v>3503.1</v>
      </c>
      <c r="G1892" s="19">
        <f t="shared" si="2736"/>
        <v>3462.1</v>
      </c>
      <c r="H1892" s="19">
        <f t="shared" si="2736"/>
        <v>3462.1</v>
      </c>
      <c r="I1892" s="19">
        <f t="shared" si="2736"/>
        <v>0</v>
      </c>
      <c r="J1892" s="19">
        <f t="shared" si="2736"/>
        <v>0</v>
      </c>
      <c r="K1892" s="19">
        <f t="shared" si="2736"/>
        <v>0</v>
      </c>
      <c r="L1892" s="19">
        <f t="shared" si="2692"/>
        <v>3503.1</v>
      </c>
      <c r="M1892" s="19">
        <f t="shared" si="2693"/>
        <v>3462.1</v>
      </c>
      <c r="N1892" s="19">
        <f t="shared" si="2694"/>
        <v>3462.1</v>
      </c>
      <c r="O1892" s="19">
        <f t="shared" si="2737"/>
        <v>0</v>
      </c>
      <c r="P1892" s="19">
        <f t="shared" si="2737"/>
        <v>0</v>
      </c>
      <c r="Q1892" s="19">
        <f t="shared" si="2737"/>
        <v>0</v>
      </c>
      <c r="R1892" s="19">
        <f t="shared" si="2713"/>
        <v>3503.1</v>
      </c>
      <c r="S1892" s="19">
        <f t="shared" si="2738"/>
        <v>0</v>
      </c>
      <c r="T1892" s="19">
        <f t="shared" si="2690"/>
        <v>3503.1</v>
      </c>
      <c r="U1892" s="19">
        <f t="shared" si="2714"/>
        <v>3462.1</v>
      </c>
      <c r="V1892" s="19">
        <f t="shared" si="2715"/>
        <v>3462.1</v>
      </c>
      <c r="W1892" s="19">
        <f t="shared" si="2739"/>
        <v>0</v>
      </c>
      <c r="X1892" s="32"/>
      <c r="Y1892" s="23"/>
      <c r="Z1892" s="2"/>
    </row>
    <row r="1893" spans="1:26" ht="31.2" x14ac:dyDescent="0.3">
      <c r="A1893" s="47" t="s">
        <v>417</v>
      </c>
      <c r="B1893" s="44">
        <v>240</v>
      </c>
      <c r="C1893" s="47" t="s">
        <v>200</v>
      </c>
      <c r="D1893" s="47" t="s">
        <v>200</v>
      </c>
      <c r="E1893" s="15" t="s">
        <v>554</v>
      </c>
      <c r="F1893" s="19">
        <v>3503.1</v>
      </c>
      <c r="G1893" s="19">
        <v>3462.1</v>
      </c>
      <c r="H1893" s="19">
        <v>3462.1</v>
      </c>
      <c r="I1893" s="19"/>
      <c r="J1893" s="19"/>
      <c r="K1893" s="19"/>
      <c r="L1893" s="19">
        <f t="shared" si="2692"/>
        <v>3503.1</v>
      </c>
      <c r="M1893" s="19">
        <f t="shared" si="2693"/>
        <v>3462.1</v>
      </c>
      <c r="N1893" s="19">
        <f t="shared" si="2694"/>
        <v>3462.1</v>
      </c>
      <c r="O1893" s="19"/>
      <c r="P1893" s="19"/>
      <c r="Q1893" s="19"/>
      <c r="R1893" s="19">
        <f t="shared" si="2713"/>
        <v>3503.1</v>
      </c>
      <c r="S1893" s="19"/>
      <c r="T1893" s="19">
        <f t="shared" si="2690"/>
        <v>3503.1</v>
      </c>
      <c r="U1893" s="19">
        <f t="shared" si="2714"/>
        <v>3462.1</v>
      </c>
      <c r="V1893" s="19">
        <f t="shared" si="2715"/>
        <v>3462.1</v>
      </c>
      <c r="W1893" s="19"/>
      <c r="X1893" s="32"/>
      <c r="Y1893" s="23"/>
      <c r="Z1893" s="2"/>
    </row>
    <row r="1894" spans="1:26" x14ac:dyDescent="0.3">
      <c r="A1894" s="47" t="s">
        <v>417</v>
      </c>
      <c r="B1894" s="44">
        <v>800</v>
      </c>
      <c r="C1894" s="47"/>
      <c r="D1894" s="47"/>
      <c r="E1894" s="15" t="s">
        <v>583</v>
      </c>
      <c r="F1894" s="19">
        <f t="shared" ref="F1894:K1895" si="2740">F1895</f>
        <v>20.6</v>
      </c>
      <c r="G1894" s="19">
        <f t="shared" si="2740"/>
        <v>20.6</v>
      </c>
      <c r="H1894" s="19">
        <f t="shared" si="2740"/>
        <v>20.6</v>
      </c>
      <c r="I1894" s="19">
        <f t="shared" si="2740"/>
        <v>0</v>
      </c>
      <c r="J1894" s="19">
        <f t="shared" si="2740"/>
        <v>0</v>
      </c>
      <c r="K1894" s="19">
        <f t="shared" si="2740"/>
        <v>0</v>
      </c>
      <c r="L1894" s="19">
        <f t="shared" si="2692"/>
        <v>20.6</v>
      </c>
      <c r="M1894" s="19">
        <f t="shared" si="2693"/>
        <v>20.6</v>
      </c>
      <c r="N1894" s="19">
        <f t="shared" si="2694"/>
        <v>20.6</v>
      </c>
      <c r="O1894" s="19">
        <f t="shared" ref="O1894:Q1895" si="2741">O1895</f>
        <v>0</v>
      </c>
      <c r="P1894" s="19">
        <f t="shared" si="2741"/>
        <v>0</v>
      </c>
      <c r="Q1894" s="19">
        <f t="shared" si="2741"/>
        <v>0</v>
      </c>
      <c r="R1894" s="19">
        <f t="shared" si="2713"/>
        <v>20.6</v>
      </c>
      <c r="S1894" s="19">
        <f t="shared" ref="S1894:S1895" si="2742">S1895</f>
        <v>0</v>
      </c>
      <c r="T1894" s="19">
        <f t="shared" si="2690"/>
        <v>20.6</v>
      </c>
      <c r="U1894" s="19">
        <f t="shared" si="2714"/>
        <v>20.6</v>
      </c>
      <c r="V1894" s="19">
        <f t="shared" si="2715"/>
        <v>20.6</v>
      </c>
      <c r="W1894" s="19">
        <f t="shared" ref="W1894:W1895" si="2743">W1895</f>
        <v>0</v>
      </c>
      <c r="X1894" s="32"/>
      <c r="Y1894" s="23"/>
      <c r="Z1894" s="2"/>
    </row>
    <row r="1895" spans="1:26" x14ac:dyDescent="0.3">
      <c r="A1895" s="47" t="s">
        <v>417</v>
      </c>
      <c r="B1895" s="44">
        <v>850</v>
      </c>
      <c r="C1895" s="47"/>
      <c r="D1895" s="47"/>
      <c r="E1895" s="15" t="s">
        <v>601</v>
      </c>
      <c r="F1895" s="19">
        <f t="shared" si="2740"/>
        <v>20.6</v>
      </c>
      <c r="G1895" s="19">
        <f t="shared" si="2740"/>
        <v>20.6</v>
      </c>
      <c r="H1895" s="19">
        <f t="shared" si="2740"/>
        <v>20.6</v>
      </c>
      <c r="I1895" s="19">
        <f t="shared" si="2740"/>
        <v>0</v>
      </c>
      <c r="J1895" s="19">
        <f t="shared" si="2740"/>
        <v>0</v>
      </c>
      <c r="K1895" s="19">
        <f t="shared" si="2740"/>
        <v>0</v>
      </c>
      <c r="L1895" s="19">
        <f t="shared" si="2692"/>
        <v>20.6</v>
      </c>
      <c r="M1895" s="19">
        <f t="shared" si="2693"/>
        <v>20.6</v>
      </c>
      <c r="N1895" s="19">
        <f t="shared" si="2694"/>
        <v>20.6</v>
      </c>
      <c r="O1895" s="19">
        <f t="shared" si="2741"/>
        <v>0</v>
      </c>
      <c r="P1895" s="19">
        <f t="shared" si="2741"/>
        <v>0</v>
      </c>
      <c r="Q1895" s="19">
        <f t="shared" si="2741"/>
        <v>0</v>
      </c>
      <c r="R1895" s="19">
        <f t="shared" si="2713"/>
        <v>20.6</v>
      </c>
      <c r="S1895" s="19">
        <f t="shared" si="2742"/>
        <v>0</v>
      </c>
      <c r="T1895" s="19">
        <f t="shared" si="2690"/>
        <v>20.6</v>
      </c>
      <c r="U1895" s="19">
        <f t="shared" si="2714"/>
        <v>20.6</v>
      </c>
      <c r="V1895" s="19">
        <f t="shared" si="2715"/>
        <v>20.6</v>
      </c>
      <c r="W1895" s="19">
        <f t="shared" si="2743"/>
        <v>0</v>
      </c>
      <c r="X1895" s="32"/>
      <c r="Y1895" s="23"/>
      <c r="Z1895" s="2"/>
    </row>
    <row r="1896" spans="1:26" ht="31.2" x14ac:dyDescent="0.3">
      <c r="A1896" s="47" t="s">
        <v>417</v>
      </c>
      <c r="B1896" s="44">
        <v>850</v>
      </c>
      <c r="C1896" s="47" t="s">
        <v>200</v>
      </c>
      <c r="D1896" s="47" t="s">
        <v>200</v>
      </c>
      <c r="E1896" s="15" t="s">
        <v>554</v>
      </c>
      <c r="F1896" s="19">
        <v>20.6</v>
      </c>
      <c r="G1896" s="19">
        <v>20.6</v>
      </c>
      <c r="H1896" s="19">
        <v>20.6</v>
      </c>
      <c r="I1896" s="19"/>
      <c r="J1896" s="19"/>
      <c r="K1896" s="19"/>
      <c r="L1896" s="19">
        <f t="shared" si="2692"/>
        <v>20.6</v>
      </c>
      <c r="M1896" s="19">
        <f t="shared" si="2693"/>
        <v>20.6</v>
      </c>
      <c r="N1896" s="19">
        <f t="shared" si="2694"/>
        <v>20.6</v>
      </c>
      <c r="O1896" s="19"/>
      <c r="P1896" s="19"/>
      <c r="Q1896" s="19"/>
      <c r="R1896" s="19">
        <f t="shared" si="2713"/>
        <v>20.6</v>
      </c>
      <c r="S1896" s="19"/>
      <c r="T1896" s="19">
        <f t="shared" si="2690"/>
        <v>20.6</v>
      </c>
      <c r="U1896" s="19">
        <f t="shared" si="2714"/>
        <v>20.6</v>
      </c>
      <c r="V1896" s="19">
        <f t="shared" si="2715"/>
        <v>20.6</v>
      </c>
      <c r="W1896" s="19"/>
      <c r="X1896" s="32"/>
      <c r="Y1896" s="23"/>
      <c r="Z1896" s="2"/>
    </row>
    <row r="1897" spans="1:26" ht="31.2" x14ac:dyDescent="0.3">
      <c r="A1897" s="47" t="s">
        <v>418</v>
      </c>
      <c r="B1897" s="44"/>
      <c r="C1897" s="47"/>
      <c r="D1897" s="47"/>
      <c r="E1897" s="15" t="s">
        <v>776</v>
      </c>
      <c r="F1897" s="19">
        <f t="shared" ref="F1897:K1899" si="2744">F1898</f>
        <v>10173.6</v>
      </c>
      <c r="G1897" s="19">
        <f t="shared" si="2744"/>
        <v>10173.6</v>
      </c>
      <c r="H1897" s="19">
        <f t="shared" si="2744"/>
        <v>10173.6</v>
      </c>
      <c r="I1897" s="19">
        <f t="shared" si="2744"/>
        <v>10000</v>
      </c>
      <c r="J1897" s="19">
        <f t="shared" si="2744"/>
        <v>0</v>
      </c>
      <c r="K1897" s="19">
        <f t="shared" si="2744"/>
        <v>0</v>
      </c>
      <c r="L1897" s="19">
        <f t="shared" si="2692"/>
        <v>20173.599999999999</v>
      </c>
      <c r="M1897" s="19">
        <f t="shared" si="2693"/>
        <v>10173.6</v>
      </c>
      <c r="N1897" s="19">
        <f t="shared" si="2694"/>
        <v>10173.6</v>
      </c>
      <c r="O1897" s="19">
        <f t="shared" ref="O1897:Q1899" si="2745">O1898</f>
        <v>11556.6</v>
      </c>
      <c r="P1897" s="19">
        <f t="shared" si="2745"/>
        <v>0</v>
      </c>
      <c r="Q1897" s="19">
        <f t="shared" si="2745"/>
        <v>0</v>
      </c>
      <c r="R1897" s="19">
        <f t="shared" si="2713"/>
        <v>31730.199999999997</v>
      </c>
      <c r="S1897" s="19">
        <f t="shared" ref="S1897:S1899" si="2746">S1898</f>
        <v>0</v>
      </c>
      <c r="T1897" s="19">
        <f t="shared" si="2690"/>
        <v>31730.199999999997</v>
      </c>
      <c r="U1897" s="19">
        <f t="shared" si="2714"/>
        <v>10173.6</v>
      </c>
      <c r="V1897" s="19">
        <f t="shared" si="2715"/>
        <v>10173.6</v>
      </c>
      <c r="W1897" s="19">
        <f t="shared" ref="W1897:W1899" si="2747">W1898</f>
        <v>0</v>
      </c>
      <c r="X1897" s="32"/>
      <c r="Y1897" s="23"/>
      <c r="Z1897" s="2"/>
    </row>
    <row r="1898" spans="1:26" ht="31.2" x14ac:dyDescent="0.3">
      <c r="A1898" s="47" t="s">
        <v>418</v>
      </c>
      <c r="B1898" s="44">
        <v>200</v>
      </c>
      <c r="C1898" s="47"/>
      <c r="D1898" s="47"/>
      <c r="E1898" s="15" t="s">
        <v>578</v>
      </c>
      <c r="F1898" s="19">
        <f t="shared" si="2744"/>
        <v>10173.6</v>
      </c>
      <c r="G1898" s="19">
        <f t="shared" si="2744"/>
        <v>10173.6</v>
      </c>
      <c r="H1898" s="19">
        <f t="shared" si="2744"/>
        <v>10173.6</v>
      </c>
      <c r="I1898" s="19">
        <f t="shared" si="2744"/>
        <v>10000</v>
      </c>
      <c r="J1898" s="19">
        <f t="shared" si="2744"/>
        <v>0</v>
      </c>
      <c r="K1898" s="19">
        <f t="shared" si="2744"/>
        <v>0</v>
      </c>
      <c r="L1898" s="19">
        <f t="shared" si="2692"/>
        <v>20173.599999999999</v>
      </c>
      <c r="M1898" s="19">
        <f t="shared" si="2693"/>
        <v>10173.6</v>
      </c>
      <c r="N1898" s="19">
        <f t="shared" si="2694"/>
        <v>10173.6</v>
      </c>
      <c r="O1898" s="19">
        <f t="shared" si="2745"/>
        <v>11556.6</v>
      </c>
      <c r="P1898" s="19">
        <f t="shared" si="2745"/>
        <v>0</v>
      </c>
      <c r="Q1898" s="19">
        <f t="shared" si="2745"/>
        <v>0</v>
      </c>
      <c r="R1898" s="19">
        <f t="shared" si="2713"/>
        <v>31730.199999999997</v>
      </c>
      <c r="S1898" s="19">
        <f t="shared" si="2746"/>
        <v>0</v>
      </c>
      <c r="T1898" s="19">
        <f t="shared" si="2690"/>
        <v>31730.199999999997</v>
      </c>
      <c r="U1898" s="19">
        <f t="shared" si="2714"/>
        <v>10173.6</v>
      </c>
      <c r="V1898" s="19">
        <f t="shared" si="2715"/>
        <v>10173.6</v>
      </c>
      <c r="W1898" s="19">
        <f t="shared" si="2747"/>
        <v>0</v>
      </c>
      <c r="X1898" s="32"/>
      <c r="Y1898" s="23"/>
      <c r="Z1898" s="2"/>
    </row>
    <row r="1899" spans="1:26" ht="46.8" x14ac:dyDescent="0.3">
      <c r="A1899" s="47" t="s">
        <v>418</v>
      </c>
      <c r="B1899" s="44">
        <v>240</v>
      </c>
      <c r="C1899" s="47"/>
      <c r="D1899" s="47"/>
      <c r="E1899" s="15" t="s">
        <v>586</v>
      </c>
      <c r="F1899" s="19">
        <f t="shared" si="2744"/>
        <v>10173.6</v>
      </c>
      <c r="G1899" s="19">
        <f t="shared" si="2744"/>
        <v>10173.6</v>
      </c>
      <c r="H1899" s="19">
        <f t="shared" si="2744"/>
        <v>10173.6</v>
      </c>
      <c r="I1899" s="19">
        <f t="shared" si="2744"/>
        <v>10000</v>
      </c>
      <c r="J1899" s="19">
        <f t="shared" si="2744"/>
        <v>0</v>
      </c>
      <c r="K1899" s="19">
        <f t="shared" si="2744"/>
        <v>0</v>
      </c>
      <c r="L1899" s="19">
        <f t="shared" si="2692"/>
        <v>20173.599999999999</v>
      </c>
      <c r="M1899" s="19">
        <f t="shared" si="2693"/>
        <v>10173.6</v>
      </c>
      <c r="N1899" s="19">
        <f t="shared" si="2694"/>
        <v>10173.6</v>
      </c>
      <c r="O1899" s="19">
        <f t="shared" si="2745"/>
        <v>11556.6</v>
      </c>
      <c r="P1899" s="19">
        <f t="shared" si="2745"/>
        <v>0</v>
      </c>
      <c r="Q1899" s="19">
        <f t="shared" si="2745"/>
        <v>0</v>
      </c>
      <c r="R1899" s="19">
        <f t="shared" si="2713"/>
        <v>31730.199999999997</v>
      </c>
      <c r="S1899" s="19">
        <f t="shared" si="2746"/>
        <v>0</v>
      </c>
      <c r="T1899" s="19">
        <f t="shared" si="2690"/>
        <v>31730.199999999997</v>
      </c>
      <c r="U1899" s="19">
        <f t="shared" si="2714"/>
        <v>10173.6</v>
      </c>
      <c r="V1899" s="19">
        <f t="shared" si="2715"/>
        <v>10173.6</v>
      </c>
      <c r="W1899" s="19">
        <f t="shared" si="2747"/>
        <v>0</v>
      </c>
      <c r="X1899" s="32"/>
      <c r="Y1899" s="23"/>
      <c r="Z1899" s="2"/>
    </row>
    <row r="1900" spans="1:26" x14ac:dyDescent="0.3">
      <c r="A1900" s="47" t="s">
        <v>418</v>
      </c>
      <c r="B1900" s="44">
        <v>240</v>
      </c>
      <c r="C1900" s="47" t="s">
        <v>200</v>
      </c>
      <c r="D1900" s="47" t="s">
        <v>112</v>
      </c>
      <c r="E1900" s="15" t="s">
        <v>552</v>
      </c>
      <c r="F1900" s="19">
        <v>10173.6</v>
      </c>
      <c r="G1900" s="19">
        <v>10173.6</v>
      </c>
      <c r="H1900" s="19">
        <v>10173.6</v>
      </c>
      <c r="I1900" s="19">
        <v>10000</v>
      </c>
      <c r="J1900" s="19"/>
      <c r="K1900" s="19"/>
      <c r="L1900" s="19">
        <f t="shared" si="2692"/>
        <v>20173.599999999999</v>
      </c>
      <c r="M1900" s="19">
        <f t="shared" si="2693"/>
        <v>10173.6</v>
      </c>
      <c r="N1900" s="19">
        <f t="shared" si="2694"/>
        <v>10173.6</v>
      </c>
      <c r="O1900" s="19">
        <v>11556.6</v>
      </c>
      <c r="P1900" s="19"/>
      <c r="Q1900" s="19"/>
      <c r="R1900" s="19">
        <f t="shared" si="2713"/>
        <v>31730.199999999997</v>
      </c>
      <c r="S1900" s="19"/>
      <c r="T1900" s="19">
        <f t="shared" si="2690"/>
        <v>31730.199999999997</v>
      </c>
      <c r="U1900" s="19">
        <f t="shared" si="2714"/>
        <v>10173.6</v>
      </c>
      <c r="V1900" s="19">
        <f t="shared" si="2715"/>
        <v>10173.6</v>
      </c>
      <c r="W1900" s="19"/>
      <c r="X1900" s="32"/>
      <c r="Y1900" s="23" t="s">
        <v>1325</v>
      </c>
      <c r="Z1900" s="2"/>
    </row>
    <row r="1901" spans="1:26" ht="31.2" x14ac:dyDescent="0.3">
      <c r="A1901" s="47" t="s">
        <v>1394</v>
      </c>
      <c r="B1901" s="44"/>
      <c r="C1901" s="47"/>
      <c r="D1901" s="47"/>
      <c r="E1901" s="15" t="s">
        <v>1395</v>
      </c>
      <c r="F1901" s="19"/>
      <c r="G1901" s="19"/>
      <c r="H1901" s="19"/>
      <c r="I1901" s="19"/>
      <c r="J1901" s="19"/>
      <c r="K1901" s="19"/>
      <c r="L1901" s="19"/>
      <c r="M1901" s="19"/>
      <c r="N1901" s="19"/>
      <c r="O1901" s="19">
        <f>O1902</f>
        <v>1958.4839999999999</v>
      </c>
      <c r="P1901" s="19">
        <f t="shared" ref="P1901:W1903" si="2748">P1902</f>
        <v>0</v>
      </c>
      <c r="Q1901" s="19">
        <f t="shared" si="2748"/>
        <v>0</v>
      </c>
      <c r="R1901" s="19">
        <f t="shared" si="2713"/>
        <v>1958.4839999999999</v>
      </c>
      <c r="S1901" s="19">
        <f t="shared" si="2748"/>
        <v>0</v>
      </c>
      <c r="T1901" s="19">
        <f t="shared" si="2690"/>
        <v>1958.4839999999999</v>
      </c>
      <c r="U1901" s="19">
        <f t="shared" si="2714"/>
        <v>0</v>
      </c>
      <c r="V1901" s="19">
        <f t="shared" si="2715"/>
        <v>0</v>
      </c>
      <c r="W1901" s="19">
        <f t="shared" si="2748"/>
        <v>0</v>
      </c>
      <c r="X1901" s="32"/>
      <c r="Y1901" s="23"/>
      <c r="Z1901" s="2"/>
    </row>
    <row r="1902" spans="1:26" ht="31.2" x14ac:dyDescent="0.3">
      <c r="A1902" s="47" t="s">
        <v>1394</v>
      </c>
      <c r="B1902" s="44">
        <v>200</v>
      </c>
      <c r="C1902" s="47"/>
      <c r="D1902" s="47"/>
      <c r="E1902" s="15" t="s">
        <v>578</v>
      </c>
      <c r="F1902" s="19"/>
      <c r="G1902" s="19"/>
      <c r="H1902" s="19"/>
      <c r="I1902" s="19"/>
      <c r="J1902" s="19"/>
      <c r="K1902" s="19"/>
      <c r="L1902" s="19"/>
      <c r="M1902" s="19"/>
      <c r="N1902" s="19"/>
      <c r="O1902" s="19">
        <f>O1903</f>
        <v>1958.4839999999999</v>
      </c>
      <c r="P1902" s="19">
        <f t="shared" si="2748"/>
        <v>0</v>
      </c>
      <c r="Q1902" s="19">
        <f t="shared" si="2748"/>
        <v>0</v>
      </c>
      <c r="R1902" s="19">
        <f t="shared" si="2713"/>
        <v>1958.4839999999999</v>
      </c>
      <c r="S1902" s="19">
        <f t="shared" si="2748"/>
        <v>0</v>
      </c>
      <c r="T1902" s="19">
        <f t="shared" si="2690"/>
        <v>1958.4839999999999</v>
      </c>
      <c r="U1902" s="19">
        <f t="shared" si="2714"/>
        <v>0</v>
      </c>
      <c r="V1902" s="19">
        <f t="shared" si="2715"/>
        <v>0</v>
      </c>
      <c r="W1902" s="19">
        <f t="shared" si="2748"/>
        <v>0</v>
      </c>
      <c r="X1902" s="32"/>
      <c r="Y1902" s="23"/>
      <c r="Z1902" s="2"/>
    </row>
    <row r="1903" spans="1:26" ht="46.8" x14ac:dyDescent="0.3">
      <c r="A1903" s="47" t="s">
        <v>1394</v>
      </c>
      <c r="B1903" s="44">
        <v>240</v>
      </c>
      <c r="C1903" s="47"/>
      <c r="D1903" s="47"/>
      <c r="E1903" s="15" t="s">
        <v>586</v>
      </c>
      <c r="F1903" s="19"/>
      <c r="G1903" s="19"/>
      <c r="H1903" s="19"/>
      <c r="I1903" s="19"/>
      <c r="J1903" s="19"/>
      <c r="K1903" s="19"/>
      <c r="L1903" s="19"/>
      <c r="M1903" s="19"/>
      <c r="N1903" s="19"/>
      <c r="O1903" s="19">
        <f>O1904</f>
        <v>1958.4839999999999</v>
      </c>
      <c r="P1903" s="19">
        <f t="shared" si="2748"/>
        <v>0</v>
      </c>
      <c r="Q1903" s="19">
        <f t="shared" si="2748"/>
        <v>0</v>
      </c>
      <c r="R1903" s="19">
        <f t="shared" si="2713"/>
        <v>1958.4839999999999</v>
      </c>
      <c r="S1903" s="19">
        <f t="shared" si="2748"/>
        <v>0</v>
      </c>
      <c r="T1903" s="19">
        <f t="shared" si="2690"/>
        <v>1958.4839999999999</v>
      </c>
      <c r="U1903" s="19">
        <f t="shared" si="2714"/>
        <v>0</v>
      </c>
      <c r="V1903" s="19">
        <f t="shared" si="2715"/>
        <v>0</v>
      </c>
      <c r="W1903" s="19">
        <f t="shared" si="2748"/>
        <v>0</v>
      </c>
      <c r="X1903" s="32"/>
      <c r="Y1903" s="23"/>
      <c r="Z1903" s="2"/>
    </row>
    <row r="1904" spans="1:26" x14ac:dyDescent="0.3">
      <c r="A1904" s="47" t="s">
        <v>1394</v>
      </c>
      <c r="B1904" s="44">
        <v>240</v>
      </c>
      <c r="C1904" s="47" t="s">
        <v>200</v>
      </c>
      <c r="D1904" s="47" t="s">
        <v>112</v>
      </c>
      <c r="E1904" s="15" t="s">
        <v>552</v>
      </c>
      <c r="F1904" s="19"/>
      <c r="G1904" s="19"/>
      <c r="H1904" s="19"/>
      <c r="I1904" s="19"/>
      <c r="J1904" s="19"/>
      <c r="K1904" s="19"/>
      <c r="L1904" s="19"/>
      <c r="M1904" s="19"/>
      <c r="N1904" s="19"/>
      <c r="O1904" s="19">
        <f>138.915+236.667+93.461+725.854+360.403+403.184</f>
        <v>1958.4839999999999</v>
      </c>
      <c r="P1904" s="19"/>
      <c r="Q1904" s="19"/>
      <c r="R1904" s="19">
        <f t="shared" si="2713"/>
        <v>1958.4839999999999</v>
      </c>
      <c r="S1904" s="19"/>
      <c r="T1904" s="19">
        <f t="shared" si="2690"/>
        <v>1958.4839999999999</v>
      </c>
      <c r="U1904" s="19">
        <f t="shared" si="2714"/>
        <v>0</v>
      </c>
      <c r="V1904" s="19">
        <f t="shared" si="2715"/>
        <v>0</v>
      </c>
      <c r="W1904" s="19"/>
      <c r="X1904" s="32"/>
      <c r="Y1904" s="23"/>
      <c r="Z1904" s="2"/>
    </row>
    <row r="1905" spans="1:26" s="11" customFormat="1" ht="62.4" x14ac:dyDescent="0.3">
      <c r="A1905" s="10" t="s">
        <v>422</v>
      </c>
      <c r="B1905" s="17"/>
      <c r="C1905" s="10"/>
      <c r="D1905" s="10"/>
      <c r="E1905" s="16" t="s">
        <v>1242</v>
      </c>
      <c r="F1905" s="18">
        <f t="shared" ref="F1905:K1905" si="2749">F1906+F1911</f>
        <v>174631.6</v>
      </c>
      <c r="G1905" s="18">
        <f t="shared" si="2749"/>
        <v>150000</v>
      </c>
      <c r="H1905" s="18">
        <f t="shared" si="2749"/>
        <v>150000</v>
      </c>
      <c r="I1905" s="18">
        <f t="shared" si="2749"/>
        <v>0</v>
      </c>
      <c r="J1905" s="18">
        <f t="shared" si="2749"/>
        <v>0</v>
      </c>
      <c r="K1905" s="18">
        <f t="shared" si="2749"/>
        <v>0</v>
      </c>
      <c r="L1905" s="18">
        <f t="shared" si="2692"/>
        <v>174631.6</v>
      </c>
      <c r="M1905" s="18">
        <f t="shared" si="2693"/>
        <v>150000</v>
      </c>
      <c r="N1905" s="18">
        <f t="shared" si="2694"/>
        <v>150000</v>
      </c>
      <c r="O1905" s="18">
        <f t="shared" ref="O1905:Q1905" si="2750">O1906+O1911</f>
        <v>28397.096000000001</v>
      </c>
      <c r="P1905" s="18">
        <f t="shared" si="2750"/>
        <v>0</v>
      </c>
      <c r="Q1905" s="18">
        <f t="shared" si="2750"/>
        <v>0</v>
      </c>
      <c r="R1905" s="18">
        <f t="shared" si="2713"/>
        <v>203028.696</v>
      </c>
      <c r="S1905" s="18">
        <f t="shared" ref="S1905" si="2751">S1906+S1911</f>
        <v>0</v>
      </c>
      <c r="T1905" s="18">
        <f t="shared" si="2690"/>
        <v>203028.696</v>
      </c>
      <c r="U1905" s="18">
        <f t="shared" si="2714"/>
        <v>150000</v>
      </c>
      <c r="V1905" s="18">
        <f t="shared" si="2715"/>
        <v>150000</v>
      </c>
      <c r="W1905" s="18">
        <f t="shared" ref="W1905" si="2752">W1906+W1911</f>
        <v>0</v>
      </c>
      <c r="X1905" s="31"/>
      <c r="Y1905" s="26"/>
    </row>
    <row r="1906" spans="1:26" ht="78" x14ac:dyDescent="0.3">
      <c r="A1906" s="47" t="s">
        <v>423</v>
      </c>
      <c r="B1906" s="44"/>
      <c r="C1906" s="47"/>
      <c r="D1906" s="47"/>
      <c r="E1906" s="15" t="s">
        <v>1243</v>
      </c>
      <c r="F1906" s="19">
        <f t="shared" ref="F1906:K1909" si="2753">F1907</f>
        <v>53584.6</v>
      </c>
      <c r="G1906" s="19">
        <f t="shared" si="2753"/>
        <v>0</v>
      </c>
      <c r="H1906" s="19">
        <f t="shared" si="2753"/>
        <v>0</v>
      </c>
      <c r="I1906" s="19">
        <f t="shared" si="2753"/>
        <v>0</v>
      </c>
      <c r="J1906" s="19">
        <f t="shared" si="2753"/>
        <v>0</v>
      </c>
      <c r="K1906" s="19">
        <f t="shared" si="2753"/>
        <v>0</v>
      </c>
      <c r="L1906" s="19">
        <f t="shared" si="2692"/>
        <v>53584.6</v>
      </c>
      <c r="M1906" s="19">
        <f t="shared" si="2693"/>
        <v>0</v>
      </c>
      <c r="N1906" s="19">
        <f t="shared" si="2694"/>
        <v>0</v>
      </c>
      <c r="O1906" s="19">
        <f t="shared" ref="O1906:Q1909" si="2754">O1907</f>
        <v>0</v>
      </c>
      <c r="P1906" s="19">
        <f t="shared" si="2754"/>
        <v>0</v>
      </c>
      <c r="Q1906" s="19">
        <f t="shared" si="2754"/>
        <v>0</v>
      </c>
      <c r="R1906" s="19">
        <f t="shared" si="2713"/>
        <v>53584.6</v>
      </c>
      <c r="S1906" s="19">
        <f t="shared" ref="S1906:S1909" si="2755">S1907</f>
        <v>0</v>
      </c>
      <c r="T1906" s="19">
        <f t="shared" si="2690"/>
        <v>53584.6</v>
      </c>
      <c r="U1906" s="19">
        <f t="shared" si="2714"/>
        <v>0</v>
      </c>
      <c r="V1906" s="19">
        <f t="shared" si="2715"/>
        <v>0</v>
      </c>
      <c r="W1906" s="19">
        <f t="shared" ref="W1906" si="2756">W1907</f>
        <v>0</v>
      </c>
      <c r="X1906" s="32"/>
      <c r="Y1906" s="23"/>
      <c r="Z1906" s="2"/>
    </row>
    <row r="1907" spans="1:26" ht="46.8" x14ac:dyDescent="0.3">
      <c r="A1907" s="47" t="s">
        <v>421</v>
      </c>
      <c r="B1907" s="44"/>
      <c r="C1907" s="47"/>
      <c r="D1907" s="47"/>
      <c r="E1907" s="15" t="s">
        <v>777</v>
      </c>
      <c r="F1907" s="19">
        <f t="shared" si="2753"/>
        <v>53584.6</v>
      </c>
      <c r="G1907" s="19">
        <f t="shared" si="2753"/>
        <v>0</v>
      </c>
      <c r="H1907" s="19">
        <f t="shared" si="2753"/>
        <v>0</v>
      </c>
      <c r="I1907" s="19">
        <f t="shared" si="2753"/>
        <v>0</v>
      </c>
      <c r="J1907" s="19">
        <f t="shared" si="2753"/>
        <v>0</v>
      </c>
      <c r="K1907" s="19">
        <f t="shared" si="2753"/>
        <v>0</v>
      </c>
      <c r="L1907" s="19">
        <f t="shared" si="2692"/>
        <v>53584.6</v>
      </c>
      <c r="M1907" s="19">
        <f t="shared" si="2693"/>
        <v>0</v>
      </c>
      <c r="N1907" s="19">
        <f t="shared" si="2694"/>
        <v>0</v>
      </c>
      <c r="O1907" s="19">
        <f t="shared" si="2754"/>
        <v>0</v>
      </c>
      <c r="P1907" s="19">
        <f t="shared" si="2754"/>
        <v>0</v>
      </c>
      <c r="Q1907" s="19">
        <f t="shared" si="2754"/>
        <v>0</v>
      </c>
      <c r="R1907" s="19">
        <f t="shared" si="2713"/>
        <v>53584.6</v>
      </c>
      <c r="S1907" s="19">
        <f t="shared" si="2755"/>
        <v>0</v>
      </c>
      <c r="T1907" s="19">
        <f t="shared" si="2690"/>
        <v>53584.6</v>
      </c>
      <c r="U1907" s="19">
        <f t="shared" si="2714"/>
        <v>0</v>
      </c>
      <c r="V1907" s="19">
        <f t="shared" si="2715"/>
        <v>0</v>
      </c>
      <c r="W1907" s="19">
        <f t="shared" ref="W1907:W1909" si="2757">W1908</f>
        <v>0</v>
      </c>
      <c r="X1907" s="32"/>
      <c r="Y1907" s="23"/>
      <c r="Z1907" s="2"/>
    </row>
    <row r="1908" spans="1:26" ht="31.2" x14ac:dyDescent="0.3">
      <c r="A1908" s="47" t="s">
        <v>421</v>
      </c>
      <c r="B1908" s="44">
        <v>200</v>
      </c>
      <c r="C1908" s="47"/>
      <c r="D1908" s="47"/>
      <c r="E1908" s="15" t="s">
        <v>578</v>
      </c>
      <c r="F1908" s="19">
        <f t="shared" si="2753"/>
        <v>53584.6</v>
      </c>
      <c r="G1908" s="19">
        <f t="shared" si="2753"/>
        <v>0</v>
      </c>
      <c r="H1908" s="19">
        <f t="shared" si="2753"/>
        <v>0</v>
      </c>
      <c r="I1908" s="19">
        <f t="shared" si="2753"/>
        <v>0</v>
      </c>
      <c r="J1908" s="19">
        <f t="shared" si="2753"/>
        <v>0</v>
      </c>
      <c r="K1908" s="19">
        <f t="shared" si="2753"/>
        <v>0</v>
      </c>
      <c r="L1908" s="19">
        <f t="shared" si="2692"/>
        <v>53584.6</v>
      </c>
      <c r="M1908" s="19">
        <f t="shared" si="2693"/>
        <v>0</v>
      </c>
      <c r="N1908" s="19">
        <f t="shared" si="2694"/>
        <v>0</v>
      </c>
      <c r="O1908" s="19">
        <f t="shared" si="2754"/>
        <v>0</v>
      </c>
      <c r="P1908" s="19">
        <f t="shared" si="2754"/>
        <v>0</v>
      </c>
      <c r="Q1908" s="19">
        <f t="shared" si="2754"/>
        <v>0</v>
      </c>
      <c r="R1908" s="19">
        <f t="shared" si="2713"/>
        <v>53584.6</v>
      </c>
      <c r="S1908" s="19">
        <f t="shared" si="2755"/>
        <v>0</v>
      </c>
      <c r="T1908" s="19">
        <f t="shared" si="2690"/>
        <v>53584.6</v>
      </c>
      <c r="U1908" s="19">
        <f t="shared" si="2714"/>
        <v>0</v>
      </c>
      <c r="V1908" s="19">
        <f t="shared" si="2715"/>
        <v>0</v>
      </c>
      <c r="W1908" s="19">
        <f t="shared" si="2757"/>
        <v>0</v>
      </c>
      <c r="X1908" s="32"/>
      <c r="Y1908" s="23"/>
      <c r="Z1908" s="2"/>
    </row>
    <row r="1909" spans="1:26" ht="46.8" x14ac:dyDescent="0.3">
      <c r="A1909" s="47" t="s">
        <v>421</v>
      </c>
      <c r="B1909" s="44">
        <v>240</v>
      </c>
      <c r="C1909" s="47"/>
      <c r="D1909" s="47"/>
      <c r="E1909" s="15" t="s">
        <v>586</v>
      </c>
      <c r="F1909" s="19">
        <f t="shared" si="2753"/>
        <v>53584.6</v>
      </c>
      <c r="G1909" s="19">
        <f t="shared" si="2753"/>
        <v>0</v>
      </c>
      <c r="H1909" s="19">
        <f t="shared" si="2753"/>
        <v>0</v>
      </c>
      <c r="I1909" s="19">
        <f t="shared" si="2753"/>
        <v>0</v>
      </c>
      <c r="J1909" s="19">
        <f t="shared" si="2753"/>
        <v>0</v>
      </c>
      <c r="K1909" s="19">
        <f t="shared" si="2753"/>
        <v>0</v>
      </c>
      <c r="L1909" s="19">
        <f t="shared" si="2692"/>
        <v>53584.6</v>
      </c>
      <c r="M1909" s="19">
        <f t="shared" si="2693"/>
        <v>0</v>
      </c>
      <c r="N1909" s="19">
        <f t="shared" si="2694"/>
        <v>0</v>
      </c>
      <c r="O1909" s="19">
        <f t="shared" si="2754"/>
        <v>0</v>
      </c>
      <c r="P1909" s="19">
        <f t="shared" si="2754"/>
        <v>0</v>
      </c>
      <c r="Q1909" s="19">
        <f t="shared" si="2754"/>
        <v>0</v>
      </c>
      <c r="R1909" s="19">
        <f t="shared" si="2713"/>
        <v>53584.6</v>
      </c>
      <c r="S1909" s="19">
        <f t="shared" si="2755"/>
        <v>0</v>
      </c>
      <c r="T1909" s="19">
        <f t="shared" si="2690"/>
        <v>53584.6</v>
      </c>
      <c r="U1909" s="19">
        <f t="shared" si="2714"/>
        <v>0</v>
      </c>
      <c r="V1909" s="19">
        <f t="shared" si="2715"/>
        <v>0</v>
      </c>
      <c r="W1909" s="19">
        <f t="shared" si="2757"/>
        <v>0</v>
      </c>
      <c r="X1909" s="32"/>
      <c r="Y1909" s="23"/>
      <c r="Z1909" s="2"/>
    </row>
    <row r="1910" spans="1:26" x14ac:dyDescent="0.3">
      <c r="A1910" s="47" t="s">
        <v>421</v>
      </c>
      <c r="B1910" s="44">
        <v>240</v>
      </c>
      <c r="C1910" s="47" t="s">
        <v>200</v>
      </c>
      <c r="D1910" s="47" t="s">
        <v>5</v>
      </c>
      <c r="E1910" s="15" t="s">
        <v>551</v>
      </c>
      <c r="F1910" s="19">
        <v>53584.6</v>
      </c>
      <c r="G1910" s="19">
        <v>0</v>
      </c>
      <c r="H1910" s="19">
        <v>0</v>
      </c>
      <c r="I1910" s="19"/>
      <c r="J1910" s="19"/>
      <c r="K1910" s="19"/>
      <c r="L1910" s="19">
        <f t="shared" si="2692"/>
        <v>53584.6</v>
      </c>
      <c r="M1910" s="19">
        <f t="shared" si="2693"/>
        <v>0</v>
      </c>
      <c r="N1910" s="19">
        <f t="shared" si="2694"/>
        <v>0</v>
      </c>
      <c r="O1910" s="19"/>
      <c r="P1910" s="19"/>
      <c r="Q1910" s="19"/>
      <c r="R1910" s="19">
        <f t="shared" si="2713"/>
        <v>53584.6</v>
      </c>
      <c r="S1910" s="19"/>
      <c r="T1910" s="19">
        <f t="shared" si="2690"/>
        <v>53584.6</v>
      </c>
      <c r="U1910" s="19">
        <f t="shared" si="2714"/>
        <v>0</v>
      </c>
      <c r="V1910" s="19">
        <f t="shared" si="2715"/>
        <v>0</v>
      </c>
      <c r="W1910" s="19"/>
      <c r="X1910" s="32"/>
      <c r="Y1910" s="23"/>
      <c r="Z1910" s="2"/>
    </row>
    <row r="1911" spans="1:26" ht="46.8" x14ac:dyDescent="0.3">
      <c r="A1911" s="47" t="s">
        <v>425</v>
      </c>
      <c r="B1911" s="44"/>
      <c r="C1911" s="47"/>
      <c r="D1911" s="47"/>
      <c r="E1911" s="15" t="s">
        <v>1244</v>
      </c>
      <c r="F1911" s="19">
        <f t="shared" ref="F1911:K1911" si="2758">F1916+F1912</f>
        <v>121047</v>
      </c>
      <c r="G1911" s="19">
        <f t="shared" si="2758"/>
        <v>150000</v>
      </c>
      <c r="H1911" s="19">
        <f t="shared" si="2758"/>
        <v>150000</v>
      </c>
      <c r="I1911" s="19">
        <f t="shared" si="2758"/>
        <v>0</v>
      </c>
      <c r="J1911" s="19">
        <f t="shared" si="2758"/>
        <v>0</v>
      </c>
      <c r="K1911" s="19">
        <f t="shared" si="2758"/>
        <v>0</v>
      </c>
      <c r="L1911" s="19">
        <f t="shared" si="2692"/>
        <v>121047</v>
      </c>
      <c r="M1911" s="19">
        <f t="shared" si="2693"/>
        <v>150000</v>
      </c>
      <c r="N1911" s="19">
        <f t="shared" si="2694"/>
        <v>150000</v>
      </c>
      <c r="O1911" s="19">
        <f t="shared" ref="O1911:Q1911" si="2759">O1916+O1912</f>
        <v>28397.096000000001</v>
      </c>
      <c r="P1911" s="19">
        <f t="shared" si="2759"/>
        <v>0</v>
      </c>
      <c r="Q1911" s="19">
        <f t="shared" si="2759"/>
        <v>0</v>
      </c>
      <c r="R1911" s="19">
        <f t="shared" si="2713"/>
        <v>149444.09599999999</v>
      </c>
      <c r="S1911" s="19">
        <f t="shared" ref="S1911" si="2760">S1916+S1912</f>
        <v>0</v>
      </c>
      <c r="T1911" s="19">
        <f t="shared" si="2690"/>
        <v>149444.09599999999</v>
      </c>
      <c r="U1911" s="19">
        <f t="shared" si="2714"/>
        <v>150000</v>
      </c>
      <c r="V1911" s="19">
        <f t="shared" si="2715"/>
        <v>150000</v>
      </c>
      <c r="W1911" s="19">
        <f t="shared" ref="W1911" si="2761">W1916+W1912</f>
        <v>0</v>
      </c>
      <c r="X1911" s="32"/>
      <c r="Y1911" s="23"/>
      <c r="Z1911" s="2"/>
    </row>
    <row r="1912" spans="1:26" ht="46.8" x14ac:dyDescent="0.3">
      <c r="A1912" s="47" t="s">
        <v>876</v>
      </c>
      <c r="B1912" s="44"/>
      <c r="C1912" s="47"/>
      <c r="D1912" s="47"/>
      <c r="E1912" s="15" t="s">
        <v>880</v>
      </c>
      <c r="F1912" s="19">
        <f t="shared" ref="F1912:K1914" si="2762">F1913</f>
        <v>8353.7000000000007</v>
      </c>
      <c r="G1912" s="19">
        <f t="shared" si="2762"/>
        <v>0</v>
      </c>
      <c r="H1912" s="19">
        <f t="shared" si="2762"/>
        <v>0</v>
      </c>
      <c r="I1912" s="19">
        <f t="shared" si="2762"/>
        <v>0</v>
      </c>
      <c r="J1912" s="19">
        <f t="shared" si="2762"/>
        <v>0</v>
      </c>
      <c r="K1912" s="19">
        <f t="shared" si="2762"/>
        <v>0</v>
      </c>
      <c r="L1912" s="19">
        <f t="shared" si="2692"/>
        <v>8353.7000000000007</v>
      </c>
      <c r="M1912" s="19">
        <f t="shared" si="2693"/>
        <v>0</v>
      </c>
      <c r="N1912" s="19">
        <f t="shared" si="2694"/>
        <v>0</v>
      </c>
      <c r="O1912" s="19">
        <f t="shared" ref="O1912:Q1914" si="2763">O1913</f>
        <v>23185.34</v>
      </c>
      <c r="P1912" s="19">
        <f t="shared" si="2763"/>
        <v>0</v>
      </c>
      <c r="Q1912" s="19">
        <f t="shared" si="2763"/>
        <v>0</v>
      </c>
      <c r="R1912" s="19">
        <f t="shared" si="2713"/>
        <v>31539.040000000001</v>
      </c>
      <c r="S1912" s="19">
        <f t="shared" ref="S1912:S1914" si="2764">S1913</f>
        <v>0</v>
      </c>
      <c r="T1912" s="19">
        <f t="shared" si="2690"/>
        <v>31539.040000000001</v>
      </c>
      <c r="U1912" s="19">
        <f t="shared" si="2714"/>
        <v>0</v>
      </c>
      <c r="V1912" s="19">
        <f t="shared" si="2715"/>
        <v>0</v>
      </c>
      <c r="W1912" s="19">
        <f t="shared" ref="W1912:W1914" si="2765">W1913</f>
        <v>0</v>
      </c>
      <c r="X1912" s="32"/>
      <c r="Y1912" s="23"/>
      <c r="Z1912" s="2"/>
    </row>
    <row r="1913" spans="1:26" ht="46.8" x14ac:dyDescent="0.3">
      <c r="A1913" s="47" t="s">
        <v>876</v>
      </c>
      <c r="B1913" s="44">
        <v>600</v>
      </c>
      <c r="C1913" s="47"/>
      <c r="D1913" s="47"/>
      <c r="E1913" s="15" t="s">
        <v>581</v>
      </c>
      <c r="F1913" s="19">
        <f t="shared" si="2762"/>
        <v>8353.7000000000007</v>
      </c>
      <c r="G1913" s="19">
        <f t="shared" si="2762"/>
        <v>0</v>
      </c>
      <c r="H1913" s="19">
        <f t="shared" si="2762"/>
        <v>0</v>
      </c>
      <c r="I1913" s="19">
        <f t="shared" si="2762"/>
        <v>0</v>
      </c>
      <c r="J1913" s="19">
        <f t="shared" si="2762"/>
        <v>0</v>
      </c>
      <c r="K1913" s="19">
        <f t="shared" si="2762"/>
        <v>0</v>
      </c>
      <c r="L1913" s="19">
        <f t="shared" si="2692"/>
        <v>8353.7000000000007</v>
      </c>
      <c r="M1913" s="19">
        <f t="shared" si="2693"/>
        <v>0</v>
      </c>
      <c r="N1913" s="19">
        <f t="shared" si="2694"/>
        <v>0</v>
      </c>
      <c r="O1913" s="19">
        <f t="shared" si="2763"/>
        <v>23185.34</v>
      </c>
      <c r="P1913" s="19">
        <f t="shared" si="2763"/>
        <v>0</v>
      </c>
      <c r="Q1913" s="19">
        <f t="shared" si="2763"/>
        <v>0</v>
      </c>
      <c r="R1913" s="19">
        <f t="shared" si="2713"/>
        <v>31539.040000000001</v>
      </c>
      <c r="S1913" s="19">
        <f t="shared" si="2764"/>
        <v>0</v>
      </c>
      <c r="T1913" s="19">
        <f t="shared" si="2690"/>
        <v>31539.040000000001</v>
      </c>
      <c r="U1913" s="19">
        <f t="shared" si="2714"/>
        <v>0</v>
      </c>
      <c r="V1913" s="19">
        <f t="shared" si="2715"/>
        <v>0</v>
      </c>
      <c r="W1913" s="19">
        <f t="shared" si="2765"/>
        <v>0</v>
      </c>
      <c r="X1913" s="32"/>
      <c r="Y1913" s="23"/>
      <c r="Z1913" s="2"/>
    </row>
    <row r="1914" spans="1:26" ht="46.8" x14ac:dyDescent="0.3">
      <c r="A1914" s="47" t="s">
        <v>876</v>
      </c>
      <c r="B1914" s="44">
        <v>630</v>
      </c>
      <c r="C1914" s="47"/>
      <c r="D1914" s="47"/>
      <c r="E1914" s="15" t="s">
        <v>597</v>
      </c>
      <c r="F1914" s="19">
        <f t="shared" si="2762"/>
        <v>8353.7000000000007</v>
      </c>
      <c r="G1914" s="19">
        <f t="shared" si="2762"/>
        <v>0</v>
      </c>
      <c r="H1914" s="19">
        <f t="shared" si="2762"/>
        <v>0</v>
      </c>
      <c r="I1914" s="19">
        <f t="shared" si="2762"/>
        <v>0</v>
      </c>
      <c r="J1914" s="19">
        <f t="shared" si="2762"/>
        <v>0</v>
      </c>
      <c r="K1914" s="19">
        <f t="shared" si="2762"/>
        <v>0</v>
      </c>
      <c r="L1914" s="19">
        <f t="shared" si="2692"/>
        <v>8353.7000000000007</v>
      </c>
      <c r="M1914" s="19">
        <f t="shared" si="2693"/>
        <v>0</v>
      </c>
      <c r="N1914" s="19">
        <f t="shared" si="2694"/>
        <v>0</v>
      </c>
      <c r="O1914" s="19">
        <f t="shared" si="2763"/>
        <v>23185.34</v>
      </c>
      <c r="P1914" s="19">
        <f t="shared" si="2763"/>
        <v>0</v>
      </c>
      <c r="Q1914" s="19">
        <f t="shared" si="2763"/>
        <v>0</v>
      </c>
      <c r="R1914" s="19">
        <f t="shared" si="2713"/>
        <v>31539.040000000001</v>
      </c>
      <c r="S1914" s="19">
        <f t="shared" si="2764"/>
        <v>0</v>
      </c>
      <c r="T1914" s="19">
        <f t="shared" si="2690"/>
        <v>31539.040000000001</v>
      </c>
      <c r="U1914" s="19">
        <f t="shared" si="2714"/>
        <v>0</v>
      </c>
      <c r="V1914" s="19">
        <f t="shared" si="2715"/>
        <v>0</v>
      </c>
      <c r="W1914" s="19">
        <f t="shared" si="2765"/>
        <v>0</v>
      </c>
      <c r="X1914" s="32"/>
      <c r="Y1914" s="23"/>
      <c r="Z1914" s="2"/>
    </row>
    <row r="1915" spans="1:26" x14ac:dyDescent="0.3">
      <c r="A1915" s="47" t="s">
        <v>876</v>
      </c>
      <c r="B1915" s="44">
        <v>630</v>
      </c>
      <c r="C1915" s="47" t="s">
        <v>200</v>
      </c>
      <c r="D1915" s="47" t="s">
        <v>5</v>
      </c>
      <c r="E1915" s="15" t="s">
        <v>551</v>
      </c>
      <c r="F1915" s="19">
        <v>8353.7000000000007</v>
      </c>
      <c r="G1915" s="19">
        <v>0</v>
      </c>
      <c r="H1915" s="19">
        <v>0</v>
      </c>
      <c r="I1915" s="19"/>
      <c r="J1915" s="19"/>
      <c r="K1915" s="19"/>
      <c r="L1915" s="19">
        <f t="shared" si="2692"/>
        <v>8353.7000000000007</v>
      </c>
      <c r="M1915" s="19">
        <f t="shared" si="2693"/>
        <v>0</v>
      </c>
      <c r="N1915" s="19">
        <f t="shared" si="2694"/>
        <v>0</v>
      </c>
      <c r="O1915" s="19">
        <v>23185.34</v>
      </c>
      <c r="P1915" s="19"/>
      <c r="Q1915" s="19"/>
      <c r="R1915" s="19">
        <f t="shared" si="2713"/>
        <v>31539.040000000001</v>
      </c>
      <c r="S1915" s="19"/>
      <c r="T1915" s="19">
        <f t="shared" si="2690"/>
        <v>31539.040000000001</v>
      </c>
      <c r="U1915" s="19">
        <f t="shared" si="2714"/>
        <v>0</v>
      </c>
      <c r="V1915" s="19">
        <f t="shared" si="2715"/>
        <v>0</v>
      </c>
      <c r="W1915" s="19"/>
      <c r="X1915" s="32"/>
      <c r="Y1915" s="23"/>
      <c r="Z1915" s="2"/>
    </row>
    <row r="1916" spans="1:26" ht="46.8" x14ac:dyDescent="0.3">
      <c r="A1916" s="47" t="s">
        <v>424</v>
      </c>
      <c r="B1916" s="44"/>
      <c r="C1916" s="47"/>
      <c r="D1916" s="47"/>
      <c r="E1916" s="15" t="s">
        <v>778</v>
      </c>
      <c r="F1916" s="19">
        <f t="shared" ref="F1916:K1916" si="2766">F1920</f>
        <v>112693.3</v>
      </c>
      <c r="G1916" s="19">
        <f t="shared" si="2766"/>
        <v>150000</v>
      </c>
      <c r="H1916" s="19">
        <f t="shared" si="2766"/>
        <v>150000</v>
      </c>
      <c r="I1916" s="19">
        <f t="shared" si="2766"/>
        <v>0</v>
      </c>
      <c r="J1916" s="19">
        <f t="shared" si="2766"/>
        <v>0</v>
      </c>
      <c r="K1916" s="19">
        <f t="shared" si="2766"/>
        <v>0</v>
      </c>
      <c r="L1916" s="19">
        <f t="shared" si="2692"/>
        <v>112693.3</v>
      </c>
      <c r="M1916" s="19">
        <f t="shared" si="2693"/>
        <v>150000</v>
      </c>
      <c r="N1916" s="19">
        <f t="shared" si="2694"/>
        <v>150000</v>
      </c>
      <c r="O1916" s="19">
        <f>O1920+O1917</f>
        <v>5211.7560000000003</v>
      </c>
      <c r="P1916" s="19">
        <f t="shared" ref="P1916:W1916" si="2767">P1920+P1917</f>
        <v>0</v>
      </c>
      <c r="Q1916" s="19">
        <f t="shared" si="2767"/>
        <v>0</v>
      </c>
      <c r="R1916" s="19">
        <f t="shared" si="2713"/>
        <v>117905.056</v>
      </c>
      <c r="S1916" s="19">
        <f t="shared" ref="S1916" si="2768">S1920+S1917</f>
        <v>0</v>
      </c>
      <c r="T1916" s="19">
        <f t="shared" si="2690"/>
        <v>117905.056</v>
      </c>
      <c r="U1916" s="19">
        <f t="shared" si="2714"/>
        <v>150000</v>
      </c>
      <c r="V1916" s="19">
        <f t="shared" si="2715"/>
        <v>150000</v>
      </c>
      <c r="W1916" s="19">
        <f t="shared" si="2767"/>
        <v>0</v>
      </c>
      <c r="X1916" s="32"/>
      <c r="Y1916" s="23"/>
      <c r="Z1916" s="2"/>
    </row>
    <row r="1917" spans="1:26" ht="46.8" x14ac:dyDescent="0.3">
      <c r="A1917" s="47" t="s">
        <v>424</v>
      </c>
      <c r="B1917" s="44">
        <v>600</v>
      </c>
      <c r="C1917" s="47"/>
      <c r="D1917" s="47"/>
      <c r="E1917" s="15" t="s">
        <v>581</v>
      </c>
      <c r="F1917" s="19"/>
      <c r="G1917" s="19"/>
      <c r="H1917" s="19"/>
      <c r="I1917" s="19"/>
      <c r="J1917" s="19"/>
      <c r="K1917" s="19"/>
      <c r="L1917" s="19"/>
      <c r="M1917" s="19"/>
      <c r="N1917" s="19"/>
      <c r="O1917" s="19">
        <f>O1918</f>
        <v>1956.6690000000001</v>
      </c>
      <c r="P1917" s="19">
        <f t="shared" ref="P1917:W1918" si="2769">P1918</f>
        <v>0</v>
      </c>
      <c r="Q1917" s="19">
        <f t="shared" si="2769"/>
        <v>0</v>
      </c>
      <c r="R1917" s="19">
        <f t="shared" si="2713"/>
        <v>1956.6690000000001</v>
      </c>
      <c r="S1917" s="19">
        <f t="shared" si="2769"/>
        <v>0</v>
      </c>
      <c r="T1917" s="19">
        <f t="shared" si="2690"/>
        <v>1956.6690000000001</v>
      </c>
      <c r="U1917" s="19">
        <f t="shared" si="2714"/>
        <v>0</v>
      </c>
      <c r="V1917" s="19">
        <f t="shared" si="2715"/>
        <v>0</v>
      </c>
      <c r="W1917" s="19">
        <f t="shared" si="2769"/>
        <v>0</v>
      </c>
      <c r="X1917" s="32"/>
      <c r="Y1917" s="23"/>
      <c r="Z1917" s="2"/>
    </row>
    <row r="1918" spans="1:26" ht="46.8" x14ac:dyDescent="0.3">
      <c r="A1918" s="47" t="s">
        <v>424</v>
      </c>
      <c r="B1918" s="44">
        <v>630</v>
      </c>
      <c r="C1918" s="47"/>
      <c r="D1918" s="47"/>
      <c r="E1918" s="15" t="s">
        <v>597</v>
      </c>
      <c r="F1918" s="19"/>
      <c r="G1918" s="19"/>
      <c r="H1918" s="19"/>
      <c r="I1918" s="19"/>
      <c r="J1918" s="19"/>
      <c r="K1918" s="19"/>
      <c r="L1918" s="19"/>
      <c r="M1918" s="19"/>
      <c r="N1918" s="19"/>
      <c r="O1918" s="19">
        <f>O1919</f>
        <v>1956.6690000000001</v>
      </c>
      <c r="P1918" s="19">
        <f t="shared" si="2769"/>
        <v>0</v>
      </c>
      <c r="Q1918" s="19">
        <f t="shared" si="2769"/>
        <v>0</v>
      </c>
      <c r="R1918" s="19">
        <f t="shared" si="2713"/>
        <v>1956.6690000000001</v>
      </c>
      <c r="S1918" s="19">
        <f t="shared" si="2769"/>
        <v>0</v>
      </c>
      <c r="T1918" s="19">
        <f t="shared" si="2690"/>
        <v>1956.6690000000001</v>
      </c>
      <c r="U1918" s="19">
        <f t="shared" si="2714"/>
        <v>0</v>
      </c>
      <c r="V1918" s="19">
        <f t="shared" si="2715"/>
        <v>0</v>
      </c>
      <c r="W1918" s="19">
        <f t="shared" si="2769"/>
        <v>0</v>
      </c>
      <c r="X1918" s="32"/>
      <c r="Y1918" s="23"/>
      <c r="Z1918" s="2"/>
    </row>
    <row r="1919" spans="1:26" x14ac:dyDescent="0.3">
      <c r="A1919" s="47" t="s">
        <v>424</v>
      </c>
      <c r="B1919" s="44">
        <v>630</v>
      </c>
      <c r="C1919" s="47" t="s">
        <v>200</v>
      </c>
      <c r="D1919" s="47" t="s">
        <v>5</v>
      </c>
      <c r="E1919" s="15" t="s">
        <v>551</v>
      </c>
      <c r="F1919" s="19"/>
      <c r="G1919" s="19"/>
      <c r="H1919" s="19"/>
      <c r="I1919" s="19"/>
      <c r="J1919" s="19"/>
      <c r="K1919" s="19"/>
      <c r="L1919" s="19"/>
      <c r="M1919" s="19"/>
      <c r="N1919" s="19"/>
      <c r="O1919" s="19">
        <v>1956.6690000000001</v>
      </c>
      <c r="P1919" s="19"/>
      <c r="Q1919" s="19"/>
      <c r="R1919" s="19">
        <f t="shared" si="2713"/>
        <v>1956.6690000000001</v>
      </c>
      <c r="S1919" s="19"/>
      <c r="T1919" s="19">
        <f t="shared" si="2690"/>
        <v>1956.6690000000001</v>
      </c>
      <c r="U1919" s="19">
        <f t="shared" si="2714"/>
        <v>0</v>
      </c>
      <c r="V1919" s="19">
        <f t="shared" si="2715"/>
        <v>0</v>
      </c>
      <c r="W1919" s="19"/>
      <c r="X1919" s="32"/>
      <c r="Y1919" s="23"/>
      <c r="Z1919" s="2"/>
    </row>
    <row r="1920" spans="1:26" x14ac:dyDescent="0.3">
      <c r="A1920" s="47" t="s">
        <v>424</v>
      </c>
      <c r="B1920" s="44">
        <v>800</v>
      </c>
      <c r="C1920" s="47"/>
      <c r="D1920" s="47"/>
      <c r="E1920" s="15" t="s">
        <v>583</v>
      </c>
      <c r="F1920" s="19">
        <f t="shared" ref="F1920:K1921" si="2770">F1921</f>
        <v>112693.3</v>
      </c>
      <c r="G1920" s="19">
        <f t="shared" si="2770"/>
        <v>150000</v>
      </c>
      <c r="H1920" s="19">
        <f t="shared" si="2770"/>
        <v>150000</v>
      </c>
      <c r="I1920" s="19">
        <f t="shared" si="2770"/>
        <v>0</v>
      </c>
      <c r="J1920" s="19">
        <f t="shared" si="2770"/>
        <v>0</v>
      </c>
      <c r="K1920" s="19">
        <f t="shared" si="2770"/>
        <v>0</v>
      </c>
      <c r="L1920" s="19">
        <f t="shared" si="2692"/>
        <v>112693.3</v>
      </c>
      <c r="M1920" s="19">
        <f t="shared" si="2693"/>
        <v>150000</v>
      </c>
      <c r="N1920" s="19">
        <f t="shared" si="2694"/>
        <v>150000</v>
      </c>
      <c r="O1920" s="19">
        <f t="shared" ref="O1920:Q1921" si="2771">O1921</f>
        <v>3255.087</v>
      </c>
      <c r="P1920" s="19">
        <f t="shared" si="2771"/>
        <v>0</v>
      </c>
      <c r="Q1920" s="19">
        <f t="shared" si="2771"/>
        <v>0</v>
      </c>
      <c r="R1920" s="19">
        <f t="shared" si="2713"/>
        <v>115948.387</v>
      </c>
      <c r="S1920" s="19">
        <f t="shared" ref="S1920:S1921" si="2772">S1921</f>
        <v>0</v>
      </c>
      <c r="T1920" s="19">
        <f t="shared" ref="T1920:T1983" si="2773">R1920+S1920</f>
        <v>115948.387</v>
      </c>
      <c r="U1920" s="19">
        <f t="shared" si="2714"/>
        <v>150000</v>
      </c>
      <c r="V1920" s="19">
        <f t="shared" si="2715"/>
        <v>150000</v>
      </c>
      <c r="W1920" s="19">
        <f t="shared" ref="W1920:W1921" si="2774">W1921</f>
        <v>0</v>
      </c>
      <c r="X1920" s="32"/>
      <c r="Y1920" s="23"/>
      <c r="Z1920" s="2"/>
    </row>
    <row r="1921" spans="1:26" ht="78" x14ac:dyDescent="0.3">
      <c r="A1921" s="47" t="s">
        <v>424</v>
      </c>
      <c r="B1921" s="44">
        <v>810</v>
      </c>
      <c r="C1921" s="47"/>
      <c r="D1921" s="47"/>
      <c r="E1921" s="15" t="s">
        <v>599</v>
      </c>
      <c r="F1921" s="19">
        <f t="shared" si="2770"/>
        <v>112693.3</v>
      </c>
      <c r="G1921" s="19">
        <f t="shared" si="2770"/>
        <v>150000</v>
      </c>
      <c r="H1921" s="19">
        <f t="shared" si="2770"/>
        <v>150000</v>
      </c>
      <c r="I1921" s="19">
        <f t="shared" si="2770"/>
        <v>0</v>
      </c>
      <c r="J1921" s="19">
        <f t="shared" si="2770"/>
        <v>0</v>
      </c>
      <c r="K1921" s="19">
        <f t="shared" si="2770"/>
        <v>0</v>
      </c>
      <c r="L1921" s="19">
        <f t="shared" si="2692"/>
        <v>112693.3</v>
      </c>
      <c r="M1921" s="19">
        <f t="shared" si="2693"/>
        <v>150000</v>
      </c>
      <c r="N1921" s="19">
        <f t="shared" si="2694"/>
        <v>150000</v>
      </c>
      <c r="O1921" s="19">
        <f t="shared" si="2771"/>
        <v>3255.087</v>
      </c>
      <c r="P1921" s="19">
        <f t="shared" si="2771"/>
        <v>0</v>
      </c>
      <c r="Q1921" s="19">
        <f t="shared" si="2771"/>
        <v>0</v>
      </c>
      <c r="R1921" s="19">
        <f t="shared" si="2713"/>
        <v>115948.387</v>
      </c>
      <c r="S1921" s="19">
        <f t="shared" si="2772"/>
        <v>0</v>
      </c>
      <c r="T1921" s="19">
        <f t="shared" si="2773"/>
        <v>115948.387</v>
      </c>
      <c r="U1921" s="19">
        <f t="shared" si="2714"/>
        <v>150000</v>
      </c>
      <c r="V1921" s="19">
        <f t="shared" si="2715"/>
        <v>150000</v>
      </c>
      <c r="W1921" s="19">
        <f t="shared" si="2774"/>
        <v>0</v>
      </c>
      <c r="X1921" s="32"/>
      <c r="Y1921" s="23"/>
      <c r="Z1921" s="2"/>
    </row>
    <row r="1922" spans="1:26" x14ac:dyDescent="0.3">
      <c r="A1922" s="47" t="s">
        <v>424</v>
      </c>
      <c r="B1922" s="44">
        <v>810</v>
      </c>
      <c r="C1922" s="47" t="s">
        <v>200</v>
      </c>
      <c r="D1922" s="47" t="s">
        <v>5</v>
      </c>
      <c r="E1922" s="15" t="s">
        <v>551</v>
      </c>
      <c r="F1922" s="19">
        <v>112693.3</v>
      </c>
      <c r="G1922" s="19">
        <v>150000</v>
      </c>
      <c r="H1922" s="19">
        <v>150000</v>
      </c>
      <c r="I1922" s="19"/>
      <c r="J1922" s="19"/>
      <c r="K1922" s="19"/>
      <c r="L1922" s="19">
        <f t="shared" si="2692"/>
        <v>112693.3</v>
      </c>
      <c r="M1922" s="19">
        <f t="shared" si="2693"/>
        <v>150000</v>
      </c>
      <c r="N1922" s="19">
        <f t="shared" si="2694"/>
        <v>150000</v>
      </c>
      <c r="O1922" s="19">
        <v>3255.087</v>
      </c>
      <c r="P1922" s="19"/>
      <c r="Q1922" s="19"/>
      <c r="R1922" s="19">
        <f t="shared" si="2713"/>
        <v>115948.387</v>
      </c>
      <c r="S1922" s="19"/>
      <c r="T1922" s="19">
        <f t="shared" si="2773"/>
        <v>115948.387</v>
      </c>
      <c r="U1922" s="19">
        <f t="shared" si="2714"/>
        <v>150000</v>
      </c>
      <c r="V1922" s="19">
        <f t="shared" si="2715"/>
        <v>150000</v>
      </c>
      <c r="W1922" s="19"/>
      <c r="X1922" s="32"/>
      <c r="Y1922" s="23"/>
      <c r="Z1922" s="2"/>
    </row>
    <row r="1923" spans="1:26" s="11" customFormat="1" ht="62.4" x14ac:dyDescent="0.3">
      <c r="A1923" s="10" t="s">
        <v>426</v>
      </c>
      <c r="B1923" s="17"/>
      <c r="C1923" s="10"/>
      <c r="D1923" s="10"/>
      <c r="E1923" s="16" t="s">
        <v>1245</v>
      </c>
      <c r="F1923" s="18">
        <f t="shared" ref="F1923:K1923" si="2775">F1924+F1929+F1934</f>
        <v>112000</v>
      </c>
      <c r="G1923" s="18">
        <f t="shared" si="2775"/>
        <v>115000</v>
      </c>
      <c r="H1923" s="18">
        <f t="shared" si="2775"/>
        <v>115000</v>
      </c>
      <c r="I1923" s="18">
        <f t="shared" si="2775"/>
        <v>0</v>
      </c>
      <c r="J1923" s="18">
        <f t="shared" si="2775"/>
        <v>0</v>
      </c>
      <c r="K1923" s="18">
        <f t="shared" si="2775"/>
        <v>0</v>
      </c>
      <c r="L1923" s="18">
        <f t="shared" si="2692"/>
        <v>112000</v>
      </c>
      <c r="M1923" s="18">
        <f t="shared" si="2693"/>
        <v>115000</v>
      </c>
      <c r="N1923" s="18">
        <f t="shared" si="2694"/>
        <v>115000</v>
      </c>
      <c r="O1923" s="18">
        <f t="shared" ref="O1923:Q1923" si="2776">O1924+O1929+O1934</f>
        <v>0</v>
      </c>
      <c r="P1923" s="18">
        <f t="shared" si="2776"/>
        <v>0</v>
      </c>
      <c r="Q1923" s="18">
        <f t="shared" si="2776"/>
        <v>0</v>
      </c>
      <c r="R1923" s="18">
        <f t="shared" si="2713"/>
        <v>112000</v>
      </c>
      <c r="S1923" s="18">
        <f t="shared" ref="S1923" si="2777">S1924+S1929+S1934</f>
        <v>0</v>
      </c>
      <c r="T1923" s="18">
        <f t="shared" si="2773"/>
        <v>112000</v>
      </c>
      <c r="U1923" s="18">
        <f t="shared" si="2714"/>
        <v>115000</v>
      </c>
      <c r="V1923" s="18">
        <f t="shared" si="2715"/>
        <v>115000</v>
      </c>
      <c r="W1923" s="18">
        <f t="shared" ref="W1923" si="2778">W1924+W1929+W1934</f>
        <v>0</v>
      </c>
      <c r="X1923" s="31"/>
      <c r="Y1923" s="26"/>
    </row>
    <row r="1924" spans="1:26" ht="62.4" x14ac:dyDescent="0.3">
      <c r="A1924" s="47" t="s">
        <v>427</v>
      </c>
      <c r="B1924" s="44"/>
      <c r="C1924" s="47"/>
      <c r="D1924" s="47"/>
      <c r="E1924" s="15" t="s">
        <v>1246</v>
      </c>
      <c r="F1924" s="19">
        <f t="shared" ref="F1924:K1927" si="2779">F1925</f>
        <v>12000</v>
      </c>
      <c r="G1924" s="19">
        <f t="shared" si="2779"/>
        <v>15000</v>
      </c>
      <c r="H1924" s="19">
        <f t="shared" si="2779"/>
        <v>15000</v>
      </c>
      <c r="I1924" s="19">
        <f t="shared" si="2779"/>
        <v>0</v>
      </c>
      <c r="J1924" s="19">
        <f t="shared" si="2779"/>
        <v>0</v>
      </c>
      <c r="K1924" s="19">
        <f t="shared" si="2779"/>
        <v>0</v>
      </c>
      <c r="L1924" s="19">
        <f t="shared" si="2692"/>
        <v>12000</v>
      </c>
      <c r="M1924" s="19">
        <f t="shared" si="2693"/>
        <v>15000</v>
      </c>
      <c r="N1924" s="19">
        <f t="shared" si="2694"/>
        <v>15000</v>
      </c>
      <c r="O1924" s="19">
        <f t="shared" ref="O1924:Q1927" si="2780">O1925</f>
        <v>0</v>
      </c>
      <c r="P1924" s="19">
        <f t="shared" si="2780"/>
        <v>0</v>
      </c>
      <c r="Q1924" s="19">
        <f t="shared" si="2780"/>
        <v>0</v>
      </c>
      <c r="R1924" s="19">
        <f t="shared" si="2713"/>
        <v>12000</v>
      </c>
      <c r="S1924" s="19">
        <f t="shared" ref="S1924:S1927" si="2781">S1925</f>
        <v>0</v>
      </c>
      <c r="T1924" s="19">
        <f t="shared" si="2773"/>
        <v>12000</v>
      </c>
      <c r="U1924" s="19">
        <f t="shared" si="2714"/>
        <v>15000</v>
      </c>
      <c r="V1924" s="19">
        <f t="shared" si="2715"/>
        <v>15000</v>
      </c>
      <c r="W1924" s="19">
        <f t="shared" ref="W1924:W1927" si="2782">W1925</f>
        <v>0</v>
      </c>
      <c r="X1924" s="32"/>
      <c r="Y1924" s="23"/>
      <c r="Z1924" s="2"/>
    </row>
    <row r="1925" spans="1:26" ht="31.2" x14ac:dyDescent="0.3">
      <c r="A1925" s="47" t="s">
        <v>816</v>
      </c>
      <c r="B1925" s="44"/>
      <c r="C1925" s="47"/>
      <c r="D1925" s="47"/>
      <c r="E1925" s="15" t="s">
        <v>819</v>
      </c>
      <c r="F1925" s="19">
        <f t="shared" si="2779"/>
        <v>12000</v>
      </c>
      <c r="G1925" s="19">
        <f t="shared" si="2779"/>
        <v>15000</v>
      </c>
      <c r="H1925" s="19">
        <f t="shared" si="2779"/>
        <v>15000</v>
      </c>
      <c r="I1925" s="19">
        <f t="shared" si="2779"/>
        <v>0</v>
      </c>
      <c r="J1925" s="19">
        <f t="shared" si="2779"/>
        <v>0</v>
      </c>
      <c r="K1925" s="19">
        <f t="shared" si="2779"/>
        <v>0</v>
      </c>
      <c r="L1925" s="19">
        <f t="shared" si="2692"/>
        <v>12000</v>
      </c>
      <c r="M1925" s="19">
        <f t="shared" si="2693"/>
        <v>15000</v>
      </c>
      <c r="N1925" s="19">
        <f t="shared" si="2694"/>
        <v>15000</v>
      </c>
      <c r="O1925" s="19">
        <f t="shared" si="2780"/>
        <v>0</v>
      </c>
      <c r="P1925" s="19">
        <f t="shared" si="2780"/>
        <v>0</v>
      </c>
      <c r="Q1925" s="19">
        <f t="shared" si="2780"/>
        <v>0</v>
      </c>
      <c r="R1925" s="19">
        <f t="shared" si="2713"/>
        <v>12000</v>
      </c>
      <c r="S1925" s="19">
        <f t="shared" si="2781"/>
        <v>0</v>
      </c>
      <c r="T1925" s="19">
        <f t="shared" si="2773"/>
        <v>12000</v>
      </c>
      <c r="U1925" s="19">
        <f t="shared" si="2714"/>
        <v>15000</v>
      </c>
      <c r="V1925" s="19">
        <f t="shared" si="2715"/>
        <v>15000</v>
      </c>
      <c r="W1925" s="19">
        <f t="shared" si="2782"/>
        <v>0</v>
      </c>
      <c r="X1925" s="32"/>
      <c r="Y1925" s="23"/>
      <c r="Z1925" s="2"/>
    </row>
    <row r="1926" spans="1:26" ht="46.8" x14ac:dyDescent="0.3">
      <c r="A1926" s="47" t="s">
        <v>816</v>
      </c>
      <c r="B1926" s="44">
        <v>400</v>
      </c>
      <c r="C1926" s="47"/>
      <c r="D1926" s="47"/>
      <c r="E1926" s="15" t="s">
        <v>580</v>
      </c>
      <c r="F1926" s="19">
        <f t="shared" si="2779"/>
        <v>12000</v>
      </c>
      <c r="G1926" s="19">
        <f t="shared" si="2779"/>
        <v>15000</v>
      </c>
      <c r="H1926" s="19">
        <f t="shared" si="2779"/>
        <v>15000</v>
      </c>
      <c r="I1926" s="19">
        <f t="shared" si="2779"/>
        <v>0</v>
      </c>
      <c r="J1926" s="19">
        <f t="shared" si="2779"/>
        <v>0</v>
      </c>
      <c r="K1926" s="19">
        <f t="shared" si="2779"/>
        <v>0</v>
      </c>
      <c r="L1926" s="19">
        <f t="shared" si="2692"/>
        <v>12000</v>
      </c>
      <c r="M1926" s="19">
        <f t="shared" si="2693"/>
        <v>15000</v>
      </c>
      <c r="N1926" s="19">
        <f t="shared" si="2694"/>
        <v>15000</v>
      </c>
      <c r="O1926" s="19">
        <f t="shared" si="2780"/>
        <v>0</v>
      </c>
      <c r="P1926" s="19">
        <f t="shared" si="2780"/>
        <v>0</v>
      </c>
      <c r="Q1926" s="19">
        <f t="shared" si="2780"/>
        <v>0</v>
      </c>
      <c r="R1926" s="19">
        <f t="shared" si="2713"/>
        <v>12000</v>
      </c>
      <c r="S1926" s="19">
        <f t="shared" si="2781"/>
        <v>0</v>
      </c>
      <c r="T1926" s="19">
        <f t="shared" si="2773"/>
        <v>12000</v>
      </c>
      <c r="U1926" s="19">
        <f t="shared" si="2714"/>
        <v>15000</v>
      </c>
      <c r="V1926" s="19">
        <f t="shared" si="2715"/>
        <v>15000</v>
      </c>
      <c r="W1926" s="19">
        <f t="shared" si="2782"/>
        <v>0</v>
      </c>
      <c r="X1926" s="32"/>
      <c r="Y1926" s="23"/>
      <c r="Z1926" s="2"/>
    </row>
    <row r="1927" spans="1:26" x14ac:dyDescent="0.3">
      <c r="A1927" s="47" t="s">
        <v>816</v>
      </c>
      <c r="B1927" s="44">
        <v>410</v>
      </c>
      <c r="C1927" s="47"/>
      <c r="D1927" s="47"/>
      <c r="E1927" s="15" t="s">
        <v>593</v>
      </c>
      <c r="F1927" s="19">
        <f t="shared" si="2779"/>
        <v>12000</v>
      </c>
      <c r="G1927" s="19">
        <f t="shared" si="2779"/>
        <v>15000</v>
      </c>
      <c r="H1927" s="19">
        <f t="shared" si="2779"/>
        <v>15000</v>
      </c>
      <c r="I1927" s="19">
        <f t="shared" si="2779"/>
        <v>0</v>
      </c>
      <c r="J1927" s="19">
        <f t="shared" si="2779"/>
        <v>0</v>
      </c>
      <c r="K1927" s="19">
        <f t="shared" si="2779"/>
        <v>0</v>
      </c>
      <c r="L1927" s="19">
        <f t="shared" si="2692"/>
        <v>12000</v>
      </c>
      <c r="M1927" s="19">
        <f t="shared" si="2693"/>
        <v>15000</v>
      </c>
      <c r="N1927" s="19">
        <f t="shared" si="2694"/>
        <v>15000</v>
      </c>
      <c r="O1927" s="19">
        <f t="shared" si="2780"/>
        <v>0</v>
      </c>
      <c r="P1927" s="19">
        <f t="shared" si="2780"/>
        <v>0</v>
      </c>
      <c r="Q1927" s="19">
        <f t="shared" si="2780"/>
        <v>0</v>
      </c>
      <c r="R1927" s="19">
        <f t="shared" si="2713"/>
        <v>12000</v>
      </c>
      <c r="S1927" s="19">
        <f t="shared" si="2781"/>
        <v>0</v>
      </c>
      <c r="T1927" s="19">
        <f t="shared" si="2773"/>
        <v>12000</v>
      </c>
      <c r="U1927" s="19">
        <f t="shared" si="2714"/>
        <v>15000</v>
      </c>
      <c r="V1927" s="19">
        <f t="shared" si="2715"/>
        <v>15000</v>
      </c>
      <c r="W1927" s="19">
        <f t="shared" si="2782"/>
        <v>0</v>
      </c>
      <c r="X1927" s="32"/>
      <c r="Y1927" s="23"/>
      <c r="Z1927" s="2"/>
    </row>
    <row r="1928" spans="1:26" x14ac:dyDescent="0.3">
      <c r="A1928" s="47" t="s">
        <v>816</v>
      </c>
      <c r="B1928" s="44">
        <v>410</v>
      </c>
      <c r="C1928" s="47" t="s">
        <v>200</v>
      </c>
      <c r="D1928" s="47" t="s">
        <v>112</v>
      </c>
      <c r="E1928" s="15" t="s">
        <v>552</v>
      </c>
      <c r="F1928" s="19">
        <v>12000</v>
      </c>
      <c r="G1928" s="19">
        <v>15000</v>
      </c>
      <c r="H1928" s="19">
        <v>15000</v>
      </c>
      <c r="I1928" s="19"/>
      <c r="J1928" s="19"/>
      <c r="K1928" s="19"/>
      <c r="L1928" s="19">
        <f t="shared" si="2692"/>
        <v>12000</v>
      </c>
      <c r="M1928" s="19">
        <f t="shared" si="2693"/>
        <v>15000</v>
      </c>
      <c r="N1928" s="19">
        <f t="shared" si="2694"/>
        <v>15000</v>
      </c>
      <c r="O1928" s="19"/>
      <c r="P1928" s="19"/>
      <c r="Q1928" s="19"/>
      <c r="R1928" s="19">
        <f t="shared" si="2713"/>
        <v>12000</v>
      </c>
      <c r="S1928" s="19"/>
      <c r="T1928" s="19">
        <f t="shared" si="2773"/>
        <v>12000</v>
      </c>
      <c r="U1928" s="19">
        <f t="shared" si="2714"/>
        <v>15000</v>
      </c>
      <c r="V1928" s="19">
        <f t="shared" si="2715"/>
        <v>15000</v>
      </c>
      <c r="W1928" s="19"/>
      <c r="X1928" s="32"/>
      <c r="Y1928" s="23"/>
      <c r="Z1928" s="2"/>
    </row>
    <row r="1929" spans="1:26" ht="78" x14ac:dyDescent="0.3">
      <c r="A1929" s="47" t="s">
        <v>817</v>
      </c>
      <c r="B1929" s="44"/>
      <c r="C1929" s="47"/>
      <c r="D1929" s="47"/>
      <c r="E1929" s="15" t="s">
        <v>1247</v>
      </c>
      <c r="F1929" s="19">
        <f t="shared" ref="F1929:K1932" si="2783">F1930</f>
        <v>90275.9</v>
      </c>
      <c r="G1929" s="19">
        <f t="shared" si="2783"/>
        <v>79309</v>
      </c>
      <c r="H1929" s="19">
        <f t="shared" si="2783"/>
        <v>100000</v>
      </c>
      <c r="I1929" s="19">
        <f t="shared" si="2783"/>
        <v>0</v>
      </c>
      <c r="J1929" s="19">
        <f t="shared" si="2783"/>
        <v>0</v>
      </c>
      <c r="K1929" s="19">
        <f t="shared" si="2783"/>
        <v>0</v>
      </c>
      <c r="L1929" s="19">
        <f t="shared" si="2692"/>
        <v>90275.9</v>
      </c>
      <c r="M1929" s="19">
        <f t="shared" si="2693"/>
        <v>79309</v>
      </c>
      <c r="N1929" s="19">
        <f t="shared" si="2694"/>
        <v>100000</v>
      </c>
      <c r="O1929" s="19">
        <f t="shared" ref="O1929:Q1932" si="2784">O1930</f>
        <v>0</v>
      </c>
      <c r="P1929" s="19">
        <f t="shared" si="2784"/>
        <v>0</v>
      </c>
      <c r="Q1929" s="19">
        <f t="shared" si="2784"/>
        <v>0</v>
      </c>
      <c r="R1929" s="19">
        <f t="shared" si="2713"/>
        <v>90275.9</v>
      </c>
      <c r="S1929" s="19">
        <f t="shared" ref="S1929:S1932" si="2785">S1930</f>
        <v>0</v>
      </c>
      <c r="T1929" s="19">
        <f t="shared" si="2773"/>
        <v>90275.9</v>
      </c>
      <c r="U1929" s="19">
        <f t="shared" si="2714"/>
        <v>79309</v>
      </c>
      <c r="V1929" s="19">
        <f t="shared" si="2715"/>
        <v>100000</v>
      </c>
      <c r="W1929" s="19">
        <f t="shared" ref="W1929:W1932" si="2786">W1930</f>
        <v>0</v>
      </c>
      <c r="X1929" s="32"/>
      <c r="Y1929" s="23"/>
      <c r="Z1929" s="2"/>
    </row>
    <row r="1930" spans="1:26" ht="31.2" x14ac:dyDescent="0.3">
      <c r="A1930" s="47" t="s">
        <v>818</v>
      </c>
      <c r="B1930" s="44"/>
      <c r="C1930" s="47"/>
      <c r="D1930" s="47"/>
      <c r="E1930" s="15" t="s">
        <v>820</v>
      </c>
      <c r="F1930" s="19">
        <f t="shared" si="2783"/>
        <v>90275.9</v>
      </c>
      <c r="G1930" s="19">
        <f t="shared" si="2783"/>
        <v>79309</v>
      </c>
      <c r="H1930" s="19">
        <f t="shared" si="2783"/>
        <v>100000</v>
      </c>
      <c r="I1930" s="19">
        <f t="shared" si="2783"/>
        <v>0</v>
      </c>
      <c r="J1930" s="19">
        <f t="shared" si="2783"/>
        <v>0</v>
      </c>
      <c r="K1930" s="19">
        <f t="shared" si="2783"/>
        <v>0</v>
      </c>
      <c r="L1930" s="19">
        <f t="shared" si="2692"/>
        <v>90275.9</v>
      </c>
      <c r="M1930" s="19">
        <f t="shared" si="2693"/>
        <v>79309</v>
      </c>
      <c r="N1930" s="19">
        <f t="shared" si="2694"/>
        <v>100000</v>
      </c>
      <c r="O1930" s="19">
        <f t="shared" si="2784"/>
        <v>0</v>
      </c>
      <c r="P1930" s="19">
        <f t="shared" si="2784"/>
        <v>0</v>
      </c>
      <c r="Q1930" s="19">
        <f t="shared" si="2784"/>
        <v>0</v>
      </c>
      <c r="R1930" s="19">
        <f t="shared" si="2713"/>
        <v>90275.9</v>
      </c>
      <c r="S1930" s="19">
        <f t="shared" si="2785"/>
        <v>0</v>
      </c>
      <c r="T1930" s="19">
        <f t="shared" si="2773"/>
        <v>90275.9</v>
      </c>
      <c r="U1930" s="19">
        <f t="shared" si="2714"/>
        <v>79309</v>
      </c>
      <c r="V1930" s="19">
        <f t="shared" si="2715"/>
        <v>100000</v>
      </c>
      <c r="W1930" s="19">
        <f t="shared" si="2786"/>
        <v>0</v>
      </c>
      <c r="X1930" s="32"/>
      <c r="Y1930" s="23"/>
      <c r="Z1930" s="2"/>
    </row>
    <row r="1931" spans="1:26" ht="31.2" x14ac:dyDescent="0.3">
      <c r="A1931" s="47" t="s">
        <v>818</v>
      </c>
      <c r="B1931" s="44">
        <v>200</v>
      </c>
      <c r="C1931" s="47"/>
      <c r="D1931" s="47"/>
      <c r="E1931" s="15" t="s">
        <v>578</v>
      </c>
      <c r="F1931" s="19">
        <f t="shared" si="2783"/>
        <v>90275.9</v>
      </c>
      <c r="G1931" s="19">
        <f t="shared" si="2783"/>
        <v>79309</v>
      </c>
      <c r="H1931" s="19">
        <f t="shared" si="2783"/>
        <v>100000</v>
      </c>
      <c r="I1931" s="19">
        <f t="shared" si="2783"/>
        <v>0</v>
      </c>
      <c r="J1931" s="19">
        <f t="shared" si="2783"/>
        <v>0</v>
      </c>
      <c r="K1931" s="19">
        <f t="shared" si="2783"/>
        <v>0</v>
      </c>
      <c r="L1931" s="19">
        <f t="shared" ref="L1931:L1998" si="2787">F1931+I1931</f>
        <v>90275.9</v>
      </c>
      <c r="M1931" s="19">
        <f t="shared" ref="M1931:M1998" si="2788">G1931+J1931</f>
        <v>79309</v>
      </c>
      <c r="N1931" s="19">
        <f t="shared" ref="N1931:N1998" si="2789">H1931+K1931</f>
        <v>100000</v>
      </c>
      <c r="O1931" s="19">
        <f t="shared" si="2784"/>
        <v>0</v>
      </c>
      <c r="P1931" s="19">
        <f t="shared" si="2784"/>
        <v>0</v>
      </c>
      <c r="Q1931" s="19">
        <f t="shared" si="2784"/>
        <v>0</v>
      </c>
      <c r="R1931" s="19">
        <f t="shared" si="2713"/>
        <v>90275.9</v>
      </c>
      <c r="S1931" s="19">
        <f t="shared" si="2785"/>
        <v>0</v>
      </c>
      <c r="T1931" s="19">
        <f t="shared" si="2773"/>
        <v>90275.9</v>
      </c>
      <c r="U1931" s="19">
        <f t="shared" si="2714"/>
        <v>79309</v>
      </c>
      <c r="V1931" s="19">
        <f t="shared" si="2715"/>
        <v>100000</v>
      </c>
      <c r="W1931" s="19">
        <f t="shared" si="2786"/>
        <v>0</v>
      </c>
      <c r="X1931" s="32"/>
      <c r="Y1931" s="23"/>
      <c r="Z1931" s="2"/>
    </row>
    <row r="1932" spans="1:26" ht="46.8" x14ac:dyDescent="0.3">
      <c r="A1932" s="47" t="s">
        <v>818</v>
      </c>
      <c r="B1932" s="44">
        <v>240</v>
      </c>
      <c r="C1932" s="47"/>
      <c r="D1932" s="47"/>
      <c r="E1932" s="15" t="s">
        <v>586</v>
      </c>
      <c r="F1932" s="19">
        <f t="shared" si="2783"/>
        <v>90275.9</v>
      </c>
      <c r="G1932" s="19">
        <f t="shared" si="2783"/>
        <v>79309</v>
      </c>
      <c r="H1932" s="19">
        <f t="shared" si="2783"/>
        <v>100000</v>
      </c>
      <c r="I1932" s="19">
        <f t="shared" si="2783"/>
        <v>0</v>
      </c>
      <c r="J1932" s="19">
        <f t="shared" si="2783"/>
        <v>0</v>
      </c>
      <c r="K1932" s="19">
        <f t="shared" si="2783"/>
        <v>0</v>
      </c>
      <c r="L1932" s="19">
        <f t="shared" si="2787"/>
        <v>90275.9</v>
      </c>
      <c r="M1932" s="19">
        <f t="shared" si="2788"/>
        <v>79309</v>
      </c>
      <c r="N1932" s="19">
        <f t="shared" si="2789"/>
        <v>100000</v>
      </c>
      <c r="O1932" s="19">
        <f t="shared" si="2784"/>
        <v>0</v>
      </c>
      <c r="P1932" s="19">
        <f t="shared" si="2784"/>
        <v>0</v>
      </c>
      <c r="Q1932" s="19">
        <f t="shared" si="2784"/>
        <v>0</v>
      </c>
      <c r="R1932" s="19">
        <f t="shared" si="2713"/>
        <v>90275.9</v>
      </c>
      <c r="S1932" s="19">
        <f t="shared" si="2785"/>
        <v>0</v>
      </c>
      <c r="T1932" s="19">
        <f t="shared" si="2773"/>
        <v>90275.9</v>
      </c>
      <c r="U1932" s="19">
        <f t="shared" si="2714"/>
        <v>79309</v>
      </c>
      <c r="V1932" s="19">
        <f t="shared" si="2715"/>
        <v>100000</v>
      </c>
      <c r="W1932" s="19">
        <f t="shared" si="2786"/>
        <v>0</v>
      </c>
      <c r="X1932" s="32"/>
      <c r="Y1932" s="23"/>
      <c r="Z1932" s="2"/>
    </row>
    <row r="1933" spans="1:26" x14ac:dyDescent="0.3">
      <c r="A1933" s="47" t="s">
        <v>818</v>
      </c>
      <c r="B1933" s="44">
        <v>240</v>
      </c>
      <c r="C1933" s="47" t="s">
        <v>200</v>
      </c>
      <c r="D1933" s="47" t="s">
        <v>20</v>
      </c>
      <c r="E1933" s="15" t="s">
        <v>553</v>
      </c>
      <c r="F1933" s="19">
        <v>90275.9</v>
      </c>
      <c r="G1933" s="19">
        <v>79309</v>
      </c>
      <c r="H1933" s="19">
        <v>100000</v>
      </c>
      <c r="I1933" s="19"/>
      <c r="J1933" s="19"/>
      <c r="K1933" s="19"/>
      <c r="L1933" s="19">
        <f t="shared" si="2787"/>
        <v>90275.9</v>
      </c>
      <c r="M1933" s="19">
        <f t="shared" si="2788"/>
        <v>79309</v>
      </c>
      <c r="N1933" s="19">
        <f t="shared" si="2789"/>
        <v>100000</v>
      </c>
      <c r="O1933" s="19"/>
      <c r="P1933" s="19"/>
      <c r="Q1933" s="19"/>
      <c r="R1933" s="19">
        <f t="shared" si="2713"/>
        <v>90275.9</v>
      </c>
      <c r="S1933" s="19"/>
      <c r="T1933" s="19">
        <f t="shared" si="2773"/>
        <v>90275.9</v>
      </c>
      <c r="U1933" s="19">
        <f t="shared" si="2714"/>
        <v>79309</v>
      </c>
      <c r="V1933" s="19">
        <f t="shared" si="2715"/>
        <v>100000</v>
      </c>
      <c r="W1933" s="19"/>
      <c r="X1933" s="32"/>
      <c r="Y1933" s="23"/>
      <c r="Z1933" s="2"/>
    </row>
    <row r="1934" spans="1:26" ht="78" x14ac:dyDescent="0.3">
      <c r="A1934" s="47" t="s">
        <v>912</v>
      </c>
      <c r="B1934" s="44"/>
      <c r="C1934" s="47"/>
      <c r="D1934" s="47"/>
      <c r="E1934" s="15" t="s">
        <v>1248</v>
      </c>
      <c r="F1934" s="19">
        <f t="shared" ref="F1934:K1934" si="2790">F1935+F1939</f>
        <v>9724.1</v>
      </c>
      <c r="G1934" s="19">
        <f t="shared" si="2790"/>
        <v>20691</v>
      </c>
      <c r="H1934" s="19">
        <f t="shared" si="2790"/>
        <v>0</v>
      </c>
      <c r="I1934" s="19">
        <f t="shared" si="2790"/>
        <v>0</v>
      </c>
      <c r="J1934" s="19">
        <f t="shared" si="2790"/>
        <v>0</v>
      </c>
      <c r="K1934" s="19">
        <f t="shared" si="2790"/>
        <v>0</v>
      </c>
      <c r="L1934" s="19">
        <f t="shared" si="2787"/>
        <v>9724.1</v>
      </c>
      <c r="M1934" s="19">
        <f t="shared" si="2788"/>
        <v>20691</v>
      </c>
      <c r="N1934" s="19">
        <f t="shared" si="2789"/>
        <v>0</v>
      </c>
      <c r="O1934" s="19">
        <f t="shared" ref="O1934:Q1934" si="2791">O1935+O1939</f>
        <v>0</v>
      </c>
      <c r="P1934" s="19">
        <f t="shared" si="2791"/>
        <v>0</v>
      </c>
      <c r="Q1934" s="19">
        <f t="shared" si="2791"/>
        <v>0</v>
      </c>
      <c r="R1934" s="19">
        <f t="shared" si="2713"/>
        <v>9724.1</v>
      </c>
      <c r="S1934" s="19">
        <f t="shared" ref="S1934" si="2792">S1935+S1939</f>
        <v>0</v>
      </c>
      <c r="T1934" s="19">
        <f t="shared" si="2773"/>
        <v>9724.1</v>
      </c>
      <c r="U1934" s="19">
        <f t="shared" si="2714"/>
        <v>20691</v>
      </c>
      <c r="V1934" s="19">
        <f t="shared" si="2715"/>
        <v>0</v>
      </c>
      <c r="W1934" s="19">
        <f t="shared" ref="W1934" si="2793">W1935+W1939</f>
        <v>0</v>
      </c>
      <c r="X1934" s="32"/>
      <c r="Y1934" s="23"/>
      <c r="Z1934" s="2"/>
    </row>
    <row r="1935" spans="1:26" ht="46.8" x14ac:dyDescent="0.3">
      <c r="A1935" s="47" t="s">
        <v>913</v>
      </c>
      <c r="B1935" s="44"/>
      <c r="C1935" s="47"/>
      <c r="D1935" s="47"/>
      <c r="E1935" s="15" t="s">
        <v>914</v>
      </c>
      <c r="F1935" s="19">
        <f t="shared" ref="F1935:K1937" si="2794">F1936</f>
        <v>5700.6</v>
      </c>
      <c r="G1935" s="19">
        <f t="shared" si="2794"/>
        <v>10791</v>
      </c>
      <c r="H1935" s="19">
        <f t="shared" si="2794"/>
        <v>0</v>
      </c>
      <c r="I1935" s="19">
        <f t="shared" si="2794"/>
        <v>0</v>
      </c>
      <c r="J1935" s="19">
        <f t="shared" si="2794"/>
        <v>0</v>
      </c>
      <c r="K1935" s="19">
        <f t="shared" si="2794"/>
        <v>0</v>
      </c>
      <c r="L1935" s="19">
        <f t="shared" si="2787"/>
        <v>5700.6</v>
      </c>
      <c r="M1935" s="19">
        <f t="shared" si="2788"/>
        <v>10791</v>
      </c>
      <c r="N1935" s="19">
        <f t="shared" si="2789"/>
        <v>0</v>
      </c>
      <c r="O1935" s="19">
        <f t="shared" ref="O1935:Q1937" si="2795">O1936</f>
        <v>0</v>
      </c>
      <c r="P1935" s="19">
        <f t="shared" si="2795"/>
        <v>0</v>
      </c>
      <c r="Q1935" s="19">
        <f t="shared" si="2795"/>
        <v>0</v>
      </c>
      <c r="R1935" s="19">
        <f t="shared" si="2713"/>
        <v>5700.6</v>
      </c>
      <c r="S1935" s="19">
        <f t="shared" ref="S1935:S1937" si="2796">S1936</f>
        <v>0</v>
      </c>
      <c r="T1935" s="19">
        <f t="shared" si="2773"/>
        <v>5700.6</v>
      </c>
      <c r="U1935" s="19">
        <f t="shared" si="2714"/>
        <v>10791</v>
      </c>
      <c r="V1935" s="19">
        <f t="shared" si="2715"/>
        <v>0</v>
      </c>
      <c r="W1935" s="19">
        <f t="shared" ref="W1935:W1937" si="2797">W1936</f>
        <v>0</v>
      </c>
      <c r="X1935" s="32"/>
      <c r="Y1935" s="23"/>
      <c r="Z1935" s="2"/>
    </row>
    <row r="1936" spans="1:26" ht="46.8" x14ac:dyDescent="0.3">
      <c r="A1936" s="47" t="s">
        <v>913</v>
      </c>
      <c r="B1936" s="44">
        <v>400</v>
      </c>
      <c r="C1936" s="47"/>
      <c r="D1936" s="47"/>
      <c r="E1936" s="15" t="s">
        <v>580</v>
      </c>
      <c r="F1936" s="19">
        <f t="shared" si="2794"/>
        <v>5700.6</v>
      </c>
      <c r="G1936" s="19">
        <f t="shared" si="2794"/>
        <v>10791</v>
      </c>
      <c r="H1936" s="19">
        <f t="shared" si="2794"/>
        <v>0</v>
      </c>
      <c r="I1936" s="19">
        <f t="shared" si="2794"/>
        <v>0</v>
      </c>
      <c r="J1936" s="19">
        <f t="shared" si="2794"/>
        <v>0</v>
      </c>
      <c r="K1936" s="19">
        <f t="shared" si="2794"/>
        <v>0</v>
      </c>
      <c r="L1936" s="19">
        <f t="shared" si="2787"/>
        <v>5700.6</v>
      </c>
      <c r="M1936" s="19">
        <f t="shared" si="2788"/>
        <v>10791</v>
      </c>
      <c r="N1936" s="19">
        <f t="shared" si="2789"/>
        <v>0</v>
      </c>
      <c r="O1936" s="19">
        <f t="shared" si="2795"/>
        <v>0</v>
      </c>
      <c r="P1936" s="19">
        <f t="shared" si="2795"/>
        <v>0</v>
      </c>
      <c r="Q1936" s="19">
        <f t="shared" si="2795"/>
        <v>0</v>
      </c>
      <c r="R1936" s="19">
        <f t="shared" si="2713"/>
        <v>5700.6</v>
      </c>
      <c r="S1936" s="19">
        <f t="shared" si="2796"/>
        <v>0</v>
      </c>
      <c r="T1936" s="19">
        <f t="shared" si="2773"/>
        <v>5700.6</v>
      </c>
      <c r="U1936" s="19">
        <f t="shared" si="2714"/>
        <v>10791</v>
      </c>
      <c r="V1936" s="19">
        <f t="shared" si="2715"/>
        <v>0</v>
      </c>
      <c r="W1936" s="19">
        <f t="shared" si="2797"/>
        <v>0</v>
      </c>
      <c r="X1936" s="32"/>
      <c r="Y1936" s="23"/>
      <c r="Z1936" s="2"/>
    </row>
    <row r="1937" spans="1:26" x14ac:dyDescent="0.3">
      <c r="A1937" s="47" t="s">
        <v>913</v>
      </c>
      <c r="B1937" s="44">
        <v>410</v>
      </c>
      <c r="C1937" s="47"/>
      <c r="D1937" s="47"/>
      <c r="E1937" s="15" t="s">
        <v>593</v>
      </c>
      <c r="F1937" s="19">
        <f t="shared" si="2794"/>
        <v>5700.6</v>
      </c>
      <c r="G1937" s="19">
        <f t="shared" si="2794"/>
        <v>10791</v>
      </c>
      <c r="H1937" s="19">
        <f t="shared" si="2794"/>
        <v>0</v>
      </c>
      <c r="I1937" s="19">
        <f t="shared" si="2794"/>
        <v>0</v>
      </c>
      <c r="J1937" s="19">
        <f t="shared" si="2794"/>
        <v>0</v>
      </c>
      <c r="K1937" s="19">
        <f t="shared" si="2794"/>
        <v>0</v>
      </c>
      <c r="L1937" s="19">
        <f t="shared" si="2787"/>
        <v>5700.6</v>
      </c>
      <c r="M1937" s="19">
        <f t="shared" si="2788"/>
        <v>10791</v>
      </c>
      <c r="N1937" s="19">
        <f t="shared" si="2789"/>
        <v>0</v>
      </c>
      <c r="O1937" s="19">
        <f t="shared" si="2795"/>
        <v>0</v>
      </c>
      <c r="P1937" s="19">
        <f t="shared" si="2795"/>
        <v>0</v>
      </c>
      <c r="Q1937" s="19">
        <f t="shared" si="2795"/>
        <v>0</v>
      </c>
      <c r="R1937" s="19">
        <f t="shared" si="2713"/>
        <v>5700.6</v>
      </c>
      <c r="S1937" s="19">
        <f t="shared" si="2796"/>
        <v>0</v>
      </c>
      <c r="T1937" s="19">
        <f t="shared" si="2773"/>
        <v>5700.6</v>
      </c>
      <c r="U1937" s="19">
        <f t="shared" si="2714"/>
        <v>10791</v>
      </c>
      <c r="V1937" s="19">
        <f t="shared" si="2715"/>
        <v>0</v>
      </c>
      <c r="W1937" s="19">
        <f t="shared" si="2797"/>
        <v>0</v>
      </c>
      <c r="X1937" s="32"/>
      <c r="Y1937" s="23"/>
      <c r="Z1937" s="2"/>
    </row>
    <row r="1938" spans="1:26" x14ac:dyDescent="0.3">
      <c r="A1938" s="47" t="s">
        <v>913</v>
      </c>
      <c r="B1938" s="44">
        <v>410</v>
      </c>
      <c r="C1938" s="47" t="s">
        <v>200</v>
      </c>
      <c r="D1938" s="47" t="s">
        <v>20</v>
      </c>
      <c r="E1938" s="15" t="s">
        <v>553</v>
      </c>
      <c r="F1938" s="19">
        <v>5700.6</v>
      </c>
      <c r="G1938" s="19">
        <v>10791</v>
      </c>
      <c r="H1938" s="19">
        <v>0</v>
      </c>
      <c r="I1938" s="19"/>
      <c r="J1938" s="19"/>
      <c r="K1938" s="19"/>
      <c r="L1938" s="19">
        <f t="shared" si="2787"/>
        <v>5700.6</v>
      </c>
      <c r="M1938" s="19">
        <f t="shared" si="2788"/>
        <v>10791</v>
      </c>
      <c r="N1938" s="19">
        <f t="shared" si="2789"/>
        <v>0</v>
      </c>
      <c r="O1938" s="19"/>
      <c r="P1938" s="19"/>
      <c r="Q1938" s="19"/>
      <c r="R1938" s="19">
        <f t="shared" ref="R1938:R2001" si="2798">L1938+O1938</f>
        <v>5700.6</v>
      </c>
      <c r="S1938" s="19"/>
      <c r="T1938" s="19">
        <f t="shared" si="2773"/>
        <v>5700.6</v>
      </c>
      <c r="U1938" s="19">
        <f t="shared" ref="U1938:U2001" si="2799">M1938+P1938</f>
        <v>10791</v>
      </c>
      <c r="V1938" s="19">
        <f t="shared" ref="V1938:V2001" si="2800">N1938+Q1938</f>
        <v>0</v>
      </c>
      <c r="W1938" s="19"/>
      <c r="X1938" s="32"/>
      <c r="Y1938" s="23"/>
      <c r="Z1938" s="2"/>
    </row>
    <row r="1939" spans="1:26" ht="46.8" x14ac:dyDescent="0.3">
      <c r="A1939" s="47" t="s">
        <v>915</v>
      </c>
      <c r="B1939" s="44"/>
      <c r="C1939" s="47"/>
      <c r="D1939" s="47"/>
      <c r="E1939" s="15" t="s">
        <v>916</v>
      </c>
      <c r="F1939" s="19">
        <f t="shared" ref="F1939:K1941" si="2801">F1940</f>
        <v>4023.5</v>
      </c>
      <c r="G1939" s="19">
        <f t="shared" si="2801"/>
        <v>9900</v>
      </c>
      <c r="H1939" s="19">
        <f t="shared" si="2801"/>
        <v>0</v>
      </c>
      <c r="I1939" s="19">
        <f t="shared" si="2801"/>
        <v>0</v>
      </c>
      <c r="J1939" s="19">
        <f t="shared" si="2801"/>
        <v>0</v>
      </c>
      <c r="K1939" s="19">
        <f t="shared" si="2801"/>
        <v>0</v>
      </c>
      <c r="L1939" s="19">
        <f t="shared" si="2787"/>
        <v>4023.5</v>
      </c>
      <c r="M1939" s="19">
        <f t="shared" si="2788"/>
        <v>9900</v>
      </c>
      <c r="N1939" s="19">
        <f t="shared" si="2789"/>
        <v>0</v>
      </c>
      <c r="O1939" s="19">
        <f t="shared" ref="O1939:Q1941" si="2802">O1940</f>
        <v>0</v>
      </c>
      <c r="P1939" s="19">
        <f t="shared" si="2802"/>
        <v>0</v>
      </c>
      <c r="Q1939" s="19">
        <f t="shared" si="2802"/>
        <v>0</v>
      </c>
      <c r="R1939" s="19">
        <f t="shared" si="2798"/>
        <v>4023.5</v>
      </c>
      <c r="S1939" s="19">
        <f t="shared" ref="S1939:S1941" si="2803">S1940</f>
        <v>0</v>
      </c>
      <c r="T1939" s="19">
        <f t="shared" si="2773"/>
        <v>4023.5</v>
      </c>
      <c r="U1939" s="19">
        <f t="shared" si="2799"/>
        <v>9900</v>
      </c>
      <c r="V1939" s="19">
        <f t="shared" si="2800"/>
        <v>0</v>
      </c>
      <c r="W1939" s="19">
        <f t="shared" ref="W1939:W1941" si="2804">W1940</f>
        <v>0</v>
      </c>
      <c r="X1939" s="32"/>
      <c r="Y1939" s="23"/>
      <c r="Z1939" s="2"/>
    </row>
    <row r="1940" spans="1:26" ht="46.8" x14ac:dyDescent="0.3">
      <c r="A1940" s="47" t="s">
        <v>915</v>
      </c>
      <c r="B1940" s="44">
        <v>400</v>
      </c>
      <c r="C1940" s="47"/>
      <c r="D1940" s="47"/>
      <c r="E1940" s="15" t="s">
        <v>580</v>
      </c>
      <c r="F1940" s="19">
        <f t="shared" si="2801"/>
        <v>4023.5</v>
      </c>
      <c r="G1940" s="19">
        <f t="shared" si="2801"/>
        <v>9900</v>
      </c>
      <c r="H1940" s="19">
        <f t="shared" si="2801"/>
        <v>0</v>
      </c>
      <c r="I1940" s="19">
        <f t="shared" si="2801"/>
        <v>0</v>
      </c>
      <c r="J1940" s="19">
        <f t="shared" si="2801"/>
        <v>0</v>
      </c>
      <c r="K1940" s="19">
        <f t="shared" si="2801"/>
        <v>0</v>
      </c>
      <c r="L1940" s="19">
        <f t="shared" si="2787"/>
        <v>4023.5</v>
      </c>
      <c r="M1940" s="19">
        <f t="shared" si="2788"/>
        <v>9900</v>
      </c>
      <c r="N1940" s="19">
        <f t="shared" si="2789"/>
        <v>0</v>
      </c>
      <c r="O1940" s="19">
        <f t="shared" si="2802"/>
        <v>0</v>
      </c>
      <c r="P1940" s="19">
        <f t="shared" si="2802"/>
        <v>0</v>
      </c>
      <c r="Q1940" s="19">
        <f t="shared" si="2802"/>
        <v>0</v>
      </c>
      <c r="R1940" s="19">
        <f t="shared" si="2798"/>
        <v>4023.5</v>
      </c>
      <c r="S1940" s="19">
        <f t="shared" si="2803"/>
        <v>0</v>
      </c>
      <c r="T1940" s="19">
        <f t="shared" si="2773"/>
        <v>4023.5</v>
      </c>
      <c r="U1940" s="19">
        <f t="shared" si="2799"/>
        <v>9900</v>
      </c>
      <c r="V1940" s="19">
        <f t="shared" si="2800"/>
        <v>0</v>
      </c>
      <c r="W1940" s="19">
        <f t="shared" si="2804"/>
        <v>0</v>
      </c>
      <c r="X1940" s="32"/>
      <c r="Y1940" s="23"/>
      <c r="Z1940" s="2"/>
    </row>
    <row r="1941" spans="1:26" x14ac:dyDescent="0.3">
      <c r="A1941" s="47" t="s">
        <v>915</v>
      </c>
      <c r="B1941" s="44">
        <v>410</v>
      </c>
      <c r="C1941" s="47"/>
      <c r="D1941" s="47"/>
      <c r="E1941" s="15" t="s">
        <v>593</v>
      </c>
      <c r="F1941" s="19">
        <f t="shared" si="2801"/>
        <v>4023.5</v>
      </c>
      <c r="G1941" s="19">
        <f t="shared" si="2801"/>
        <v>9900</v>
      </c>
      <c r="H1941" s="19">
        <f t="shared" si="2801"/>
        <v>0</v>
      </c>
      <c r="I1941" s="19">
        <f t="shared" si="2801"/>
        <v>0</v>
      </c>
      <c r="J1941" s="19">
        <f t="shared" si="2801"/>
        <v>0</v>
      </c>
      <c r="K1941" s="19">
        <f t="shared" si="2801"/>
        <v>0</v>
      </c>
      <c r="L1941" s="19">
        <f t="shared" si="2787"/>
        <v>4023.5</v>
      </c>
      <c r="M1941" s="19">
        <f t="shared" si="2788"/>
        <v>9900</v>
      </c>
      <c r="N1941" s="19">
        <f t="shared" si="2789"/>
        <v>0</v>
      </c>
      <c r="O1941" s="19">
        <f t="shared" si="2802"/>
        <v>0</v>
      </c>
      <c r="P1941" s="19">
        <f t="shared" si="2802"/>
        <v>0</v>
      </c>
      <c r="Q1941" s="19">
        <f t="shared" si="2802"/>
        <v>0</v>
      </c>
      <c r="R1941" s="19">
        <f t="shared" si="2798"/>
        <v>4023.5</v>
      </c>
      <c r="S1941" s="19">
        <f t="shared" si="2803"/>
        <v>0</v>
      </c>
      <c r="T1941" s="19">
        <f t="shared" si="2773"/>
        <v>4023.5</v>
      </c>
      <c r="U1941" s="19">
        <f t="shared" si="2799"/>
        <v>9900</v>
      </c>
      <c r="V1941" s="19">
        <f t="shared" si="2800"/>
        <v>0</v>
      </c>
      <c r="W1941" s="19">
        <f t="shared" si="2804"/>
        <v>0</v>
      </c>
      <c r="X1941" s="32"/>
      <c r="Y1941" s="23"/>
      <c r="Z1941" s="2"/>
    </row>
    <row r="1942" spans="1:26" x14ac:dyDescent="0.3">
      <c r="A1942" s="47" t="s">
        <v>915</v>
      </c>
      <c r="B1942" s="44">
        <v>410</v>
      </c>
      <c r="C1942" s="47" t="s">
        <v>200</v>
      </c>
      <c r="D1942" s="47" t="s">
        <v>112</v>
      </c>
      <c r="E1942" s="15" t="s">
        <v>552</v>
      </c>
      <c r="F1942" s="19">
        <v>4023.5</v>
      </c>
      <c r="G1942" s="19">
        <v>9900</v>
      </c>
      <c r="H1942" s="19">
        <v>0</v>
      </c>
      <c r="I1942" s="19"/>
      <c r="J1942" s="19"/>
      <c r="K1942" s="19"/>
      <c r="L1942" s="19">
        <f t="shared" si="2787"/>
        <v>4023.5</v>
      </c>
      <c r="M1942" s="19">
        <f t="shared" si="2788"/>
        <v>9900</v>
      </c>
      <c r="N1942" s="19">
        <f t="shared" si="2789"/>
        <v>0</v>
      </c>
      <c r="O1942" s="19"/>
      <c r="P1942" s="19"/>
      <c r="Q1942" s="19"/>
      <c r="R1942" s="19">
        <f t="shared" si="2798"/>
        <v>4023.5</v>
      </c>
      <c r="S1942" s="19"/>
      <c r="T1942" s="19">
        <f t="shared" si="2773"/>
        <v>4023.5</v>
      </c>
      <c r="U1942" s="19">
        <f t="shared" si="2799"/>
        <v>9900</v>
      </c>
      <c r="V1942" s="19">
        <f t="shared" si="2800"/>
        <v>0</v>
      </c>
      <c r="W1942" s="19"/>
      <c r="X1942" s="32"/>
      <c r="Y1942" s="23"/>
      <c r="Z1942" s="2"/>
    </row>
    <row r="1943" spans="1:26" s="9" customFormat="1" ht="46.8" x14ac:dyDescent="0.3">
      <c r="A1943" s="8" t="s">
        <v>429</v>
      </c>
      <c r="B1943" s="14"/>
      <c r="C1943" s="8"/>
      <c r="D1943" s="8"/>
      <c r="E1943" s="45" t="s">
        <v>1249</v>
      </c>
      <c r="F1943" s="12">
        <f>F1944+F1977+F1989+F1994</f>
        <v>78750.600000000006</v>
      </c>
      <c r="G1943" s="12">
        <f>G1944+G1977+G1989+G1994</f>
        <v>37007.800000000003</v>
      </c>
      <c r="H1943" s="12">
        <f>H1944+H1977+H1989+H1994</f>
        <v>39493.300000000003</v>
      </c>
      <c r="I1943" s="12">
        <f t="shared" ref="I1943:K1943" si="2805">I1944+I1977+I1989+I1994</f>
        <v>-10</v>
      </c>
      <c r="J1943" s="12">
        <f t="shared" si="2805"/>
        <v>-10</v>
      </c>
      <c r="K1943" s="12">
        <f t="shared" si="2805"/>
        <v>-10</v>
      </c>
      <c r="L1943" s="12">
        <f t="shared" si="2787"/>
        <v>78740.600000000006</v>
      </c>
      <c r="M1943" s="12">
        <f t="shared" si="2788"/>
        <v>36997.800000000003</v>
      </c>
      <c r="N1943" s="12">
        <f t="shared" si="2789"/>
        <v>39483.300000000003</v>
      </c>
      <c r="O1943" s="12">
        <f t="shared" ref="O1943:Q1943" si="2806">O1944+O1977+O1989+O1994</f>
        <v>2834.3119999999999</v>
      </c>
      <c r="P1943" s="12">
        <f t="shared" si="2806"/>
        <v>0</v>
      </c>
      <c r="Q1943" s="12">
        <f t="shared" si="2806"/>
        <v>0</v>
      </c>
      <c r="R1943" s="12">
        <f t="shared" si="2798"/>
        <v>81574.912000000011</v>
      </c>
      <c r="S1943" s="12">
        <f>S1944+S1977+S1989+S1994</f>
        <v>0</v>
      </c>
      <c r="T1943" s="12">
        <f t="shared" si="2773"/>
        <v>81574.912000000011</v>
      </c>
      <c r="U1943" s="12">
        <f t="shared" si="2799"/>
        <v>36997.800000000003</v>
      </c>
      <c r="V1943" s="12">
        <f t="shared" si="2800"/>
        <v>39483.300000000003</v>
      </c>
      <c r="W1943" s="12">
        <f>W1944+W1977+W1989+W1994</f>
        <v>0</v>
      </c>
      <c r="X1943" s="22"/>
      <c r="Y1943" s="25"/>
    </row>
    <row r="1944" spans="1:26" s="11" customFormat="1" ht="62.4" x14ac:dyDescent="0.3">
      <c r="A1944" s="10" t="s">
        <v>430</v>
      </c>
      <c r="B1944" s="17"/>
      <c r="C1944" s="10"/>
      <c r="D1944" s="10"/>
      <c r="E1944" s="16" t="s">
        <v>1250</v>
      </c>
      <c r="F1944" s="18">
        <f>F1945+F1960+F1965</f>
        <v>44332.500000000007</v>
      </c>
      <c r="G1944" s="18">
        <f>G1945+G1960+G1965</f>
        <v>26196.2</v>
      </c>
      <c r="H1944" s="18">
        <f>H1945+H1960+H1965</f>
        <v>26196.2</v>
      </c>
      <c r="I1944" s="18">
        <f t="shared" ref="I1944:K1944" si="2807">I1945+I1960+I1965</f>
        <v>-10</v>
      </c>
      <c r="J1944" s="18">
        <f t="shared" si="2807"/>
        <v>-10</v>
      </c>
      <c r="K1944" s="18">
        <f t="shared" si="2807"/>
        <v>-10</v>
      </c>
      <c r="L1944" s="18">
        <f t="shared" si="2787"/>
        <v>44322.500000000007</v>
      </c>
      <c r="M1944" s="18">
        <f t="shared" si="2788"/>
        <v>26186.2</v>
      </c>
      <c r="N1944" s="18">
        <f t="shared" si="2789"/>
        <v>26186.2</v>
      </c>
      <c r="O1944" s="18">
        <f t="shared" ref="O1944:Q1944" si="2808">O1945+O1960+O1965</f>
        <v>2790.9829999999997</v>
      </c>
      <c r="P1944" s="18">
        <f t="shared" si="2808"/>
        <v>0</v>
      </c>
      <c r="Q1944" s="18">
        <f t="shared" si="2808"/>
        <v>0</v>
      </c>
      <c r="R1944" s="18">
        <f t="shared" si="2798"/>
        <v>47113.483000000007</v>
      </c>
      <c r="S1944" s="18">
        <f>S1945+S1960+S1965</f>
        <v>0</v>
      </c>
      <c r="T1944" s="18">
        <f t="shared" si="2773"/>
        <v>47113.483000000007</v>
      </c>
      <c r="U1944" s="18">
        <f t="shared" si="2799"/>
        <v>26186.2</v>
      </c>
      <c r="V1944" s="18">
        <f t="shared" si="2800"/>
        <v>26186.2</v>
      </c>
      <c r="W1944" s="18">
        <f>W1945+W1960+W1965</f>
        <v>0</v>
      </c>
      <c r="X1944" s="31"/>
      <c r="Y1944" s="26"/>
    </row>
    <row r="1945" spans="1:26" ht="31.2" x14ac:dyDescent="0.3">
      <c r="A1945" s="47" t="s">
        <v>431</v>
      </c>
      <c r="B1945" s="44"/>
      <c r="C1945" s="47"/>
      <c r="D1945" s="47"/>
      <c r="E1945" s="15" t="s">
        <v>1251</v>
      </c>
      <c r="F1945" s="19">
        <f>F1946</f>
        <v>27319.900000000005</v>
      </c>
      <c r="G1945" s="19">
        <f t="shared" ref="G1945:K1945" si="2809">G1946</f>
        <v>25183.600000000002</v>
      </c>
      <c r="H1945" s="19">
        <f t="shared" si="2809"/>
        <v>25183.600000000002</v>
      </c>
      <c r="I1945" s="19">
        <f t="shared" si="2809"/>
        <v>-10</v>
      </c>
      <c r="J1945" s="19">
        <f t="shared" si="2809"/>
        <v>-10</v>
      </c>
      <c r="K1945" s="19">
        <f t="shared" si="2809"/>
        <v>-10</v>
      </c>
      <c r="L1945" s="19">
        <f t="shared" si="2787"/>
        <v>27309.900000000005</v>
      </c>
      <c r="M1945" s="19">
        <f t="shared" si="2788"/>
        <v>25173.600000000002</v>
      </c>
      <c r="N1945" s="19">
        <f t="shared" si="2789"/>
        <v>25173.600000000002</v>
      </c>
      <c r="O1945" s="19">
        <f>O1946+O1956</f>
        <v>2790.9829999999997</v>
      </c>
      <c r="P1945" s="19">
        <f t="shared" ref="P1945:W1945" si="2810">P1946+P1956</f>
        <v>0</v>
      </c>
      <c r="Q1945" s="19">
        <f t="shared" si="2810"/>
        <v>0</v>
      </c>
      <c r="R1945" s="19">
        <f t="shared" si="2798"/>
        <v>30100.883000000005</v>
      </c>
      <c r="S1945" s="19">
        <f t="shared" ref="S1945" si="2811">S1946+S1956</f>
        <v>0</v>
      </c>
      <c r="T1945" s="19">
        <f t="shared" si="2773"/>
        <v>30100.883000000005</v>
      </c>
      <c r="U1945" s="19">
        <f t="shared" si="2799"/>
        <v>25173.600000000002</v>
      </c>
      <c r="V1945" s="19">
        <f t="shared" si="2800"/>
        <v>25173.600000000002</v>
      </c>
      <c r="W1945" s="19">
        <f t="shared" si="2810"/>
        <v>0</v>
      </c>
      <c r="X1945" s="32"/>
      <c r="Y1945" s="23"/>
      <c r="Z1945" s="2"/>
    </row>
    <row r="1946" spans="1:26" ht="46.8" x14ac:dyDescent="0.3">
      <c r="A1946" s="47" t="s">
        <v>428</v>
      </c>
      <c r="B1946" s="44"/>
      <c r="C1946" s="47"/>
      <c r="D1946" s="47"/>
      <c r="E1946" s="15" t="s">
        <v>627</v>
      </c>
      <c r="F1946" s="19">
        <f t="shared" ref="F1946:K1946" si="2812">F1947+F1950+F1953</f>
        <v>27319.900000000005</v>
      </c>
      <c r="G1946" s="19">
        <f t="shared" si="2812"/>
        <v>25183.600000000002</v>
      </c>
      <c r="H1946" s="19">
        <f t="shared" si="2812"/>
        <v>25183.600000000002</v>
      </c>
      <c r="I1946" s="19">
        <f t="shared" si="2812"/>
        <v>-10</v>
      </c>
      <c r="J1946" s="19">
        <f t="shared" si="2812"/>
        <v>-10</v>
      </c>
      <c r="K1946" s="19">
        <f t="shared" si="2812"/>
        <v>-10</v>
      </c>
      <c r="L1946" s="19">
        <f t="shared" si="2787"/>
        <v>27309.900000000005</v>
      </c>
      <c r="M1946" s="19">
        <f t="shared" si="2788"/>
        <v>25173.600000000002</v>
      </c>
      <c r="N1946" s="19">
        <f t="shared" si="2789"/>
        <v>25173.600000000002</v>
      </c>
      <c r="O1946" s="19">
        <f t="shared" ref="O1946:Q1946" si="2813">O1947+O1950+O1953</f>
        <v>2751.22</v>
      </c>
      <c r="P1946" s="19">
        <f t="shared" si="2813"/>
        <v>0</v>
      </c>
      <c r="Q1946" s="19">
        <f t="shared" si="2813"/>
        <v>0</v>
      </c>
      <c r="R1946" s="19">
        <f t="shared" si="2798"/>
        <v>30061.120000000006</v>
      </c>
      <c r="S1946" s="19">
        <f t="shared" ref="S1946" si="2814">S1947+S1950+S1953</f>
        <v>0</v>
      </c>
      <c r="T1946" s="19">
        <f t="shared" si="2773"/>
        <v>30061.120000000006</v>
      </c>
      <c r="U1946" s="19">
        <f t="shared" si="2799"/>
        <v>25173.600000000002</v>
      </c>
      <c r="V1946" s="19">
        <f t="shared" si="2800"/>
        <v>25173.600000000002</v>
      </c>
      <c r="W1946" s="19">
        <f t="shared" ref="W1946" si="2815">W1947+W1950+W1953</f>
        <v>0</v>
      </c>
      <c r="X1946" s="32"/>
      <c r="Y1946" s="23"/>
      <c r="Z1946" s="2"/>
    </row>
    <row r="1947" spans="1:26" ht="93.6" x14ac:dyDescent="0.3">
      <c r="A1947" s="47" t="s">
        <v>428</v>
      </c>
      <c r="B1947" s="44">
        <v>100</v>
      </c>
      <c r="C1947" s="47"/>
      <c r="D1947" s="47"/>
      <c r="E1947" s="15" t="s">
        <v>577</v>
      </c>
      <c r="F1947" s="19">
        <f t="shared" ref="F1947:K1948" si="2816">F1948</f>
        <v>22933.300000000003</v>
      </c>
      <c r="G1947" s="19">
        <f t="shared" si="2816"/>
        <v>20651.2</v>
      </c>
      <c r="H1947" s="19">
        <f t="shared" si="2816"/>
        <v>20644.3</v>
      </c>
      <c r="I1947" s="19">
        <f t="shared" si="2816"/>
        <v>0</v>
      </c>
      <c r="J1947" s="19">
        <f t="shared" si="2816"/>
        <v>0</v>
      </c>
      <c r="K1947" s="19">
        <f t="shared" si="2816"/>
        <v>0</v>
      </c>
      <c r="L1947" s="19">
        <f t="shared" si="2787"/>
        <v>22933.300000000003</v>
      </c>
      <c r="M1947" s="19">
        <f t="shared" si="2788"/>
        <v>20651.2</v>
      </c>
      <c r="N1947" s="19">
        <f t="shared" si="2789"/>
        <v>20644.3</v>
      </c>
      <c r="O1947" s="19">
        <f t="shared" ref="O1947:Q1948" si="2817">O1948</f>
        <v>2751.22</v>
      </c>
      <c r="P1947" s="19">
        <f t="shared" si="2817"/>
        <v>0</v>
      </c>
      <c r="Q1947" s="19">
        <f t="shared" si="2817"/>
        <v>0</v>
      </c>
      <c r="R1947" s="19">
        <f t="shared" si="2798"/>
        <v>25684.520000000004</v>
      </c>
      <c r="S1947" s="19">
        <f t="shared" ref="S1947:S1948" si="2818">S1948</f>
        <v>0</v>
      </c>
      <c r="T1947" s="19">
        <f t="shared" si="2773"/>
        <v>25684.520000000004</v>
      </c>
      <c r="U1947" s="19">
        <f t="shared" si="2799"/>
        <v>20651.2</v>
      </c>
      <c r="V1947" s="19">
        <f t="shared" si="2800"/>
        <v>20644.3</v>
      </c>
      <c r="W1947" s="19">
        <f t="shared" ref="W1947:W1948" si="2819">W1948</f>
        <v>0</v>
      </c>
      <c r="X1947" s="32"/>
      <c r="Y1947" s="23"/>
      <c r="Z1947" s="2"/>
    </row>
    <row r="1948" spans="1:26" ht="31.2" x14ac:dyDescent="0.3">
      <c r="A1948" s="47" t="s">
        <v>428</v>
      </c>
      <c r="B1948" s="44">
        <v>110</v>
      </c>
      <c r="C1948" s="47"/>
      <c r="D1948" s="47"/>
      <c r="E1948" s="15" t="s">
        <v>584</v>
      </c>
      <c r="F1948" s="19">
        <f t="shared" si="2816"/>
        <v>22933.300000000003</v>
      </c>
      <c r="G1948" s="19">
        <f t="shared" si="2816"/>
        <v>20651.2</v>
      </c>
      <c r="H1948" s="19">
        <f t="shared" si="2816"/>
        <v>20644.3</v>
      </c>
      <c r="I1948" s="19">
        <f t="shared" si="2816"/>
        <v>0</v>
      </c>
      <c r="J1948" s="19">
        <f t="shared" si="2816"/>
        <v>0</v>
      </c>
      <c r="K1948" s="19">
        <f t="shared" si="2816"/>
        <v>0</v>
      </c>
      <c r="L1948" s="19">
        <f t="shared" si="2787"/>
        <v>22933.300000000003</v>
      </c>
      <c r="M1948" s="19">
        <f t="shared" si="2788"/>
        <v>20651.2</v>
      </c>
      <c r="N1948" s="19">
        <f t="shared" si="2789"/>
        <v>20644.3</v>
      </c>
      <c r="O1948" s="19">
        <f t="shared" si="2817"/>
        <v>2751.22</v>
      </c>
      <c r="P1948" s="19">
        <f t="shared" si="2817"/>
        <v>0</v>
      </c>
      <c r="Q1948" s="19">
        <f t="shared" si="2817"/>
        <v>0</v>
      </c>
      <c r="R1948" s="19">
        <f t="shared" si="2798"/>
        <v>25684.520000000004</v>
      </c>
      <c r="S1948" s="19">
        <f t="shared" si="2818"/>
        <v>0</v>
      </c>
      <c r="T1948" s="19">
        <f t="shared" si="2773"/>
        <v>25684.520000000004</v>
      </c>
      <c r="U1948" s="19">
        <f t="shared" si="2799"/>
        <v>20651.2</v>
      </c>
      <c r="V1948" s="19">
        <f t="shared" si="2800"/>
        <v>20644.3</v>
      </c>
      <c r="W1948" s="19">
        <f t="shared" si="2819"/>
        <v>0</v>
      </c>
      <c r="X1948" s="32"/>
      <c r="Y1948" s="23"/>
      <c r="Z1948" s="2"/>
    </row>
    <row r="1949" spans="1:26" ht="31.2" x14ac:dyDescent="0.3">
      <c r="A1949" s="47" t="s">
        <v>428</v>
      </c>
      <c r="B1949" s="44">
        <v>110</v>
      </c>
      <c r="C1949" s="47" t="s">
        <v>151</v>
      </c>
      <c r="D1949" s="47" t="s">
        <v>246</v>
      </c>
      <c r="E1949" s="15" t="s">
        <v>550</v>
      </c>
      <c r="F1949" s="19">
        <v>22933.300000000003</v>
      </c>
      <c r="G1949" s="19">
        <v>20651.2</v>
      </c>
      <c r="H1949" s="19">
        <v>20644.3</v>
      </c>
      <c r="I1949" s="19"/>
      <c r="J1949" s="19"/>
      <c r="K1949" s="19"/>
      <c r="L1949" s="19">
        <f t="shared" si="2787"/>
        <v>22933.300000000003</v>
      </c>
      <c r="M1949" s="19">
        <f t="shared" si="2788"/>
        <v>20651.2</v>
      </c>
      <c r="N1949" s="19">
        <f t="shared" si="2789"/>
        <v>20644.3</v>
      </c>
      <c r="O1949" s="19">
        <v>2751.22</v>
      </c>
      <c r="P1949" s="19"/>
      <c r="Q1949" s="19"/>
      <c r="R1949" s="19">
        <f t="shared" si="2798"/>
        <v>25684.520000000004</v>
      </c>
      <c r="S1949" s="19"/>
      <c r="T1949" s="19">
        <f t="shared" si="2773"/>
        <v>25684.520000000004</v>
      </c>
      <c r="U1949" s="19">
        <f t="shared" si="2799"/>
        <v>20651.2</v>
      </c>
      <c r="V1949" s="19">
        <f t="shared" si="2800"/>
        <v>20644.3</v>
      </c>
      <c r="W1949" s="19"/>
      <c r="X1949" s="32"/>
      <c r="Y1949" s="23"/>
      <c r="Z1949" s="2"/>
    </row>
    <row r="1950" spans="1:26" ht="31.2" x14ac:dyDescent="0.3">
      <c r="A1950" s="47" t="s">
        <v>428</v>
      </c>
      <c r="B1950" s="44">
        <v>200</v>
      </c>
      <c r="C1950" s="47"/>
      <c r="D1950" s="47"/>
      <c r="E1950" s="15" t="s">
        <v>578</v>
      </c>
      <c r="F1950" s="19">
        <f t="shared" ref="F1950:K1951" si="2820">F1951</f>
        <v>4304.8999999999996</v>
      </c>
      <c r="G1950" s="19">
        <f t="shared" si="2820"/>
        <v>4451.5</v>
      </c>
      <c r="H1950" s="19">
        <f t="shared" si="2820"/>
        <v>4459.1000000000004</v>
      </c>
      <c r="I1950" s="19">
        <f t="shared" si="2820"/>
        <v>0</v>
      </c>
      <c r="J1950" s="19">
        <f t="shared" si="2820"/>
        <v>0</v>
      </c>
      <c r="K1950" s="19">
        <f t="shared" si="2820"/>
        <v>0</v>
      </c>
      <c r="L1950" s="19">
        <f t="shared" si="2787"/>
        <v>4304.8999999999996</v>
      </c>
      <c r="M1950" s="19">
        <f t="shared" si="2788"/>
        <v>4451.5</v>
      </c>
      <c r="N1950" s="19">
        <f t="shared" si="2789"/>
        <v>4459.1000000000004</v>
      </c>
      <c r="O1950" s="19">
        <f t="shared" ref="O1950:Q1951" si="2821">O1951</f>
        <v>0</v>
      </c>
      <c r="P1950" s="19">
        <f t="shared" si="2821"/>
        <v>0</v>
      </c>
      <c r="Q1950" s="19">
        <f t="shared" si="2821"/>
        <v>0</v>
      </c>
      <c r="R1950" s="19">
        <f t="shared" si="2798"/>
        <v>4304.8999999999996</v>
      </c>
      <c r="S1950" s="19">
        <f t="shared" ref="S1950:S1951" si="2822">S1951</f>
        <v>0</v>
      </c>
      <c r="T1950" s="19">
        <f t="shared" si="2773"/>
        <v>4304.8999999999996</v>
      </c>
      <c r="U1950" s="19">
        <f t="shared" si="2799"/>
        <v>4451.5</v>
      </c>
      <c r="V1950" s="19">
        <f t="shared" si="2800"/>
        <v>4459.1000000000004</v>
      </c>
      <c r="W1950" s="19">
        <f t="shared" ref="W1950:W1951" si="2823">W1951</f>
        <v>0</v>
      </c>
      <c r="X1950" s="32"/>
      <c r="Y1950" s="23"/>
      <c r="Z1950" s="2"/>
    </row>
    <row r="1951" spans="1:26" ht="46.8" x14ac:dyDescent="0.3">
      <c r="A1951" s="47" t="s">
        <v>428</v>
      </c>
      <c r="B1951" s="44">
        <v>240</v>
      </c>
      <c r="C1951" s="47"/>
      <c r="D1951" s="47"/>
      <c r="E1951" s="15" t="s">
        <v>586</v>
      </c>
      <c r="F1951" s="19">
        <f t="shared" si="2820"/>
        <v>4304.8999999999996</v>
      </c>
      <c r="G1951" s="19">
        <f t="shared" si="2820"/>
        <v>4451.5</v>
      </c>
      <c r="H1951" s="19">
        <f t="shared" si="2820"/>
        <v>4459.1000000000004</v>
      </c>
      <c r="I1951" s="19">
        <f t="shared" si="2820"/>
        <v>0</v>
      </c>
      <c r="J1951" s="19">
        <f t="shared" si="2820"/>
        <v>0</v>
      </c>
      <c r="K1951" s="19">
        <f t="shared" si="2820"/>
        <v>0</v>
      </c>
      <c r="L1951" s="19">
        <f t="shared" si="2787"/>
        <v>4304.8999999999996</v>
      </c>
      <c r="M1951" s="19">
        <f t="shared" si="2788"/>
        <v>4451.5</v>
      </c>
      <c r="N1951" s="19">
        <f t="shared" si="2789"/>
        <v>4459.1000000000004</v>
      </c>
      <c r="O1951" s="19">
        <f t="shared" si="2821"/>
        <v>0</v>
      </c>
      <c r="P1951" s="19">
        <f t="shared" si="2821"/>
        <v>0</v>
      </c>
      <c r="Q1951" s="19">
        <f t="shared" si="2821"/>
        <v>0</v>
      </c>
      <c r="R1951" s="19">
        <f t="shared" si="2798"/>
        <v>4304.8999999999996</v>
      </c>
      <c r="S1951" s="19">
        <f t="shared" si="2822"/>
        <v>0</v>
      </c>
      <c r="T1951" s="19">
        <f t="shared" si="2773"/>
        <v>4304.8999999999996</v>
      </c>
      <c r="U1951" s="19">
        <f t="shared" si="2799"/>
        <v>4451.5</v>
      </c>
      <c r="V1951" s="19">
        <f t="shared" si="2800"/>
        <v>4459.1000000000004</v>
      </c>
      <c r="W1951" s="19">
        <f t="shared" si="2823"/>
        <v>0</v>
      </c>
      <c r="X1951" s="32"/>
      <c r="Y1951" s="23"/>
      <c r="Z1951" s="2"/>
    </row>
    <row r="1952" spans="1:26" ht="31.2" x14ac:dyDescent="0.3">
      <c r="A1952" s="47" t="s">
        <v>428</v>
      </c>
      <c r="B1952" s="44">
        <v>240</v>
      </c>
      <c r="C1952" s="47" t="s">
        <v>151</v>
      </c>
      <c r="D1952" s="47" t="s">
        <v>246</v>
      </c>
      <c r="E1952" s="15" t="s">
        <v>550</v>
      </c>
      <c r="F1952" s="19">
        <v>4304.8999999999996</v>
      </c>
      <c r="G1952" s="19">
        <v>4451.5</v>
      </c>
      <c r="H1952" s="19">
        <v>4459.1000000000004</v>
      </c>
      <c r="I1952" s="19"/>
      <c r="J1952" s="19"/>
      <c r="K1952" s="19"/>
      <c r="L1952" s="19">
        <f t="shared" si="2787"/>
        <v>4304.8999999999996</v>
      </c>
      <c r="M1952" s="19">
        <f t="shared" si="2788"/>
        <v>4451.5</v>
      </c>
      <c r="N1952" s="19">
        <f t="shared" si="2789"/>
        <v>4459.1000000000004</v>
      </c>
      <c r="O1952" s="19"/>
      <c r="P1952" s="19"/>
      <c r="Q1952" s="19"/>
      <c r="R1952" s="19">
        <f t="shared" si="2798"/>
        <v>4304.8999999999996</v>
      </c>
      <c r="S1952" s="19"/>
      <c r="T1952" s="19">
        <f t="shared" si="2773"/>
        <v>4304.8999999999996</v>
      </c>
      <c r="U1952" s="19">
        <f t="shared" si="2799"/>
        <v>4451.5</v>
      </c>
      <c r="V1952" s="19">
        <f t="shared" si="2800"/>
        <v>4459.1000000000004</v>
      </c>
      <c r="W1952" s="19"/>
      <c r="X1952" s="32"/>
      <c r="Y1952" s="23"/>
      <c r="Z1952" s="2"/>
    </row>
    <row r="1953" spans="1:26" x14ac:dyDescent="0.3">
      <c r="A1953" s="47" t="s">
        <v>428</v>
      </c>
      <c r="B1953" s="44">
        <v>800</v>
      </c>
      <c r="C1953" s="47"/>
      <c r="D1953" s="47"/>
      <c r="E1953" s="15" t="s">
        <v>583</v>
      </c>
      <c r="F1953" s="19">
        <f t="shared" ref="F1953:K1954" si="2824">F1954</f>
        <v>81.7</v>
      </c>
      <c r="G1953" s="19">
        <f t="shared" si="2824"/>
        <v>80.900000000000006</v>
      </c>
      <c r="H1953" s="19">
        <f t="shared" si="2824"/>
        <v>80.2</v>
      </c>
      <c r="I1953" s="19">
        <f t="shared" si="2824"/>
        <v>-10</v>
      </c>
      <c r="J1953" s="19">
        <f t="shared" si="2824"/>
        <v>-10</v>
      </c>
      <c r="K1953" s="19">
        <f t="shared" si="2824"/>
        <v>-10</v>
      </c>
      <c r="L1953" s="19">
        <f t="shared" si="2787"/>
        <v>71.7</v>
      </c>
      <c r="M1953" s="19">
        <f t="shared" si="2788"/>
        <v>70.900000000000006</v>
      </c>
      <c r="N1953" s="19">
        <f t="shared" si="2789"/>
        <v>70.2</v>
      </c>
      <c r="O1953" s="19">
        <f t="shared" ref="O1953:Q1954" si="2825">O1954</f>
        <v>0</v>
      </c>
      <c r="P1953" s="19">
        <f t="shared" si="2825"/>
        <v>0</v>
      </c>
      <c r="Q1953" s="19">
        <f t="shared" si="2825"/>
        <v>0</v>
      </c>
      <c r="R1953" s="19">
        <f t="shared" si="2798"/>
        <v>71.7</v>
      </c>
      <c r="S1953" s="19">
        <f t="shared" ref="S1953:S1954" si="2826">S1954</f>
        <v>0</v>
      </c>
      <c r="T1953" s="19">
        <f t="shared" si="2773"/>
        <v>71.7</v>
      </c>
      <c r="U1953" s="19">
        <f t="shared" si="2799"/>
        <v>70.900000000000006</v>
      </c>
      <c r="V1953" s="19">
        <f t="shared" si="2800"/>
        <v>70.2</v>
      </c>
      <c r="W1953" s="19">
        <f t="shared" ref="W1953:W1954" si="2827">W1954</f>
        <v>0</v>
      </c>
      <c r="X1953" s="32"/>
      <c r="Y1953" s="23"/>
      <c r="Z1953" s="2"/>
    </row>
    <row r="1954" spans="1:26" x14ac:dyDescent="0.3">
      <c r="A1954" s="47" t="s">
        <v>428</v>
      </c>
      <c r="B1954" s="44">
        <v>850</v>
      </c>
      <c r="C1954" s="47"/>
      <c r="D1954" s="47"/>
      <c r="E1954" s="15" t="s">
        <v>601</v>
      </c>
      <c r="F1954" s="19">
        <f t="shared" si="2824"/>
        <v>81.7</v>
      </c>
      <c r="G1954" s="19">
        <f t="shared" si="2824"/>
        <v>80.900000000000006</v>
      </c>
      <c r="H1954" s="19">
        <f t="shared" si="2824"/>
        <v>80.2</v>
      </c>
      <c r="I1954" s="19">
        <f t="shared" si="2824"/>
        <v>-10</v>
      </c>
      <c r="J1954" s="19">
        <f t="shared" si="2824"/>
        <v>-10</v>
      </c>
      <c r="K1954" s="19">
        <f t="shared" si="2824"/>
        <v>-10</v>
      </c>
      <c r="L1954" s="19">
        <f t="shared" si="2787"/>
        <v>71.7</v>
      </c>
      <c r="M1954" s="19">
        <f t="shared" si="2788"/>
        <v>70.900000000000006</v>
      </c>
      <c r="N1954" s="19">
        <f t="shared" si="2789"/>
        <v>70.2</v>
      </c>
      <c r="O1954" s="19">
        <f t="shared" si="2825"/>
        <v>0</v>
      </c>
      <c r="P1954" s="19">
        <f t="shared" si="2825"/>
        <v>0</v>
      </c>
      <c r="Q1954" s="19">
        <f t="shared" si="2825"/>
        <v>0</v>
      </c>
      <c r="R1954" s="19">
        <f t="shared" si="2798"/>
        <v>71.7</v>
      </c>
      <c r="S1954" s="19">
        <f t="shared" si="2826"/>
        <v>0</v>
      </c>
      <c r="T1954" s="19">
        <f t="shared" si="2773"/>
        <v>71.7</v>
      </c>
      <c r="U1954" s="19">
        <f t="shared" si="2799"/>
        <v>70.900000000000006</v>
      </c>
      <c r="V1954" s="19">
        <f t="shared" si="2800"/>
        <v>70.2</v>
      </c>
      <c r="W1954" s="19">
        <f t="shared" si="2827"/>
        <v>0</v>
      </c>
      <c r="X1954" s="32"/>
      <c r="Y1954" s="23"/>
      <c r="Z1954" s="2"/>
    </row>
    <row r="1955" spans="1:26" ht="31.2" x14ac:dyDescent="0.3">
      <c r="A1955" s="47" t="s">
        <v>428</v>
      </c>
      <c r="B1955" s="44">
        <v>850</v>
      </c>
      <c r="C1955" s="47" t="s">
        <v>151</v>
      </c>
      <c r="D1955" s="47" t="s">
        <v>246</v>
      </c>
      <c r="E1955" s="15" t="s">
        <v>550</v>
      </c>
      <c r="F1955" s="19">
        <v>81.7</v>
      </c>
      <c r="G1955" s="19">
        <v>80.900000000000006</v>
      </c>
      <c r="H1955" s="19">
        <v>80.2</v>
      </c>
      <c r="I1955" s="19">
        <v>-10</v>
      </c>
      <c r="J1955" s="19">
        <v>-10</v>
      </c>
      <c r="K1955" s="19">
        <v>-10</v>
      </c>
      <c r="L1955" s="19">
        <f t="shared" si="2787"/>
        <v>71.7</v>
      </c>
      <c r="M1955" s="19">
        <f t="shared" si="2788"/>
        <v>70.900000000000006</v>
      </c>
      <c r="N1955" s="19">
        <f t="shared" si="2789"/>
        <v>70.2</v>
      </c>
      <c r="O1955" s="19"/>
      <c r="P1955" s="19"/>
      <c r="Q1955" s="19"/>
      <c r="R1955" s="19">
        <f t="shared" si="2798"/>
        <v>71.7</v>
      </c>
      <c r="S1955" s="19"/>
      <c r="T1955" s="19">
        <f t="shared" si="2773"/>
        <v>71.7</v>
      </c>
      <c r="U1955" s="19">
        <f t="shared" si="2799"/>
        <v>70.900000000000006</v>
      </c>
      <c r="V1955" s="19">
        <f t="shared" si="2800"/>
        <v>70.2</v>
      </c>
      <c r="W1955" s="19"/>
      <c r="X1955" s="32"/>
      <c r="Y1955" s="23" t="s">
        <v>1290</v>
      </c>
      <c r="Z1955" s="2"/>
    </row>
    <row r="1956" spans="1:26" ht="46.8" x14ac:dyDescent="0.3">
      <c r="A1956" s="20" t="s">
        <v>1401</v>
      </c>
      <c r="B1956" s="44"/>
      <c r="C1956" s="47"/>
      <c r="D1956" s="47"/>
      <c r="E1956" s="15" t="s">
        <v>1402</v>
      </c>
      <c r="F1956" s="19"/>
      <c r="G1956" s="19"/>
      <c r="H1956" s="19"/>
      <c r="I1956" s="19"/>
      <c r="J1956" s="19"/>
      <c r="K1956" s="19"/>
      <c r="L1956" s="19"/>
      <c r="M1956" s="19"/>
      <c r="N1956" s="19"/>
      <c r="O1956" s="19">
        <f>O1957</f>
        <v>39.762999999999998</v>
      </c>
      <c r="P1956" s="19">
        <f t="shared" ref="P1956:W1958" si="2828">P1957</f>
        <v>0</v>
      </c>
      <c r="Q1956" s="19">
        <f t="shared" si="2828"/>
        <v>0</v>
      </c>
      <c r="R1956" s="19">
        <f t="shared" si="2798"/>
        <v>39.762999999999998</v>
      </c>
      <c r="S1956" s="19">
        <f t="shared" si="2828"/>
        <v>0</v>
      </c>
      <c r="T1956" s="19">
        <f t="shared" si="2773"/>
        <v>39.762999999999998</v>
      </c>
      <c r="U1956" s="19">
        <f t="shared" si="2799"/>
        <v>0</v>
      </c>
      <c r="V1956" s="19">
        <f t="shared" si="2800"/>
        <v>0</v>
      </c>
      <c r="W1956" s="19">
        <f t="shared" si="2828"/>
        <v>0</v>
      </c>
      <c r="X1956" s="32"/>
      <c r="Y1956" s="23"/>
      <c r="Z1956" s="2"/>
    </row>
    <row r="1957" spans="1:26" ht="31.2" x14ac:dyDescent="0.3">
      <c r="A1957" s="20" t="s">
        <v>1401</v>
      </c>
      <c r="B1957" s="44">
        <v>200</v>
      </c>
      <c r="C1957" s="47"/>
      <c r="D1957" s="47"/>
      <c r="E1957" s="15" t="s">
        <v>578</v>
      </c>
      <c r="F1957" s="19"/>
      <c r="G1957" s="19"/>
      <c r="H1957" s="19"/>
      <c r="I1957" s="19"/>
      <c r="J1957" s="19"/>
      <c r="K1957" s="19"/>
      <c r="L1957" s="19"/>
      <c r="M1957" s="19"/>
      <c r="N1957" s="19"/>
      <c r="O1957" s="19">
        <f>O1958</f>
        <v>39.762999999999998</v>
      </c>
      <c r="P1957" s="19">
        <f t="shared" si="2828"/>
        <v>0</v>
      </c>
      <c r="Q1957" s="19">
        <f t="shared" si="2828"/>
        <v>0</v>
      </c>
      <c r="R1957" s="19">
        <f t="shared" si="2798"/>
        <v>39.762999999999998</v>
      </c>
      <c r="S1957" s="19">
        <f t="shared" si="2828"/>
        <v>0</v>
      </c>
      <c r="T1957" s="19">
        <f t="shared" si="2773"/>
        <v>39.762999999999998</v>
      </c>
      <c r="U1957" s="19">
        <f t="shared" si="2799"/>
        <v>0</v>
      </c>
      <c r="V1957" s="19">
        <f t="shared" si="2800"/>
        <v>0</v>
      </c>
      <c r="W1957" s="19">
        <f t="shared" si="2828"/>
        <v>0</v>
      </c>
      <c r="X1957" s="32"/>
      <c r="Y1957" s="23"/>
      <c r="Z1957" s="2"/>
    </row>
    <row r="1958" spans="1:26" ht="46.8" x14ac:dyDescent="0.3">
      <c r="A1958" s="20" t="s">
        <v>1401</v>
      </c>
      <c r="B1958" s="44">
        <v>240</v>
      </c>
      <c r="C1958" s="47"/>
      <c r="D1958" s="47"/>
      <c r="E1958" s="15" t="s">
        <v>586</v>
      </c>
      <c r="F1958" s="19"/>
      <c r="G1958" s="19"/>
      <c r="H1958" s="19"/>
      <c r="I1958" s="19"/>
      <c r="J1958" s="19"/>
      <c r="K1958" s="19"/>
      <c r="L1958" s="19"/>
      <c r="M1958" s="19"/>
      <c r="N1958" s="19"/>
      <c r="O1958" s="19">
        <f>O1959</f>
        <v>39.762999999999998</v>
      </c>
      <c r="P1958" s="19">
        <f t="shared" si="2828"/>
        <v>0</v>
      </c>
      <c r="Q1958" s="19">
        <f t="shared" si="2828"/>
        <v>0</v>
      </c>
      <c r="R1958" s="19">
        <f t="shared" si="2798"/>
        <v>39.762999999999998</v>
      </c>
      <c r="S1958" s="19">
        <f t="shared" si="2828"/>
        <v>0</v>
      </c>
      <c r="T1958" s="19">
        <f t="shared" si="2773"/>
        <v>39.762999999999998</v>
      </c>
      <c r="U1958" s="19">
        <f t="shared" si="2799"/>
        <v>0</v>
      </c>
      <c r="V1958" s="19">
        <f t="shared" si="2800"/>
        <v>0</v>
      </c>
      <c r="W1958" s="19">
        <f t="shared" si="2828"/>
        <v>0</v>
      </c>
      <c r="X1958" s="32"/>
      <c r="Y1958" s="23"/>
      <c r="Z1958" s="2"/>
    </row>
    <row r="1959" spans="1:26" ht="31.2" x14ac:dyDescent="0.3">
      <c r="A1959" s="20" t="s">
        <v>1401</v>
      </c>
      <c r="B1959" s="44">
        <v>240</v>
      </c>
      <c r="C1959" s="47" t="s">
        <v>151</v>
      </c>
      <c r="D1959" s="47" t="s">
        <v>246</v>
      </c>
      <c r="E1959" s="15" t="s">
        <v>550</v>
      </c>
      <c r="F1959" s="19"/>
      <c r="G1959" s="19"/>
      <c r="H1959" s="19"/>
      <c r="I1959" s="19"/>
      <c r="J1959" s="19"/>
      <c r="K1959" s="19"/>
      <c r="L1959" s="19"/>
      <c r="M1959" s="19"/>
      <c r="N1959" s="19"/>
      <c r="O1959" s="19">
        <v>39.762999999999998</v>
      </c>
      <c r="P1959" s="19"/>
      <c r="Q1959" s="19"/>
      <c r="R1959" s="19">
        <f t="shared" si="2798"/>
        <v>39.762999999999998</v>
      </c>
      <c r="S1959" s="19"/>
      <c r="T1959" s="19">
        <f t="shared" si="2773"/>
        <v>39.762999999999998</v>
      </c>
      <c r="U1959" s="19">
        <f t="shared" si="2799"/>
        <v>0</v>
      </c>
      <c r="V1959" s="19">
        <f t="shared" si="2800"/>
        <v>0</v>
      </c>
      <c r="W1959" s="19"/>
      <c r="X1959" s="32"/>
      <c r="Y1959" s="23"/>
      <c r="Z1959" s="2"/>
    </row>
    <row r="1960" spans="1:26" ht="31.2" x14ac:dyDescent="0.3">
      <c r="A1960" s="47" t="s">
        <v>433</v>
      </c>
      <c r="B1960" s="44"/>
      <c r="C1960" s="47"/>
      <c r="D1960" s="47"/>
      <c r="E1960" s="15" t="s">
        <v>1252</v>
      </c>
      <c r="F1960" s="19">
        <f t="shared" ref="F1960:K1963" si="2829">F1961</f>
        <v>16000</v>
      </c>
      <c r="G1960" s="19">
        <f t="shared" si="2829"/>
        <v>0</v>
      </c>
      <c r="H1960" s="19">
        <f t="shared" si="2829"/>
        <v>0</v>
      </c>
      <c r="I1960" s="19">
        <f t="shared" si="2829"/>
        <v>0</v>
      </c>
      <c r="J1960" s="19">
        <f t="shared" si="2829"/>
        <v>0</v>
      </c>
      <c r="K1960" s="19">
        <f t="shared" si="2829"/>
        <v>0</v>
      </c>
      <c r="L1960" s="19">
        <f t="shared" si="2787"/>
        <v>16000</v>
      </c>
      <c r="M1960" s="19">
        <f t="shared" si="2788"/>
        <v>0</v>
      </c>
      <c r="N1960" s="19">
        <f t="shared" si="2789"/>
        <v>0</v>
      </c>
      <c r="O1960" s="19">
        <f t="shared" ref="O1960:Q1963" si="2830">O1961</f>
        <v>0</v>
      </c>
      <c r="P1960" s="19">
        <f t="shared" si="2830"/>
        <v>0</v>
      </c>
      <c r="Q1960" s="19">
        <f t="shared" si="2830"/>
        <v>0</v>
      </c>
      <c r="R1960" s="19">
        <f t="shared" si="2798"/>
        <v>16000</v>
      </c>
      <c r="S1960" s="19">
        <f t="shared" ref="S1960:S1963" si="2831">S1961</f>
        <v>0</v>
      </c>
      <c r="T1960" s="19">
        <f t="shared" si="2773"/>
        <v>16000</v>
      </c>
      <c r="U1960" s="19">
        <f t="shared" si="2799"/>
        <v>0</v>
      </c>
      <c r="V1960" s="19">
        <f t="shared" si="2800"/>
        <v>0</v>
      </c>
      <c r="W1960" s="19">
        <f t="shared" ref="W1960" si="2832">W1961</f>
        <v>0</v>
      </c>
      <c r="X1960" s="32"/>
      <c r="Y1960" s="23"/>
      <c r="Z1960" s="2"/>
    </row>
    <row r="1961" spans="1:26" ht="31.2" x14ac:dyDescent="0.3">
      <c r="A1961" s="47" t="s">
        <v>432</v>
      </c>
      <c r="B1961" s="44"/>
      <c r="C1961" s="47"/>
      <c r="D1961" s="47"/>
      <c r="E1961" s="15" t="s">
        <v>779</v>
      </c>
      <c r="F1961" s="19">
        <f t="shared" si="2829"/>
        <v>16000</v>
      </c>
      <c r="G1961" s="19">
        <f t="shared" si="2829"/>
        <v>0</v>
      </c>
      <c r="H1961" s="19">
        <f t="shared" si="2829"/>
        <v>0</v>
      </c>
      <c r="I1961" s="19">
        <f t="shared" si="2829"/>
        <v>0</v>
      </c>
      <c r="J1961" s="19">
        <f t="shared" si="2829"/>
        <v>0</v>
      </c>
      <c r="K1961" s="19">
        <f t="shared" si="2829"/>
        <v>0</v>
      </c>
      <c r="L1961" s="19">
        <f t="shared" si="2787"/>
        <v>16000</v>
      </c>
      <c r="M1961" s="19">
        <f t="shared" si="2788"/>
        <v>0</v>
      </c>
      <c r="N1961" s="19">
        <f t="shared" si="2789"/>
        <v>0</v>
      </c>
      <c r="O1961" s="19">
        <f t="shared" si="2830"/>
        <v>0</v>
      </c>
      <c r="P1961" s="19">
        <f t="shared" si="2830"/>
        <v>0</v>
      </c>
      <c r="Q1961" s="19">
        <f t="shared" si="2830"/>
        <v>0</v>
      </c>
      <c r="R1961" s="19">
        <f t="shared" si="2798"/>
        <v>16000</v>
      </c>
      <c r="S1961" s="19">
        <f t="shared" si="2831"/>
        <v>0</v>
      </c>
      <c r="T1961" s="19">
        <f t="shared" si="2773"/>
        <v>16000</v>
      </c>
      <c r="U1961" s="19">
        <f t="shared" si="2799"/>
        <v>0</v>
      </c>
      <c r="V1961" s="19">
        <f t="shared" si="2800"/>
        <v>0</v>
      </c>
      <c r="W1961" s="19">
        <f t="shared" ref="W1961:W1963" si="2833">W1962</f>
        <v>0</v>
      </c>
      <c r="X1961" s="32"/>
      <c r="Y1961" s="23"/>
      <c r="Z1961" s="2"/>
    </row>
    <row r="1962" spans="1:26" ht="31.2" x14ac:dyDescent="0.3">
      <c r="A1962" s="47" t="s">
        <v>432</v>
      </c>
      <c r="B1962" s="44">
        <v>200</v>
      </c>
      <c r="C1962" s="47"/>
      <c r="D1962" s="47"/>
      <c r="E1962" s="15" t="s">
        <v>578</v>
      </c>
      <c r="F1962" s="19">
        <f t="shared" si="2829"/>
        <v>16000</v>
      </c>
      <c r="G1962" s="19">
        <f t="shared" si="2829"/>
        <v>0</v>
      </c>
      <c r="H1962" s="19">
        <f t="shared" si="2829"/>
        <v>0</v>
      </c>
      <c r="I1962" s="19">
        <f t="shared" si="2829"/>
        <v>0</v>
      </c>
      <c r="J1962" s="19">
        <f t="shared" si="2829"/>
        <v>0</v>
      </c>
      <c r="K1962" s="19">
        <f t="shared" si="2829"/>
        <v>0</v>
      </c>
      <c r="L1962" s="19">
        <f t="shared" si="2787"/>
        <v>16000</v>
      </c>
      <c r="M1962" s="19">
        <f t="shared" si="2788"/>
        <v>0</v>
      </c>
      <c r="N1962" s="19">
        <f t="shared" si="2789"/>
        <v>0</v>
      </c>
      <c r="O1962" s="19">
        <f t="shared" si="2830"/>
        <v>0</v>
      </c>
      <c r="P1962" s="19">
        <f t="shared" si="2830"/>
        <v>0</v>
      </c>
      <c r="Q1962" s="19">
        <f t="shared" si="2830"/>
        <v>0</v>
      </c>
      <c r="R1962" s="19">
        <f t="shared" si="2798"/>
        <v>16000</v>
      </c>
      <c r="S1962" s="19">
        <f t="shared" si="2831"/>
        <v>0</v>
      </c>
      <c r="T1962" s="19">
        <f t="shared" si="2773"/>
        <v>16000</v>
      </c>
      <c r="U1962" s="19">
        <f t="shared" si="2799"/>
        <v>0</v>
      </c>
      <c r="V1962" s="19">
        <f t="shared" si="2800"/>
        <v>0</v>
      </c>
      <c r="W1962" s="19">
        <f t="shared" si="2833"/>
        <v>0</v>
      </c>
      <c r="X1962" s="32"/>
      <c r="Y1962" s="23"/>
      <c r="Z1962" s="2"/>
    </row>
    <row r="1963" spans="1:26" ht="46.8" x14ac:dyDescent="0.3">
      <c r="A1963" s="47" t="s">
        <v>432</v>
      </c>
      <c r="B1963" s="44">
        <v>240</v>
      </c>
      <c r="C1963" s="47"/>
      <c r="D1963" s="47"/>
      <c r="E1963" s="15" t="s">
        <v>586</v>
      </c>
      <c r="F1963" s="19">
        <f t="shared" si="2829"/>
        <v>16000</v>
      </c>
      <c r="G1963" s="19">
        <f t="shared" si="2829"/>
        <v>0</v>
      </c>
      <c r="H1963" s="19">
        <f t="shared" si="2829"/>
        <v>0</v>
      </c>
      <c r="I1963" s="19">
        <f t="shared" si="2829"/>
        <v>0</v>
      </c>
      <c r="J1963" s="19">
        <f t="shared" si="2829"/>
        <v>0</v>
      </c>
      <c r="K1963" s="19">
        <f t="shared" si="2829"/>
        <v>0</v>
      </c>
      <c r="L1963" s="19">
        <f t="shared" si="2787"/>
        <v>16000</v>
      </c>
      <c r="M1963" s="19">
        <f t="shared" si="2788"/>
        <v>0</v>
      </c>
      <c r="N1963" s="19">
        <f t="shared" si="2789"/>
        <v>0</v>
      </c>
      <c r="O1963" s="19">
        <f t="shared" si="2830"/>
        <v>0</v>
      </c>
      <c r="P1963" s="19">
        <f t="shared" si="2830"/>
        <v>0</v>
      </c>
      <c r="Q1963" s="19">
        <f t="shared" si="2830"/>
        <v>0</v>
      </c>
      <c r="R1963" s="19">
        <f t="shared" si="2798"/>
        <v>16000</v>
      </c>
      <c r="S1963" s="19">
        <f t="shared" si="2831"/>
        <v>0</v>
      </c>
      <c r="T1963" s="19">
        <f t="shared" si="2773"/>
        <v>16000</v>
      </c>
      <c r="U1963" s="19">
        <f t="shared" si="2799"/>
        <v>0</v>
      </c>
      <c r="V1963" s="19">
        <f t="shared" si="2800"/>
        <v>0</v>
      </c>
      <c r="W1963" s="19">
        <f t="shared" si="2833"/>
        <v>0</v>
      </c>
      <c r="X1963" s="32"/>
      <c r="Y1963" s="23"/>
      <c r="Z1963" s="2"/>
    </row>
    <row r="1964" spans="1:26" ht="31.2" x14ac:dyDescent="0.3">
      <c r="A1964" s="47" t="s">
        <v>432</v>
      </c>
      <c r="B1964" s="44">
        <v>240</v>
      </c>
      <c r="C1964" s="47" t="s">
        <v>151</v>
      </c>
      <c r="D1964" s="47" t="s">
        <v>246</v>
      </c>
      <c r="E1964" s="15" t="s">
        <v>550</v>
      </c>
      <c r="F1964" s="19">
        <v>16000</v>
      </c>
      <c r="G1964" s="19">
        <v>0</v>
      </c>
      <c r="H1964" s="19">
        <v>0</v>
      </c>
      <c r="I1964" s="19"/>
      <c r="J1964" s="19"/>
      <c r="K1964" s="19"/>
      <c r="L1964" s="19">
        <f t="shared" si="2787"/>
        <v>16000</v>
      </c>
      <c r="M1964" s="19">
        <f t="shared" si="2788"/>
        <v>0</v>
      </c>
      <c r="N1964" s="19">
        <f t="shared" si="2789"/>
        <v>0</v>
      </c>
      <c r="O1964" s="19"/>
      <c r="P1964" s="19"/>
      <c r="Q1964" s="19"/>
      <c r="R1964" s="19">
        <f t="shared" si="2798"/>
        <v>16000</v>
      </c>
      <c r="S1964" s="19"/>
      <c r="T1964" s="19">
        <f t="shared" si="2773"/>
        <v>16000</v>
      </c>
      <c r="U1964" s="19">
        <f t="shared" si="2799"/>
        <v>0</v>
      </c>
      <c r="V1964" s="19">
        <f t="shared" si="2800"/>
        <v>0</v>
      </c>
      <c r="W1964" s="19"/>
      <c r="X1964" s="32"/>
      <c r="Y1964" s="23"/>
      <c r="Z1964" s="2"/>
    </row>
    <row r="1965" spans="1:26" ht="62.4" x14ac:dyDescent="0.3">
      <c r="A1965" s="47" t="s">
        <v>436</v>
      </c>
      <c r="B1965" s="44"/>
      <c r="C1965" s="47"/>
      <c r="D1965" s="47"/>
      <c r="E1965" s="15" t="s">
        <v>1253</v>
      </c>
      <c r="F1965" s="19">
        <f>F1966+F1970</f>
        <v>1012.5999999999999</v>
      </c>
      <c r="G1965" s="19">
        <f t="shared" ref="G1965:W1965" si="2834">G1966+G1970</f>
        <v>1012.5999999999999</v>
      </c>
      <c r="H1965" s="19">
        <f t="shared" si="2834"/>
        <v>1012.5999999999999</v>
      </c>
      <c r="I1965" s="19">
        <f t="shared" ref="I1965:K1965" si="2835">I1966+I1970</f>
        <v>0</v>
      </c>
      <c r="J1965" s="19">
        <f t="shared" si="2835"/>
        <v>0</v>
      </c>
      <c r="K1965" s="19">
        <f t="shared" si="2835"/>
        <v>0</v>
      </c>
      <c r="L1965" s="19">
        <f t="shared" si="2787"/>
        <v>1012.5999999999999</v>
      </c>
      <c r="M1965" s="19">
        <f t="shared" si="2788"/>
        <v>1012.5999999999999</v>
      </c>
      <c r="N1965" s="19">
        <f t="shared" si="2789"/>
        <v>1012.5999999999999</v>
      </c>
      <c r="O1965" s="19">
        <f t="shared" ref="O1965:Q1965" si="2836">O1966+O1970</f>
        <v>0</v>
      </c>
      <c r="P1965" s="19">
        <f t="shared" si="2836"/>
        <v>0</v>
      </c>
      <c r="Q1965" s="19">
        <f t="shared" si="2836"/>
        <v>0</v>
      </c>
      <c r="R1965" s="19">
        <f t="shared" si="2798"/>
        <v>1012.5999999999999</v>
      </c>
      <c r="S1965" s="19">
        <f t="shared" ref="S1965" si="2837">S1966+S1970</f>
        <v>0</v>
      </c>
      <c r="T1965" s="19">
        <f t="shared" si="2773"/>
        <v>1012.5999999999999</v>
      </c>
      <c r="U1965" s="19">
        <f t="shared" si="2799"/>
        <v>1012.5999999999999</v>
      </c>
      <c r="V1965" s="19">
        <f t="shared" si="2800"/>
        <v>1012.5999999999999</v>
      </c>
      <c r="W1965" s="19">
        <f t="shared" si="2834"/>
        <v>0</v>
      </c>
      <c r="X1965" s="32"/>
      <c r="Y1965" s="23"/>
      <c r="Z1965" s="2"/>
    </row>
    <row r="1966" spans="1:26" ht="31.2" x14ac:dyDescent="0.3">
      <c r="A1966" s="47" t="s">
        <v>434</v>
      </c>
      <c r="B1966" s="44"/>
      <c r="C1966" s="47"/>
      <c r="D1966" s="47"/>
      <c r="E1966" s="15" t="s">
        <v>780</v>
      </c>
      <c r="F1966" s="19">
        <f t="shared" ref="F1966:K1968" si="2838">F1967</f>
        <v>365.3</v>
      </c>
      <c r="G1966" s="19">
        <f t="shared" si="2838"/>
        <v>365.3</v>
      </c>
      <c r="H1966" s="19">
        <f t="shared" si="2838"/>
        <v>365.3</v>
      </c>
      <c r="I1966" s="19">
        <f t="shared" si="2838"/>
        <v>0</v>
      </c>
      <c r="J1966" s="19">
        <f t="shared" si="2838"/>
        <v>0</v>
      </c>
      <c r="K1966" s="19">
        <f t="shared" si="2838"/>
        <v>0</v>
      </c>
      <c r="L1966" s="19">
        <f t="shared" si="2787"/>
        <v>365.3</v>
      </c>
      <c r="M1966" s="19">
        <f t="shared" si="2788"/>
        <v>365.3</v>
      </c>
      <c r="N1966" s="19">
        <f t="shared" si="2789"/>
        <v>365.3</v>
      </c>
      <c r="O1966" s="19">
        <f t="shared" ref="O1966:Q1968" si="2839">O1967</f>
        <v>0</v>
      </c>
      <c r="P1966" s="19">
        <f t="shared" si="2839"/>
        <v>0</v>
      </c>
      <c r="Q1966" s="19">
        <f t="shared" si="2839"/>
        <v>0</v>
      </c>
      <c r="R1966" s="19">
        <f t="shared" si="2798"/>
        <v>365.3</v>
      </c>
      <c r="S1966" s="19">
        <f t="shared" ref="S1966:S1968" si="2840">S1967</f>
        <v>0</v>
      </c>
      <c r="T1966" s="19">
        <f t="shared" si="2773"/>
        <v>365.3</v>
      </c>
      <c r="U1966" s="19">
        <f t="shared" si="2799"/>
        <v>365.3</v>
      </c>
      <c r="V1966" s="19">
        <f t="shared" si="2800"/>
        <v>365.3</v>
      </c>
      <c r="W1966" s="19">
        <f t="shared" ref="W1966:W1968" si="2841">W1967</f>
        <v>0</v>
      </c>
      <c r="X1966" s="32"/>
      <c r="Y1966" s="23"/>
      <c r="Z1966" s="2"/>
    </row>
    <row r="1967" spans="1:26" ht="31.2" x14ac:dyDescent="0.3">
      <c r="A1967" s="47" t="s">
        <v>434</v>
      </c>
      <c r="B1967" s="44">
        <v>200</v>
      </c>
      <c r="C1967" s="47"/>
      <c r="D1967" s="47"/>
      <c r="E1967" s="15" t="s">
        <v>578</v>
      </c>
      <c r="F1967" s="19">
        <f t="shared" si="2838"/>
        <v>365.3</v>
      </c>
      <c r="G1967" s="19">
        <f t="shared" si="2838"/>
        <v>365.3</v>
      </c>
      <c r="H1967" s="19">
        <f t="shared" si="2838"/>
        <v>365.3</v>
      </c>
      <c r="I1967" s="19">
        <f t="shared" si="2838"/>
        <v>0</v>
      </c>
      <c r="J1967" s="19">
        <f t="shared" si="2838"/>
        <v>0</v>
      </c>
      <c r="K1967" s="19">
        <f t="shared" si="2838"/>
        <v>0</v>
      </c>
      <c r="L1967" s="19">
        <f t="shared" si="2787"/>
        <v>365.3</v>
      </c>
      <c r="M1967" s="19">
        <f t="shared" si="2788"/>
        <v>365.3</v>
      </c>
      <c r="N1967" s="19">
        <f t="shared" si="2789"/>
        <v>365.3</v>
      </c>
      <c r="O1967" s="19">
        <f t="shared" si="2839"/>
        <v>0</v>
      </c>
      <c r="P1967" s="19">
        <f t="shared" si="2839"/>
        <v>0</v>
      </c>
      <c r="Q1967" s="19">
        <f t="shared" si="2839"/>
        <v>0</v>
      </c>
      <c r="R1967" s="19">
        <f t="shared" si="2798"/>
        <v>365.3</v>
      </c>
      <c r="S1967" s="19">
        <f t="shared" si="2840"/>
        <v>0</v>
      </c>
      <c r="T1967" s="19">
        <f t="shared" si="2773"/>
        <v>365.3</v>
      </c>
      <c r="U1967" s="19">
        <f t="shared" si="2799"/>
        <v>365.3</v>
      </c>
      <c r="V1967" s="19">
        <f t="shared" si="2800"/>
        <v>365.3</v>
      </c>
      <c r="W1967" s="19">
        <f t="shared" si="2841"/>
        <v>0</v>
      </c>
      <c r="X1967" s="32"/>
      <c r="Y1967" s="23"/>
      <c r="Z1967" s="2"/>
    </row>
    <row r="1968" spans="1:26" ht="46.8" x14ac:dyDescent="0.3">
      <c r="A1968" s="47" t="s">
        <v>434</v>
      </c>
      <c r="B1968" s="44">
        <v>240</v>
      </c>
      <c r="C1968" s="47"/>
      <c r="D1968" s="47"/>
      <c r="E1968" s="15" t="s">
        <v>586</v>
      </c>
      <c r="F1968" s="19">
        <f t="shared" si="2838"/>
        <v>365.3</v>
      </c>
      <c r="G1968" s="19">
        <f t="shared" si="2838"/>
        <v>365.3</v>
      </c>
      <c r="H1968" s="19">
        <f t="shared" si="2838"/>
        <v>365.3</v>
      </c>
      <c r="I1968" s="19">
        <f t="shared" si="2838"/>
        <v>0</v>
      </c>
      <c r="J1968" s="19">
        <f t="shared" si="2838"/>
        <v>0</v>
      </c>
      <c r="K1968" s="19">
        <f t="shared" si="2838"/>
        <v>0</v>
      </c>
      <c r="L1968" s="19">
        <f t="shared" si="2787"/>
        <v>365.3</v>
      </c>
      <c r="M1968" s="19">
        <f t="shared" si="2788"/>
        <v>365.3</v>
      </c>
      <c r="N1968" s="19">
        <f t="shared" si="2789"/>
        <v>365.3</v>
      </c>
      <c r="O1968" s="19">
        <f t="shared" si="2839"/>
        <v>0</v>
      </c>
      <c r="P1968" s="19">
        <f t="shared" si="2839"/>
        <v>0</v>
      </c>
      <c r="Q1968" s="19">
        <f t="shared" si="2839"/>
        <v>0</v>
      </c>
      <c r="R1968" s="19">
        <f t="shared" si="2798"/>
        <v>365.3</v>
      </c>
      <c r="S1968" s="19">
        <f t="shared" si="2840"/>
        <v>0</v>
      </c>
      <c r="T1968" s="19">
        <f t="shared" si="2773"/>
        <v>365.3</v>
      </c>
      <c r="U1968" s="19">
        <f t="shared" si="2799"/>
        <v>365.3</v>
      </c>
      <c r="V1968" s="19">
        <f t="shared" si="2800"/>
        <v>365.3</v>
      </c>
      <c r="W1968" s="19">
        <f t="shared" si="2841"/>
        <v>0</v>
      </c>
      <c r="X1968" s="32"/>
      <c r="Y1968" s="23"/>
      <c r="Z1968" s="2"/>
    </row>
    <row r="1969" spans="1:26" ht="31.2" x14ac:dyDescent="0.3">
      <c r="A1969" s="47" t="s">
        <v>434</v>
      </c>
      <c r="B1969" s="44">
        <v>240</v>
      </c>
      <c r="C1969" s="47" t="s">
        <v>151</v>
      </c>
      <c r="D1969" s="47" t="s">
        <v>246</v>
      </c>
      <c r="E1969" s="15" t="s">
        <v>550</v>
      </c>
      <c r="F1969" s="19">
        <v>365.3</v>
      </c>
      <c r="G1969" s="19">
        <v>365.3</v>
      </c>
      <c r="H1969" s="19">
        <v>365.3</v>
      </c>
      <c r="I1969" s="19"/>
      <c r="J1969" s="19"/>
      <c r="K1969" s="19"/>
      <c r="L1969" s="19">
        <f t="shared" si="2787"/>
        <v>365.3</v>
      </c>
      <c r="M1969" s="19">
        <f t="shared" si="2788"/>
        <v>365.3</v>
      </c>
      <c r="N1969" s="19">
        <f t="shared" si="2789"/>
        <v>365.3</v>
      </c>
      <c r="O1969" s="19"/>
      <c r="P1969" s="19"/>
      <c r="Q1969" s="19"/>
      <c r="R1969" s="19">
        <f t="shared" si="2798"/>
        <v>365.3</v>
      </c>
      <c r="S1969" s="19"/>
      <c r="T1969" s="19">
        <f t="shared" si="2773"/>
        <v>365.3</v>
      </c>
      <c r="U1969" s="19">
        <f t="shared" si="2799"/>
        <v>365.3</v>
      </c>
      <c r="V1969" s="19">
        <f t="shared" si="2800"/>
        <v>365.3</v>
      </c>
      <c r="W1969" s="19"/>
      <c r="X1969" s="32"/>
      <c r="Y1969" s="23"/>
      <c r="Z1969" s="2"/>
    </row>
    <row r="1970" spans="1:26" ht="31.2" x14ac:dyDescent="0.3">
      <c r="A1970" s="47" t="s">
        <v>435</v>
      </c>
      <c r="B1970" s="44"/>
      <c r="C1970" s="47"/>
      <c r="D1970" s="47"/>
      <c r="E1970" s="15" t="s">
        <v>781</v>
      </c>
      <c r="F1970" s="19">
        <f t="shared" ref="F1970:K1970" si="2842">F1971+F1974</f>
        <v>647.29999999999995</v>
      </c>
      <c r="G1970" s="19">
        <f t="shared" si="2842"/>
        <v>647.29999999999995</v>
      </c>
      <c r="H1970" s="19">
        <f t="shared" si="2842"/>
        <v>647.29999999999995</v>
      </c>
      <c r="I1970" s="19">
        <f t="shared" si="2842"/>
        <v>0</v>
      </c>
      <c r="J1970" s="19">
        <f t="shared" si="2842"/>
        <v>0</v>
      </c>
      <c r="K1970" s="19">
        <f t="shared" si="2842"/>
        <v>0</v>
      </c>
      <c r="L1970" s="19">
        <f t="shared" si="2787"/>
        <v>647.29999999999995</v>
      </c>
      <c r="M1970" s="19">
        <f t="shared" si="2788"/>
        <v>647.29999999999995</v>
      </c>
      <c r="N1970" s="19">
        <f t="shared" si="2789"/>
        <v>647.29999999999995</v>
      </c>
      <c r="O1970" s="19">
        <f t="shared" ref="O1970:Q1970" si="2843">O1971+O1974</f>
        <v>0</v>
      </c>
      <c r="P1970" s="19">
        <f t="shared" si="2843"/>
        <v>0</v>
      </c>
      <c r="Q1970" s="19">
        <f t="shared" si="2843"/>
        <v>0</v>
      </c>
      <c r="R1970" s="19">
        <f t="shared" si="2798"/>
        <v>647.29999999999995</v>
      </c>
      <c r="S1970" s="19">
        <f t="shared" ref="S1970" si="2844">S1971+S1974</f>
        <v>0</v>
      </c>
      <c r="T1970" s="19">
        <f t="shared" si="2773"/>
        <v>647.29999999999995</v>
      </c>
      <c r="U1970" s="19">
        <f t="shared" si="2799"/>
        <v>647.29999999999995</v>
      </c>
      <c r="V1970" s="19">
        <f t="shared" si="2800"/>
        <v>647.29999999999995</v>
      </c>
      <c r="W1970" s="19">
        <f t="shared" ref="W1970" si="2845">W1971+W1974</f>
        <v>0</v>
      </c>
      <c r="X1970" s="32"/>
      <c r="Y1970" s="23"/>
      <c r="Z1970" s="2"/>
    </row>
    <row r="1971" spans="1:26" ht="31.2" x14ac:dyDescent="0.3">
      <c r="A1971" s="47" t="s">
        <v>435</v>
      </c>
      <c r="B1971" s="44">
        <v>200</v>
      </c>
      <c r="C1971" s="47"/>
      <c r="D1971" s="47"/>
      <c r="E1971" s="15" t="s">
        <v>578</v>
      </c>
      <c r="F1971" s="19">
        <f t="shared" ref="F1971:K1972" si="2846">F1972</f>
        <v>444.1</v>
      </c>
      <c r="G1971" s="19">
        <f t="shared" si="2846"/>
        <v>444.1</v>
      </c>
      <c r="H1971" s="19">
        <f t="shared" si="2846"/>
        <v>444.1</v>
      </c>
      <c r="I1971" s="19">
        <f t="shared" si="2846"/>
        <v>0</v>
      </c>
      <c r="J1971" s="19">
        <f t="shared" si="2846"/>
        <v>0</v>
      </c>
      <c r="K1971" s="19">
        <f t="shared" si="2846"/>
        <v>0</v>
      </c>
      <c r="L1971" s="19">
        <f t="shared" si="2787"/>
        <v>444.1</v>
      </c>
      <c r="M1971" s="19">
        <f t="shared" si="2788"/>
        <v>444.1</v>
      </c>
      <c r="N1971" s="19">
        <f t="shared" si="2789"/>
        <v>444.1</v>
      </c>
      <c r="O1971" s="19">
        <f t="shared" ref="O1971:Q1972" si="2847">O1972</f>
        <v>0</v>
      </c>
      <c r="P1971" s="19">
        <f t="shared" si="2847"/>
        <v>0</v>
      </c>
      <c r="Q1971" s="19">
        <f t="shared" si="2847"/>
        <v>0</v>
      </c>
      <c r="R1971" s="19">
        <f t="shared" si="2798"/>
        <v>444.1</v>
      </c>
      <c r="S1971" s="19">
        <f t="shared" ref="S1971:S1972" si="2848">S1972</f>
        <v>0</v>
      </c>
      <c r="T1971" s="19">
        <f t="shared" si="2773"/>
        <v>444.1</v>
      </c>
      <c r="U1971" s="19">
        <f t="shared" si="2799"/>
        <v>444.1</v>
      </c>
      <c r="V1971" s="19">
        <f t="shared" si="2800"/>
        <v>444.1</v>
      </c>
      <c r="W1971" s="19">
        <f t="shared" ref="W1971:W1972" si="2849">W1972</f>
        <v>0</v>
      </c>
      <c r="X1971" s="32"/>
      <c r="Y1971" s="23"/>
      <c r="Z1971" s="2"/>
    </row>
    <row r="1972" spans="1:26" ht="46.8" x14ac:dyDescent="0.3">
      <c r="A1972" s="47" t="s">
        <v>435</v>
      </c>
      <c r="B1972" s="44">
        <v>240</v>
      </c>
      <c r="C1972" s="47"/>
      <c r="D1972" s="47"/>
      <c r="E1972" s="15" t="s">
        <v>586</v>
      </c>
      <c r="F1972" s="19">
        <f t="shared" si="2846"/>
        <v>444.1</v>
      </c>
      <c r="G1972" s="19">
        <f t="shared" si="2846"/>
        <v>444.1</v>
      </c>
      <c r="H1972" s="19">
        <f t="shared" si="2846"/>
        <v>444.1</v>
      </c>
      <c r="I1972" s="19">
        <f t="shared" si="2846"/>
        <v>0</v>
      </c>
      <c r="J1972" s="19">
        <f t="shared" si="2846"/>
        <v>0</v>
      </c>
      <c r="K1972" s="19">
        <f t="shared" si="2846"/>
        <v>0</v>
      </c>
      <c r="L1972" s="19">
        <f t="shared" si="2787"/>
        <v>444.1</v>
      </c>
      <c r="M1972" s="19">
        <f t="shared" si="2788"/>
        <v>444.1</v>
      </c>
      <c r="N1972" s="19">
        <f t="shared" si="2789"/>
        <v>444.1</v>
      </c>
      <c r="O1972" s="19">
        <f t="shared" si="2847"/>
        <v>0</v>
      </c>
      <c r="P1972" s="19">
        <f t="shared" si="2847"/>
        <v>0</v>
      </c>
      <c r="Q1972" s="19">
        <f t="shared" si="2847"/>
        <v>0</v>
      </c>
      <c r="R1972" s="19">
        <f t="shared" si="2798"/>
        <v>444.1</v>
      </c>
      <c r="S1972" s="19">
        <f t="shared" si="2848"/>
        <v>0</v>
      </c>
      <c r="T1972" s="19">
        <f t="shared" si="2773"/>
        <v>444.1</v>
      </c>
      <c r="U1972" s="19">
        <f t="shared" si="2799"/>
        <v>444.1</v>
      </c>
      <c r="V1972" s="19">
        <f t="shared" si="2800"/>
        <v>444.1</v>
      </c>
      <c r="W1972" s="19">
        <f t="shared" si="2849"/>
        <v>0</v>
      </c>
      <c r="X1972" s="32"/>
      <c r="Y1972" s="23"/>
      <c r="Z1972" s="2"/>
    </row>
    <row r="1973" spans="1:26" ht="31.2" x14ac:dyDescent="0.3">
      <c r="A1973" s="47" t="s">
        <v>435</v>
      </c>
      <c r="B1973" s="44">
        <v>240</v>
      </c>
      <c r="C1973" s="47" t="s">
        <v>151</v>
      </c>
      <c r="D1973" s="47" t="s">
        <v>246</v>
      </c>
      <c r="E1973" s="15" t="s">
        <v>550</v>
      </c>
      <c r="F1973" s="19">
        <v>444.1</v>
      </c>
      <c r="G1973" s="19">
        <v>444.1</v>
      </c>
      <c r="H1973" s="19">
        <v>444.1</v>
      </c>
      <c r="I1973" s="19"/>
      <c r="J1973" s="19"/>
      <c r="K1973" s="19"/>
      <c r="L1973" s="19">
        <f t="shared" si="2787"/>
        <v>444.1</v>
      </c>
      <c r="M1973" s="19">
        <f t="shared" si="2788"/>
        <v>444.1</v>
      </c>
      <c r="N1973" s="19">
        <f t="shared" si="2789"/>
        <v>444.1</v>
      </c>
      <c r="O1973" s="19"/>
      <c r="P1973" s="19"/>
      <c r="Q1973" s="19"/>
      <c r="R1973" s="19">
        <f t="shared" si="2798"/>
        <v>444.1</v>
      </c>
      <c r="S1973" s="19"/>
      <c r="T1973" s="19">
        <f t="shared" si="2773"/>
        <v>444.1</v>
      </c>
      <c r="U1973" s="19">
        <f t="shared" si="2799"/>
        <v>444.1</v>
      </c>
      <c r="V1973" s="19">
        <f t="shared" si="2800"/>
        <v>444.1</v>
      </c>
      <c r="W1973" s="19"/>
      <c r="X1973" s="32"/>
      <c r="Y1973" s="23"/>
      <c r="Z1973" s="2"/>
    </row>
    <row r="1974" spans="1:26" x14ac:dyDescent="0.3">
      <c r="A1974" s="47" t="s">
        <v>435</v>
      </c>
      <c r="B1974" s="44">
        <v>800</v>
      </c>
      <c r="C1974" s="47"/>
      <c r="D1974" s="47"/>
      <c r="E1974" s="15" t="s">
        <v>583</v>
      </c>
      <c r="F1974" s="19">
        <f t="shared" ref="F1974:K1975" si="2850">F1975</f>
        <v>203.2</v>
      </c>
      <c r="G1974" s="19">
        <f t="shared" si="2850"/>
        <v>203.2</v>
      </c>
      <c r="H1974" s="19">
        <f t="shared" si="2850"/>
        <v>203.2</v>
      </c>
      <c r="I1974" s="19">
        <f t="shared" si="2850"/>
        <v>0</v>
      </c>
      <c r="J1974" s="19">
        <f t="shared" si="2850"/>
        <v>0</v>
      </c>
      <c r="K1974" s="19">
        <f t="shared" si="2850"/>
        <v>0</v>
      </c>
      <c r="L1974" s="19">
        <f t="shared" si="2787"/>
        <v>203.2</v>
      </c>
      <c r="M1974" s="19">
        <f t="shared" si="2788"/>
        <v>203.2</v>
      </c>
      <c r="N1974" s="19">
        <f t="shared" si="2789"/>
        <v>203.2</v>
      </c>
      <c r="O1974" s="19">
        <f t="shared" ref="O1974:Q1975" si="2851">O1975</f>
        <v>0</v>
      </c>
      <c r="P1974" s="19">
        <f t="shared" si="2851"/>
        <v>0</v>
      </c>
      <c r="Q1974" s="19">
        <f t="shared" si="2851"/>
        <v>0</v>
      </c>
      <c r="R1974" s="19">
        <f t="shared" si="2798"/>
        <v>203.2</v>
      </c>
      <c r="S1974" s="19">
        <f t="shared" ref="S1974:S1975" si="2852">S1975</f>
        <v>0</v>
      </c>
      <c r="T1974" s="19">
        <f t="shared" si="2773"/>
        <v>203.2</v>
      </c>
      <c r="U1974" s="19">
        <f t="shared" si="2799"/>
        <v>203.2</v>
      </c>
      <c r="V1974" s="19">
        <f t="shared" si="2800"/>
        <v>203.2</v>
      </c>
      <c r="W1974" s="19">
        <f t="shared" ref="W1974:W1975" si="2853">W1975</f>
        <v>0</v>
      </c>
      <c r="X1974" s="32"/>
      <c r="Y1974" s="23"/>
      <c r="Z1974" s="2"/>
    </row>
    <row r="1975" spans="1:26" x14ac:dyDescent="0.3">
      <c r="A1975" s="47" t="s">
        <v>435</v>
      </c>
      <c r="B1975" s="44">
        <v>830</v>
      </c>
      <c r="C1975" s="47"/>
      <c r="D1975" s="47"/>
      <c r="E1975" s="15" t="s">
        <v>600</v>
      </c>
      <c r="F1975" s="19">
        <f t="shared" si="2850"/>
        <v>203.2</v>
      </c>
      <c r="G1975" s="19">
        <f t="shared" si="2850"/>
        <v>203.2</v>
      </c>
      <c r="H1975" s="19">
        <f t="shared" si="2850"/>
        <v>203.2</v>
      </c>
      <c r="I1975" s="19">
        <f t="shared" si="2850"/>
        <v>0</v>
      </c>
      <c r="J1975" s="19">
        <f t="shared" si="2850"/>
        <v>0</v>
      </c>
      <c r="K1975" s="19">
        <f t="shared" si="2850"/>
        <v>0</v>
      </c>
      <c r="L1975" s="19">
        <f t="shared" si="2787"/>
        <v>203.2</v>
      </c>
      <c r="M1975" s="19">
        <f t="shared" si="2788"/>
        <v>203.2</v>
      </c>
      <c r="N1975" s="19">
        <f t="shared" si="2789"/>
        <v>203.2</v>
      </c>
      <c r="O1975" s="19">
        <f t="shared" si="2851"/>
        <v>0</v>
      </c>
      <c r="P1975" s="19">
        <f t="shared" si="2851"/>
        <v>0</v>
      </c>
      <c r="Q1975" s="19">
        <f t="shared" si="2851"/>
        <v>0</v>
      </c>
      <c r="R1975" s="19">
        <f t="shared" si="2798"/>
        <v>203.2</v>
      </c>
      <c r="S1975" s="19">
        <f t="shared" si="2852"/>
        <v>0</v>
      </c>
      <c r="T1975" s="19">
        <f t="shared" si="2773"/>
        <v>203.2</v>
      </c>
      <c r="U1975" s="19">
        <f t="shared" si="2799"/>
        <v>203.2</v>
      </c>
      <c r="V1975" s="19">
        <f t="shared" si="2800"/>
        <v>203.2</v>
      </c>
      <c r="W1975" s="19">
        <f t="shared" si="2853"/>
        <v>0</v>
      </c>
      <c r="X1975" s="32"/>
      <c r="Y1975" s="23"/>
      <c r="Z1975" s="2"/>
    </row>
    <row r="1976" spans="1:26" ht="31.2" x14ac:dyDescent="0.3">
      <c r="A1976" s="47" t="s">
        <v>435</v>
      </c>
      <c r="B1976" s="44">
        <v>830</v>
      </c>
      <c r="C1976" s="47" t="s">
        <v>151</v>
      </c>
      <c r="D1976" s="47" t="s">
        <v>246</v>
      </c>
      <c r="E1976" s="15" t="s">
        <v>550</v>
      </c>
      <c r="F1976" s="19">
        <v>203.2</v>
      </c>
      <c r="G1976" s="19">
        <v>203.2</v>
      </c>
      <c r="H1976" s="19">
        <v>203.2</v>
      </c>
      <c r="I1976" s="19"/>
      <c r="J1976" s="19"/>
      <c r="K1976" s="19"/>
      <c r="L1976" s="19">
        <f t="shared" si="2787"/>
        <v>203.2</v>
      </c>
      <c r="M1976" s="19">
        <f t="shared" si="2788"/>
        <v>203.2</v>
      </c>
      <c r="N1976" s="19">
        <f t="shared" si="2789"/>
        <v>203.2</v>
      </c>
      <c r="O1976" s="19"/>
      <c r="P1976" s="19"/>
      <c r="Q1976" s="19"/>
      <c r="R1976" s="19">
        <f t="shared" si="2798"/>
        <v>203.2</v>
      </c>
      <c r="S1976" s="19"/>
      <c r="T1976" s="19">
        <f t="shared" si="2773"/>
        <v>203.2</v>
      </c>
      <c r="U1976" s="19">
        <f t="shared" si="2799"/>
        <v>203.2</v>
      </c>
      <c r="V1976" s="19">
        <f t="shared" si="2800"/>
        <v>203.2</v>
      </c>
      <c r="W1976" s="19"/>
      <c r="X1976" s="32"/>
      <c r="Y1976" s="23"/>
      <c r="Z1976" s="2"/>
    </row>
    <row r="1977" spans="1:26" s="11" customFormat="1" ht="31.2" x14ac:dyDescent="0.3">
      <c r="A1977" s="10" t="s">
        <v>438</v>
      </c>
      <c r="B1977" s="17"/>
      <c r="C1977" s="10"/>
      <c r="D1977" s="10"/>
      <c r="E1977" s="16" t="s">
        <v>1254</v>
      </c>
      <c r="F1977" s="18">
        <f t="shared" ref="F1977:K1977" si="2854">F1978+F1982</f>
        <v>1696.6999999999998</v>
      </c>
      <c r="G1977" s="18">
        <f t="shared" si="2854"/>
        <v>762</v>
      </c>
      <c r="H1977" s="18">
        <f t="shared" si="2854"/>
        <v>762</v>
      </c>
      <c r="I1977" s="18">
        <f t="shared" si="2854"/>
        <v>0</v>
      </c>
      <c r="J1977" s="18">
        <f t="shared" si="2854"/>
        <v>0</v>
      </c>
      <c r="K1977" s="18">
        <f t="shared" si="2854"/>
        <v>0</v>
      </c>
      <c r="L1977" s="18">
        <f t="shared" si="2787"/>
        <v>1696.6999999999998</v>
      </c>
      <c r="M1977" s="18">
        <f t="shared" si="2788"/>
        <v>762</v>
      </c>
      <c r="N1977" s="18">
        <f t="shared" si="2789"/>
        <v>762</v>
      </c>
      <c r="O1977" s="18">
        <f t="shared" ref="O1977:Q1977" si="2855">O1978+O1982</f>
        <v>43.329000000000001</v>
      </c>
      <c r="P1977" s="18">
        <f t="shared" si="2855"/>
        <v>0</v>
      </c>
      <c r="Q1977" s="18">
        <f t="shared" si="2855"/>
        <v>0</v>
      </c>
      <c r="R1977" s="18">
        <f t="shared" si="2798"/>
        <v>1740.0289999999998</v>
      </c>
      <c r="S1977" s="18">
        <f t="shared" ref="S1977" si="2856">S1978+S1982</f>
        <v>0</v>
      </c>
      <c r="T1977" s="18">
        <f t="shared" si="2773"/>
        <v>1740.0289999999998</v>
      </c>
      <c r="U1977" s="18">
        <f t="shared" si="2799"/>
        <v>762</v>
      </c>
      <c r="V1977" s="18">
        <f t="shared" si="2800"/>
        <v>762</v>
      </c>
      <c r="W1977" s="18">
        <f t="shared" ref="W1977" si="2857">W1978+W1982</f>
        <v>0</v>
      </c>
      <c r="X1977" s="31"/>
      <c r="Y1977" s="26"/>
    </row>
    <row r="1978" spans="1:26" ht="46.8" x14ac:dyDescent="0.3">
      <c r="A1978" s="47" t="s">
        <v>437</v>
      </c>
      <c r="B1978" s="44"/>
      <c r="C1978" s="47"/>
      <c r="D1978" s="47"/>
      <c r="E1978" s="15" t="s">
        <v>1255</v>
      </c>
      <c r="F1978" s="19">
        <f t="shared" ref="F1978:K1980" si="2858">F1979</f>
        <v>668</v>
      </c>
      <c r="G1978" s="19">
        <f t="shared" si="2858"/>
        <v>0</v>
      </c>
      <c r="H1978" s="19">
        <f t="shared" si="2858"/>
        <v>0</v>
      </c>
      <c r="I1978" s="19">
        <f t="shared" si="2858"/>
        <v>0</v>
      </c>
      <c r="J1978" s="19">
        <f t="shared" si="2858"/>
        <v>0</v>
      </c>
      <c r="K1978" s="19">
        <f t="shared" si="2858"/>
        <v>0</v>
      </c>
      <c r="L1978" s="19">
        <f t="shared" si="2787"/>
        <v>668</v>
      </c>
      <c r="M1978" s="19">
        <f t="shared" si="2788"/>
        <v>0</v>
      </c>
      <c r="N1978" s="19">
        <f t="shared" si="2789"/>
        <v>0</v>
      </c>
      <c r="O1978" s="19">
        <f t="shared" ref="O1978:Q1980" si="2859">O1979</f>
        <v>0</v>
      </c>
      <c r="P1978" s="19">
        <f t="shared" si="2859"/>
        <v>0</v>
      </c>
      <c r="Q1978" s="19">
        <f t="shared" si="2859"/>
        <v>0</v>
      </c>
      <c r="R1978" s="19">
        <f t="shared" si="2798"/>
        <v>668</v>
      </c>
      <c r="S1978" s="19">
        <f t="shared" ref="S1978:S1980" si="2860">S1979</f>
        <v>0</v>
      </c>
      <c r="T1978" s="19">
        <f t="shared" si="2773"/>
        <v>668</v>
      </c>
      <c r="U1978" s="19">
        <f t="shared" si="2799"/>
        <v>0</v>
      </c>
      <c r="V1978" s="19">
        <f t="shared" si="2800"/>
        <v>0</v>
      </c>
      <c r="W1978" s="19">
        <f t="shared" ref="W1978:W1980" si="2861">W1979</f>
        <v>0</v>
      </c>
      <c r="X1978" s="32"/>
      <c r="Y1978" s="23"/>
      <c r="Z1978" s="2"/>
    </row>
    <row r="1979" spans="1:26" ht="31.2" x14ac:dyDescent="0.3">
      <c r="A1979" s="47" t="s">
        <v>437</v>
      </c>
      <c r="B1979" s="44">
        <v>200</v>
      </c>
      <c r="C1979" s="47"/>
      <c r="D1979" s="47"/>
      <c r="E1979" s="15" t="s">
        <v>578</v>
      </c>
      <c r="F1979" s="19">
        <f t="shared" si="2858"/>
        <v>668</v>
      </c>
      <c r="G1979" s="19">
        <f t="shared" si="2858"/>
        <v>0</v>
      </c>
      <c r="H1979" s="19">
        <f t="shared" si="2858"/>
        <v>0</v>
      </c>
      <c r="I1979" s="19">
        <f t="shared" si="2858"/>
        <v>0</v>
      </c>
      <c r="J1979" s="19">
        <f t="shared" si="2858"/>
        <v>0</v>
      </c>
      <c r="K1979" s="19">
        <f t="shared" si="2858"/>
        <v>0</v>
      </c>
      <c r="L1979" s="19">
        <f t="shared" si="2787"/>
        <v>668</v>
      </c>
      <c r="M1979" s="19">
        <f t="shared" si="2788"/>
        <v>0</v>
      </c>
      <c r="N1979" s="19">
        <f t="shared" si="2789"/>
        <v>0</v>
      </c>
      <c r="O1979" s="19">
        <f t="shared" si="2859"/>
        <v>0</v>
      </c>
      <c r="P1979" s="19">
        <f t="shared" si="2859"/>
        <v>0</v>
      </c>
      <c r="Q1979" s="19">
        <f t="shared" si="2859"/>
        <v>0</v>
      </c>
      <c r="R1979" s="19">
        <f t="shared" si="2798"/>
        <v>668</v>
      </c>
      <c r="S1979" s="19">
        <f t="shared" si="2860"/>
        <v>0</v>
      </c>
      <c r="T1979" s="19">
        <f t="shared" si="2773"/>
        <v>668</v>
      </c>
      <c r="U1979" s="19">
        <f t="shared" si="2799"/>
        <v>0</v>
      </c>
      <c r="V1979" s="19">
        <f t="shared" si="2800"/>
        <v>0</v>
      </c>
      <c r="W1979" s="19">
        <f t="shared" si="2861"/>
        <v>0</v>
      </c>
      <c r="X1979" s="32"/>
      <c r="Y1979" s="23"/>
      <c r="Z1979" s="2"/>
    </row>
    <row r="1980" spans="1:26" ht="46.8" x14ac:dyDescent="0.3">
      <c r="A1980" s="47" t="s">
        <v>437</v>
      </c>
      <c r="B1980" s="44">
        <v>240</v>
      </c>
      <c r="C1980" s="47"/>
      <c r="D1980" s="47"/>
      <c r="E1980" s="15" t="s">
        <v>586</v>
      </c>
      <c r="F1980" s="19">
        <f t="shared" si="2858"/>
        <v>668</v>
      </c>
      <c r="G1980" s="19">
        <f t="shared" si="2858"/>
        <v>0</v>
      </c>
      <c r="H1980" s="19">
        <f t="shared" si="2858"/>
        <v>0</v>
      </c>
      <c r="I1980" s="19">
        <f t="shared" si="2858"/>
        <v>0</v>
      </c>
      <c r="J1980" s="19">
        <f t="shared" si="2858"/>
        <v>0</v>
      </c>
      <c r="K1980" s="19">
        <f t="shared" si="2858"/>
        <v>0</v>
      </c>
      <c r="L1980" s="19">
        <f t="shared" si="2787"/>
        <v>668</v>
      </c>
      <c r="M1980" s="19">
        <f t="shared" si="2788"/>
        <v>0</v>
      </c>
      <c r="N1980" s="19">
        <f t="shared" si="2789"/>
        <v>0</v>
      </c>
      <c r="O1980" s="19">
        <f t="shared" si="2859"/>
        <v>0</v>
      </c>
      <c r="P1980" s="19">
        <f t="shared" si="2859"/>
        <v>0</v>
      </c>
      <c r="Q1980" s="19">
        <f t="shared" si="2859"/>
        <v>0</v>
      </c>
      <c r="R1980" s="19">
        <f t="shared" si="2798"/>
        <v>668</v>
      </c>
      <c r="S1980" s="19">
        <f t="shared" si="2860"/>
        <v>0</v>
      </c>
      <c r="T1980" s="19">
        <f t="shared" si="2773"/>
        <v>668</v>
      </c>
      <c r="U1980" s="19">
        <f t="shared" si="2799"/>
        <v>0</v>
      </c>
      <c r="V1980" s="19">
        <f t="shared" si="2800"/>
        <v>0</v>
      </c>
      <c r="W1980" s="19">
        <f t="shared" si="2861"/>
        <v>0</v>
      </c>
      <c r="X1980" s="32"/>
      <c r="Y1980" s="23"/>
      <c r="Z1980" s="2"/>
    </row>
    <row r="1981" spans="1:26" ht="31.2" x14ac:dyDescent="0.3">
      <c r="A1981" s="47" t="s">
        <v>437</v>
      </c>
      <c r="B1981" s="44">
        <v>240</v>
      </c>
      <c r="C1981" s="47" t="s">
        <v>151</v>
      </c>
      <c r="D1981" s="47" t="s">
        <v>246</v>
      </c>
      <c r="E1981" s="15" t="s">
        <v>550</v>
      </c>
      <c r="F1981" s="19">
        <v>668</v>
      </c>
      <c r="G1981" s="19">
        <v>0</v>
      </c>
      <c r="H1981" s="19">
        <v>0</v>
      </c>
      <c r="I1981" s="19"/>
      <c r="J1981" s="19"/>
      <c r="K1981" s="19"/>
      <c r="L1981" s="19">
        <f t="shared" si="2787"/>
        <v>668</v>
      </c>
      <c r="M1981" s="19">
        <f t="shared" si="2788"/>
        <v>0</v>
      </c>
      <c r="N1981" s="19">
        <f t="shared" si="2789"/>
        <v>0</v>
      </c>
      <c r="O1981" s="19"/>
      <c r="P1981" s="19"/>
      <c r="Q1981" s="19"/>
      <c r="R1981" s="19">
        <f t="shared" si="2798"/>
        <v>668</v>
      </c>
      <c r="S1981" s="19"/>
      <c r="T1981" s="19">
        <f t="shared" si="2773"/>
        <v>668</v>
      </c>
      <c r="U1981" s="19">
        <f t="shared" si="2799"/>
        <v>0</v>
      </c>
      <c r="V1981" s="19">
        <f t="shared" si="2800"/>
        <v>0</v>
      </c>
      <c r="W1981" s="19"/>
      <c r="X1981" s="32"/>
      <c r="Y1981" s="23"/>
      <c r="Z1981" s="2"/>
    </row>
    <row r="1982" spans="1:26" ht="93.6" x14ac:dyDescent="0.3">
      <c r="A1982" s="47" t="s">
        <v>439</v>
      </c>
      <c r="B1982" s="44"/>
      <c r="C1982" s="47"/>
      <c r="D1982" s="47"/>
      <c r="E1982" s="15" t="s">
        <v>1256</v>
      </c>
      <c r="F1982" s="19">
        <f>F1983+F1986</f>
        <v>1028.6999999999998</v>
      </c>
      <c r="G1982" s="19">
        <f t="shared" ref="G1982:W1982" si="2862">G1983+G1986</f>
        <v>762</v>
      </c>
      <c r="H1982" s="19">
        <f t="shared" si="2862"/>
        <v>762</v>
      </c>
      <c r="I1982" s="19">
        <f t="shared" ref="I1982:K1982" si="2863">I1983+I1986</f>
        <v>0</v>
      </c>
      <c r="J1982" s="19">
        <f t="shared" si="2863"/>
        <v>0</v>
      </c>
      <c r="K1982" s="19">
        <f t="shared" si="2863"/>
        <v>0</v>
      </c>
      <c r="L1982" s="19">
        <f t="shared" si="2787"/>
        <v>1028.6999999999998</v>
      </c>
      <c r="M1982" s="19">
        <f t="shared" si="2788"/>
        <v>762</v>
      </c>
      <c r="N1982" s="19">
        <f t="shared" si="2789"/>
        <v>762</v>
      </c>
      <c r="O1982" s="19">
        <f t="shared" ref="O1982:Q1982" si="2864">O1983+O1986</f>
        <v>43.329000000000001</v>
      </c>
      <c r="P1982" s="19">
        <f t="shared" si="2864"/>
        <v>0</v>
      </c>
      <c r="Q1982" s="19">
        <f t="shared" si="2864"/>
        <v>0</v>
      </c>
      <c r="R1982" s="19">
        <f t="shared" si="2798"/>
        <v>1072.0289999999998</v>
      </c>
      <c r="S1982" s="19">
        <f t="shared" ref="S1982" si="2865">S1983+S1986</f>
        <v>0</v>
      </c>
      <c r="T1982" s="19">
        <f t="shared" si="2773"/>
        <v>1072.0289999999998</v>
      </c>
      <c r="U1982" s="19">
        <f t="shared" si="2799"/>
        <v>762</v>
      </c>
      <c r="V1982" s="19">
        <f t="shared" si="2800"/>
        <v>762</v>
      </c>
      <c r="W1982" s="19">
        <f t="shared" si="2862"/>
        <v>0</v>
      </c>
      <c r="X1982" s="32"/>
      <c r="Y1982" s="23"/>
    </row>
    <row r="1983" spans="1:26" ht="31.2" x14ac:dyDescent="0.3">
      <c r="A1983" s="47" t="s">
        <v>439</v>
      </c>
      <c r="B1983" s="44">
        <v>200</v>
      </c>
      <c r="C1983" s="47"/>
      <c r="D1983" s="47"/>
      <c r="E1983" s="15" t="s">
        <v>578</v>
      </c>
      <c r="F1983" s="19">
        <f t="shared" ref="F1983:K1984" si="2866">F1984</f>
        <v>419.1</v>
      </c>
      <c r="G1983" s="19">
        <f t="shared" si="2866"/>
        <v>203.2</v>
      </c>
      <c r="H1983" s="19">
        <f t="shared" si="2866"/>
        <v>203.2</v>
      </c>
      <c r="I1983" s="19">
        <f t="shared" si="2866"/>
        <v>0</v>
      </c>
      <c r="J1983" s="19">
        <f t="shared" si="2866"/>
        <v>0</v>
      </c>
      <c r="K1983" s="19">
        <f t="shared" si="2866"/>
        <v>0</v>
      </c>
      <c r="L1983" s="19">
        <f t="shared" si="2787"/>
        <v>419.1</v>
      </c>
      <c r="M1983" s="19">
        <f t="shared" si="2788"/>
        <v>203.2</v>
      </c>
      <c r="N1983" s="19">
        <f t="shared" si="2789"/>
        <v>203.2</v>
      </c>
      <c r="O1983" s="19">
        <f t="shared" ref="O1983:Q1984" si="2867">O1984</f>
        <v>43.329000000000001</v>
      </c>
      <c r="P1983" s="19">
        <f t="shared" si="2867"/>
        <v>0</v>
      </c>
      <c r="Q1983" s="19">
        <f t="shared" si="2867"/>
        <v>0</v>
      </c>
      <c r="R1983" s="19">
        <f t="shared" si="2798"/>
        <v>462.42900000000003</v>
      </c>
      <c r="S1983" s="19">
        <f t="shared" ref="S1983:S1984" si="2868">S1984</f>
        <v>0</v>
      </c>
      <c r="T1983" s="19">
        <f t="shared" si="2773"/>
        <v>462.42900000000003</v>
      </c>
      <c r="U1983" s="19">
        <f t="shared" si="2799"/>
        <v>203.2</v>
      </c>
      <c r="V1983" s="19">
        <f t="shared" si="2800"/>
        <v>203.2</v>
      </c>
      <c r="W1983" s="19">
        <f t="shared" ref="W1983:W1984" si="2869">W1984</f>
        <v>0</v>
      </c>
      <c r="X1983" s="32"/>
      <c r="Y1983" s="23"/>
    </row>
    <row r="1984" spans="1:26" ht="46.8" x14ac:dyDescent="0.3">
      <c r="A1984" s="47" t="s">
        <v>439</v>
      </c>
      <c r="B1984" s="44">
        <v>240</v>
      </c>
      <c r="C1984" s="47"/>
      <c r="D1984" s="47"/>
      <c r="E1984" s="15" t="s">
        <v>586</v>
      </c>
      <c r="F1984" s="19">
        <f t="shared" si="2866"/>
        <v>419.1</v>
      </c>
      <c r="G1984" s="19">
        <f t="shared" si="2866"/>
        <v>203.2</v>
      </c>
      <c r="H1984" s="19">
        <f t="shared" si="2866"/>
        <v>203.2</v>
      </c>
      <c r="I1984" s="19">
        <f t="shared" si="2866"/>
        <v>0</v>
      </c>
      <c r="J1984" s="19">
        <f t="shared" si="2866"/>
        <v>0</v>
      </c>
      <c r="K1984" s="19">
        <f t="shared" si="2866"/>
        <v>0</v>
      </c>
      <c r="L1984" s="19">
        <f t="shared" si="2787"/>
        <v>419.1</v>
      </c>
      <c r="M1984" s="19">
        <f t="shared" si="2788"/>
        <v>203.2</v>
      </c>
      <c r="N1984" s="19">
        <f t="shared" si="2789"/>
        <v>203.2</v>
      </c>
      <c r="O1984" s="19">
        <f t="shared" si="2867"/>
        <v>43.329000000000001</v>
      </c>
      <c r="P1984" s="19">
        <f t="shared" si="2867"/>
        <v>0</v>
      </c>
      <c r="Q1984" s="19">
        <f t="shared" si="2867"/>
        <v>0</v>
      </c>
      <c r="R1984" s="19">
        <f t="shared" si="2798"/>
        <v>462.42900000000003</v>
      </c>
      <c r="S1984" s="19">
        <f t="shared" si="2868"/>
        <v>0</v>
      </c>
      <c r="T1984" s="19">
        <f t="shared" ref="T1984:T2047" si="2870">R1984+S1984</f>
        <v>462.42900000000003</v>
      </c>
      <c r="U1984" s="19">
        <f t="shared" si="2799"/>
        <v>203.2</v>
      </c>
      <c r="V1984" s="19">
        <f t="shared" si="2800"/>
        <v>203.2</v>
      </c>
      <c r="W1984" s="19">
        <f t="shared" si="2869"/>
        <v>0</v>
      </c>
      <c r="X1984" s="32"/>
      <c r="Y1984" s="23"/>
    </row>
    <row r="1985" spans="1:26" ht="31.2" x14ac:dyDescent="0.3">
      <c r="A1985" s="47" t="s">
        <v>439</v>
      </c>
      <c r="B1985" s="44">
        <v>240</v>
      </c>
      <c r="C1985" s="47" t="s">
        <v>151</v>
      </c>
      <c r="D1985" s="47" t="s">
        <v>246</v>
      </c>
      <c r="E1985" s="15" t="s">
        <v>550</v>
      </c>
      <c r="F1985" s="19">
        <v>419.1</v>
      </c>
      <c r="G1985" s="19">
        <v>203.2</v>
      </c>
      <c r="H1985" s="19">
        <v>203.2</v>
      </c>
      <c r="I1985" s="19"/>
      <c r="J1985" s="19"/>
      <c r="K1985" s="19"/>
      <c r="L1985" s="19">
        <f t="shared" si="2787"/>
        <v>419.1</v>
      </c>
      <c r="M1985" s="19">
        <f t="shared" si="2788"/>
        <v>203.2</v>
      </c>
      <c r="N1985" s="19">
        <f t="shared" si="2789"/>
        <v>203.2</v>
      </c>
      <c r="O1985" s="19">
        <v>43.329000000000001</v>
      </c>
      <c r="P1985" s="19"/>
      <c r="Q1985" s="19"/>
      <c r="R1985" s="19">
        <f t="shared" si="2798"/>
        <v>462.42900000000003</v>
      </c>
      <c r="S1985" s="19"/>
      <c r="T1985" s="19">
        <f t="shared" si="2870"/>
        <v>462.42900000000003</v>
      </c>
      <c r="U1985" s="19">
        <f t="shared" si="2799"/>
        <v>203.2</v>
      </c>
      <c r="V1985" s="19">
        <f t="shared" si="2800"/>
        <v>203.2</v>
      </c>
      <c r="W1985" s="19"/>
      <c r="X1985" s="32"/>
      <c r="Y1985" s="23"/>
    </row>
    <row r="1986" spans="1:26" x14ac:dyDescent="0.3">
      <c r="A1986" s="47" t="s">
        <v>439</v>
      </c>
      <c r="B1986" s="44">
        <v>800</v>
      </c>
      <c r="C1986" s="47"/>
      <c r="D1986" s="47"/>
      <c r="E1986" s="15" t="s">
        <v>583</v>
      </c>
      <c r="F1986" s="19">
        <f>F1987</f>
        <v>609.59999999999991</v>
      </c>
      <c r="G1986" s="19">
        <f t="shared" ref="G1986:W1987" si="2871">G1987</f>
        <v>558.79999999999995</v>
      </c>
      <c r="H1986" s="19">
        <f t="shared" si="2871"/>
        <v>558.79999999999995</v>
      </c>
      <c r="I1986" s="19">
        <f t="shared" si="2871"/>
        <v>0</v>
      </c>
      <c r="J1986" s="19">
        <f t="shared" si="2871"/>
        <v>0</v>
      </c>
      <c r="K1986" s="19">
        <f t="shared" si="2871"/>
        <v>0</v>
      </c>
      <c r="L1986" s="19">
        <f t="shared" si="2787"/>
        <v>609.59999999999991</v>
      </c>
      <c r="M1986" s="19">
        <f t="shared" si="2788"/>
        <v>558.79999999999995</v>
      </c>
      <c r="N1986" s="19">
        <f t="shared" si="2789"/>
        <v>558.79999999999995</v>
      </c>
      <c r="O1986" s="19">
        <f t="shared" si="2871"/>
        <v>0</v>
      </c>
      <c r="P1986" s="19">
        <f t="shared" si="2871"/>
        <v>0</v>
      </c>
      <c r="Q1986" s="19">
        <f t="shared" si="2871"/>
        <v>0</v>
      </c>
      <c r="R1986" s="19">
        <f t="shared" si="2798"/>
        <v>609.59999999999991</v>
      </c>
      <c r="S1986" s="19">
        <f t="shared" si="2871"/>
        <v>0</v>
      </c>
      <c r="T1986" s="19">
        <f t="shared" si="2870"/>
        <v>609.59999999999991</v>
      </c>
      <c r="U1986" s="19">
        <f t="shared" si="2799"/>
        <v>558.79999999999995</v>
      </c>
      <c r="V1986" s="19">
        <f t="shared" si="2800"/>
        <v>558.79999999999995</v>
      </c>
      <c r="W1986" s="19">
        <f t="shared" si="2871"/>
        <v>0</v>
      </c>
      <c r="X1986" s="32"/>
      <c r="Y1986" s="23"/>
    </row>
    <row r="1987" spans="1:26" x14ac:dyDescent="0.3">
      <c r="A1987" s="47" t="s">
        <v>439</v>
      </c>
      <c r="B1987" s="44">
        <v>830</v>
      </c>
      <c r="C1987" s="47"/>
      <c r="D1987" s="47"/>
      <c r="E1987" s="15" t="s">
        <v>600</v>
      </c>
      <c r="F1987" s="19">
        <f>F1988</f>
        <v>609.59999999999991</v>
      </c>
      <c r="G1987" s="19">
        <f t="shared" si="2871"/>
        <v>558.79999999999995</v>
      </c>
      <c r="H1987" s="19">
        <f t="shared" si="2871"/>
        <v>558.79999999999995</v>
      </c>
      <c r="I1987" s="19">
        <f t="shared" si="2871"/>
        <v>0</v>
      </c>
      <c r="J1987" s="19">
        <f t="shared" si="2871"/>
        <v>0</v>
      </c>
      <c r="K1987" s="19">
        <f t="shared" si="2871"/>
        <v>0</v>
      </c>
      <c r="L1987" s="19">
        <f t="shared" si="2787"/>
        <v>609.59999999999991</v>
      </c>
      <c r="M1987" s="19">
        <f t="shared" si="2788"/>
        <v>558.79999999999995</v>
      </c>
      <c r="N1987" s="19">
        <f t="shared" si="2789"/>
        <v>558.79999999999995</v>
      </c>
      <c r="O1987" s="19">
        <f t="shared" si="2871"/>
        <v>0</v>
      </c>
      <c r="P1987" s="19">
        <f t="shared" si="2871"/>
        <v>0</v>
      </c>
      <c r="Q1987" s="19">
        <f t="shared" si="2871"/>
        <v>0</v>
      </c>
      <c r="R1987" s="19">
        <f t="shared" si="2798"/>
        <v>609.59999999999991</v>
      </c>
      <c r="S1987" s="19">
        <f t="shared" si="2871"/>
        <v>0</v>
      </c>
      <c r="T1987" s="19">
        <f t="shared" si="2870"/>
        <v>609.59999999999991</v>
      </c>
      <c r="U1987" s="19">
        <f t="shared" si="2799"/>
        <v>558.79999999999995</v>
      </c>
      <c r="V1987" s="19">
        <f t="shared" si="2800"/>
        <v>558.79999999999995</v>
      </c>
      <c r="W1987" s="19">
        <f t="shared" si="2871"/>
        <v>0</v>
      </c>
      <c r="X1987" s="32"/>
      <c r="Y1987" s="23"/>
    </row>
    <row r="1988" spans="1:26" ht="31.2" x14ac:dyDescent="0.3">
      <c r="A1988" s="47" t="s">
        <v>439</v>
      </c>
      <c r="B1988" s="44">
        <v>830</v>
      </c>
      <c r="C1988" s="47" t="s">
        <v>151</v>
      </c>
      <c r="D1988" s="47" t="s">
        <v>246</v>
      </c>
      <c r="E1988" s="15" t="s">
        <v>550</v>
      </c>
      <c r="F1988" s="19">
        <v>609.59999999999991</v>
      </c>
      <c r="G1988" s="19">
        <v>558.79999999999995</v>
      </c>
      <c r="H1988" s="19">
        <v>558.79999999999995</v>
      </c>
      <c r="I1988" s="19"/>
      <c r="J1988" s="19"/>
      <c r="K1988" s="19"/>
      <c r="L1988" s="19">
        <f t="shared" si="2787"/>
        <v>609.59999999999991</v>
      </c>
      <c r="M1988" s="19">
        <f t="shared" si="2788"/>
        <v>558.79999999999995</v>
      </c>
      <c r="N1988" s="19">
        <f t="shared" si="2789"/>
        <v>558.79999999999995</v>
      </c>
      <c r="O1988" s="19"/>
      <c r="P1988" s="19"/>
      <c r="Q1988" s="19"/>
      <c r="R1988" s="19">
        <f t="shared" si="2798"/>
        <v>609.59999999999991</v>
      </c>
      <c r="S1988" s="19"/>
      <c r="T1988" s="19">
        <f t="shared" si="2870"/>
        <v>609.59999999999991</v>
      </c>
      <c r="U1988" s="19">
        <f t="shared" si="2799"/>
        <v>558.79999999999995</v>
      </c>
      <c r="V1988" s="19">
        <f t="shared" si="2800"/>
        <v>558.79999999999995</v>
      </c>
      <c r="W1988" s="19"/>
      <c r="X1988" s="32"/>
      <c r="Y1988" s="23"/>
    </row>
    <row r="1989" spans="1:26" s="11" customFormat="1" ht="31.2" x14ac:dyDescent="0.3">
      <c r="A1989" s="10" t="s">
        <v>441</v>
      </c>
      <c r="B1989" s="17"/>
      <c r="C1989" s="10"/>
      <c r="D1989" s="10"/>
      <c r="E1989" s="16" t="s">
        <v>1257</v>
      </c>
      <c r="F1989" s="18">
        <f t="shared" ref="F1989:K1992" si="2872">F1990</f>
        <v>970.9</v>
      </c>
      <c r="G1989" s="18">
        <f t="shared" si="2872"/>
        <v>55</v>
      </c>
      <c r="H1989" s="18">
        <f t="shared" si="2872"/>
        <v>0</v>
      </c>
      <c r="I1989" s="18">
        <f t="shared" si="2872"/>
        <v>0</v>
      </c>
      <c r="J1989" s="18">
        <f t="shared" si="2872"/>
        <v>0</v>
      </c>
      <c r="K1989" s="18">
        <f t="shared" si="2872"/>
        <v>0</v>
      </c>
      <c r="L1989" s="18">
        <f t="shared" si="2787"/>
        <v>970.9</v>
      </c>
      <c r="M1989" s="18">
        <f t="shared" si="2788"/>
        <v>55</v>
      </c>
      <c r="N1989" s="18">
        <f t="shared" si="2789"/>
        <v>0</v>
      </c>
      <c r="O1989" s="18">
        <f t="shared" ref="O1989:Q1992" si="2873">O1990</f>
        <v>0</v>
      </c>
      <c r="P1989" s="18">
        <f t="shared" si="2873"/>
        <v>0</v>
      </c>
      <c r="Q1989" s="18">
        <f t="shared" si="2873"/>
        <v>0</v>
      </c>
      <c r="R1989" s="18">
        <f t="shared" si="2798"/>
        <v>970.9</v>
      </c>
      <c r="S1989" s="18">
        <f t="shared" ref="S1989:S1992" si="2874">S1990</f>
        <v>0</v>
      </c>
      <c r="T1989" s="18">
        <f t="shared" si="2870"/>
        <v>970.9</v>
      </c>
      <c r="U1989" s="18">
        <f t="shared" si="2799"/>
        <v>55</v>
      </c>
      <c r="V1989" s="18">
        <f t="shared" si="2800"/>
        <v>0</v>
      </c>
      <c r="W1989" s="18">
        <f t="shared" ref="W1989" si="2875">W1990</f>
        <v>0</v>
      </c>
      <c r="X1989" s="31"/>
      <c r="Y1989" s="26"/>
    </row>
    <row r="1990" spans="1:26" ht="31.2" x14ac:dyDescent="0.3">
      <c r="A1990" s="47" t="s">
        <v>440</v>
      </c>
      <c r="B1990" s="44"/>
      <c r="C1990" s="47"/>
      <c r="D1990" s="47"/>
      <c r="E1990" s="15" t="s">
        <v>947</v>
      </c>
      <c r="F1990" s="19">
        <f t="shared" si="2872"/>
        <v>970.9</v>
      </c>
      <c r="G1990" s="19">
        <f t="shared" si="2872"/>
        <v>55</v>
      </c>
      <c r="H1990" s="19">
        <f t="shared" si="2872"/>
        <v>0</v>
      </c>
      <c r="I1990" s="19">
        <f t="shared" si="2872"/>
        <v>0</v>
      </c>
      <c r="J1990" s="19">
        <f t="shared" si="2872"/>
        <v>0</v>
      </c>
      <c r="K1990" s="19">
        <f t="shared" si="2872"/>
        <v>0</v>
      </c>
      <c r="L1990" s="19">
        <f t="shared" si="2787"/>
        <v>970.9</v>
      </c>
      <c r="M1990" s="19">
        <f t="shared" si="2788"/>
        <v>55</v>
      </c>
      <c r="N1990" s="19">
        <f t="shared" si="2789"/>
        <v>0</v>
      </c>
      <c r="O1990" s="19">
        <f t="shared" si="2873"/>
        <v>0</v>
      </c>
      <c r="P1990" s="19">
        <f t="shared" si="2873"/>
        <v>0</v>
      </c>
      <c r="Q1990" s="19">
        <f t="shared" si="2873"/>
        <v>0</v>
      </c>
      <c r="R1990" s="19">
        <f t="shared" si="2798"/>
        <v>970.9</v>
      </c>
      <c r="S1990" s="19">
        <f t="shared" si="2874"/>
        <v>0</v>
      </c>
      <c r="T1990" s="19">
        <f t="shared" si="2870"/>
        <v>970.9</v>
      </c>
      <c r="U1990" s="19">
        <f t="shared" si="2799"/>
        <v>55</v>
      </c>
      <c r="V1990" s="19">
        <f t="shared" si="2800"/>
        <v>0</v>
      </c>
      <c r="W1990" s="19">
        <f t="shared" ref="W1990:W1992" si="2876">W1991</f>
        <v>0</v>
      </c>
      <c r="X1990" s="32"/>
      <c r="Y1990" s="23"/>
      <c r="Z1990" s="2"/>
    </row>
    <row r="1991" spans="1:26" ht="31.2" x14ac:dyDescent="0.3">
      <c r="A1991" s="47" t="s">
        <v>440</v>
      </c>
      <c r="B1991" s="44">
        <v>200</v>
      </c>
      <c r="C1991" s="47"/>
      <c r="D1991" s="47"/>
      <c r="E1991" s="15" t="s">
        <v>578</v>
      </c>
      <c r="F1991" s="19">
        <f t="shared" si="2872"/>
        <v>970.9</v>
      </c>
      <c r="G1991" s="19">
        <f t="shared" si="2872"/>
        <v>55</v>
      </c>
      <c r="H1991" s="19">
        <f t="shared" si="2872"/>
        <v>0</v>
      </c>
      <c r="I1991" s="19">
        <f t="shared" si="2872"/>
        <v>0</v>
      </c>
      <c r="J1991" s="19">
        <f t="shared" si="2872"/>
        <v>0</v>
      </c>
      <c r="K1991" s="19">
        <f t="shared" si="2872"/>
        <v>0</v>
      </c>
      <c r="L1991" s="19">
        <f t="shared" si="2787"/>
        <v>970.9</v>
      </c>
      <c r="M1991" s="19">
        <f t="shared" si="2788"/>
        <v>55</v>
      </c>
      <c r="N1991" s="19">
        <f t="shared" si="2789"/>
        <v>0</v>
      </c>
      <c r="O1991" s="19">
        <f t="shared" si="2873"/>
        <v>0</v>
      </c>
      <c r="P1991" s="19">
        <f t="shared" si="2873"/>
        <v>0</v>
      </c>
      <c r="Q1991" s="19">
        <f t="shared" si="2873"/>
        <v>0</v>
      </c>
      <c r="R1991" s="19">
        <f t="shared" si="2798"/>
        <v>970.9</v>
      </c>
      <c r="S1991" s="19">
        <f t="shared" si="2874"/>
        <v>0</v>
      </c>
      <c r="T1991" s="19">
        <f t="shared" si="2870"/>
        <v>970.9</v>
      </c>
      <c r="U1991" s="19">
        <f t="shared" si="2799"/>
        <v>55</v>
      </c>
      <c r="V1991" s="19">
        <f t="shared" si="2800"/>
        <v>0</v>
      </c>
      <c r="W1991" s="19">
        <f t="shared" si="2876"/>
        <v>0</v>
      </c>
      <c r="X1991" s="32"/>
      <c r="Y1991" s="23"/>
      <c r="Z1991" s="2"/>
    </row>
    <row r="1992" spans="1:26" ht="46.8" x14ac:dyDescent="0.3">
      <c r="A1992" s="47" t="s">
        <v>440</v>
      </c>
      <c r="B1992" s="44">
        <v>240</v>
      </c>
      <c r="C1992" s="47"/>
      <c r="D1992" s="47"/>
      <c r="E1992" s="15" t="s">
        <v>586</v>
      </c>
      <c r="F1992" s="19">
        <f t="shared" si="2872"/>
        <v>970.9</v>
      </c>
      <c r="G1992" s="19">
        <f t="shared" si="2872"/>
        <v>55</v>
      </c>
      <c r="H1992" s="19">
        <f t="shared" si="2872"/>
        <v>0</v>
      </c>
      <c r="I1992" s="19">
        <f t="shared" si="2872"/>
        <v>0</v>
      </c>
      <c r="J1992" s="19">
        <f t="shared" si="2872"/>
        <v>0</v>
      </c>
      <c r="K1992" s="19">
        <f t="shared" si="2872"/>
        <v>0</v>
      </c>
      <c r="L1992" s="19">
        <f t="shared" si="2787"/>
        <v>970.9</v>
      </c>
      <c r="M1992" s="19">
        <f t="shared" si="2788"/>
        <v>55</v>
      </c>
      <c r="N1992" s="19">
        <f t="shared" si="2789"/>
        <v>0</v>
      </c>
      <c r="O1992" s="19">
        <f t="shared" si="2873"/>
        <v>0</v>
      </c>
      <c r="P1992" s="19">
        <f t="shared" si="2873"/>
        <v>0</v>
      </c>
      <c r="Q1992" s="19">
        <f t="shared" si="2873"/>
        <v>0</v>
      </c>
      <c r="R1992" s="19">
        <f t="shared" si="2798"/>
        <v>970.9</v>
      </c>
      <c r="S1992" s="19">
        <f t="shared" si="2874"/>
        <v>0</v>
      </c>
      <c r="T1992" s="19">
        <f t="shared" si="2870"/>
        <v>970.9</v>
      </c>
      <c r="U1992" s="19">
        <f t="shared" si="2799"/>
        <v>55</v>
      </c>
      <c r="V1992" s="19">
        <f t="shared" si="2800"/>
        <v>0</v>
      </c>
      <c r="W1992" s="19">
        <f t="shared" si="2876"/>
        <v>0</v>
      </c>
      <c r="X1992" s="32"/>
      <c r="Y1992" s="23"/>
      <c r="Z1992" s="2"/>
    </row>
    <row r="1993" spans="1:26" ht="31.2" x14ac:dyDescent="0.3">
      <c r="A1993" s="47" t="s">
        <v>440</v>
      </c>
      <c r="B1993" s="44">
        <v>240</v>
      </c>
      <c r="C1993" s="47" t="s">
        <v>151</v>
      </c>
      <c r="D1993" s="47" t="s">
        <v>246</v>
      </c>
      <c r="E1993" s="15" t="s">
        <v>550</v>
      </c>
      <c r="F1993" s="19">
        <v>970.9</v>
      </c>
      <c r="G1993" s="19">
        <v>55</v>
      </c>
      <c r="H1993" s="19">
        <v>0</v>
      </c>
      <c r="I1993" s="19"/>
      <c r="J1993" s="19"/>
      <c r="K1993" s="19"/>
      <c r="L1993" s="19">
        <f t="shared" si="2787"/>
        <v>970.9</v>
      </c>
      <c r="M1993" s="19">
        <f t="shared" si="2788"/>
        <v>55</v>
      </c>
      <c r="N1993" s="19">
        <f t="shared" si="2789"/>
        <v>0</v>
      </c>
      <c r="O1993" s="19"/>
      <c r="P1993" s="19"/>
      <c r="Q1993" s="19"/>
      <c r="R1993" s="19">
        <f t="shared" si="2798"/>
        <v>970.9</v>
      </c>
      <c r="S1993" s="19"/>
      <c r="T1993" s="19">
        <f t="shared" si="2870"/>
        <v>970.9</v>
      </c>
      <c r="U1993" s="19">
        <f t="shared" si="2799"/>
        <v>55</v>
      </c>
      <c r="V1993" s="19">
        <f t="shared" si="2800"/>
        <v>0</v>
      </c>
      <c r="W1993" s="19"/>
      <c r="X1993" s="32"/>
      <c r="Y1993" s="23"/>
      <c r="Z1993" s="2"/>
    </row>
    <row r="1994" spans="1:26" s="11" customFormat="1" ht="78" x14ac:dyDescent="0.3">
      <c r="A1994" s="10" t="s">
        <v>444</v>
      </c>
      <c r="B1994" s="17"/>
      <c r="C1994" s="10"/>
      <c r="D1994" s="10"/>
      <c r="E1994" s="16" t="s">
        <v>1258</v>
      </c>
      <c r="F1994" s="18">
        <f t="shared" ref="F1994:K1994" si="2877">F1995</f>
        <v>31750.5</v>
      </c>
      <c r="G1994" s="18">
        <f t="shared" si="2877"/>
        <v>9994.6</v>
      </c>
      <c r="H1994" s="18">
        <f t="shared" si="2877"/>
        <v>12535.100000000002</v>
      </c>
      <c r="I1994" s="18">
        <f t="shared" si="2877"/>
        <v>0</v>
      </c>
      <c r="J1994" s="18">
        <f t="shared" si="2877"/>
        <v>0</v>
      </c>
      <c r="K1994" s="18">
        <f t="shared" si="2877"/>
        <v>0</v>
      </c>
      <c r="L1994" s="18">
        <f t="shared" si="2787"/>
        <v>31750.5</v>
      </c>
      <c r="M1994" s="18">
        <f t="shared" si="2788"/>
        <v>9994.6</v>
      </c>
      <c r="N1994" s="18">
        <f t="shared" si="2789"/>
        <v>12535.100000000002</v>
      </c>
      <c r="O1994" s="18">
        <f t="shared" ref="O1994:Q1994" si="2878">O1995</f>
        <v>0</v>
      </c>
      <c r="P1994" s="18">
        <f t="shared" si="2878"/>
        <v>0</v>
      </c>
      <c r="Q1994" s="18">
        <f t="shared" si="2878"/>
        <v>0</v>
      </c>
      <c r="R1994" s="18">
        <f t="shared" si="2798"/>
        <v>31750.5</v>
      </c>
      <c r="S1994" s="18">
        <f t="shared" ref="S1994" si="2879">S1995</f>
        <v>0</v>
      </c>
      <c r="T1994" s="18">
        <f t="shared" si="2870"/>
        <v>31750.5</v>
      </c>
      <c r="U1994" s="18">
        <f t="shared" si="2799"/>
        <v>9994.6</v>
      </c>
      <c r="V1994" s="18">
        <f t="shared" si="2800"/>
        <v>12535.100000000002</v>
      </c>
      <c r="W1994" s="18">
        <f t="shared" ref="W1994" si="2880">W1995</f>
        <v>0</v>
      </c>
      <c r="X1994" s="31"/>
      <c r="Y1994" s="26"/>
    </row>
    <row r="1995" spans="1:26" ht="46.8" x14ac:dyDescent="0.3">
      <c r="A1995" s="47" t="s">
        <v>445</v>
      </c>
      <c r="B1995" s="44"/>
      <c r="C1995" s="47"/>
      <c r="D1995" s="47"/>
      <c r="E1995" s="15" t="s">
        <v>1259</v>
      </c>
      <c r="F1995" s="19">
        <f t="shared" ref="F1995:K1995" si="2881">F1996+F2000</f>
        <v>31750.5</v>
      </c>
      <c r="G1995" s="19">
        <f t="shared" si="2881"/>
        <v>9994.6</v>
      </c>
      <c r="H1995" s="19">
        <f t="shared" si="2881"/>
        <v>12535.100000000002</v>
      </c>
      <c r="I1995" s="19">
        <f t="shared" si="2881"/>
        <v>0</v>
      </c>
      <c r="J1995" s="19">
        <f t="shared" si="2881"/>
        <v>0</v>
      </c>
      <c r="K1995" s="19">
        <f t="shared" si="2881"/>
        <v>0</v>
      </c>
      <c r="L1995" s="19">
        <f t="shared" si="2787"/>
        <v>31750.5</v>
      </c>
      <c r="M1995" s="19">
        <f t="shared" si="2788"/>
        <v>9994.6</v>
      </c>
      <c r="N1995" s="19">
        <f t="shared" si="2789"/>
        <v>12535.100000000002</v>
      </c>
      <c r="O1995" s="19">
        <f t="shared" ref="O1995:Q1995" si="2882">O1996+O2000</f>
        <v>0</v>
      </c>
      <c r="P1995" s="19">
        <f t="shared" si="2882"/>
        <v>0</v>
      </c>
      <c r="Q1995" s="19">
        <f t="shared" si="2882"/>
        <v>0</v>
      </c>
      <c r="R1995" s="19">
        <f t="shared" si="2798"/>
        <v>31750.5</v>
      </c>
      <c r="S1995" s="19">
        <f t="shared" ref="S1995" si="2883">S1996+S2000</f>
        <v>0</v>
      </c>
      <c r="T1995" s="19">
        <f t="shared" si="2870"/>
        <v>31750.5</v>
      </c>
      <c r="U1995" s="19">
        <f t="shared" si="2799"/>
        <v>9994.6</v>
      </c>
      <c r="V1995" s="19">
        <f t="shared" si="2800"/>
        <v>12535.100000000002</v>
      </c>
      <c r="W1995" s="19">
        <f t="shared" ref="W1995" si="2884">W1996+W2000</f>
        <v>0</v>
      </c>
      <c r="X1995" s="32"/>
      <c r="Y1995" s="23"/>
      <c r="Z1995" s="2"/>
    </row>
    <row r="1996" spans="1:26" ht="46.8" x14ac:dyDescent="0.3">
      <c r="A1996" s="47" t="s">
        <v>442</v>
      </c>
      <c r="B1996" s="44"/>
      <c r="C1996" s="47"/>
      <c r="D1996" s="47"/>
      <c r="E1996" s="15" t="s">
        <v>782</v>
      </c>
      <c r="F1996" s="19">
        <f t="shared" ref="F1996:K1998" si="2885">F1997</f>
        <v>4382.6000000000004</v>
      </c>
      <c r="G1996" s="19">
        <f t="shared" si="2885"/>
        <v>4382.6000000000004</v>
      </c>
      <c r="H1996" s="19">
        <f t="shared" si="2885"/>
        <v>4382.6000000000004</v>
      </c>
      <c r="I1996" s="19">
        <f t="shared" si="2885"/>
        <v>0</v>
      </c>
      <c r="J1996" s="19">
        <f t="shared" si="2885"/>
        <v>0</v>
      </c>
      <c r="K1996" s="19">
        <f t="shared" si="2885"/>
        <v>0</v>
      </c>
      <c r="L1996" s="19">
        <f t="shared" si="2787"/>
        <v>4382.6000000000004</v>
      </c>
      <c r="M1996" s="19">
        <f t="shared" si="2788"/>
        <v>4382.6000000000004</v>
      </c>
      <c r="N1996" s="19">
        <f t="shared" si="2789"/>
        <v>4382.6000000000004</v>
      </c>
      <c r="O1996" s="19">
        <f t="shared" ref="O1996:Q1998" si="2886">O1997</f>
        <v>0</v>
      </c>
      <c r="P1996" s="19">
        <f t="shared" si="2886"/>
        <v>0</v>
      </c>
      <c r="Q1996" s="19">
        <f t="shared" si="2886"/>
        <v>0</v>
      </c>
      <c r="R1996" s="19">
        <f t="shared" si="2798"/>
        <v>4382.6000000000004</v>
      </c>
      <c r="S1996" s="19">
        <f t="shared" ref="S1996:S1998" si="2887">S1997</f>
        <v>0</v>
      </c>
      <c r="T1996" s="19">
        <f t="shared" si="2870"/>
        <v>4382.6000000000004</v>
      </c>
      <c r="U1996" s="19">
        <f t="shared" si="2799"/>
        <v>4382.6000000000004</v>
      </c>
      <c r="V1996" s="19">
        <f t="shared" si="2800"/>
        <v>4382.6000000000004</v>
      </c>
      <c r="W1996" s="19">
        <f t="shared" ref="W1996:W1998" si="2888">W1997</f>
        <v>0</v>
      </c>
      <c r="X1996" s="32"/>
      <c r="Y1996" s="23"/>
      <c r="Z1996" s="2"/>
    </row>
    <row r="1997" spans="1:26" ht="31.2" x14ac:dyDescent="0.3">
      <c r="A1997" s="47" t="s">
        <v>442</v>
      </c>
      <c r="B1997" s="44">
        <v>200</v>
      </c>
      <c r="C1997" s="47"/>
      <c r="D1997" s="47"/>
      <c r="E1997" s="15" t="s">
        <v>578</v>
      </c>
      <c r="F1997" s="19">
        <f t="shared" si="2885"/>
        <v>4382.6000000000004</v>
      </c>
      <c r="G1997" s="19">
        <f t="shared" si="2885"/>
        <v>4382.6000000000004</v>
      </c>
      <c r="H1997" s="19">
        <f t="shared" si="2885"/>
        <v>4382.6000000000004</v>
      </c>
      <c r="I1997" s="19">
        <f t="shared" si="2885"/>
        <v>0</v>
      </c>
      <c r="J1997" s="19">
        <f t="shared" si="2885"/>
        <v>0</v>
      </c>
      <c r="K1997" s="19">
        <f t="shared" si="2885"/>
        <v>0</v>
      </c>
      <c r="L1997" s="19">
        <f t="shared" si="2787"/>
        <v>4382.6000000000004</v>
      </c>
      <c r="M1997" s="19">
        <f t="shared" si="2788"/>
        <v>4382.6000000000004</v>
      </c>
      <c r="N1997" s="19">
        <f t="shared" si="2789"/>
        <v>4382.6000000000004</v>
      </c>
      <c r="O1997" s="19">
        <f t="shared" si="2886"/>
        <v>0</v>
      </c>
      <c r="P1997" s="19">
        <f t="shared" si="2886"/>
        <v>0</v>
      </c>
      <c r="Q1997" s="19">
        <f t="shared" si="2886"/>
        <v>0</v>
      </c>
      <c r="R1997" s="19">
        <f t="shared" si="2798"/>
        <v>4382.6000000000004</v>
      </c>
      <c r="S1997" s="19">
        <f t="shared" si="2887"/>
        <v>0</v>
      </c>
      <c r="T1997" s="19">
        <f t="shared" si="2870"/>
        <v>4382.6000000000004</v>
      </c>
      <c r="U1997" s="19">
        <f t="shared" si="2799"/>
        <v>4382.6000000000004</v>
      </c>
      <c r="V1997" s="19">
        <f t="shared" si="2800"/>
        <v>4382.6000000000004</v>
      </c>
      <c r="W1997" s="19">
        <f t="shared" si="2888"/>
        <v>0</v>
      </c>
      <c r="X1997" s="32"/>
      <c r="Y1997" s="23"/>
      <c r="Z1997" s="2"/>
    </row>
    <row r="1998" spans="1:26" ht="46.8" x14ac:dyDescent="0.3">
      <c r="A1998" s="47" t="s">
        <v>442</v>
      </c>
      <c r="B1998" s="44">
        <v>240</v>
      </c>
      <c r="C1998" s="47"/>
      <c r="D1998" s="47"/>
      <c r="E1998" s="15" t="s">
        <v>586</v>
      </c>
      <c r="F1998" s="19">
        <f t="shared" si="2885"/>
        <v>4382.6000000000004</v>
      </c>
      <c r="G1998" s="19">
        <f t="shared" si="2885"/>
        <v>4382.6000000000004</v>
      </c>
      <c r="H1998" s="19">
        <f t="shared" si="2885"/>
        <v>4382.6000000000004</v>
      </c>
      <c r="I1998" s="19">
        <f t="shared" si="2885"/>
        <v>0</v>
      </c>
      <c r="J1998" s="19">
        <f t="shared" si="2885"/>
        <v>0</v>
      </c>
      <c r="K1998" s="19">
        <f t="shared" si="2885"/>
        <v>0</v>
      </c>
      <c r="L1998" s="19">
        <f t="shared" si="2787"/>
        <v>4382.6000000000004</v>
      </c>
      <c r="M1998" s="19">
        <f t="shared" si="2788"/>
        <v>4382.6000000000004</v>
      </c>
      <c r="N1998" s="19">
        <f t="shared" si="2789"/>
        <v>4382.6000000000004</v>
      </c>
      <c r="O1998" s="19">
        <f t="shared" si="2886"/>
        <v>0</v>
      </c>
      <c r="P1998" s="19">
        <f t="shared" si="2886"/>
        <v>0</v>
      </c>
      <c r="Q1998" s="19">
        <f t="shared" si="2886"/>
        <v>0</v>
      </c>
      <c r="R1998" s="19">
        <f t="shared" si="2798"/>
        <v>4382.6000000000004</v>
      </c>
      <c r="S1998" s="19">
        <f t="shared" si="2887"/>
        <v>0</v>
      </c>
      <c r="T1998" s="19">
        <f t="shared" si="2870"/>
        <v>4382.6000000000004</v>
      </c>
      <c r="U1998" s="19">
        <f t="shared" si="2799"/>
        <v>4382.6000000000004</v>
      </c>
      <c r="V1998" s="19">
        <f t="shared" si="2800"/>
        <v>4382.6000000000004</v>
      </c>
      <c r="W1998" s="19">
        <f t="shared" si="2888"/>
        <v>0</v>
      </c>
      <c r="X1998" s="32"/>
      <c r="Y1998" s="23"/>
      <c r="Z1998" s="2"/>
    </row>
    <row r="1999" spans="1:26" ht="31.2" x14ac:dyDescent="0.3">
      <c r="A1999" s="47" t="s">
        <v>442</v>
      </c>
      <c r="B1999" s="44">
        <v>240</v>
      </c>
      <c r="C1999" s="47" t="s">
        <v>151</v>
      </c>
      <c r="D1999" s="47" t="s">
        <v>246</v>
      </c>
      <c r="E1999" s="15" t="s">
        <v>550</v>
      </c>
      <c r="F1999" s="19">
        <v>4382.6000000000004</v>
      </c>
      <c r="G1999" s="19">
        <v>4382.6000000000004</v>
      </c>
      <c r="H1999" s="19">
        <v>4382.6000000000004</v>
      </c>
      <c r="I1999" s="19"/>
      <c r="J1999" s="19"/>
      <c r="K1999" s="19"/>
      <c r="L1999" s="19">
        <f t="shared" ref="L1999:L2062" si="2889">F1999+I1999</f>
        <v>4382.6000000000004</v>
      </c>
      <c r="M1999" s="19">
        <f t="shared" ref="M1999:M2062" si="2890">G1999+J1999</f>
        <v>4382.6000000000004</v>
      </c>
      <c r="N1999" s="19">
        <f t="shared" ref="N1999:N2062" si="2891">H1999+K1999</f>
        <v>4382.6000000000004</v>
      </c>
      <c r="O1999" s="19"/>
      <c r="P1999" s="19"/>
      <c r="Q1999" s="19"/>
      <c r="R1999" s="19">
        <f t="shared" si="2798"/>
        <v>4382.6000000000004</v>
      </c>
      <c r="S1999" s="19"/>
      <c r="T1999" s="19">
        <f t="shared" si="2870"/>
        <v>4382.6000000000004</v>
      </c>
      <c r="U1999" s="19">
        <f t="shared" si="2799"/>
        <v>4382.6000000000004</v>
      </c>
      <c r="V1999" s="19">
        <f t="shared" si="2800"/>
        <v>4382.6000000000004</v>
      </c>
      <c r="W1999" s="19"/>
      <c r="X1999" s="32"/>
      <c r="Y1999" s="23"/>
      <c r="Z1999" s="2"/>
    </row>
    <row r="2000" spans="1:26" ht="46.8" x14ac:dyDescent="0.3">
      <c r="A2000" s="47" t="s">
        <v>443</v>
      </c>
      <c r="B2000" s="44"/>
      <c r="C2000" s="47"/>
      <c r="D2000" s="47"/>
      <c r="E2000" s="15" t="s">
        <v>783</v>
      </c>
      <c r="F2000" s="19">
        <f t="shared" ref="F2000:K2002" si="2892">F2001</f>
        <v>27367.9</v>
      </c>
      <c r="G2000" s="19">
        <f t="shared" si="2892"/>
        <v>5612</v>
      </c>
      <c r="H2000" s="19">
        <f t="shared" si="2892"/>
        <v>8152.5000000000009</v>
      </c>
      <c r="I2000" s="19">
        <f t="shared" si="2892"/>
        <v>0</v>
      </c>
      <c r="J2000" s="19">
        <f t="shared" si="2892"/>
        <v>0</v>
      </c>
      <c r="K2000" s="19">
        <f t="shared" si="2892"/>
        <v>0</v>
      </c>
      <c r="L2000" s="19">
        <f t="shared" si="2889"/>
        <v>27367.9</v>
      </c>
      <c r="M2000" s="19">
        <f t="shared" si="2890"/>
        <v>5612</v>
      </c>
      <c r="N2000" s="19">
        <f t="shared" si="2891"/>
        <v>8152.5000000000009</v>
      </c>
      <c r="O2000" s="19">
        <f t="shared" ref="O2000:Q2002" si="2893">O2001</f>
        <v>0</v>
      </c>
      <c r="P2000" s="19">
        <f t="shared" si="2893"/>
        <v>0</v>
      </c>
      <c r="Q2000" s="19">
        <f t="shared" si="2893"/>
        <v>0</v>
      </c>
      <c r="R2000" s="19">
        <f t="shared" si="2798"/>
        <v>27367.9</v>
      </c>
      <c r="S2000" s="19">
        <f t="shared" ref="S2000:S2002" si="2894">S2001</f>
        <v>0</v>
      </c>
      <c r="T2000" s="19">
        <f t="shared" si="2870"/>
        <v>27367.9</v>
      </c>
      <c r="U2000" s="19">
        <f t="shared" si="2799"/>
        <v>5612</v>
      </c>
      <c r="V2000" s="19">
        <f t="shared" si="2800"/>
        <v>8152.5000000000009</v>
      </c>
      <c r="W2000" s="19">
        <f t="shared" ref="W2000:W2002" si="2895">W2001</f>
        <v>0</v>
      </c>
      <c r="X2000" s="32"/>
      <c r="Y2000" s="23"/>
      <c r="Z2000" s="2"/>
    </row>
    <row r="2001" spans="1:26" ht="31.2" x14ac:dyDescent="0.3">
      <c r="A2001" s="47" t="s">
        <v>443</v>
      </c>
      <c r="B2001" s="44">
        <v>200</v>
      </c>
      <c r="C2001" s="47"/>
      <c r="D2001" s="47"/>
      <c r="E2001" s="15" t="s">
        <v>578</v>
      </c>
      <c r="F2001" s="19">
        <f t="shared" si="2892"/>
        <v>27367.9</v>
      </c>
      <c r="G2001" s="19">
        <f t="shared" si="2892"/>
        <v>5612</v>
      </c>
      <c r="H2001" s="19">
        <f t="shared" si="2892"/>
        <v>8152.5000000000009</v>
      </c>
      <c r="I2001" s="19">
        <f t="shared" si="2892"/>
        <v>0</v>
      </c>
      <c r="J2001" s="19">
        <f t="shared" si="2892"/>
        <v>0</v>
      </c>
      <c r="K2001" s="19">
        <f t="shared" si="2892"/>
        <v>0</v>
      </c>
      <c r="L2001" s="19">
        <f t="shared" si="2889"/>
        <v>27367.9</v>
      </c>
      <c r="M2001" s="19">
        <f t="shared" si="2890"/>
        <v>5612</v>
      </c>
      <c r="N2001" s="19">
        <f t="shared" si="2891"/>
        <v>8152.5000000000009</v>
      </c>
      <c r="O2001" s="19">
        <f t="shared" si="2893"/>
        <v>0</v>
      </c>
      <c r="P2001" s="19">
        <f t="shared" si="2893"/>
        <v>0</v>
      </c>
      <c r="Q2001" s="19">
        <f t="shared" si="2893"/>
        <v>0</v>
      </c>
      <c r="R2001" s="19">
        <f t="shared" si="2798"/>
        <v>27367.9</v>
      </c>
      <c r="S2001" s="19">
        <f t="shared" si="2894"/>
        <v>0</v>
      </c>
      <c r="T2001" s="19">
        <f t="shared" si="2870"/>
        <v>27367.9</v>
      </c>
      <c r="U2001" s="19">
        <f t="shared" si="2799"/>
        <v>5612</v>
      </c>
      <c r="V2001" s="19">
        <f t="shared" si="2800"/>
        <v>8152.5000000000009</v>
      </c>
      <c r="W2001" s="19">
        <f t="shared" si="2895"/>
        <v>0</v>
      </c>
      <c r="X2001" s="32"/>
      <c r="Y2001" s="23"/>
      <c r="Z2001" s="2"/>
    </row>
    <row r="2002" spans="1:26" ht="46.8" x14ac:dyDescent="0.3">
      <c r="A2002" s="47" t="s">
        <v>443</v>
      </c>
      <c r="B2002" s="44">
        <v>240</v>
      </c>
      <c r="C2002" s="47"/>
      <c r="D2002" s="47"/>
      <c r="E2002" s="15" t="s">
        <v>586</v>
      </c>
      <c r="F2002" s="19">
        <f t="shared" si="2892"/>
        <v>27367.9</v>
      </c>
      <c r="G2002" s="19">
        <f t="shared" si="2892"/>
        <v>5612</v>
      </c>
      <c r="H2002" s="19">
        <f t="shared" si="2892"/>
        <v>8152.5000000000009</v>
      </c>
      <c r="I2002" s="19">
        <f t="shared" si="2892"/>
        <v>0</v>
      </c>
      <c r="J2002" s="19">
        <f t="shared" si="2892"/>
        <v>0</v>
      </c>
      <c r="K2002" s="19">
        <f t="shared" si="2892"/>
        <v>0</v>
      </c>
      <c r="L2002" s="19">
        <f t="shared" si="2889"/>
        <v>27367.9</v>
      </c>
      <c r="M2002" s="19">
        <f t="shared" si="2890"/>
        <v>5612</v>
      </c>
      <c r="N2002" s="19">
        <f t="shared" si="2891"/>
        <v>8152.5000000000009</v>
      </c>
      <c r="O2002" s="19">
        <f t="shared" si="2893"/>
        <v>0</v>
      </c>
      <c r="P2002" s="19">
        <f t="shared" si="2893"/>
        <v>0</v>
      </c>
      <c r="Q2002" s="19">
        <f t="shared" si="2893"/>
        <v>0</v>
      </c>
      <c r="R2002" s="19">
        <f t="shared" ref="R2002:R2065" si="2896">L2002+O2002</f>
        <v>27367.9</v>
      </c>
      <c r="S2002" s="19">
        <f t="shared" si="2894"/>
        <v>0</v>
      </c>
      <c r="T2002" s="19">
        <f t="shared" si="2870"/>
        <v>27367.9</v>
      </c>
      <c r="U2002" s="19">
        <f t="shared" ref="U2002:U2065" si="2897">M2002+P2002</f>
        <v>5612</v>
      </c>
      <c r="V2002" s="19">
        <f t="shared" ref="V2002:V2065" si="2898">N2002+Q2002</f>
        <v>8152.5000000000009</v>
      </c>
      <c r="W2002" s="19">
        <f t="shared" si="2895"/>
        <v>0</v>
      </c>
      <c r="X2002" s="32"/>
      <c r="Y2002" s="23"/>
      <c r="Z2002" s="2"/>
    </row>
    <row r="2003" spans="1:26" ht="31.2" x14ac:dyDescent="0.3">
      <c r="A2003" s="47" t="s">
        <v>443</v>
      </c>
      <c r="B2003" s="44">
        <v>240</v>
      </c>
      <c r="C2003" s="47" t="s">
        <v>151</v>
      </c>
      <c r="D2003" s="47" t="s">
        <v>246</v>
      </c>
      <c r="E2003" s="15" t="s">
        <v>550</v>
      </c>
      <c r="F2003" s="19">
        <v>27367.9</v>
      </c>
      <c r="G2003" s="19">
        <v>5612</v>
      </c>
      <c r="H2003" s="19">
        <v>8152.5000000000009</v>
      </c>
      <c r="I2003" s="19"/>
      <c r="J2003" s="19"/>
      <c r="K2003" s="19"/>
      <c r="L2003" s="19">
        <f t="shared" si="2889"/>
        <v>27367.9</v>
      </c>
      <c r="M2003" s="19">
        <f t="shared" si="2890"/>
        <v>5612</v>
      </c>
      <c r="N2003" s="19">
        <f t="shared" si="2891"/>
        <v>8152.5000000000009</v>
      </c>
      <c r="O2003" s="19"/>
      <c r="P2003" s="19"/>
      <c r="Q2003" s="19"/>
      <c r="R2003" s="19">
        <f t="shared" si="2896"/>
        <v>27367.9</v>
      </c>
      <c r="S2003" s="19"/>
      <c r="T2003" s="19">
        <f t="shared" si="2870"/>
        <v>27367.9</v>
      </c>
      <c r="U2003" s="19">
        <f t="shared" si="2897"/>
        <v>5612</v>
      </c>
      <c r="V2003" s="19">
        <f t="shared" si="2898"/>
        <v>8152.5000000000009</v>
      </c>
      <c r="W2003" s="19"/>
      <c r="X2003" s="32"/>
      <c r="Y2003" s="23"/>
      <c r="Z2003" s="2"/>
    </row>
    <row r="2004" spans="1:26" s="9" customFormat="1" ht="31.2" x14ac:dyDescent="0.3">
      <c r="A2004" s="8" t="s">
        <v>449</v>
      </c>
      <c r="B2004" s="14"/>
      <c r="C2004" s="8"/>
      <c r="D2004" s="8"/>
      <c r="E2004" s="45" t="s">
        <v>1260</v>
      </c>
      <c r="F2004" s="12">
        <f t="shared" ref="F2004:K2004" si="2899">F2005+F2022</f>
        <v>26743.1</v>
      </c>
      <c r="G2004" s="12">
        <f t="shared" si="2899"/>
        <v>19305</v>
      </c>
      <c r="H2004" s="12">
        <f t="shared" si="2899"/>
        <v>17531.2</v>
      </c>
      <c r="I2004" s="12">
        <f t="shared" si="2899"/>
        <v>0</v>
      </c>
      <c r="J2004" s="12">
        <f t="shared" si="2899"/>
        <v>0</v>
      </c>
      <c r="K2004" s="12">
        <f t="shared" si="2899"/>
        <v>0</v>
      </c>
      <c r="L2004" s="12">
        <f t="shared" si="2889"/>
        <v>26743.1</v>
      </c>
      <c r="M2004" s="12">
        <f t="shared" si="2890"/>
        <v>19305</v>
      </c>
      <c r="N2004" s="12">
        <f t="shared" si="2891"/>
        <v>17531.2</v>
      </c>
      <c r="O2004" s="12">
        <f t="shared" ref="O2004:Q2004" si="2900">O2005+O2022</f>
        <v>0</v>
      </c>
      <c r="P2004" s="12">
        <f t="shared" si="2900"/>
        <v>0</v>
      </c>
      <c r="Q2004" s="12">
        <f t="shared" si="2900"/>
        <v>0</v>
      </c>
      <c r="R2004" s="12">
        <f t="shared" si="2896"/>
        <v>26743.1</v>
      </c>
      <c r="S2004" s="12">
        <f t="shared" ref="S2004" si="2901">S2005+S2022</f>
        <v>0</v>
      </c>
      <c r="T2004" s="12">
        <f t="shared" si="2870"/>
        <v>26743.1</v>
      </c>
      <c r="U2004" s="12">
        <f t="shared" si="2897"/>
        <v>19305</v>
      </c>
      <c r="V2004" s="12">
        <f t="shared" si="2898"/>
        <v>17531.2</v>
      </c>
      <c r="W2004" s="12">
        <f t="shared" ref="W2004" si="2902">W2005+W2022</f>
        <v>0</v>
      </c>
      <c r="X2004" s="22"/>
      <c r="Y2004" s="25"/>
    </row>
    <row r="2005" spans="1:26" s="11" customFormat="1" ht="62.4" x14ac:dyDescent="0.3">
      <c r="A2005" s="10" t="s">
        <v>450</v>
      </c>
      <c r="B2005" s="17"/>
      <c r="C2005" s="10"/>
      <c r="D2005" s="10"/>
      <c r="E2005" s="16" t="s">
        <v>1261</v>
      </c>
      <c r="F2005" s="18">
        <f t="shared" ref="F2005:K2005" si="2903">F2006</f>
        <v>3568.7</v>
      </c>
      <c r="G2005" s="18">
        <f t="shared" si="2903"/>
        <v>2947.7</v>
      </c>
      <c r="H2005" s="18">
        <f t="shared" si="2903"/>
        <v>2947.7</v>
      </c>
      <c r="I2005" s="18">
        <f t="shared" si="2903"/>
        <v>0</v>
      </c>
      <c r="J2005" s="18">
        <f t="shared" si="2903"/>
        <v>0</v>
      </c>
      <c r="K2005" s="18">
        <f t="shared" si="2903"/>
        <v>0</v>
      </c>
      <c r="L2005" s="18">
        <f t="shared" si="2889"/>
        <v>3568.7</v>
      </c>
      <c r="M2005" s="18">
        <f t="shared" si="2890"/>
        <v>2947.7</v>
      </c>
      <c r="N2005" s="18">
        <f t="shared" si="2891"/>
        <v>2947.7</v>
      </c>
      <c r="O2005" s="18">
        <f t="shared" ref="O2005:Q2005" si="2904">O2006</f>
        <v>0</v>
      </c>
      <c r="P2005" s="18">
        <f t="shared" si="2904"/>
        <v>0</v>
      </c>
      <c r="Q2005" s="18">
        <f t="shared" si="2904"/>
        <v>0</v>
      </c>
      <c r="R2005" s="18">
        <f t="shared" si="2896"/>
        <v>3568.7</v>
      </c>
      <c r="S2005" s="18">
        <f t="shared" ref="S2005" si="2905">S2006</f>
        <v>0</v>
      </c>
      <c r="T2005" s="18">
        <f t="shared" si="2870"/>
        <v>3568.7</v>
      </c>
      <c r="U2005" s="18">
        <f t="shared" si="2897"/>
        <v>2947.7</v>
      </c>
      <c r="V2005" s="18">
        <f t="shared" si="2898"/>
        <v>2947.7</v>
      </c>
      <c r="W2005" s="18">
        <f t="shared" ref="W2005" si="2906">W2006</f>
        <v>0</v>
      </c>
      <c r="X2005" s="31"/>
      <c r="Y2005" s="26"/>
    </row>
    <row r="2006" spans="1:26" ht="31.2" x14ac:dyDescent="0.3">
      <c r="A2006" s="47" t="s">
        <v>451</v>
      </c>
      <c r="B2006" s="44"/>
      <c r="C2006" s="47"/>
      <c r="D2006" s="47"/>
      <c r="E2006" s="15" t="s">
        <v>1262</v>
      </c>
      <c r="F2006" s="19">
        <f t="shared" ref="F2006:K2006" si="2907">F2007+F2014+F2018</f>
        <v>3568.7</v>
      </c>
      <c r="G2006" s="19">
        <f t="shared" si="2907"/>
        <v>2947.7</v>
      </c>
      <c r="H2006" s="19">
        <f t="shared" si="2907"/>
        <v>2947.7</v>
      </c>
      <c r="I2006" s="19">
        <f t="shared" si="2907"/>
        <v>0</v>
      </c>
      <c r="J2006" s="19">
        <f t="shared" si="2907"/>
        <v>0</v>
      </c>
      <c r="K2006" s="19">
        <f t="shared" si="2907"/>
        <v>0</v>
      </c>
      <c r="L2006" s="19">
        <f t="shared" si="2889"/>
        <v>3568.7</v>
      </c>
      <c r="M2006" s="19">
        <f t="shared" si="2890"/>
        <v>2947.7</v>
      </c>
      <c r="N2006" s="19">
        <f t="shared" si="2891"/>
        <v>2947.7</v>
      </c>
      <c r="O2006" s="19">
        <f t="shared" ref="O2006:Q2006" si="2908">O2007+O2014+O2018</f>
        <v>0</v>
      </c>
      <c r="P2006" s="19">
        <f t="shared" si="2908"/>
        <v>0</v>
      </c>
      <c r="Q2006" s="19">
        <f t="shared" si="2908"/>
        <v>0</v>
      </c>
      <c r="R2006" s="19">
        <f t="shared" si="2896"/>
        <v>3568.7</v>
      </c>
      <c r="S2006" s="19">
        <f t="shared" ref="S2006" si="2909">S2007+S2014+S2018</f>
        <v>0</v>
      </c>
      <c r="T2006" s="19">
        <f t="shared" si="2870"/>
        <v>3568.7</v>
      </c>
      <c r="U2006" s="19">
        <f t="shared" si="2897"/>
        <v>2947.7</v>
      </c>
      <c r="V2006" s="19">
        <f t="shared" si="2898"/>
        <v>2947.7</v>
      </c>
      <c r="W2006" s="19">
        <f t="shared" ref="W2006" si="2910">W2007+W2014+W2018</f>
        <v>0</v>
      </c>
      <c r="X2006" s="32"/>
      <c r="Y2006" s="23"/>
      <c r="Z2006" s="2"/>
    </row>
    <row r="2007" spans="1:26" ht="31.2" x14ac:dyDescent="0.3">
      <c r="A2007" s="47" t="s">
        <v>446</v>
      </c>
      <c r="B2007" s="44"/>
      <c r="C2007" s="47"/>
      <c r="D2007" s="47"/>
      <c r="E2007" s="15" t="s">
        <v>784</v>
      </c>
      <c r="F2007" s="19">
        <f t="shared" ref="F2007:K2007" si="2911">F2008+F2011</f>
        <v>2790.5</v>
      </c>
      <c r="G2007" s="19">
        <f t="shared" si="2911"/>
        <v>2790.5</v>
      </c>
      <c r="H2007" s="19">
        <f t="shared" si="2911"/>
        <v>2790.5</v>
      </c>
      <c r="I2007" s="19">
        <f t="shared" si="2911"/>
        <v>0</v>
      </c>
      <c r="J2007" s="19">
        <f t="shared" si="2911"/>
        <v>0</v>
      </c>
      <c r="K2007" s="19">
        <f t="shared" si="2911"/>
        <v>0</v>
      </c>
      <c r="L2007" s="19">
        <f t="shared" si="2889"/>
        <v>2790.5</v>
      </c>
      <c r="M2007" s="19">
        <f t="shared" si="2890"/>
        <v>2790.5</v>
      </c>
      <c r="N2007" s="19">
        <f t="shared" si="2891"/>
        <v>2790.5</v>
      </c>
      <c r="O2007" s="19">
        <f t="shared" ref="O2007:Q2007" si="2912">O2008+O2011</f>
        <v>0</v>
      </c>
      <c r="P2007" s="19">
        <f t="shared" si="2912"/>
        <v>0</v>
      </c>
      <c r="Q2007" s="19">
        <f t="shared" si="2912"/>
        <v>0</v>
      </c>
      <c r="R2007" s="19">
        <f t="shared" si="2896"/>
        <v>2790.5</v>
      </c>
      <c r="S2007" s="19">
        <f t="shared" ref="S2007" si="2913">S2008+S2011</f>
        <v>0</v>
      </c>
      <c r="T2007" s="19">
        <f t="shared" si="2870"/>
        <v>2790.5</v>
      </c>
      <c r="U2007" s="19">
        <f t="shared" si="2897"/>
        <v>2790.5</v>
      </c>
      <c r="V2007" s="19">
        <f t="shared" si="2898"/>
        <v>2790.5</v>
      </c>
      <c r="W2007" s="19">
        <f t="shared" ref="W2007" si="2914">W2008+W2011</f>
        <v>0</v>
      </c>
      <c r="X2007" s="32"/>
      <c r="Y2007" s="23"/>
      <c r="Z2007" s="2"/>
    </row>
    <row r="2008" spans="1:26" ht="31.2" x14ac:dyDescent="0.3">
      <c r="A2008" s="47" t="s">
        <v>446</v>
      </c>
      <c r="B2008" s="44">
        <v>200</v>
      </c>
      <c r="C2008" s="47"/>
      <c r="D2008" s="47"/>
      <c r="E2008" s="15" t="s">
        <v>578</v>
      </c>
      <c r="F2008" s="19">
        <f t="shared" ref="F2008:K2009" si="2915">F2009</f>
        <v>1984.9</v>
      </c>
      <c r="G2008" s="19">
        <f t="shared" si="2915"/>
        <v>1984.9</v>
      </c>
      <c r="H2008" s="19">
        <f t="shared" si="2915"/>
        <v>1984.9</v>
      </c>
      <c r="I2008" s="19">
        <f t="shared" si="2915"/>
        <v>0</v>
      </c>
      <c r="J2008" s="19">
        <f t="shared" si="2915"/>
        <v>0</v>
      </c>
      <c r="K2008" s="19">
        <f t="shared" si="2915"/>
        <v>0</v>
      </c>
      <c r="L2008" s="19">
        <f t="shared" si="2889"/>
        <v>1984.9</v>
      </c>
      <c r="M2008" s="19">
        <f t="shared" si="2890"/>
        <v>1984.9</v>
      </c>
      <c r="N2008" s="19">
        <f t="shared" si="2891"/>
        <v>1984.9</v>
      </c>
      <c r="O2008" s="19">
        <f t="shared" ref="O2008:Q2009" si="2916">O2009</f>
        <v>0</v>
      </c>
      <c r="P2008" s="19">
        <f t="shared" si="2916"/>
        <v>0</v>
      </c>
      <c r="Q2008" s="19">
        <f t="shared" si="2916"/>
        <v>0</v>
      </c>
      <c r="R2008" s="19">
        <f t="shared" si="2896"/>
        <v>1984.9</v>
      </c>
      <c r="S2008" s="19">
        <f t="shared" ref="S2008:S2009" si="2917">S2009</f>
        <v>0</v>
      </c>
      <c r="T2008" s="19">
        <f t="shared" si="2870"/>
        <v>1984.9</v>
      </c>
      <c r="U2008" s="19">
        <f t="shared" si="2897"/>
        <v>1984.9</v>
      </c>
      <c r="V2008" s="19">
        <f t="shared" si="2898"/>
        <v>1984.9</v>
      </c>
      <c r="W2008" s="19">
        <f t="shared" ref="W2008:W2009" si="2918">W2009</f>
        <v>0</v>
      </c>
      <c r="X2008" s="32"/>
      <c r="Y2008" s="23"/>
      <c r="Z2008" s="2"/>
    </row>
    <row r="2009" spans="1:26" ht="46.8" x14ac:dyDescent="0.3">
      <c r="A2009" s="47" t="s">
        <v>446</v>
      </c>
      <c r="B2009" s="44">
        <v>240</v>
      </c>
      <c r="C2009" s="47"/>
      <c r="D2009" s="47"/>
      <c r="E2009" s="15" t="s">
        <v>586</v>
      </c>
      <c r="F2009" s="19">
        <f t="shared" si="2915"/>
        <v>1984.9</v>
      </c>
      <c r="G2009" s="19">
        <f t="shared" si="2915"/>
        <v>1984.9</v>
      </c>
      <c r="H2009" s="19">
        <f t="shared" si="2915"/>
        <v>1984.9</v>
      </c>
      <c r="I2009" s="19">
        <f t="shared" si="2915"/>
        <v>0</v>
      </c>
      <c r="J2009" s="19">
        <f t="shared" si="2915"/>
        <v>0</v>
      </c>
      <c r="K2009" s="19">
        <f t="shared" si="2915"/>
        <v>0</v>
      </c>
      <c r="L2009" s="19">
        <f t="shared" si="2889"/>
        <v>1984.9</v>
      </c>
      <c r="M2009" s="19">
        <f t="shared" si="2890"/>
        <v>1984.9</v>
      </c>
      <c r="N2009" s="19">
        <f t="shared" si="2891"/>
        <v>1984.9</v>
      </c>
      <c r="O2009" s="19">
        <f t="shared" si="2916"/>
        <v>0</v>
      </c>
      <c r="P2009" s="19">
        <f t="shared" si="2916"/>
        <v>0</v>
      </c>
      <c r="Q2009" s="19">
        <f t="shared" si="2916"/>
        <v>0</v>
      </c>
      <c r="R2009" s="19">
        <f t="shared" si="2896"/>
        <v>1984.9</v>
      </c>
      <c r="S2009" s="19">
        <f t="shared" si="2917"/>
        <v>0</v>
      </c>
      <c r="T2009" s="19">
        <f t="shared" si="2870"/>
        <v>1984.9</v>
      </c>
      <c r="U2009" s="19">
        <f t="shared" si="2897"/>
        <v>1984.9</v>
      </c>
      <c r="V2009" s="19">
        <f t="shared" si="2898"/>
        <v>1984.9</v>
      </c>
      <c r="W2009" s="19">
        <f t="shared" si="2918"/>
        <v>0</v>
      </c>
      <c r="X2009" s="32"/>
      <c r="Y2009" s="23"/>
      <c r="Z2009" s="2"/>
    </row>
    <row r="2010" spans="1:26" ht="31.2" x14ac:dyDescent="0.3">
      <c r="A2010" s="47" t="s">
        <v>446</v>
      </c>
      <c r="B2010" s="44">
        <v>240</v>
      </c>
      <c r="C2010" s="47" t="s">
        <v>151</v>
      </c>
      <c r="D2010" s="47" t="s">
        <v>246</v>
      </c>
      <c r="E2010" s="15" t="s">
        <v>550</v>
      </c>
      <c r="F2010" s="19">
        <v>1984.9</v>
      </c>
      <c r="G2010" s="19">
        <v>1984.9</v>
      </c>
      <c r="H2010" s="19">
        <v>1984.9</v>
      </c>
      <c r="I2010" s="19"/>
      <c r="J2010" s="19"/>
      <c r="K2010" s="19"/>
      <c r="L2010" s="19">
        <f t="shared" si="2889"/>
        <v>1984.9</v>
      </c>
      <c r="M2010" s="19">
        <f t="shared" si="2890"/>
        <v>1984.9</v>
      </c>
      <c r="N2010" s="19">
        <f t="shared" si="2891"/>
        <v>1984.9</v>
      </c>
      <c r="O2010" s="19"/>
      <c r="P2010" s="19"/>
      <c r="Q2010" s="19"/>
      <c r="R2010" s="19">
        <f t="shared" si="2896"/>
        <v>1984.9</v>
      </c>
      <c r="S2010" s="19"/>
      <c r="T2010" s="19">
        <f t="shared" si="2870"/>
        <v>1984.9</v>
      </c>
      <c r="U2010" s="19">
        <f t="shared" si="2897"/>
        <v>1984.9</v>
      </c>
      <c r="V2010" s="19">
        <f t="shared" si="2898"/>
        <v>1984.9</v>
      </c>
      <c r="W2010" s="19"/>
      <c r="X2010" s="32"/>
      <c r="Y2010" s="23"/>
      <c r="Z2010" s="2"/>
    </row>
    <row r="2011" spans="1:26" x14ac:dyDescent="0.3">
      <c r="A2011" s="47" t="s">
        <v>446</v>
      </c>
      <c r="B2011" s="44">
        <v>800</v>
      </c>
      <c r="C2011" s="47"/>
      <c r="D2011" s="47"/>
      <c r="E2011" s="15" t="s">
        <v>583</v>
      </c>
      <c r="F2011" s="19">
        <f t="shared" ref="F2011:K2012" si="2919">F2012</f>
        <v>805.6</v>
      </c>
      <c r="G2011" s="19">
        <f t="shared" si="2919"/>
        <v>805.6</v>
      </c>
      <c r="H2011" s="19">
        <f t="shared" si="2919"/>
        <v>805.6</v>
      </c>
      <c r="I2011" s="19">
        <f t="shared" si="2919"/>
        <v>0</v>
      </c>
      <c r="J2011" s="19">
        <f t="shared" si="2919"/>
        <v>0</v>
      </c>
      <c r="K2011" s="19">
        <f t="shared" si="2919"/>
        <v>0</v>
      </c>
      <c r="L2011" s="19">
        <f t="shared" si="2889"/>
        <v>805.6</v>
      </c>
      <c r="M2011" s="19">
        <f t="shared" si="2890"/>
        <v>805.6</v>
      </c>
      <c r="N2011" s="19">
        <f t="shared" si="2891"/>
        <v>805.6</v>
      </c>
      <c r="O2011" s="19">
        <f t="shared" ref="O2011:Q2012" si="2920">O2012</f>
        <v>0</v>
      </c>
      <c r="P2011" s="19">
        <f t="shared" si="2920"/>
        <v>0</v>
      </c>
      <c r="Q2011" s="19">
        <f t="shared" si="2920"/>
        <v>0</v>
      </c>
      <c r="R2011" s="19">
        <f t="shared" si="2896"/>
        <v>805.6</v>
      </c>
      <c r="S2011" s="19">
        <f t="shared" ref="S2011:S2012" si="2921">S2012</f>
        <v>0</v>
      </c>
      <c r="T2011" s="19">
        <f t="shared" si="2870"/>
        <v>805.6</v>
      </c>
      <c r="U2011" s="19">
        <f t="shared" si="2897"/>
        <v>805.6</v>
      </c>
      <c r="V2011" s="19">
        <f t="shared" si="2898"/>
        <v>805.6</v>
      </c>
      <c r="W2011" s="19">
        <f t="shared" ref="W2011:W2012" si="2922">W2012</f>
        <v>0</v>
      </c>
      <c r="X2011" s="32"/>
      <c r="Y2011" s="23"/>
      <c r="Z2011" s="2"/>
    </row>
    <row r="2012" spans="1:26" x14ac:dyDescent="0.3">
      <c r="A2012" s="47" t="s">
        <v>446</v>
      </c>
      <c r="B2012" s="44">
        <v>830</v>
      </c>
      <c r="C2012" s="47"/>
      <c r="D2012" s="47"/>
      <c r="E2012" s="15" t="s">
        <v>600</v>
      </c>
      <c r="F2012" s="19">
        <f t="shared" si="2919"/>
        <v>805.6</v>
      </c>
      <c r="G2012" s="19">
        <f t="shared" si="2919"/>
        <v>805.6</v>
      </c>
      <c r="H2012" s="19">
        <f t="shared" si="2919"/>
        <v>805.6</v>
      </c>
      <c r="I2012" s="19">
        <f t="shared" si="2919"/>
        <v>0</v>
      </c>
      <c r="J2012" s="19">
        <f t="shared" si="2919"/>
        <v>0</v>
      </c>
      <c r="K2012" s="19">
        <f t="shared" si="2919"/>
        <v>0</v>
      </c>
      <c r="L2012" s="19">
        <f t="shared" si="2889"/>
        <v>805.6</v>
      </c>
      <c r="M2012" s="19">
        <f t="shared" si="2890"/>
        <v>805.6</v>
      </c>
      <c r="N2012" s="19">
        <f t="shared" si="2891"/>
        <v>805.6</v>
      </c>
      <c r="O2012" s="19">
        <f t="shared" si="2920"/>
        <v>0</v>
      </c>
      <c r="P2012" s="19">
        <f t="shared" si="2920"/>
        <v>0</v>
      </c>
      <c r="Q2012" s="19">
        <f t="shared" si="2920"/>
        <v>0</v>
      </c>
      <c r="R2012" s="19">
        <f t="shared" si="2896"/>
        <v>805.6</v>
      </c>
      <c r="S2012" s="19">
        <f t="shared" si="2921"/>
        <v>0</v>
      </c>
      <c r="T2012" s="19">
        <f t="shared" si="2870"/>
        <v>805.6</v>
      </c>
      <c r="U2012" s="19">
        <f t="shared" si="2897"/>
        <v>805.6</v>
      </c>
      <c r="V2012" s="19">
        <f t="shared" si="2898"/>
        <v>805.6</v>
      </c>
      <c r="W2012" s="19">
        <f t="shared" si="2922"/>
        <v>0</v>
      </c>
      <c r="X2012" s="32"/>
      <c r="Y2012" s="23"/>
      <c r="Z2012" s="2"/>
    </row>
    <row r="2013" spans="1:26" ht="31.2" x14ac:dyDescent="0.3">
      <c r="A2013" s="47" t="s">
        <v>446</v>
      </c>
      <c r="B2013" s="44">
        <v>830</v>
      </c>
      <c r="C2013" s="47" t="s">
        <v>151</v>
      </c>
      <c r="D2013" s="47" t="s">
        <v>246</v>
      </c>
      <c r="E2013" s="15" t="s">
        <v>550</v>
      </c>
      <c r="F2013" s="19">
        <v>805.6</v>
      </c>
      <c r="G2013" s="19">
        <v>805.6</v>
      </c>
      <c r="H2013" s="19">
        <v>805.6</v>
      </c>
      <c r="I2013" s="19"/>
      <c r="J2013" s="19"/>
      <c r="K2013" s="19"/>
      <c r="L2013" s="19">
        <f t="shared" si="2889"/>
        <v>805.6</v>
      </c>
      <c r="M2013" s="19">
        <f t="shared" si="2890"/>
        <v>805.6</v>
      </c>
      <c r="N2013" s="19">
        <f t="shared" si="2891"/>
        <v>805.6</v>
      </c>
      <c r="O2013" s="19"/>
      <c r="P2013" s="19"/>
      <c r="Q2013" s="19"/>
      <c r="R2013" s="19">
        <f t="shared" si="2896"/>
        <v>805.6</v>
      </c>
      <c r="S2013" s="19"/>
      <c r="T2013" s="19">
        <f t="shared" si="2870"/>
        <v>805.6</v>
      </c>
      <c r="U2013" s="19">
        <f t="shared" si="2897"/>
        <v>805.6</v>
      </c>
      <c r="V2013" s="19">
        <f t="shared" si="2898"/>
        <v>805.6</v>
      </c>
      <c r="W2013" s="19"/>
      <c r="X2013" s="32"/>
      <c r="Y2013" s="23"/>
      <c r="Z2013" s="2"/>
    </row>
    <row r="2014" spans="1:26" ht="31.2" x14ac:dyDescent="0.3">
      <c r="A2014" s="47" t="s">
        <v>447</v>
      </c>
      <c r="B2014" s="44"/>
      <c r="C2014" s="47"/>
      <c r="D2014" s="47"/>
      <c r="E2014" s="15" t="s">
        <v>785</v>
      </c>
      <c r="F2014" s="19">
        <f t="shared" ref="F2014:K2016" si="2923">F2015</f>
        <v>157.19999999999999</v>
      </c>
      <c r="G2014" s="19">
        <f t="shared" si="2923"/>
        <v>157.19999999999999</v>
      </c>
      <c r="H2014" s="19">
        <f t="shared" si="2923"/>
        <v>157.19999999999999</v>
      </c>
      <c r="I2014" s="19">
        <f t="shared" si="2923"/>
        <v>0</v>
      </c>
      <c r="J2014" s="19">
        <f t="shared" si="2923"/>
        <v>0</v>
      </c>
      <c r="K2014" s="19">
        <f t="shared" si="2923"/>
        <v>0</v>
      </c>
      <c r="L2014" s="19">
        <f t="shared" si="2889"/>
        <v>157.19999999999999</v>
      </c>
      <c r="M2014" s="19">
        <f t="shared" si="2890"/>
        <v>157.19999999999999</v>
      </c>
      <c r="N2014" s="19">
        <f t="shared" si="2891"/>
        <v>157.19999999999999</v>
      </c>
      <c r="O2014" s="19">
        <f t="shared" ref="O2014:Q2016" si="2924">O2015</f>
        <v>0</v>
      </c>
      <c r="P2014" s="19">
        <f t="shared" si="2924"/>
        <v>0</v>
      </c>
      <c r="Q2014" s="19">
        <f t="shared" si="2924"/>
        <v>0</v>
      </c>
      <c r="R2014" s="19">
        <f t="shared" si="2896"/>
        <v>157.19999999999999</v>
      </c>
      <c r="S2014" s="19">
        <f t="shared" ref="S2014:S2016" si="2925">S2015</f>
        <v>0</v>
      </c>
      <c r="T2014" s="19">
        <f t="shared" si="2870"/>
        <v>157.19999999999999</v>
      </c>
      <c r="U2014" s="19">
        <f t="shared" si="2897"/>
        <v>157.19999999999999</v>
      </c>
      <c r="V2014" s="19">
        <f t="shared" si="2898"/>
        <v>157.19999999999999</v>
      </c>
      <c r="W2014" s="19">
        <f t="shared" ref="W2014:W2016" si="2926">W2015</f>
        <v>0</v>
      </c>
      <c r="X2014" s="32"/>
      <c r="Y2014" s="23"/>
      <c r="Z2014" s="2"/>
    </row>
    <row r="2015" spans="1:26" ht="31.2" x14ac:dyDescent="0.3">
      <c r="A2015" s="47" t="s">
        <v>447</v>
      </c>
      <c r="B2015" s="44">
        <v>200</v>
      </c>
      <c r="C2015" s="47"/>
      <c r="D2015" s="47"/>
      <c r="E2015" s="15" t="s">
        <v>578</v>
      </c>
      <c r="F2015" s="19">
        <f t="shared" si="2923"/>
        <v>157.19999999999999</v>
      </c>
      <c r="G2015" s="19">
        <f t="shared" si="2923"/>
        <v>157.19999999999999</v>
      </c>
      <c r="H2015" s="19">
        <f t="shared" si="2923"/>
        <v>157.19999999999999</v>
      </c>
      <c r="I2015" s="19">
        <f t="shared" si="2923"/>
        <v>0</v>
      </c>
      <c r="J2015" s="19">
        <f t="shared" si="2923"/>
        <v>0</v>
      </c>
      <c r="K2015" s="19">
        <f t="shared" si="2923"/>
        <v>0</v>
      </c>
      <c r="L2015" s="19">
        <f t="shared" si="2889"/>
        <v>157.19999999999999</v>
      </c>
      <c r="M2015" s="19">
        <f t="shared" si="2890"/>
        <v>157.19999999999999</v>
      </c>
      <c r="N2015" s="19">
        <f t="shared" si="2891"/>
        <v>157.19999999999999</v>
      </c>
      <c r="O2015" s="19">
        <f t="shared" si="2924"/>
        <v>0</v>
      </c>
      <c r="P2015" s="19">
        <f t="shared" si="2924"/>
        <v>0</v>
      </c>
      <c r="Q2015" s="19">
        <f t="shared" si="2924"/>
        <v>0</v>
      </c>
      <c r="R2015" s="19">
        <f t="shared" si="2896"/>
        <v>157.19999999999999</v>
      </c>
      <c r="S2015" s="19">
        <f t="shared" si="2925"/>
        <v>0</v>
      </c>
      <c r="T2015" s="19">
        <f t="shared" si="2870"/>
        <v>157.19999999999999</v>
      </c>
      <c r="U2015" s="19">
        <f t="shared" si="2897"/>
        <v>157.19999999999999</v>
      </c>
      <c r="V2015" s="19">
        <f t="shared" si="2898"/>
        <v>157.19999999999999</v>
      </c>
      <c r="W2015" s="19">
        <f t="shared" si="2926"/>
        <v>0</v>
      </c>
      <c r="X2015" s="32"/>
      <c r="Y2015" s="23"/>
      <c r="Z2015" s="2"/>
    </row>
    <row r="2016" spans="1:26" ht="46.8" x14ac:dyDescent="0.3">
      <c r="A2016" s="47" t="s">
        <v>447</v>
      </c>
      <c r="B2016" s="44">
        <v>240</v>
      </c>
      <c r="C2016" s="47"/>
      <c r="D2016" s="47"/>
      <c r="E2016" s="15" t="s">
        <v>586</v>
      </c>
      <c r="F2016" s="19">
        <f t="shared" si="2923"/>
        <v>157.19999999999999</v>
      </c>
      <c r="G2016" s="19">
        <f t="shared" si="2923"/>
        <v>157.19999999999999</v>
      </c>
      <c r="H2016" s="19">
        <f t="shared" si="2923"/>
        <v>157.19999999999999</v>
      </c>
      <c r="I2016" s="19">
        <f t="shared" si="2923"/>
        <v>0</v>
      </c>
      <c r="J2016" s="19">
        <f t="shared" si="2923"/>
        <v>0</v>
      </c>
      <c r="K2016" s="19">
        <f t="shared" si="2923"/>
        <v>0</v>
      </c>
      <c r="L2016" s="19">
        <f t="shared" si="2889"/>
        <v>157.19999999999999</v>
      </c>
      <c r="M2016" s="19">
        <f t="shared" si="2890"/>
        <v>157.19999999999999</v>
      </c>
      <c r="N2016" s="19">
        <f t="shared" si="2891"/>
        <v>157.19999999999999</v>
      </c>
      <c r="O2016" s="19">
        <f t="shared" si="2924"/>
        <v>0</v>
      </c>
      <c r="P2016" s="19">
        <f t="shared" si="2924"/>
        <v>0</v>
      </c>
      <c r="Q2016" s="19">
        <f t="shared" si="2924"/>
        <v>0</v>
      </c>
      <c r="R2016" s="19">
        <f t="shared" si="2896"/>
        <v>157.19999999999999</v>
      </c>
      <c r="S2016" s="19">
        <f t="shared" si="2925"/>
        <v>0</v>
      </c>
      <c r="T2016" s="19">
        <f t="shared" si="2870"/>
        <v>157.19999999999999</v>
      </c>
      <c r="U2016" s="19">
        <f t="shared" si="2897"/>
        <v>157.19999999999999</v>
      </c>
      <c r="V2016" s="19">
        <f t="shared" si="2898"/>
        <v>157.19999999999999</v>
      </c>
      <c r="W2016" s="19">
        <f t="shared" si="2926"/>
        <v>0</v>
      </c>
      <c r="X2016" s="32"/>
      <c r="Y2016" s="23"/>
      <c r="Z2016" s="2"/>
    </row>
    <row r="2017" spans="1:26" ht="31.2" x14ac:dyDescent="0.3">
      <c r="A2017" s="47" t="s">
        <v>447</v>
      </c>
      <c r="B2017" s="44">
        <v>240</v>
      </c>
      <c r="C2017" s="47" t="s">
        <v>151</v>
      </c>
      <c r="D2017" s="47" t="s">
        <v>246</v>
      </c>
      <c r="E2017" s="15" t="s">
        <v>550</v>
      </c>
      <c r="F2017" s="19">
        <v>157.19999999999999</v>
      </c>
      <c r="G2017" s="19">
        <v>157.19999999999999</v>
      </c>
      <c r="H2017" s="19">
        <v>157.19999999999999</v>
      </c>
      <c r="I2017" s="19"/>
      <c r="J2017" s="19"/>
      <c r="K2017" s="19"/>
      <c r="L2017" s="19">
        <f t="shared" si="2889"/>
        <v>157.19999999999999</v>
      </c>
      <c r="M2017" s="19">
        <f t="shared" si="2890"/>
        <v>157.19999999999999</v>
      </c>
      <c r="N2017" s="19">
        <f t="shared" si="2891"/>
        <v>157.19999999999999</v>
      </c>
      <c r="O2017" s="19"/>
      <c r="P2017" s="19"/>
      <c r="Q2017" s="19"/>
      <c r="R2017" s="19">
        <f t="shared" si="2896"/>
        <v>157.19999999999999</v>
      </c>
      <c r="S2017" s="19"/>
      <c r="T2017" s="19">
        <f t="shared" si="2870"/>
        <v>157.19999999999999</v>
      </c>
      <c r="U2017" s="19">
        <f t="shared" si="2897"/>
        <v>157.19999999999999</v>
      </c>
      <c r="V2017" s="19">
        <f t="shared" si="2898"/>
        <v>157.19999999999999</v>
      </c>
      <c r="W2017" s="19"/>
      <c r="X2017" s="32"/>
      <c r="Y2017" s="23"/>
      <c r="Z2017" s="2"/>
    </row>
    <row r="2018" spans="1:26" ht="78" x14ac:dyDescent="0.3">
      <c r="A2018" s="47" t="s">
        <v>448</v>
      </c>
      <c r="B2018" s="44"/>
      <c r="C2018" s="47"/>
      <c r="D2018" s="47"/>
      <c r="E2018" s="15" t="s">
        <v>1263</v>
      </c>
      <c r="F2018" s="19">
        <f t="shared" ref="F2018:K2020" si="2927">F2019</f>
        <v>621</v>
      </c>
      <c r="G2018" s="19">
        <f t="shared" si="2927"/>
        <v>0</v>
      </c>
      <c r="H2018" s="19">
        <f t="shared" si="2927"/>
        <v>0</v>
      </c>
      <c r="I2018" s="19">
        <f t="shared" si="2927"/>
        <v>0</v>
      </c>
      <c r="J2018" s="19">
        <f t="shared" si="2927"/>
        <v>0</v>
      </c>
      <c r="K2018" s="19">
        <f t="shared" si="2927"/>
        <v>0</v>
      </c>
      <c r="L2018" s="19">
        <f t="shared" si="2889"/>
        <v>621</v>
      </c>
      <c r="M2018" s="19">
        <f t="shared" si="2890"/>
        <v>0</v>
      </c>
      <c r="N2018" s="19">
        <f t="shared" si="2891"/>
        <v>0</v>
      </c>
      <c r="O2018" s="19">
        <f t="shared" ref="O2018:Q2020" si="2928">O2019</f>
        <v>0</v>
      </c>
      <c r="P2018" s="19">
        <f t="shared" si="2928"/>
        <v>0</v>
      </c>
      <c r="Q2018" s="19">
        <f t="shared" si="2928"/>
        <v>0</v>
      </c>
      <c r="R2018" s="19">
        <f t="shared" si="2896"/>
        <v>621</v>
      </c>
      <c r="S2018" s="19">
        <f t="shared" ref="S2018:S2020" si="2929">S2019</f>
        <v>0</v>
      </c>
      <c r="T2018" s="19">
        <f t="shared" si="2870"/>
        <v>621</v>
      </c>
      <c r="U2018" s="19">
        <f t="shared" si="2897"/>
        <v>0</v>
      </c>
      <c r="V2018" s="19">
        <f t="shared" si="2898"/>
        <v>0</v>
      </c>
      <c r="W2018" s="19">
        <f t="shared" ref="W2018:W2020" si="2930">W2019</f>
        <v>0</v>
      </c>
      <c r="X2018" s="32"/>
      <c r="Y2018" s="23"/>
      <c r="Z2018" s="2"/>
    </row>
    <row r="2019" spans="1:26" ht="31.2" x14ac:dyDescent="0.3">
      <c r="A2019" s="47" t="s">
        <v>448</v>
      </c>
      <c r="B2019" s="44">
        <v>200</v>
      </c>
      <c r="C2019" s="47"/>
      <c r="D2019" s="47"/>
      <c r="E2019" s="15" t="s">
        <v>578</v>
      </c>
      <c r="F2019" s="19">
        <f t="shared" si="2927"/>
        <v>621</v>
      </c>
      <c r="G2019" s="19">
        <f t="shared" si="2927"/>
        <v>0</v>
      </c>
      <c r="H2019" s="19">
        <f t="shared" si="2927"/>
        <v>0</v>
      </c>
      <c r="I2019" s="19">
        <f t="shared" si="2927"/>
        <v>0</v>
      </c>
      <c r="J2019" s="19">
        <f t="shared" si="2927"/>
        <v>0</v>
      </c>
      <c r="K2019" s="19">
        <f t="shared" si="2927"/>
        <v>0</v>
      </c>
      <c r="L2019" s="19">
        <f t="shared" si="2889"/>
        <v>621</v>
      </c>
      <c r="M2019" s="19">
        <f t="shared" si="2890"/>
        <v>0</v>
      </c>
      <c r="N2019" s="19">
        <f t="shared" si="2891"/>
        <v>0</v>
      </c>
      <c r="O2019" s="19">
        <f t="shared" si="2928"/>
        <v>0</v>
      </c>
      <c r="P2019" s="19">
        <f t="shared" si="2928"/>
        <v>0</v>
      </c>
      <c r="Q2019" s="19">
        <f t="shared" si="2928"/>
        <v>0</v>
      </c>
      <c r="R2019" s="19">
        <f t="shared" si="2896"/>
        <v>621</v>
      </c>
      <c r="S2019" s="19">
        <f t="shared" si="2929"/>
        <v>0</v>
      </c>
      <c r="T2019" s="19">
        <f t="shared" si="2870"/>
        <v>621</v>
      </c>
      <c r="U2019" s="19">
        <f t="shared" si="2897"/>
        <v>0</v>
      </c>
      <c r="V2019" s="19">
        <f t="shared" si="2898"/>
        <v>0</v>
      </c>
      <c r="W2019" s="19">
        <f t="shared" si="2930"/>
        <v>0</v>
      </c>
      <c r="X2019" s="32"/>
      <c r="Y2019" s="23"/>
      <c r="Z2019" s="2"/>
    </row>
    <row r="2020" spans="1:26" ht="46.8" x14ac:dyDescent="0.3">
      <c r="A2020" s="47" t="s">
        <v>448</v>
      </c>
      <c r="B2020" s="44">
        <v>240</v>
      </c>
      <c r="C2020" s="47"/>
      <c r="D2020" s="47"/>
      <c r="E2020" s="15" t="s">
        <v>586</v>
      </c>
      <c r="F2020" s="19">
        <f t="shared" si="2927"/>
        <v>621</v>
      </c>
      <c r="G2020" s="19">
        <f t="shared" si="2927"/>
        <v>0</v>
      </c>
      <c r="H2020" s="19">
        <f t="shared" si="2927"/>
        <v>0</v>
      </c>
      <c r="I2020" s="19">
        <f t="shared" si="2927"/>
        <v>0</v>
      </c>
      <c r="J2020" s="19">
        <f t="shared" si="2927"/>
        <v>0</v>
      </c>
      <c r="K2020" s="19">
        <f t="shared" si="2927"/>
        <v>0</v>
      </c>
      <c r="L2020" s="19">
        <f t="shared" si="2889"/>
        <v>621</v>
      </c>
      <c r="M2020" s="19">
        <f t="shared" si="2890"/>
        <v>0</v>
      </c>
      <c r="N2020" s="19">
        <f t="shared" si="2891"/>
        <v>0</v>
      </c>
      <c r="O2020" s="19">
        <f t="shared" si="2928"/>
        <v>0</v>
      </c>
      <c r="P2020" s="19">
        <f t="shared" si="2928"/>
        <v>0</v>
      </c>
      <c r="Q2020" s="19">
        <f t="shared" si="2928"/>
        <v>0</v>
      </c>
      <c r="R2020" s="19">
        <f t="shared" si="2896"/>
        <v>621</v>
      </c>
      <c r="S2020" s="19">
        <f t="shared" si="2929"/>
        <v>0</v>
      </c>
      <c r="T2020" s="19">
        <f t="shared" si="2870"/>
        <v>621</v>
      </c>
      <c r="U2020" s="19">
        <f t="shared" si="2897"/>
        <v>0</v>
      </c>
      <c r="V2020" s="19">
        <f t="shared" si="2898"/>
        <v>0</v>
      </c>
      <c r="W2020" s="19">
        <f t="shared" si="2930"/>
        <v>0</v>
      </c>
      <c r="X2020" s="32"/>
      <c r="Y2020" s="23"/>
      <c r="Z2020" s="2"/>
    </row>
    <row r="2021" spans="1:26" ht="31.2" x14ac:dyDescent="0.3">
      <c r="A2021" s="47" t="s">
        <v>448</v>
      </c>
      <c r="B2021" s="44">
        <v>240</v>
      </c>
      <c r="C2021" s="47" t="s">
        <v>151</v>
      </c>
      <c r="D2021" s="47" t="s">
        <v>246</v>
      </c>
      <c r="E2021" s="15" t="s">
        <v>550</v>
      </c>
      <c r="F2021" s="19">
        <v>621</v>
      </c>
      <c r="G2021" s="19">
        <v>0</v>
      </c>
      <c r="H2021" s="19">
        <v>0</v>
      </c>
      <c r="I2021" s="19"/>
      <c r="J2021" s="19"/>
      <c r="K2021" s="19"/>
      <c r="L2021" s="19">
        <f t="shared" si="2889"/>
        <v>621</v>
      </c>
      <c r="M2021" s="19">
        <f t="shared" si="2890"/>
        <v>0</v>
      </c>
      <c r="N2021" s="19">
        <f t="shared" si="2891"/>
        <v>0</v>
      </c>
      <c r="O2021" s="19"/>
      <c r="P2021" s="19"/>
      <c r="Q2021" s="19"/>
      <c r="R2021" s="19">
        <f t="shared" si="2896"/>
        <v>621</v>
      </c>
      <c r="S2021" s="19"/>
      <c r="T2021" s="19">
        <f t="shared" si="2870"/>
        <v>621</v>
      </c>
      <c r="U2021" s="19">
        <f t="shared" si="2897"/>
        <v>0</v>
      </c>
      <c r="V2021" s="19">
        <f t="shared" si="2898"/>
        <v>0</v>
      </c>
      <c r="W2021" s="19"/>
      <c r="X2021" s="32"/>
      <c r="Y2021" s="23"/>
      <c r="Z2021" s="2"/>
    </row>
    <row r="2022" spans="1:26" s="11" customFormat="1" ht="62.4" x14ac:dyDescent="0.3">
      <c r="A2022" s="10" t="s">
        <v>454</v>
      </c>
      <c r="B2022" s="17"/>
      <c r="C2022" s="10"/>
      <c r="D2022" s="10"/>
      <c r="E2022" s="16" t="s">
        <v>1264</v>
      </c>
      <c r="F2022" s="18">
        <f t="shared" ref="F2022:K2022" si="2931">F2023</f>
        <v>23174.399999999998</v>
      </c>
      <c r="G2022" s="18">
        <f t="shared" si="2931"/>
        <v>16357.300000000001</v>
      </c>
      <c r="H2022" s="18">
        <f t="shared" si="2931"/>
        <v>14583.5</v>
      </c>
      <c r="I2022" s="18">
        <f t="shared" si="2931"/>
        <v>0</v>
      </c>
      <c r="J2022" s="18">
        <f t="shared" si="2931"/>
        <v>0</v>
      </c>
      <c r="K2022" s="18">
        <f t="shared" si="2931"/>
        <v>0</v>
      </c>
      <c r="L2022" s="18">
        <f t="shared" si="2889"/>
        <v>23174.399999999998</v>
      </c>
      <c r="M2022" s="18">
        <f t="shared" si="2890"/>
        <v>16357.300000000001</v>
      </c>
      <c r="N2022" s="18">
        <f t="shared" si="2891"/>
        <v>14583.5</v>
      </c>
      <c r="O2022" s="18">
        <f t="shared" ref="O2022:Q2022" si="2932">O2023</f>
        <v>0</v>
      </c>
      <c r="P2022" s="18">
        <f t="shared" si="2932"/>
        <v>0</v>
      </c>
      <c r="Q2022" s="18">
        <f t="shared" si="2932"/>
        <v>0</v>
      </c>
      <c r="R2022" s="18">
        <f t="shared" si="2896"/>
        <v>23174.399999999998</v>
      </c>
      <c r="S2022" s="18">
        <f t="shared" ref="S2022" si="2933">S2023</f>
        <v>0</v>
      </c>
      <c r="T2022" s="18">
        <f t="shared" si="2870"/>
        <v>23174.399999999998</v>
      </c>
      <c r="U2022" s="18">
        <f t="shared" si="2897"/>
        <v>16357.300000000001</v>
      </c>
      <c r="V2022" s="18">
        <f t="shared" si="2898"/>
        <v>14583.5</v>
      </c>
      <c r="W2022" s="18">
        <f t="shared" ref="W2022" si="2934">W2023</f>
        <v>0</v>
      </c>
      <c r="X2022" s="31"/>
      <c r="Y2022" s="26"/>
    </row>
    <row r="2023" spans="1:26" ht="31.2" x14ac:dyDescent="0.3">
      <c r="A2023" s="47" t="s">
        <v>455</v>
      </c>
      <c r="B2023" s="44"/>
      <c r="C2023" s="47"/>
      <c r="D2023" s="47"/>
      <c r="E2023" s="15" t="s">
        <v>1265</v>
      </c>
      <c r="F2023" s="19">
        <f t="shared" ref="F2023:K2023" si="2935">F2024+F2028</f>
        <v>23174.399999999998</v>
      </c>
      <c r="G2023" s="19">
        <f t="shared" si="2935"/>
        <v>16357.300000000001</v>
      </c>
      <c r="H2023" s="19">
        <f t="shared" si="2935"/>
        <v>14583.5</v>
      </c>
      <c r="I2023" s="19">
        <f t="shared" si="2935"/>
        <v>0</v>
      </c>
      <c r="J2023" s="19">
        <f t="shared" si="2935"/>
        <v>0</v>
      </c>
      <c r="K2023" s="19">
        <f t="shared" si="2935"/>
        <v>0</v>
      </c>
      <c r="L2023" s="19">
        <f t="shared" si="2889"/>
        <v>23174.399999999998</v>
      </c>
      <c r="M2023" s="19">
        <f t="shared" si="2890"/>
        <v>16357.300000000001</v>
      </c>
      <c r="N2023" s="19">
        <f t="shared" si="2891"/>
        <v>14583.5</v>
      </c>
      <c r="O2023" s="19">
        <f t="shared" ref="O2023:Q2023" si="2936">O2024+O2028</f>
        <v>0</v>
      </c>
      <c r="P2023" s="19">
        <f t="shared" si="2936"/>
        <v>0</v>
      </c>
      <c r="Q2023" s="19">
        <f t="shared" si="2936"/>
        <v>0</v>
      </c>
      <c r="R2023" s="19">
        <f t="shared" si="2896"/>
        <v>23174.399999999998</v>
      </c>
      <c r="S2023" s="19">
        <f t="shared" ref="S2023" si="2937">S2024+S2028</f>
        <v>0</v>
      </c>
      <c r="T2023" s="19">
        <f t="shared" si="2870"/>
        <v>23174.399999999998</v>
      </c>
      <c r="U2023" s="19">
        <f t="shared" si="2897"/>
        <v>16357.300000000001</v>
      </c>
      <c r="V2023" s="19">
        <f t="shared" si="2898"/>
        <v>14583.5</v>
      </c>
      <c r="W2023" s="19">
        <f t="shared" ref="W2023" si="2938">W2024+W2028</f>
        <v>0</v>
      </c>
      <c r="X2023" s="32"/>
      <c r="Y2023" s="23"/>
      <c r="Z2023" s="2"/>
    </row>
    <row r="2024" spans="1:26" ht="31.2" x14ac:dyDescent="0.3">
      <c r="A2024" s="47" t="s">
        <v>452</v>
      </c>
      <c r="B2024" s="44"/>
      <c r="C2024" s="47"/>
      <c r="D2024" s="47"/>
      <c r="E2024" s="15" t="s">
        <v>786</v>
      </c>
      <c r="F2024" s="19">
        <f t="shared" ref="F2024:K2026" si="2939">F2025</f>
        <v>22208.3</v>
      </c>
      <c r="G2024" s="19">
        <f t="shared" si="2939"/>
        <v>15783.6</v>
      </c>
      <c r="H2024" s="19">
        <f t="shared" si="2939"/>
        <v>14009.8</v>
      </c>
      <c r="I2024" s="19">
        <f t="shared" si="2939"/>
        <v>0</v>
      </c>
      <c r="J2024" s="19">
        <f t="shared" si="2939"/>
        <v>0</v>
      </c>
      <c r="K2024" s="19">
        <f t="shared" si="2939"/>
        <v>0</v>
      </c>
      <c r="L2024" s="19">
        <f t="shared" si="2889"/>
        <v>22208.3</v>
      </c>
      <c r="M2024" s="19">
        <f t="shared" si="2890"/>
        <v>15783.6</v>
      </c>
      <c r="N2024" s="19">
        <f t="shared" si="2891"/>
        <v>14009.8</v>
      </c>
      <c r="O2024" s="19">
        <f t="shared" ref="O2024:Q2026" si="2940">O2025</f>
        <v>0</v>
      </c>
      <c r="P2024" s="19">
        <f t="shared" si="2940"/>
        <v>0</v>
      </c>
      <c r="Q2024" s="19">
        <f t="shared" si="2940"/>
        <v>0</v>
      </c>
      <c r="R2024" s="19">
        <f t="shared" si="2896"/>
        <v>22208.3</v>
      </c>
      <c r="S2024" s="19">
        <f t="shared" ref="S2024:S2026" si="2941">S2025</f>
        <v>0</v>
      </c>
      <c r="T2024" s="19">
        <f t="shared" si="2870"/>
        <v>22208.3</v>
      </c>
      <c r="U2024" s="19">
        <f t="shared" si="2897"/>
        <v>15783.6</v>
      </c>
      <c r="V2024" s="19">
        <f t="shared" si="2898"/>
        <v>14009.8</v>
      </c>
      <c r="W2024" s="19">
        <f t="shared" ref="W2024:W2026" si="2942">W2025</f>
        <v>0</v>
      </c>
      <c r="X2024" s="32"/>
      <c r="Y2024" s="23"/>
      <c r="Z2024" s="2"/>
    </row>
    <row r="2025" spans="1:26" ht="31.2" x14ac:dyDescent="0.3">
      <c r="A2025" s="47" t="s">
        <v>452</v>
      </c>
      <c r="B2025" s="44">
        <v>200</v>
      </c>
      <c r="C2025" s="47"/>
      <c r="D2025" s="47"/>
      <c r="E2025" s="15" t="s">
        <v>578</v>
      </c>
      <c r="F2025" s="19">
        <f t="shared" si="2939"/>
        <v>22208.3</v>
      </c>
      <c r="G2025" s="19">
        <f t="shared" si="2939"/>
        <v>15783.6</v>
      </c>
      <c r="H2025" s="19">
        <f t="shared" si="2939"/>
        <v>14009.8</v>
      </c>
      <c r="I2025" s="19">
        <f t="shared" si="2939"/>
        <v>0</v>
      </c>
      <c r="J2025" s="19">
        <f t="shared" si="2939"/>
        <v>0</v>
      </c>
      <c r="K2025" s="19">
        <f t="shared" si="2939"/>
        <v>0</v>
      </c>
      <c r="L2025" s="19">
        <f t="shared" si="2889"/>
        <v>22208.3</v>
      </c>
      <c r="M2025" s="19">
        <f t="shared" si="2890"/>
        <v>15783.6</v>
      </c>
      <c r="N2025" s="19">
        <f t="shared" si="2891"/>
        <v>14009.8</v>
      </c>
      <c r="O2025" s="19">
        <f t="shared" si="2940"/>
        <v>0</v>
      </c>
      <c r="P2025" s="19">
        <f t="shared" si="2940"/>
        <v>0</v>
      </c>
      <c r="Q2025" s="19">
        <f t="shared" si="2940"/>
        <v>0</v>
      </c>
      <c r="R2025" s="19">
        <f t="shared" si="2896"/>
        <v>22208.3</v>
      </c>
      <c r="S2025" s="19">
        <f t="shared" si="2941"/>
        <v>0</v>
      </c>
      <c r="T2025" s="19">
        <f t="shared" si="2870"/>
        <v>22208.3</v>
      </c>
      <c r="U2025" s="19">
        <f t="shared" si="2897"/>
        <v>15783.6</v>
      </c>
      <c r="V2025" s="19">
        <f t="shared" si="2898"/>
        <v>14009.8</v>
      </c>
      <c r="W2025" s="19">
        <f t="shared" si="2942"/>
        <v>0</v>
      </c>
      <c r="X2025" s="32"/>
      <c r="Y2025" s="23"/>
      <c r="Z2025" s="2"/>
    </row>
    <row r="2026" spans="1:26" ht="46.8" x14ac:dyDescent="0.3">
      <c r="A2026" s="47" t="s">
        <v>452</v>
      </c>
      <c r="B2026" s="44">
        <v>240</v>
      </c>
      <c r="C2026" s="47"/>
      <c r="D2026" s="47"/>
      <c r="E2026" s="15" t="s">
        <v>586</v>
      </c>
      <c r="F2026" s="19">
        <f t="shared" si="2939"/>
        <v>22208.3</v>
      </c>
      <c r="G2026" s="19">
        <f t="shared" si="2939"/>
        <v>15783.6</v>
      </c>
      <c r="H2026" s="19">
        <f t="shared" si="2939"/>
        <v>14009.8</v>
      </c>
      <c r="I2026" s="19">
        <f t="shared" si="2939"/>
        <v>0</v>
      </c>
      <c r="J2026" s="19">
        <f t="shared" si="2939"/>
        <v>0</v>
      </c>
      <c r="K2026" s="19">
        <f t="shared" si="2939"/>
        <v>0</v>
      </c>
      <c r="L2026" s="19">
        <f t="shared" si="2889"/>
        <v>22208.3</v>
      </c>
      <c r="M2026" s="19">
        <f t="shared" si="2890"/>
        <v>15783.6</v>
      </c>
      <c r="N2026" s="19">
        <f t="shared" si="2891"/>
        <v>14009.8</v>
      </c>
      <c r="O2026" s="19">
        <f t="shared" si="2940"/>
        <v>0</v>
      </c>
      <c r="P2026" s="19">
        <f t="shared" si="2940"/>
        <v>0</v>
      </c>
      <c r="Q2026" s="19">
        <f t="shared" si="2940"/>
        <v>0</v>
      </c>
      <c r="R2026" s="19">
        <f t="shared" si="2896"/>
        <v>22208.3</v>
      </c>
      <c r="S2026" s="19">
        <f t="shared" si="2941"/>
        <v>0</v>
      </c>
      <c r="T2026" s="19">
        <f t="shared" si="2870"/>
        <v>22208.3</v>
      </c>
      <c r="U2026" s="19">
        <f t="shared" si="2897"/>
        <v>15783.6</v>
      </c>
      <c r="V2026" s="19">
        <f t="shared" si="2898"/>
        <v>14009.8</v>
      </c>
      <c r="W2026" s="19">
        <f t="shared" si="2942"/>
        <v>0</v>
      </c>
      <c r="X2026" s="32"/>
      <c r="Y2026" s="23"/>
      <c r="Z2026" s="2"/>
    </row>
    <row r="2027" spans="1:26" ht="31.2" x14ac:dyDescent="0.3">
      <c r="A2027" s="47" t="s">
        <v>452</v>
      </c>
      <c r="B2027" s="44">
        <v>240</v>
      </c>
      <c r="C2027" s="47" t="s">
        <v>151</v>
      </c>
      <c r="D2027" s="47" t="s">
        <v>246</v>
      </c>
      <c r="E2027" s="15" t="s">
        <v>550</v>
      </c>
      <c r="F2027" s="19">
        <v>22208.3</v>
      </c>
      <c r="G2027" s="19">
        <v>15783.6</v>
      </c>
      <c r="H2027" s="19">
        <v>14009.8</v>
      </c>
      <c r="I2027" s="19"/>
      <c r="J2027" s="19"/>
      <c r="K2027" s="19"/>
      <c r="L2027" s="19">
        <f t="shared" si="2889"/>
        <v>22208.3</v>
      </c>
      <c r="M2027" s="19">
        <f t="shared" si="2890"/>
        <v>15783.6</v>
      </c>
      <c r="N2027" s="19">
        <f t="shared" si="2891"/>
        <v>14009.8</v>
      </c>
      <c r="O2027" s="19"/>
      <c r="P2027" s="19"/>
      <c r="Q2027" s="19"/>
      <c r="R2027" s="19">
        <f t="shared" si="2896"/>
        <v>22208.3</v>
      </c>
      <c r="S2027" s="19"/>
      <c r="T2027" s="19">
        <f t="shared" si="2870"/>
        <v>22208.3</v>
      </c>
      <c r="U2027" s="19">
        <f t="shared" si="2897"/>
        <v>15783.6</v>
      </c>
      <c r="V2027" s="19">
        <f t="shared" si="2898"/>
        <v>14009.8</v>
      </c>
      <c r="W2027" s="19"/>
      <c r="X2027" s="32"/>
      <c r="Y2027" s="23"/>
      <c r="Z2027" s="2"/>
    </row>
    <row r="2028" spans="1:26" x14ac:dyDescent="0.3">
      <c r="A2028" s="47" t="s">
        <v>453</v>
      </c>
      <c r="B2028" s="44"/>
      <c r="C2028" s="47"/>
      <c r="D2028" s="47"/>
      <c r="E2028" s="15" t="s">
        <v>787</v>
      </c>
      <c r="F2028" s="19">
        <f t="shared" ref="F2028:K2030" si="2943">F2029</f>
        <v>966.1</v>
      </c>
      <c r="G2028" s="19">
        <f t="shared" si="2943"/>
        <v>573.70000000000005</v>
      </c>
      <c r="H2028" s="19">
        <f t="shared" si="2943"/>
        <v>573.70000000000005</v>
      </c>
      <c r="I2028" s="19">
        <f t="shared" si="2943"/>
        <v>0</v>
      </c>
      <c r="J2028" s="19">
        <f t="shared" si="2943"/>
        <v>0</v>
      </c>
      <c r="K2028" s="19">
        <f t="shared" si="2943"/>
        <v>0</v>
      </c>
      <c r="L2028" s="19">
        <f t="shared" si="2889"/>
        <v>966.1</v>
      </c>
      <c r="M2028" s="19">
        <f t="shared" si="2890"/>
        <v>573.70000000000005</v>
      </c>
      <c r="N2028" s="19">
        <f t="shared" si="2891"/>
        <v>573.70000000000005</v>
      </c>
      <c r="O2028" s="19">
        <f t="shared" ref="O2028:Q2030" si="2944">O2029</f>
        <v>0</v>
      </c>
      <c r="P2028" s="19">
        <f t="shared" si="2944"/>
        <v>0</v>
      </c>
      <c r="Q2028" s="19">
        <f t="shared" si="2944"/>
        <v>0</v>
      </c>
      <c r="R2028" s="19">
        <f t="shared" si="2896"/>
        <v>966.1</v>
      </c>
      <c r="S2028" s="19">
        <f t="shared" ref="S2028:S2030" si="2945">S2029</f>
        <v>0</v>
      </c>
      <c r="T2028" s="19">
        <f t="shared" si="2870"/>
        <v>966.1</v>
      </c>
      <c r="U2028" s="19">
        <f t="shared" si="2897"/>
        <v>573.70000000000005</v>
      </c>
      <c r="V2028" s="19">
        <f t="shared" si="2898"/>
        <v>573.70000000000005</v>
      </c>
      <c r="W2028" s="19">
        <f t="shared" ref="W2028:W2030" si="2946">W2029</f>
        <v>0</v>
      </c>
      <c r="X2028" s="32"/>
      <c r="Y2028" s="23"/>
      <c r="Z2028" s="2"/>
    </row>
    <row r="2029" spans="1:26" ht="31.2" x14ac:dyDescent="0.3">
      <c r="A2029" s="47" t="s">
        <v>453</v>
      </c>
      <c r="B2029" s="44">
        <v>200</v>
      </c>
      <c r="C2029" s="47"/>
      <c r="D2029" s="47"/>
      <c r="E2029" s="15" t="s">
        <v>578</v>
      </c>
      <c r="F2029" s="19">
        <f t="shared" si="2943"/>
        <v>966.1</v>
      </c>
      <c r="G2029" s="19">
        <f t="shared" si="2943"/>
        <v>573.70000000000005</v>
      </c>
      <c r="H2029" s="19">
        <f t="shared" si="2943"/>
        <v>573.70000000000005</v>
      </c>
      <c r="I2029" s="19">
        <f t="shared" si="2943"/>
        <v>0</v>
      </c>
      <c r="J2029" s="19">
        <f t="shared" si="2943"/>
        <v>0</v>
      </c>
      <c r="K2029" s="19">
        <f t="shared" si="2943"/>
        <v>0</v>
      </c>
      <c r="L2029" s="19">
        <f t="shared" si="2889"/>
        <v>966.1</v>
      </c>
      <c r="M2029" s="19">
        <f t="shared" si="2890"/>
        <v>573.70000000000005</v>
      </c>
      <c r="N2029" s="19">
        <f t="shared" si="2891"/>
        <v>573.70000000000005</v>
      </c>
      <c r="O2029" s="19">
        <f t="shared" si="2944"/>
        <v>0</v>
      </c>
      <c r="P2029" s="19">
        <f t="shared" si="2944"/>
        <v>0</v>
      </c>
      <c r="Q2029" s="19">
        <f t="shared" si="2944"/>
        <v>0</v>
      </c>
      <c r="R2029" s="19">
        <f t="shared" si="2896"/>
        <v>966.1</v>
      </c>
      <c r="S2029" s="19">
        <f t="shared" si="2945"/>
        <v>0</v>
      </c>
      <c r="T2029" s="19">
        <f t="shared" si="2870"/>
        <v>966.1</v>
      </c>
      <c r="U2029" s="19">
        <f t="shared" si="2897"/>
        <v>573.70000000000005</v>
      </c>
      <c r="V2029" s="19">
        <f t="shared" si="2898"/>
        <v>573.70000000000005</v>
      </c>
      <c r="W2029" s="19">
        <f t="shared" si="2946"/>
        <v>0</v>
      </c>
      <c r="X2029" s="32"/>
      <c r="Y2029" s="23"/>
      <c r="Z2029" s="2"/>
    </row>
    <row r="2030" spans="1:26" ht="46.8" x14ac:dyDescent="0.3">
      <c r="A2030" s="47" t="s">
        <v>453</v>
      </c>
      <c r="B2030" s="44">
        <v>240</v>
      </c>
      <c r="C2030" s="47"/>
      <c r="D2030" s="47"/>
      <c r="E2030" s="15" t="s">
        <v>586</v>
      </c>
      <c r="F2030" s="19">
        <f t="shared" si="2943"/>
        <v>966.1</v>
      </c>
      <c r="G2030" s="19">
        <f t="shared" si="2943"/>
        <v>573.70000000000005</v>
      </c>
      <c r="H2030" s="19">
        <f t="shared" si="2943"/>
        <v>573.70000000000005</v>
      </c>
      <c r="I2030" s="19">
        <f t="shared" si="2943"/>
        <v>0</v>
      </c>
      <c r="J2030" s="19">
        <f t="shared" si="2943"/>
        <v>0</v>
      </c>
      <c r="K2030" s="19">
        <f t="shared" si="2943"/>
        <v>0</v>
      </c>
      <c r="L2030" s="19">
        <f t="shared" si="2889"/>
        <v>966.1</v>
      </c>
      <c r="M2030" s="19">
        <f t="shared" si="2890"/>
        <v>573.70000000000005</v>
      </c>
      <c r="N2030" s="19">
        <f t="shared" si="2891"/>
        <v>573.70000000000005</v>
      </c>
      <c r="O2030" s="19">
        <f t="shared" si="2944"/>
        <v>0</v>
      </c>
      <c r="P2030" s="19">
        <f t="shared" si="2944"/>
        <v>0</v>
      </c>
      <c r="Q2030" s="19">
        <f t="shared" si="2944"/>
        <v>0</v>
      </c>
      <c r="R2030" s="19">
        <f t="shared" si="2896"/>
        <v>966.1</v>
      </c>
      <c r="S2030" s="19">
        <f t="shared" si="2945"/>
        <v>0</v>
      </c>
      <c r="T2030" s="19">
        <f t="shared" si="2870"/>
        <v>966.1</v>
      </c>
      <c r="U2030" s="19">
        <f t="shared" si="2897"/>
        <v>573.70000000000005</v>
      </c>
      <c r="V2030" s="19">
        <f t="shared" si="2898"/>
        <v>573.70000000000005</v>
      </c>
      <c r="W2030" s="19">
        <f t="shared" si="2946"/>
        <v>0</v>
      </c>
      <c r="X2030" s="32"/>
      <c r="Y2030" s="23"/>
      <c r="Z2030" s="2"/>
    </row>
    <row r="2031" spans="1:26" ht="31.2" x14ac:dyDescent="0.3">
      <c r="A2031" s="47" t="s">
        <v>453</v>
      </c>
      <c r="B2031" s="44">
        <v>240</v>
      </c>
      <c r="C2031" s="47" t="s">
        <v>151</v>
      </c>
      <c r="D2031" s="47" t="s">
        <v>246</v>
      </c>
      <c r="E2031" s="15" t="s">
        <v>550</v>
      </c>
      <c r="F2031" s="19">
        <v>966.1</v>
      </c>
      <c r="G2031" s="19">
        <v>573.70000000000005</v>
      </c>
      <c r="H2031" s="19">
        <v>573.70000000000005</v>
      </c>
      <c r="I2031" s="19"/>
      <c r="J2031" s="19"/>
      <c r="K2031" s="19"/>
      <c r="L2031" s="19">
        <f t="shared" si="2889"/>
        <v>966.1</v>
      </c>
      <c r="M2031" s="19">
        <f t="shared" si="2890"/>
        <v>573.70000000000005</v>
      </c>
      <c r="N2031" s="19">
        <f t="shared" si="2891"/>
        <v>573.70000000000005</v>
      </c>
      <c r="O2031" s="19"/>
      <c r="P2031" s="19"/>
      <c r="Q2031" s="19"/>
      <c r="R2031" s="19">
        <f t="shared" si="2896"/>
        <v>966.1</v>
      </c>
      <c r="S2031" s="19"/>
      <c r="T2031" s="19">
        <f t="shared" si="2870"/>
        <v>966.1</v>
      </c>
      <c r="U2031" s="19">
        <f t="shared" si="2897"/>
        <v>573.70000000000005</v>
      </c>
      <c r="V2031" s="19">
        <f t="shared" si="2898"/>
        <v>573.70000000000005</v>
      </c>
      <c r="W2031" s="19"/>
      <c r="X2031" s="32"/>
      <c r="Y2031" s="23"/>
      <c r="Z2031" s="2"/>
    </row>
    <row r="2032" spans="1:26" s="9" customFormat="1" ht="31.2" x14ac:dyDescent="0.3">
      <c r="A2032" s="8" t="s">
        <v>457</v>
      </c>
      <c r="B2032" s="14"/>
      <c r="C2032" s="8"/>
      <c r="D2032" s="8"/>
      <c r="E2032" s="45" t="s">
        <v>604</v>
      </c>
      <c r="F2032" s="12">
        <f>F2033+F2065+F2087+F2096+F2122+F2133+F2054</f>
        <v>1349085.5999999999</v>
      </c>
      <c r="G2032" s="12">
        <f>G2033+G2065+G2087+G2096+G2122+G2133+G2054</f>
        <v>1305022.5</v>
      </c>
      <c r="H2032" s="12">
        <f>H2033+H2065+H2087+H2096+H2122+H2133+H2054</f>
        <v>1301461.1999999997</v>
      </c>
      <c r="I2032" s="12">
        <f t="shared" ref="I2032:K2032" si="2947">I2033+I2065+I2087+I2096+I2122+I2133+I2054</f>
        <v>14457.530000000002</v>
      </c>
      <c r="J2032" s="12">
        <f t="shared" si="2947"/>
        <v>10384.5</v>
      </c>
      <c r="K2032" s="12">
        <f t="shared" si="2947"/>
        <v>10373.5</v>
      </c>
      <c r="L2032" s="12">
        <f t="shared" si="2889"/>
        <v>1363543.13</v>
      </c>
      <c r="M2032" s="12">
        <f t="shared" si="2890"/>
        <v>1315407</v>
      </c>
      <c r="N2032" s="12">
        <f t="shared" si="2891"/>
        <v>1311834.6999999997</v>
      </c>
      <c r="O2032" s="12">
        <f t="shared" ref="O2032:Q2032" si="2948">O2033+O2065+O2087+O2096+O2122+O2133+O2054</f>
        <v>50320.031000000003</v>
      </c>
      <c r="P2032" s="12">
        <f t="shared" si="2948"/>
        <v>-781</v>
      </c>
      <c r="Q2032" s="12">
        <f t="shared" si="2948"/>
        <v>60975.500000000007</v>
      </c>
      <c r="R2032" s="12">
        <f t="shared" si="2896"/>
        <v>1413863.1609999998</v>
      </c>
      <c r="S2032" s="12">
        <f>S2033+S2065+S2087+S2096+S2122+S2133+S2054</f>
        <v>0</v>
      </c>
      <c r="T2032" s="12">
        <f t="shared" si="2870"/>
        <v>1413863.1609999998</v>
      </c>
      <c r="U2032" s="12">
        <f t="shared" si="2897"/>
        <v>1314626</v>
      </c>
      <c r="V2032" s="12">
        <f t="shared" si="2898"/>
        <v>1372810.1999999997</v>
      </c>
      <c r="W2032" s="12">
        <f>W2033+W2065+W2087+W2096+W2122+W2133+W2054</f>
        <v>0</v>
      </c>
      <c r="X2032" s="22"/>
      <c r="Y2032" s="25"/>
    </row>
    <row r="2033" spans="1:26" s="11" customFormat="1" x14ac:dyDescent="0.3">
      <c r="A2033" s="10" t="s">
        <v>458</v>
      </c>
      <c r="B2033" s="17"/>
      <c r="C2033" s="10"/>
      <c r="D2033" s="10"/>
      <c r="E2033" s="16" t="s">
        <v>835</v>
      </c>
      <c r="F2033" s="18">
        <f>F2034+F2047</f>
        <v>500327.5</v>
      </c>
      <c r="G2033" s="18">
        <f t="shared" ref="G2033:W2033" si="2949">G2034+G2047</f>
        <v>508225.19999999995</v>
      </c>
      <c r="H2033" s="18">
        <f t="shared" si="2949"/>
        <v>507808.6</v>
      </c>
      <c r="I2033" s="18">
        <f t="shared" ref="I2033:K2033" si="2950">I2034+I2047</f>
        <v>-498.8</v>
      </c>
      <c r="J2033" s="18">
        <f t="shared" si="2950"/>
        <v>-670.7</v>
      </c>
      <c r="K2033" s="18">
        <f t="shared" si="2950"/>
        <v>-670.7</v>
      </c>
      <c r="L2033" s="18">
        <f t="shared" si="2889"/>
        <v>499828.7</v>
      </c>
      <c r="M2033" s="18">
        <f t="shared" si="2890"/>
        <v>507554.49999999994</v>
      </c>
      <c r="N2033" s="18">
        <f t="shared" si="2891"/>
        <v>507137.89999999997</v>
      </c>
      <c r="O2033" s="18">
        <f t="shared" ref="O2033:Q2033" si="2951">O2034+O2047</f>
        <v>-1905.9</v>
      </c>
      <c r="P2033" s="18">
        <f t="shared" si="2951"/>
        <v>-934.2</v>
      </c>
      <c r="Q2033" s="18">
        <f t="shared" si="2951"/>
        <v>-450.7</v>
      </c>
      <c r="R2033" s="18">
        <f t="shared" si="2896"/>
        <v>497922.8</v>
      </c>
      <c r="S2033" s="18">
        <f t="shared" ref="S2033" si="2952">S2034+S2047</f>
        <v>0</v>
      </c>
      <c r="T2033" s="18">
        <f t="shared" si="2870"/>
        <v>497922.8</v>
      </c>
      <c r="U2033" s="18">
        <f t="shared" si="2897"/>
        <v>506620.29999999993</v>
      </c>
      <c r="V2033" s="18">
        <f t="shared" si="2898"/>
        <v>506687.19999999995</v>
      </c>
      <c r="W2033" s="18">
        <f t="shared" si="2949"/>
        <v>0</v>
      </c>
      <c r="X2033" s="31"/>
      <c r="Y2033" s="26"/>
    </row>
    <row r="2034" spans="1:26" ht="46.8" x14ac:dyDescent="0.3">
      <c r="A2034" s="47" t="s">
        <v>456</v>
      </c>
      <c r="B2034" s="44"/>
      <c r="C2034" s="47"/>
      <c r="D2034" s="47"/>
      <c r="E2034" s="15" t="s">
        <v>627</v>
      </c>
      <c r="F2034" s="19">
        <f t="shared" ref="F2034:K2034" si="2953">F2035+F2041</f>
        <v>250921.2</v>
      </c>
      <c r="G2034" s="19">
        <f t="shared" si="2953"/>
        <v>253432.4</v>
      </c>
      <c r="H2034" s="19">
        <f t="shared" si="2953"/>
        <v>253432.4</v>
      </c>
      <c r="I2034" s="19">
        <f t="shared" si="2953"/>
        <v>-498.8</v>
      </c>
      <c r="J2034" s="19">
        <f t="shared" si="2953"/>
        <v>-670.7</v>
      </c>
      <c r="K2034" s="19">
        <f t="shared" si="2953"/>
        <v>-670.7</v>
      </c>
      <c r="L2034" s="19">
        <f t="shared" si="2889"/>
        <v>250422.40000000002</v>
      </c>
      <c r="M2034" s="19">
        <f t="shared" si="2890"/>
        <v>252761.69999999998</v>
      </c>
      <c r="N2034" s="19">
        <f t="shared" si="2891"/>
        <v>252761.69999999998</v>
      </c>
      <c r="O2034" s="19">
        <f t="shared" ref="O2034:Q2034" si="2954">O2035+O2041</f>
        <v>-477</v>
      </c>
      <c r="P2034" s="19">
        <f t="shared" si="2954"/>
        <v>0</v>
      </c>
      <c r="Q2034" s="19">
        <f t="shared" si="2954"/>
        <v>0</v>
      </c>
      <c r="R2034" s="19">
        <f t="shared" si="2896"/>
        <v>249945.40000000002</v>
      </c>
      <c r="S2034" s="19">
        <f t="shared" ref="S2034" si="2955">S2035+S2041</f>
        <v>0</v>
      </c>
      <c r="T2034" s="19">
        <f t="shared" si="2870"/>
        <v>249945.40000000002</v>
      </c>
      <c r="U2034" s="19">
        <f t="shared" si="2897"/>
        <v>252761.69999999998</v>
      </c>
      <c r="V2034" s="19">
        <f t="shared" si="2898"/>
        <v>252761.69999999998</v>
      </c>
      <c r="W2034" s="19">
        <f t="shared" ref="W2034" si="2956">W2035+W2041</f>
        <v>0</v>
      </c>
      <c r="X2034" s="32"/>
      <c r="Y2034" s="23"/>
      <c r="Z2034" s="2"/>
    </row>
    <row r="2035" spans="1:26" ht="93.6" x14ac:dyDescent="0.3">
      <c r="A2035" s="47" t="s">
        <v>456</v>
      </c>
      <c r="B2035" s="44">
        <v>100</v>
      </c>
      <c r="C2035" s="47"/>
      <c r="D2035" s="47"/>
      <c r="E2035" s="15" t="s">
        <v>577</v>
      </c>
      <c r="F2035" s="19">
        <f t="shared" ref="F2035:K2035" si="2957">F2036</f>
        <v>196233.3</v>
      </c>
      <c r="G2035" s="19">
        <f t="shared" si="2957"/>
        <v>196750.5</v>
      </c>
      <c r="H2035" s="19">
        <f t="shared" si="2957"/>
        <v>196750.5</v>
      </c>
      <c r="I2035" s="19">
        <f t="shared" si="2957"/>
        <v>-445.1</v>
      </c>
      <c r="J2035" s="19">
        <f t="shared" si="2957"/>
        <v>-617.20000000000005</v>
      </c>
      <c r="K2035" s="19">
        <f t="shared" si="2957"/>
        <v>-617.20000000000005</v>
      </c>
      <c r="L2035" s="19">
        <f t="shared" si="2889"/>
        <v>195788.19999999998</v>
      </c>
      <c r="M2035" s="19">
        <f t="shared" si="2890"/>
        <v>196133.3</v>
      </c>
      <c r="N2035" s="19">
        <f t="shared" si="2891"/>
        <v>196133.3</v>
      </c>
      <c r="O2035" s="19">
        <f t="shared" ref="O2035:Q2035" si="2958">O2036</f>
        <v>0</v>
      </c>
      <c r="P2035" s="19">
        <f t="shared" si="2958"/>
        <v>0</v>
      </c>
      <c r="Q2035" s="19">
        <f t="shared" si="2958"/>
        <v>0</v>
      </c>
      <c r="R2035" s="19">
        <f t="shared" si="2896"/>
        <v>195788.19999999998</v>
      </c>
      <c r="S2035" s="19">
        <f t="shared" ref="S2035" si="2959">S2036</f>
        <v>0</v>
      </c>
      <c r="T2035" s="19">
        <f t="shared" si="2870"/>
        <v>195788.19999999998</v>
      </c>
      <c r="U2035" s="19">
        <f t="shared" si="2897"/>
        <v>196133.3</v>
      </c>
      <c r="V2035" s="19">
        <f t="shared" si="2898"/>
        <v>196133.3</v>
      </c>
      <c r="W2035" s="19">
        <f t="shared" ref="W2035" si="2960">W2036</f>
        <v>0</v>
      </c>
      <c r="X2035" s="32"/>
      <c r="Y2035" s="23"/>
      <c r="Z2035" s="2"/>
    </row>
    <row r="2036" spans="1:26" ht="31.2" x14ac:dyDescent="0.3">
      <c r="A2036" s="47" t="s">
        <v>456</v>
      </c>
      <c r="B2036" s="44">
        <v>110</v>
      </c>
      <c r="C2036" s="47"/>
      <c r="D2036" s="47"/>
      <c r="E2036" s="15" t="s">
        <v>584</v>
      </c>
      <c r="F2036" s="19">
        <f t="shared" ref="F2036:K2036" si="2961">F2037+F2038+F2039+F2040</f>
        <v>196233.3</v>
      </c>
      <c r="G2036" s="19">
        <f t="shared" si="2961"/>
        <v>196750.5</v>
      </c>
      <c r="H2036" s="19">
        <f t="shared" si="2961"/>
        <v>196750.5</v>
      </c>
      <c r="I2036" s="19">
        <f t="shared" si="2961"/>
        <v>-445.1</v>
      </c>
      <c r="J2036" s="19">
        <f t="shared" si="2961"/>
        <v>-617.20000000000005</v>
      </c>
      <c r="K2036" s="19">
        <f t="shared" si="2961"/>
        <v>-617.20000000000005</v>
      </c>
      <c r="L2036" s="19">
        <f t="shared" si="2889"/>
        <v>195788.19999999998</v>
      </c>
      <c r="M2036" s="19">
        <f t="shared" si="2890"/>
        <v>196133.3</v>
      </c>
      <c r="N2036" s="19">
        <f t="shared" si="2891"/>
        <v>196133.3</v>
      </c>
      <c r="O2036" s="19">
        <f t="shared" ref="O2036:Q2036" si="2962">O2037+O2038+O2039+O2040</f>
        <v>0</v>
      </c>
      <c r="P2036" s="19">
        <f t="shared" si="2962"/>
        <v>0</v>
      </c>
      <c r="Q2036" s="19">
        <f t="shared" si="2962"/>
        <v>0</v>
      </c>
      <c r="R2036" s="19">
        <f t="shared" si="2896"/>
        <v>195788.19999999998</v>
      </c>
      <c r="S2036" s="19">
        <f t="shared" ref="S2036" si="2963">S2037+S2038+S2039+S2040</f>
        <v>0</v>
      </c>
      <c r="T2036" s="19">
        <f t="shared" si="2870"/>
        <v>195788.19999999998</v>
      </c>
      <c r="U2036" s="19">
        <f t="shared" si="2897"/>
        <v>196133.3</v>
      </c>
      <c r="V2036" s="19">
        <f t="shared" si="2898"/>
        <v>196133.3</v>
      </c>
      <c r="W2036" s="19">
        <f t="shared" ref="W2036" si="2964">W2037+W2038+W2039+W2040</f>
        <v>0</v>
      </c>
      <c r="X2036" s="32"/>
      <c r="Y2036" s="23"/>
      <c r="Z2036" s="2"/>
    </row>
    <row r="2037" spans="1:26" x14ac:dyDescent="0.3">
      <c r="A2037" s="47" t="s">
        <v>456</v>
      </c>
      <c r="B2037" s="44">
        <v>110</v>
      </c>
      <c r="C2037" s="47" t="s">
        <v>5</v>
      </c>
      <c r="D2037" s="47" t="s">
        <v>6</v>
      </c>
      <c r="E2037" s="15" t="s">
        <v>543</v>
      </c>
      <c r="F2037" s="19">
        <v>70507.5</v>
      </c>
      <c r="G2037" s="19">
        <v>80507.899999999994</v>
      </c>
      <c r="H2037" s="19">
        <v>80507.899999999994</v>
      </c>
      <c r="I2037" s="24">
        <v>-445.1</v>
      </c>
      <c r="J2037" s="24">
        <v>-617.20000000000005</v>
      </c>
      <c r="K2037" s="24">
        <v>-617.20000000000005</v>
      </c>
      <c r="L2037" s="19">
        <f t="shared" si="2889"/>
        <v>70062.399999999994</v>
      </c>
      <c r="M2037" s="19">
        <f t="shared" si="2890"/>
        <v>79890.7</v>
      </c>
      <c r="N2037" s="19">
        <f t="shared" si="2891"/>
        <v>79890.7</v>
      </c>
      <c r="O2037" s="19"/>
      <c r="P2037" s="19"/>
      <c r="Q2037" s="19"/>
      <c r="R2037" s="19">
        <f t="shared" si="2896"/>
        <v>70062.399999999994</v>
      </c>
      <c r="S2037" s="19"/>
      <c r="T2037" s="19">
        <f t="shared" si="2870"/>
        <v>70062.399999999994</v>
      </c>
      <c r="U2037" s="19">
        <f t="shared" si="2897"/>
        <v>79890.7</v>
      </c>
      <c r="V2037" s="19">
        <f t="shared" si="2898"/>
        <v>79890.7</v>
      </c>
      <c r="W2037" s="19"/>
      <c r="X2037" s="32"/>
      <c r="Y2037" s="23">
        <v>61</v>
      </c>
      <c r="Z2037" s="2"/>
    </row>
    <row r="2038" spans="1:26" x14ac:dyDescent="0.3">
      <c r="A2038" s="47" t="s">
        <v>456</v>
      </c>
      <c r="B2038" s="44">
        <v>110</v>
      </c>
      <c r="C2038" s="47" t="s">
        <v>28</v>
      </c>
      <c r="D2038" s="47" t="s">
        <v>30</v>
      </c>
      <c r="E2038" s="15" t="s">
        <v>562</v>
      </c>
      <c r="F2038" s="19">
        <v>37177.599999999999</v>
      </c>
      <c r="G2038" s="19">
        <v>34372.800000000003</v>
      </c>
      <c r="H2038" s="19">
        <v>34372.800000000003</v>
      </c>
      <c r="I2038" s="19"/>
      <c r="J2038" s="19"/>
      <c r="K2038" s="19"/>
      <c r="L2038" s="19">
        <f t="shared" si="2889"/>
        <v>37177.599999999999</v>
      </c>
      <c r="M2038" s="19">
        <f t="shared" si="2890"/>
        <v>34372.800000000003</v>
      </c>
      <c r="N2038" s="19">
        <f t="shared" si="2891"/>
        <v>34372.800000000003</v>
      </c>
      <c r="O2038" s="19"/>
      <c r="P2038" s="19"/>
      <c r="Q2038" s="19"/>
      <c r="R2038" s="19">
        <f t="shared" si="2896"/>
        <v>37177.599999999999</v>
      </c>
      <c r="S2038" s="19"/>
      <c r="T2038" s="19">
        <f t="shared" si="2870"/>
        <v>37177.599999999999</v>
      </c>
      <c r="U2038" s="19">
        <f t="shared" si="2897"/>
        <v>34372.800000000003</v>
      </c>
      <c r="V2038" s="19">
        <f t="shared" si="2898"/>
        <v>34372.800000000003</v>
      </c>
      <c r="W2038" s="19"/>
      <c r="X2038" s="32"/>
      <c r="Y2038" s="23"/>
      <c r="Z2038" s="2"/>
    </row>
    <row r="2039" spans="1:26" ht="31.2" x14ac:dyDescent="0.3">
      <c r="A2039" s="47" t="s">
        <v>456</v>
      </c>
      <c r="B2039" s="44">
        <v>110</v>
      </c>
      <c r="C2039" s="47" t="s">
        <v>24</v>
      </c>
      <c r="D2039" s="47" t="s">
        <v>151</v>
      </c>
      <c r="E2039" s="15" t="s">
        <v>564</v>
      </c>
      <c r="F2039" s="19">
        <v>52724.5</v>
      </c>
      <c r="G2039" s="19">
        <v>48746.9</v>
      </c>
      <c r="H2039" s="19">
        <v>48746.9</v>
      </c>
      <c r="I2039" s="19"/>
      <c r="J2039" s="19"/>
      <c r="K2039" s="19"/>
      <c r="L2039" s="19">
        <f t="shared" si="2889"/>
        <v>52724.5</v>
      </c>
      <c r="M2039" s="19">
        <f t="shared" si="2890"/>
        <v>48746.9</v>
      </c>
      <c r="N2039" s="19">
        <f t="shared" si="2891"/>
        <v>48746.9</v>
      </c>
      <c r="O2039" s="19"/>
      <c r="P2039" s="19"/>
      <c r="Q2039" s="19"/>
      <c r="R2039" s="19">
        <f t="shared" si="2896"/>
        <v>52724.5</v>
      </c>
      <c r="S2039" s="19"/>
      <c r="T2039" s="19">
        <f t="shared" si="2870"/>
        <v>52724.5</v>
      </c>
      <c r="U2039" s="19">
        <f t="shared" si="2897"/>
        <v>48746.9</v>
      </c>
      <c r="V2039" s="19">
        <f t="shared" si="2898"/>
        <v>48746.9</v>
      </c>
      <c r="W2039" s="19"/>
      <c r="X2039" s="32"/>
      <c r="Y2039" s="23"/>
      <c r="Z2039" s="2"/>
    </row>
    <row r="2040" spans="1:26" ht="31.2" x14ac:dyDescent="0.3">
      <c r="A2040" s="47" t="s">
        <v>456</v>
      </c>
      <c r="B2040" s="44">
        <v>110</v>
      </c>
      <c r="C2040" s="47" t="s">
        <v>105</v>
      </c>
      <c r="D2040" s="47" t="s">
        <v>200</v>
      </c>
      <c r="E2040" s="15" t="s">
        <v>573</v>
      </c>
      <c r="F2040" s="19">
        <v>35823.699999999997</v>
      </c>
      <c r="G2040" s="19">
        <v>33122.9</v>
      </c>
      <c r="H2040" s="19">
        <v>33122.9</v>
      </c>
      <c r="I2040" s="19"/>
      <c r="J2040" s="19"/>
      <c r="K2040" s="19"/>
      <c r="L2040" s="19">
        <f t="shared" si="2889"/>
        <v>35823.699999999997</v>
      </c>
      <c r="M2040" s="19">
        <f t="shared" si="2890"/>
        <v>33122.9</v>
      </c>
      <c r="N2040" s="19">
        <f t="shared" si="2891"/>
        <v>33122.9</v>
      </c>
      <c r="O2040" s="19"/>
      <c r="P2040" s="19"/>
      <c r="Q2040" s="19"/>
      <c r="R2040" s="19">
        <f t="shared" si="2896"/>
        <v>35823.699999999997</v>
      </c>
      <c r="S2040" s="19"/>
      <c r="T2040" s="19">
        <f t="shared" si="2870"/>
        <v>35823.699999999997</v>
      </c>
      <c r="U2040" s="19">
        <f t="shared" si="2897"/>
        <v>33122.9</v>
      </c>
      <c r="V2040" s="19">
        <f t="shared" si="2898"/>
        <v>33122.9</v>
      </c>
      <c r="W2040" s="19"/>
      <c r="X2040" s="32"/>
      <c r="Y2040" s="23"/>
      <c r="Z2040" s="2"/>
    </row>
    <row r="2041" spans="1:26" ht="31.2" x14ac:dyDescent="0.3">
      <c r="A2041" s="47" t="s">
        <v>456</v>
      </c>
      <c r="B2041" s="44">
        <v>200</v>
      </c>
      <c r="C2041" s="47"/>
      <c r="D2041" s="47"/>
      <c r="E2041" s="15" t="s">
        <v>578</v>
      </c>
      <c r="F2041" s="19">
        <f t="shared" ref="F2041:K2041" si="2965">F2042</f>
        <v>54687.900000000009</v>
      </c>
      <c r="G2041" s="19">
        <f t="shared" si="2965"/>
        <v>56681.9</v>
      </c>
      <c r="H2041" s="19">
        <f t="shared" si="2965"/>
        <v>56681.9</v>
      </c>
      <c r="I2041" s="19">
        <f t="shared" si="2965"/>
        <v>-53.7</v>
      </c>
      <c r="J2041" s="19">
        <f t="shared" si="2965"/>
        <v>-53.5</v>
      </c>
      <c r="K2041" s="19">
        <f t="shared" si="2965"/>
        <v>-53.5</v>
      </c>
      <c r="L2041" s="19">
        <f t="shared" si="2889"/>
        <v>54634.200000000012</v>
      </c>
      <c r="M2041" s="19">
        <f t="shared" si="2890"/>
        <v>56628.4</v>
      </c>
      <c r="N2041" s="19">
        <f t="shared" si="2891"/>
        <v>56628.4</v>
      </c>
      <c r="O2041" s="19">
        <f t="shared" ref="O2041:Q2041" si="2966">O2042</f>
        <v>-477</v>
      </c>
      <c r="P2041" s="19">
        <f t="shared" si="2966"/>
        <v>0</v>
      </c>
      <c r="Q2041" s="19">
        <f t="shared" si="2966"/>
        <v>0</v>
      </c>
      <c r="R2041" s="19">
        <f t="shared" si="2896"/>
        <v>54157.200000000012</v>
      </c>
      <c r="S2041" s="19">
        <f t="shared" ref="S2041" si="2967">S2042</f>
        <v>0</v>
      </c>
      <c r="T2041" s="19">
        <f t="shared" si="2870"/>
        <v>54157.200000000012</v>
      </c>
      <c r="U2041" s="19">
        <f t="shared" si="2897"/>
        <v>56628.4</v>
      </c>
      <c r="V2041" s="19">
        <f t="shared" si="2898"/>
        <v>56628.4</v>
      </c>
      <c r="W2041" s="19">
        <f t="shared" ref="W2041" si="2968">W2042</f>
        <v>0</v>
      </c>
      <c r="X2041" s="32"/>
      <c r="Y2041" s="23"/>
      <c r="Z2041" s="2"/>
    </row>
    <row r="2042" spans="1:26" ht="46.8" x14ac:dyDescent="0.3">
      <c r="A2042" s="47" t="s">
        <v>456</v>
      </c>
      <c r="B2042" s="44">
        <v>240</v>
      </c>
      <c r="C2042" s="47"/>
      <c r="D2042" s="47"/>
      <c r="E2042" s="15" t="s">
        <v>586</v>
      </c>
      <c r="F2042" s="19">
        <f t="shared" ref="F2042:K2042" si="2969">F2043+F2044+F2045+F2046</f>
        <v>54687.900000000009</v>
      </c>
      <c r="G2042" s="19">
        <f t="shared" si="2969"/>
        <v>56681.9</v>
      </c>
      <c r="H2042" s="19">
        <f t="shared" si="2969"/>
        <v>56681.9</v>
      </c>
      <c r="I2042" s="19">
        <f t="shared" si="2969"/>
        <v>-53.7</v>
      </c>
      <c r="J2042" s="19">
        <f t="shared" si="2969"/>
        <v>-53.5</v>
      </c>
      <c r="K2042" s="19">
        <f t="shared" si="2969"/>
        <v>-53.5</v>
      </c>
      <c r="L2042" s="19">
        <f t="shared" si="2889"/>
        <v>54634.200000000012</v>
      </c>
      <c r="M2042" s="19">
        <f t="shared" si="2890"/>
        <v>56628.4</v>
      </c>
      <c r="N2042" s="19">
        <f t="shared" si="2891"/>
        <v>56628.4</v>
      </c>
      <c r="O2042" s="19">
        <f t="shared" ref="O2042:Q2042" si="2970">O2043+O2044+O2045+O2046</f>
        <v>-477</v>
      </c>
      <c r="P2042" s="19">
        <f t="shared" si="2970"/>
        <v>0</v>
      </c>
      <c r="Q2042" s="19">
        <f t="shared" si="2970"/>
        <v>0</v>
      </c>
      <c r="R2042" s="19">
        <f t="shared" si="2896"/>
        <v>54157.200000000012</v>
      </c>
      <c r="S2042" s="19">
        <f t="shared" ref="S2042" si="2971">S2043+S2044+S2045+S2046</f>
        <v>0</v>
      </c>
      <c r="T2042" s="19">
        <f t="shared" si="2870"/>
        <v>54157.200000000012</v>
      </c>
      <c r="U2042" s="19">
        <f t="shared" si="2897"/>
        <v>56628.4</v>
      </c>
      <c r="V2042" s="19">
        <f t="shared" si="2898"/>
        <v>56628.4</v>
      </c>
      <c r="W2042" s="19">
        <f t="shared" ref="W2042" si="2972">W2043+W2044+W2045+W2046</f>
        <v>0</v>
      </c>
      <c r="X2042" s="32"/>
      <c r="Y2042" s="23"/>
      <c r="Z2042" s="2"/>
    </row>
    <row r="2043" spans="1:26" x14ac:dyDescent="0.3">
      <c r="A2043" s="47" t="s">
        <v>456</v>
      </c>
      <c r="B2043" s="44">
        <v>240</v>
      </c>
      <c r="C2043" s="47" t="s">
        <v>5</v>
      </c>
      <c r="D2043" s="47" t="s">
        <v>6</v>
      </c>
      <c r="E2043" s="15" t="s">
        <v>543</v>
      </c>
      <c r="F2043" s="19">
        <v>11870.9</v>
      </c>
      <c r="G2043" s="19">
        <v>13860.4</v>
      </c>
      <c r="H2043" s="19">
        <v>13860.4</v>
      </c>
      <c r="I2043" s="24">
        <v>-53.7</v>
      </c>
      <c r="J2043" s="24">
        <v>-53.5</v>
      </c>
      <c r="K2043" s="24">
        <v>-53.5</v>
      </c>
      <c r="L2043" s="19">
        <f t="shared" si="2889"/>
        <v>11817.199999999999</v>
      </c>
      <c r="M2043" s="19">
        <f t="shared" si="2890"/>
        <v>13806.9</v>
      </c>
      <c r="N2043" s="19">
        <f t="shared" si="2891"/>
        <v>13806.9</v>
      </c>
      <c r="O2043" s="19">
        <v>-477</v>
      </c>
      <c r="P2043" s="19"/>
      <c r="Q2043" s="19"/>
      <c r="R2043" s="19">
        <f t="shared" si="2896"/>
        <v>11340.199999999999</v>
      </c>
      <c r="S2043" s="19"/>
      <c r="T2043" s="19">
        <f t="shared" si="2870"/>
        <v>11340.199999999999</v>
      </c>
      <c r="U2043" s="19">
        <f t="shared" si="2897"/>
        <v>13806.9</v>
      </c>
      <c r="V2043" s="19">
        <f t="shared" si="2898"/>
        <v>13806.9</v>
      </c>
      <c r="W2043" s="19"/>
      <c r="X2043" s="32"/>
      <c r="Y2043" s="23">
        <v>62</v>
      </c>
      <c r="Z2043" s="2"/>
    </row>
    <row r="2044" spans="1:26" x14ac:dyDescent="0.3">
      <c r="A2044" s="47" t="s">
        <v>456</v>
      </c>
      <c r="B2044" s="44">
        <v>240</v>
      </c>
      <c r="C2044" s="47" t="s">
        <v>28</v>
      </c>
      <c r="D2044" s="47" t="s">
        <v>30</v>
      </c>
      <c r="E2044" s="15" t="s">
        <v>562</v>
      </c>
      <c r="F2044" s="19">
        <v>25497</v>
      </c>
      <c r="G2044" s="19">
        <v>25503.7</v>
      </c>
      <c r="H2044" s="19">
        <v>25503.7</v>
      </c>
      <c r="I2044" s="19"/>
      <c r="J2044" s="19"/>
      <c r="K2044" s="19"/>
      <c r="L2044" s="19">
        <f t="shared" si="2889"/>
        <v>25497</v>
      </c>
      <c r="M2044" s="19">
        <f t="shared" si="2890"/>
        <v>25503.7</v>
      </c>
      <c r="N2044" s="19">
        <f t="shared" si="2891"/>
        <v>25503.7</v>
      </c>
      <c r="O2044" s="19"/>
      <c r="P2044" s="19"/>
      <c r="Q2044" s="19"/>
      <c r="R2044" s="19">
        <f t="shared" si="2896"/>
        <v>25497</v>
      </c>
      <c r="S2044" s="19"/>
      <c r="T2044" s="19">
        <f t="shared" si="2870"/>
        <v>25497</v>
      </c>
      <c r="U2044" s="19">
        <f t="shared" si="2897"/>
        <v>25503.7</v>
      </c>
      <c r="V2044" s="19">
        <f t="shared" si="2898"/>
        <v>25503.7</v>
      </c>
      <c r="W2044" s="19"/>
      <c r="X2044" s="32"/>
      <c r="Y2044" s="23"/>
      <c r="Z2044" s="2"/>
    </row>
    <row r="2045" spans="1:26" ht="31.2" x14ac:dyDescent="0.3">
      <c r="A2045" s="47" t="s">
        <v>456</v>
      </c>
      <c r="B2045" s="44">
        <v>240</v>
      </c>
      <c r="C2045" s="47" t="s">
        <v>24</v>
      </c>
      <c r="D2045" s="47" t="s">
        <v>151</v>
      </c>
      <c r="E2045" s="15" t="s">
        <v>564</v>
      </c>
      <c r="F2045" s="19">
        <v>10788.2</v>
      </c>
      <c r="G2045" s="19">
        <v>10788.2</v>
      </c>
      <c r="H2045" s="19">
        <v>10788.2</v>
      </c>
      <c r="I2045" s="19"/>
      <c r="J2045" s="19"/>
      <c r="K2045" s="19"/>
      <c r="L2045" s="19">
        <f t="shared" si="2889"/>
        <v>10788.2</v>
      </c>
      <c r="M2045" s="19">
        <f t="shared" si="2890"/>
        <v>10788.2</v>
      </c>
      <c r="N2045" s="19">
        <f t="shared" si="2891"/>
        <v>10788.2</v>
      </c>
      <c r="O2045" s="19"/>
      <c r="P2045" s="19"/>
      <c r="Q2045" s="19"/>
      <c r="R2045" s="19">
        <f t="shared" si="2896"/>
        <v>10788.2</v>
      </c>
      <c r="S2045" s="19"/>
      <c r="T2045" s="19">
        <f t="shared" si="2870"/>
        <v>10788.2</v>
      </c>
      <c r="U2045" s="19">
        <f t="shared" si="2897"/>
        <v>10788.2</v>
      </c>
      <c r="V2045" s="19">
        <f t="shared" si="2898"/>
        <v>10788.2</v>
      </c>
      <c r="W2045" s="19"/>
      <c r="X2045" s="32"/>
      <c r="Y2045" s="23"/>
      <c r="Z2045" s="2"/>
    </row>
    <row r="2046" spans="1:26" ht="31.2" x14ac:dyDescent="0.3">
      <c r="A2046" s="47" t="s">
        <v>456</v>
      </c>
      <c r="B2046" s="44">
        <v>240</v>
      </c>
      <c r="C2046" s="47" t="s">
        <v>105</v>
      </c>
      <c r="D2046" s="47" t="s">
        <v>200</v>
      </c>
      <c r="E2046" s="15" t="s">
        <v>573</v>
      </c>
      <c r="F2046" s="19">
        <v>6531.8</v>
      </c>
      <c r="G2046" s="19">
        <v>6529.6</v>
      </c>
      <c r="H2046" s="19">
        <v>6529.6</v>
      </c>
      <c r="I2046" s="19"/>
      <c r="J2046" s="19"/>
      <c r="K2046" s="19"/>
      <c r="L2046" s="19">
        <f t="shared" si="2889"/>
        <v>6531.8</v>
      </c>
      <c r="M2046" s="19">
        <f t="shared" si="2890"/>
        <v>6529.6</v>
      </c>
      <c r="N2046" s="19">
        <f t="shared" si="2891"/>
        <v>6529.6</v>
      </c>
      <c r="O2046" s="19"/>
      <c r="P2046" s="19"/>
      <c r="Q2046" s="19"/>
      <c r="R2046" s="19">
        <f t="shared" si="2896"/>
        <v>6531.8</v>
      </c>
      <c r="S2046" s="19"/>
      <c r="T2046" s="19">
        <f t="shared" si="2870"/>
        <v>6531.8</v>
      </c>
      <c r="U2046" s="19">
        <f t="shared" si="2897"/>
        <v>6529.6</v>
      </c>
      <c r="V2046" s="19">
        <f t="shared" si="2898"/>
        <v>6529.6</v>
      </c>
      <c r="W2046" s="19"/>
      <c r="X2046" s="32"/>
      <c r="Y2046" s="23"/>
      <c r="Z2046" s="2"/>
    </row>
    <row r="2047" spans="1:26" ht="46.8" x14ac:dyDescent="0.3">
      <c r="A2047" s="47" t="s">
        <v>657</v>
      </c>
      <c r="B2047" s="44"/>
      <c r="C2047" s="47"/>
      <c r="D2047" s="47"/>
      <c r="E2047" s="15" t="s">
        <v>694</v>
      </c>
      <c r="F2047" s="19">
        <f t="shared" ref="F2047:K2047" si="2973">F2048+F2051</f>
        <v>249406.3</v>
      </c>
      <c r="G2047" s="19">
        <f t="shared" si="2973"/>
        <v>254792.8</v>
      </c>
      <c r="H2047" s="19">
        <f t="shared" si="2973"/>
        <v>254376.2</v>
      </c>
      <c r="I2047" s="19">
        <f t="shared" si="2973"/>
        <v>0</v>
      </c>
      <c r="J2047" s="19">
        <f t="shared" si="2973"/>
        <v>0</v>
      </c>
      <c r="K2047" s="19">
        <f t="shared" si="2973"/>
        <v>0</v>
      </c>
      <c r="L2047" s="19">
        <f t="shared" si="2889"/>
        <v>249406.3</v>
      </c>
      <c r="M2047" s="19">
        <f t="shared" si="2890"/>
        <v>254792.8</v>
      </c>
      <c r="N2047" s="19">
        <f t="shared" si="2891"/>
        <v>254376.2</v>
      </c>
      <c r="O2047" s="19">
        <f t="shared" ref="O2047:Q2047" si="2974">O2048+O2051</f>
        <v>-1428.9</v>
      </c>
      <c r="P2047" s="19">
        <f t="shared" si="2974"/>
        <v>-934.2</v>
      </c>
      <c r="Q2047" s="19">
        <f t="shared" si="2974"/>
        <v>-450.7</v>
      </c>
      <c r="R2047" s="19">
        <f t="shared" si="2896"/>
        <v>247977.4</v>
      </c>
      <c r="S2047" s="19">
        <f t="shared" ref="S2047" si="2975">S2048+S2051</f>
        <v>0</v>
      </c>
      <c r="T2047" s="19">
        <f t="shared" si="2870"/>
        <v>247977.4</v>
      </c>
      <c r="U2047" s="19">
        <f t="shared" si="2897"/>
        <v>253858.59999999998</v>
      </c>
      <c r="V2047" s="19">
        <f t="shared" si="2898"/>
        <v>253925.5</v>
      </c>
      <c r="W2047" s="19">
        <f t="shared" ref="W2047" si="2976">W2048+W2051</f>
        <v>0</v>
      </c>
      <c r="X2047" s="32"/>
      <c r="Y2047" s="23"/>
      <c r="Z2047" s="2"/>
    </row>
    <row r="2048" spans="1:26" ht="93.6" x14ac:dyDescent="0.3">
      <c r="A2048" s="47" t="s">
        <v>657</v>
      </c>
      <c r="B2048" s="44">
        <v>100</v>
      </c>
      <c r="C2048" s="47"/>
      <c r="D2048" s="47"/>
      <c r="E2048" s="15" t="s">
        <v>577</v>
      </c>
      <c r="F2048" s="19">
        <f t="shared" ref="F2048:K2049" si="2977">F2049</f>
        <v>246100.19999999998</v>
      </c>
      <c r="G2048" s="19">
        <f t="shared" si="2977"/>
        <v>251595.5</v>
      </c>
      <c r="H2048" s="19">
        <f t="shared" si="2977"/>
        <v>251216.6</v>
      </c>
      <c r="I2048" s="19">
        <f t="shared" si="2977"/>
        <v>0</v>
      </c>
      <c r="J2048" s="19">
        <f t="shared" si="2977"/>
        <v>0</v>
      </c>
      <c r="K2048" s="19">
        <f t="shared" si="2977"/>
        <v>0</v>
      </c>
      <c r="L2048" s="19">
        <f t="shared" si="2889"/>
        <v>246100.19999999998</v>
      </c>
      <c r="M2048" s="19">
        <f t="shared" si="2890"/>
        <v>251595.5</v>
      </c>
      <c r="N2048" s="19">
        <f t="shared" si="2891"/>
        <v>251216.6</v>
      </c>
      <c r="O2048" s="19">
        <f t="shared" ref="O2048:Q2049" si="2978">O2049</f>
        <v>-514.79999999999995</v>
      </c>
      <c r="P2048" s="19">
        <f t="shared" si="2978"/>
        <v>-249.1</v>
      </c>
      <c r="Q2048" s="19">
        <f t="shared" si="2978"/>
        <v>0</v>
      </c>
      <c r="R2048" s="19">
        <f t="shared" si="2896"/>
        <v>245585.4</v>
      </c>
      <c r="S2048" s="19">
        <f t="shared" ref="S2048:S2049" si="2979">S2049</f>
        <v>0</v>
      </c>
      <c r="T2048" s="19">
        <f t="shared" ref="T2048:T2111" si="2980">R2048+S2048</f>
        <v>245585.4</v>
      </c>
      <c r="U2048" s="19">
        <f t="shared" si="2897"/>
        <v>251346.4</v>
      </c>
      <c r="V2048" s="19">
        <f t="shared" si="2898"/>
        <v>251216.6</v>
      </c>
      <c r="W2048" s="19">
        <f t="shared" ref="W2048:W2049" si="2981">W2049</f>
        <v>0</v>
      </c>
      <c r="X2048" s="32"/>
      <c r="Y2048" s="23"/>
      <c r="Z2048" s="2"/>
    </row>
    <row r="2049" spans="1:26" ht="31.2" x14ac:dyDescent="0.3">
      <c r="A2049" s="47" t="s">
        <v>657</v>
      </c>
      <c r="B2049" s="44">
        <v>110</v>
      </c>
      <c r="C2049" s="47"/>
      <c r="D2049" s="47"/>
      <c r="E2049" s="15" t="s">
        <v>584</v>
      </c>
      <c r="F2049" s="19">
        <f t="shared" si="2977"/>
        <v>246100.19999999998</v>
      </c>
      <c r="G2049" s="19">
        <f t="shared" si="2977"/>
        <v>251595.5</v>
      </c>
      <c r="H2049" s="19">
        <f t="shared" si="2977"/>
        <v>251216.6</v>
      </c>
      <c r="I2049" s="19">
        <f t="shared" si="2977"/>
        <v>0</v>
      </c>
      <c r="J2049" s="19">
        <f t="shared" si="2977"/>
        <v>0</v>
      </c>
      <c r="K2049" s="19">
        <f t="shared" si="2977"/>
        <v>0</v>
      </c>
      <c r="L2049" s="19">
        <f t="shared" si="2889"/>
        <v>246100.19999999998</v>
      </c>
      <c r="M2049" s="19">
        <f t="shared" si="2890"/>
        <v>251595.5</v>
      </c>
      <c r="N2049" s="19">
        <f t="shared" si="2891"/>
        <v>251216.6</v>
      </c>
      <c r="O2049" s="19">
        <f t="shared" si="2978"/>
        <v>-514.79999999999995</v>
      </c>
      <c r="P2049" s="19">
        <f t="shared" si="2978"/>
        <v>-249.1</v>
      </c>
      <c r="Q2049" s="19">
        <f t="shared" si="2978"/>
        <v>0</v>
      </c>
      <c r="R2049" s="19">
        <f t="shared" si="2896"/>
        <v>245585.4</v>
      </c>
      <c r="S2049" s="19">
        <f t="shared" si="2979"/>
        <v>0</v>
      </c>
      <c r="T2049" s="19">
        <f t="shared" si="2980"/>
        <v>245585.4</v>
      </c>
      <c r="U2049" s="19">
        <f t="shared" si="2897"/>
        <v>251346.4</v>
      </c>
      <c r="V2049" s="19">
        <f t="shared" si="2898"/>
        <v>251216.6</v>
      </c>
      <c r="W2049" s="19">
        <f t="shared" si="2981"/>
        <v>0</v>
      </c>
      <c r="X2049" s="32"/>
      <c r="Y2049" s="23"/>
      <c r="Z2049" s="2"/>
    </row>
    <row r="2050" spans="1:26" x14ac:dyDescent="0.3">
      <c r="A2050" s="47" t="s">
        <v>657</v>
      </c>
      <c r="B2050" s="44">
        <v>110</v>
      </c>
      <c r="C2050" s="47" t="s">
        <v>28</v>
      </c>
      <c r="D2050" s="47" t="s">
        <v>30</v>
      </c>
      <c r="E2050" s="15" t="s">
        <v>562</v>
      </c>
      <c r="F2050" s="19">
        <v>246100.19999999998</v>
      </c>
      <c r="G2050" s="19">
        <v>251595.5</v>
      </c>
      <c r="H2050" s="19">
        <v>251216.6</v>
      </c>
      <c r="I2050" s="19"/>
      <c r="J2050" s="19"/>
      <c r="K2050" s="19"/>
      <c r="L2050" s="19">
        <f t="shared" si="2889"/>
        <v>246100.19999999998</v>
      </c>
      <c r="M2050" s="19">
        <f t="shared" si="2890"/>
        <v>251595.5</v>
      </c>
      <c r="N2050" s="19">
        <f t="shared" si="2891"/>
        <v>251216.6</v>
      </c>
      <c r="O2050" s="19">
        <v>-514.79999999999995</v>
      </c>
      <c r="P2050" s="19">
        <v>-249.1</v>
      </c>
      <c r="Q2050" s="19"/>
      <c r="R2050" s="19">
        <f t="shared" si="2896"/>
        <v>245585.4</v>
      </c>
      <c r="S2050" s="19"/>
      <c r="T2050" s="19">
        <f t="shared" si="2980"/>
        <v>245585.4</v>
      </c>
      <c r="U2050" s="19">
        <f t="shared" si="2897"/>
        <v>251346.4</v>
      </c>
      <c r="V2050" s="19">
        <f t="shared" si="2898"/>
        <v>251216.6</v>
      </c>
      <c r="W2050" s="19"/>
      <c r="X2050" s="32"/>
      <c r="Y2050" s="23"/>
      <c r="Z2050" s="2"/>
    </row>
    <row r="2051" spans="1:26" ht="31.2" x14ac:dyDescent="0.3">
      <c r="A2051" s="47" t="s">
        <v>657</v>
      </c>
      <c r="B2051" s="44">
        <v>200</v>
      </c>
      <c r="C2051" s="47"/>
      <c r="D2051" s="47"/>
      <c r="E2051" s="15" t="s">
        <v>578</v>
      </c>
      <c r="F2051" s="19">
        <f t="shared" ref="F2051:K2052" si="2982">F2052</f>
        <v>3306.1</v>
      </c>
      <c r="G2051" s="19">
        <f t="shared" si="2982"/>
        <v>3197.3</v>
      </c>
      <c r="H2051" s="19">
        <f t="shared" si="2982"/>
        <v>3159.6</v>
      </c>
      <c r="I2051" s="19">
        <f t="shared" si="2982"/>
        <v>0</v>
      </c>
      <c r="J2051" s="19">
        <f t="shared" si="2982"/>
        <v>0</v>
      </c>
      <c r="K2051" s="19">
        <f t="shared" si="2982"/>
        <v>0</v>
      </c>
      <c r="L2051" s="19">
        <f t="shared" si="2889"/>
        <v>3306.1</v>
      </c>
      <c r="M2051" s="19">
        <f t="shared" si="2890"/>
        <v>3197.3</v>
      </c>
      <c r="N2051" s="19">
        <f t="shared" si="2891"/>
        <v>3159.6</v>
      </c>
      <c r="O2051" s="19">
        <f t="shared" ref="O2051:Q2052" si="2983">O2052</f>
        <v>-914.1</v>
      </c>
      <c r="P2051" s="19">
        <f t="shared" si="2983"/>
        <v>-685.1</v>
      </c>
      <c r="Q2051" s="19">
        <f t="shared" si="2983"/>
        <v>-450.7</v>
      </c>
      <c r="R2051" s="19">
        <f t="shared" si="2896"/>
        <v>2392</v>
      </c>
      <c r="S2051" s="19">
        <f t="shared" ref="S2051:S2052" si="2984">S2052</f>
        <v>0</v>
      </c>
      <c r="T2051" s="19">
        <f t="shared" si="2980"/>
        <v>2392</v>
      </c>
      <c r="U2051" s="19">
        <f t="shared" si="2897"/>
        <v>2512.2000000000003</v>
      </c>
      <c r="V2051" s="19">
        <f t="shared" si="2898"/>
        <v>2708.9</v>
      </c>
      <c r="W2051" s="19">
        <f t="shared" ref="W2051:W2052" si="2985">W2052</f>
        <v>0</v>
      </c>
      <c r="X2051" s="32"/>
      <c r="Y2051" s="23"/>
      <c r="Z2051" s="2"/>
    </row>
    <row r="2052" spans="1:26" ht="46.8" x14ac:dyDescent="0.3">
      <c r="A2052" s="47" t="s">
        <v>657</v>
      </c>
      <c r="B2052" s="44">
        <v>240</v>
      </c>
      <c r="C2052" s="47"/>
      <c r="D2052" s="47"/>
      <c r="E2052" s="15" t="s">
        <v>586</v>
      </c>
      <c r="F2052" s="19">
        <f t="shared" si="2982"/>
        <v>3306.1</v>
      </c>
      <c r="G2052" s="19">
        <f t="shared" si="2982"/>
        <v>3197.3</v>
      </c>
      <c r="H2052" s="19">
        <f t="shared" si="2982"/>
        <v>3159.6</v>
      </c>
      <c r="I2052" s="19">
        <f t="shared" si="2982"/>
        <v>0</v>
      </c>
      <c r="J2052" s="19">
        <f t="shared" si="2982"/>
        <v>0</v>
      </c>
      <c r="K2052" s="19">
        <f t="shared" si="2982"/>
        <v>0</v>
      </c>
      <c r="L2052" s="19">
        <f t="shared" si="2889"/>
        <v>3306.1</v>
      </c>
      <c r="M2052" s="19">
        <f t="shared" si="2890"/>
        <v>3197.3</v>
      </c>
      <c r="N2052" s="19">
        <f t="shared" si="2891"/>
        <v>3159.6</v>
      </c>
      <c r="O2052" s="19">
        <f t="shared" si="2983"/>
        <v>-914.1</v>
      </c>
      <c r="P2052" s="19">
        <f t="shared" si="2983"/>
        <v>-685.1</v>
      </c>
      <c r="Q2052" s="19">
        <f t="shared" si="2983"/>
        <v>-450.7</v>
      </c>
      <c r="R2052" s="19">
        <f t="shared" si="2896"/>
        <v>2392</v>
      </c>
      <c r="S2052" s="19">
        <f t="shared" si="2984"/>
        <v>0</v>
      </c>
      <c r="T2052" s="19">
        <f t="shared" si="2980"/>
        <v>2392</v>
      </c>
      <c r="U2052" s="19">
        <f t="shared" si="2897"/>
        <v>2512.2000000000003</v>
      </c>
      <c r="V2052" s="19">
        <f t="shared" si="2898"/>
        <v>2708.9</v>
      </c>
      <c r="W2052" s="19">
        <f t="shared" si="2985"/>
        <v>0</v>
      </c>
      <c r="X2052" s="32"/>
      <c r="Y2052" s="23"/>
      <c r="Z2052" s="2"/>
    </row>
    <row r="2053" spans="1:26" x14ac:dyDescent="0.3">
      <c r="A2053" s="47" t="s">
        <v>657</v>
      </c>
      <c r="B2053" s="44">
        <v>240</v>
      </c>
      <c r="C2053" s="47" t="s">
        <v>28</v>
      </c>
      <c r="D2053" s="47" t="s">
        <v>30</v>
      </c>
      <c r="E2053" s="15" t="s">
        <v>562</v>
      </c>
      <c r="F2053" s="19">
        <v>3306.1</v>
      </c>
      <c r="G2053" s="19">
        <v>3197.3</v>
      </c>
      <c r="H2053" s="19">
        <f>3159.5+0.1</f>
        <v>3159.6</v>
      </c>
      <c r="I2053" s="19"/>
      <c r="J2053" s="19"/>
      <c r="K2053" s="19"/>
      <c r="L2053" s="19">
        <f t="shared" si="2889"/>
        <v>3306.1</v>
      </c>
      <c r="M2053" s="19">
        <f t="shared" si="2890"/>
        <v>3197.3</v>
      </c>
      <c r="N2053" s="19">
        <f t="shared" si="2891"/>
        <v>3159.6</v>
      </c>
      <c r="O2053" s="19">
        <v>-914.1</v>
      </c>
      <c r="P2053" s="19">
        <v>-685.1</v>
      </c>
      <c r="Q2053" s="19">
        <v>-450.7</v>
      </c>
      <c r="R2053" s="19">
        <f t="shared" si="2896"/>
        <v>2392</v>
      </c>
      <c r="S2053" s="19"/>
      <c r="T2053" s="19">
        <f t="shared" si="2980"/>
        <v>2392</v>
      </c>
      <c r="U2053" s="19">
        <f t="shared" si="2897"/>
        <v>2512.2000000000003</v>
      </c>
      <c r="V2053" s="19">
        <f t="shared" si="2898"/>
        <v>2708.9</v>
      </c>
      <c r="W2053" s="19"/>
      <c r="X2053" s="32"/>
      <c r="Y2053" s="23"/>
      <c r="Z2053" s="2"/>
    </row>
    <row r="2054" spans="1:26" s="11" customFormat="1" ht="31.2" x14ac:dyDescent="0.3">
      <c r="A2054" s="10" t="s">
        <v>900</v>
      </c>
      <c r="B2054" s="17"/>
      <c r="C2054" s="10"/>
      <c r="D2054" s="10"/>
      <c r="E2054" s="15" t="s">
        <v>907</v>
      </c>
      <c r="F2054" s="18">
        <f t="shared" ref="F2054:K2054" si="2986">F2055</f>
        <v>90256.700000000012</v>
      </c>
      <c r="G2054" s="18">
        <f t="shared" si="2986"/>
        <v>84684.400000000009</v>
      </c>
      <c r="H2054" s="18">
        <f t="shared" si="2986"/>
        <v>84684.400000000009</v>
      </c>
      <c r="I2054" s="18">
        <f t="shared" si="2986"/>
        <v>-1412.4</v>
      </c>
      <c r="J2054" s="18">
        <f t="shared" si="2986"/>
        <v>-1412.4</v>
      </c>
      <c r="K2054" s="18">
        <f t="shared" si="2986"/>
        <v>-1412.4</v>
      </c>
      <c r="L2054" s="18">
        <f t="shared" si="2889"/>
        <v>88844.300000000017</v>
      </c>
      <c r="M2054" s="18">
        <f t="shared" si="2890"/>
        <v>83272.000000000015</v>
      </c>
      <c r="N2054" s="18">
        <f t="shared" si="2891"/>
        <v>83272.000000000015</v>
      </c>
      <c r="O2054" s="18">
        <f t="shared" ref="O2054:Q2054" si="2987">O2055</f>
        <v>0</v>
      </c>
      <c r="P2054" s="18">
        <f t="shared" si="2987"/>
        <v>0</v>
      </c>
      <c r="Q2054" s="18">
        <f t="shared" si="2987"/>
        <v>0</v>
      </c>
      <c r="R2054" s="18">
        <f t="shared" si="2896"/>
        <v>88844.300000000017</v>
      </c>
      <c r="S2054" s="18">
        <f t="shared" ref="S2054" si="2988">S2055</f>
        <v>0</v>
      </c>
      <c r="T2054" s="18">
        <f t="shared" si="2980"/>
        <v>88844.300000000017</v>
      </c>
      <c r="U2054" s="18">
        <f t="shared" si="2897"/>
        <v>83272.000000000015</v>
      </c>
      <c r="V2054" s="18">
        <f t="shared" si="2898"/>
        <v>83272.000000000015</v>
      </c>
      <c r="W2054" s="18">
        <f t="shared" ref="W2054" si="2989">W2055</f>
        <v>0</v>
      </c>
      <c r="X2054" s="31"/>
      <c r="Y2054" s="26"/>
    </row>
    <row r="2055" spans="1:26" ht="46.8" x14ac:dyDescent="0.3">
      <c r="A2055" s="47" t="s">
        <v>901</v>
      </c>
      <c r="B2055" s="44"/>
      <c r="C2055" s="47"/>
      <c r="D2055" s="47"/>
      <c r="E2055" s="15" t="s">
        <v>627</v>
      </c>
      <c r="F2055" s="19">
        <f>F2056+F2059+F2062</f>
        <v>90256.700000000012</v>
      </c>
      <c r="G2055" s="19">
        <f t="shared" ref="G2055:W2055" si="2990">G2056+G2059+G2062</f>
        <v>84684.400000000009</v>
      </c>
      <c r="H2055" s="19">
        <f t="shared" si="2990"/>
        <v>84684.400000000009</v>
      </c>
      <c r="I2055" s="19">
        <f t="shared" ref="I2055:K2055" si="2991">I2056+I2059+I2062</f>
        <v>-1412.4</v>
      </c>
      <c r="J2055" s="19">
        <f t="shared" si="2991"/>
        <v>-1412.4</v>
      </c>
      <c r="K2055" s="19">
        <f t="shared" si="2991"/>
        <v>-1412.4</v>
      </c>
      <c r="L2055" s="19">
        <f t="shared" si="2889"/>
        <v>88844.300000000017</v>
      </c>
      <c r="M2055" s="19">
        <f t="shared" si="2890"/>
        <v>83272.000000000015</v>
      </c>
      <c r="N2055" s="19">
        <f t="shared" si="2891"/>
        <v>83272.000000000015</v>
      </c>
      <c r="O2055" s="19">
        <f t="shared" ref="O2055:Q2055" si="2992">O2056+O2059+O2062</f>
        <v>0</v>
      </c>
      <c r="P2055" s="19">
        <f t="shared" si="2992"/>
        <v>0</v>
      </c>
      <c r="Q2055" s="19">
        <f t="shared" si="2992"/>
        <v>0</v>
      </c>
      <c r="R2055" s="19">
        <f t="shared" si="2896"/>
        <v>88844.300000000017</v>
      </c>
      <c r="S2055" s="19">
        <f t="shared" ref="S2055" si="2993">S2056+S2059+S2062</f>
        <v>0</v>
      </c>
      <c r="T2055" s="19">
        <f t="shared" si="2980"/>
        <v>88844.300000000017</v>
      </c>
      <c r="U2055" s="19">
        <f t="shared" si="2897"/>
        <v>83272.000000000015</v>
      </c>
      <c r="V2055" s="19">
        <f t="shared" si="2898"/>
        <v>83272.000000000015</v>
      </c>
      <c r="W2055" s="19">
        <f t="shared" si="2990"/>
        <v>0</v>
      </c>
      <c r="X2055" s="32"/>
      <c r="Y2055" s="23"/>
      <c r="Z2055" s="2"/>
    </row>
    <row r="2056" spans="1:26" ht="93.6" x14ac:dyDescent="0.3">
      <c r="A2056" s="47" t="s">
        <v>901</v>
      </c>
      <c r="B2056" s="44">
        <v>100</v>
      </c>
      <c r="C2056" s="47"/>
      <c r="D2056" s="47"/>
      <c r="E2056" s="15" t="s">
        <v>577</v>
      </c>
      <c r="F2056" s="19">
        <f t="shared" ref="F2056:K2057" si="2994">F2057</f>
        <v>75279.5</v>
      </c>
      <c r="G2056" s="19">
        <f t="shared" si="2994"/>
        <v>72384.100000000006</v>
      </c>
      <c r="H2056" s="19">
        <f t="shared" si="2994"/>
        <v>72384.100000000006</v>
      </c>
      <c r="I2056" s="19">
        <f t="shared" si="2994"/>
        <v>0</v>
      </c>
      <c r="J2056" s="19">
        <f t="shared" si="2994"/>
        <v>0</v>
      </c>
      <c r="K2056" s="19">
        <f t="shared" si="2994"/>
        <v>0</v>
      </c>
      <c r="L2056" s="19">
        <f t="shared" si="2889"/>
        <v>75279.5</v>
      </c>
      <c r="M2056" s="19">
        <f t="shared" si="2890"/>
        <v>72384.100000000006</v>
      </c>
      <c r="N2056" s="19">
        <f t="shared" si="2891"/>
        <v>72384.100000000006</v>
      </c>
      <c r="O2056" s="19">
        <f t="shared" ref="O2056:Q2057" si="2995">O2057</f>
        <v>0</v>
      </c>
      <c r="P2056" s="19">
        <f t="shared" si="2995"/>
        <v>0</v>
      </c>
      <c r="Q2056" s="19">
        <f t="shared" si="2995"/>
        <v>0</v>
      </c>
      <c r="R2056" s="19">
        <f t="shared" si="2896"/>
        <v>75279.5</v>
      </c>
      <c r="S2056" s="19">
        <f t="shared" ref="S2056:S2057" si="2996">S2057</f>
        <v>0</v>
      </c>
      <c r="T2056" s="19">
        <f t="shared" si="2980"/>
        <v>75279.5</v>
      </c>
      <c r="U2056" s="19">
        <f t="shared" si="2897"/>
        <v>72384.100000000006</v>
      </c>
      <c r="V2056" s="19">
        <f t="shared" si="2898"/>
        <v>72384.100000000006</v>
      </c>
      <c r="W2056" s="19">
        <f t="shared" ref="W2056:W2057" si="2997">W2057</f>
        <v>0</v>
      </c>
      <c r="X2056" s="32"/>
      <c r="Y2056" s="23"/>
      <c r="Z2056" s="2"/>
    </row>
    <row r="2057" spans="1:26" ht="31.2" x14ac:dyDescent="0.3">
      <c r="A2057" s="47" t="s">
        <v>901</v>
      </c>
      <c r="B2057" s="44">
        <v>110</v>
      </c>
      <c r="C2057" s="47"/>
      <c r="D2057" s="47"/>
      <c r="E2057" s="15" t="s">
        <v>584</v>
      </c>
      <c r="F2057" s="19">
        <f t="shared" si="2994"/>
        <v>75279.5</v>
      </c>
      <c r="G2057" s="19">
        <f t="shared" si="2994"/>
        <v>72384.100000000006</v>
      </c>
      <c r="H2057" s="19">
        <f t="shared" si="2994"/>
        <v>72384.100000000006</v>
      </c>
      <c r="I2057" s="19">
        <f t="shared" si="2994"/>
        <v>0</v>
      </c>
      <c r="J2057" s="19">
        <f t="shared" si="2994"/>
        <v>0</v>
      </c>
      <c r="K2057" s="19">
        <f t="shared" si="2994"/>
        <v>0</v>
      </c>
      <c r="L2057" s="19">
        <f t="shared" si="2889"/>
        <v>75279.5</v>
      </c>
      <c r="M2057" s="19">
        <f t="shared" si="2890"/>
        <v>72384.100000000006</v>
      </c>
      <c r="N2057" s="19">
        <f t="shared" si="2891"/>
        <v>72384.100000000006</v>
      </c>
      <c r="O2057" s="19">
        <f t="shared" si="2995"/>
        <v>0</v>
      </c>
      <c r="P2057" s="19">
        <f t="shared" si="2995"/>
        <v>0</v>
      </c>
      <c r="Q2057" s="19">
        <f t="shared" si="2995"/>
        <v>0</v>
      </c>
      <c r="R2057" s="19">
        <f t="shared" si="2896"/>
        <v>75279.5</v>
      </c>
      <c r="S2057" s="19">
        <f t="shared" si="2996"/>
        <v>0</v>
      </c>
      <c r="T2057" s="19">
        <f t="shared" si="2980"/>
        <v>75279.5</v>
      </c>
      <c r="U2057" s="19">
        <f t="shared" si="2897"/>
        <v>72384.100000000006</v>
      </c>
      <c r="V2057" s="19">
        <f t="shared" si="2898"/>
        <v>72384.100000000006</v>
      </c>
      <c r="W2057" s="19">
        <f t="shared" si="2997"/>
        <v>0</v>
      </c>
      <c r="X2057" s="32"/>
      <c r="Y2057" s="23"/>
      <c r="Z2057" s="2"/>
    </row>
    <row r="2058" spans="1:26" x14ac:dyDescent="0.3">
      <c r="A2058" s="47" t="s">
        <v>901</v>
      </c>
      <c r="B2058" s="44">
        <v>110</v>
      </c>
      <c r="C2058" s="47" t="s">
        <v>5</v>
      </c>
      <c r="D2058" s="47" t="s">
        <v>6</v>
      </c>
      <c r="E2058" s="15" t="s">
        <v>543</v>
      </c>
      <c r="F2058" s="19">
        <v>75279.5</v>
      </c>
      <c r="G2058" s="19">
        <v>72384.100000000006</v>
      </c>
      <c r="H2058" s="19">
        <v>72384.100000000006</v>
      </c>
      <c r="I2058" s="19"/>
      <c r="J2058" s="19"/>
      <c r="K2058" s="19"/>
      <c r="L2058" s="19">
        <f t="shared" si="2889"/>
        <v>75279.5</v>
      </c>
      <c r="M2058" s="19">
        <f t="shared" si="2890"/>
        <v>72384.100000000006</v>
      </c>
      <c r="N2058" s="19">
        <f t="shared" si="2891"/>
        <v>72384.100000000006</v>
      </c>
      <c r="O2058" s="19"/>
      <c r="P2058" s="19"/>
      <c r="Q2058" s="19"/>
      <c r="R2058" s="19">
        <f t="shared" si="2896"/>
        <v>75279.5</v>
      </c>
      <c r="S2058" s="19"/>
      <c r="T2058" s="19">
        <f t="shared" si="2980"/>
        <v>75279.5</v>
      </c>
      <c r="U2058" s="19">
        <f t="shared" si="2897"/>
        <v>72384.100000000006</v>
      </c>
      <c r="V2058" s="19">
        <f t="shared" si="2898"/>
        <v>72384.100000000006</v>
      </c>
      <c r="W2058" s="19"/>
      <c r="X2058" s="32"/>
      <c r="Y2058" s="23"/>
      <c r="Z2058" s="2"/>
    </row>
    <row r="2059" spans="1:26" ht="31.2" x14ac:dyDescent="0.3">
      <c r="A2059" s="47" t="s">
        <v>901</v>
      </c>
      <c r="B2059" s="44">
        <v>200</v>
      </c>
      <c r="C2059" s="47"/>
      <c r="D2059" s="47"/>
      <c r="E2059" s="15" t="s">
        <v>578</v>
      </c>
      <c r="F2059" s="19">
        <f t="shared" ref="F2059:K2060" si="2998">F2060</f>
        <v>14953.6</v>
      </c>
      <c r="G2059" s="19">
        <f t="shared" si="2998"/>
        <v>12276.7</v>
      </c>
      <c r="H2059" s="19">
        <f t="shared" si="2998"/>
        <v>12276.7</v>
      </c>
      <c r="I2059" s="19">
        <f t="shared" si="2998"/>
        <v>-1412.4</v>
      </c>
      <c r="J2059" s="19">
        <f t="shared" si="2998"/>
        <v>-1412.4</v>
      </c>
      <c r="K2059" s="19">
        <f t="shared" si="2998"/>
        <v>-1412.4</v>
      </c>
      <c r="L2059" s="19">
        <f t="shared" si="2889"/>
        <v>13541.2</v>
      </c>
      <c r="M2059" s="19">
        <f t="shared" si="2890"/>
        <v>10864.300000000001</v>
      </c>
      <c r="N2059" s="19">
        <f t="shared" si="2891"/>
        <v>10864.300000000001</v>
      </c>
      <c r="O2059" s="19">
        <f t="shared" ref="O2059:Q2060" si="2999">O2060</f>
        <v>0</v>
      </c>
      <c r="P2059" s="19">
        <f t="shared" si="2999"/>
        <v>0</v>
      </c>
      <c r="Q2059" s="19">
        <f t="shared" si="2999"/>
        <v>0</v>
      </c>
      <c r="R2059" s="19">
        <f t="shared" si="2896"/>
        <v>13541.2</v>
      </c>
      <c r="S2059" s="19">
        <f t="shared" ref="S2059:S2060" si="3000">S2060</f>
        <v>0</v>
      </c>
      <c r="T2059" s="19">
        <f t="shared" si="2980"/>
        <v>13541.2</v>
      </c>
      <c r="U2059" s="19">
        <f t="shared" si="2897"/>
        <v>10864.300000000001</v>
      </c>
      <c r="V2059" s="19">
        <f t="shared" si="2898"/>
        <v>10864.300000000001</v>
      </c>
      <c r="W2059" s="19">
        <f t="shared" ref="W2059:W2060" si="3001">W2060</f>
        <v>0</v>
      </c>
      <c r="X2059" s="32"/>
      <c r="Y2059" s="23"/>
      <c r="Z2059" s="2"/>
    </row>
    <row r="2060" spans="1:26" ht="46.8" x14ac:dyDescent="0.3">
      <c r="A2060" s="47" t="s">
        <v>901</v>
      </c>
      <c r="B2060" s="44">
        <v>240</v>
      </c>
      <c r="C2060" s="47"/>
      <c r="D2060" s="47"/>
      <c r="E2060" s="15" t="s">
        <v>586</v>
      </c>
      <c r="F2060" s="19">
        <f t="shared" si="2998"/>
        <v>14953.6</v>
      </c>
      <c r="G2060" s="19">
        <f t="shared" si="2998"/>
        <v>12276.7</v>
      </c>
      <c r="H2060" s="19">
        <f t="shared" si="2998"/>
        <v>12276.7</v>
      </c>
      <c r="I2060" s="19">
        <f t="shared" si="2998"/>
        <v>-1412.4</v>
      </c>
      <c r="J2060" s="19">
        <f t="shared" si="2998"/>
        <v>-1412.4</v>
      </c>
      <c r="K2060" s="19">
        <f t="shared" si="2998"/>
        <v>-1412.4</v>
      </c>
      <c r="L2060" s="19">
        <f t="shared" si="2889"/>
        <v>13541.2</v>
      </c>
      <c r="M2060" s="19">
        <f t="shared" si="2890"/>
        <v>10864.300000000001</v>
      </c>
      <c r="N2060" s="19">
        <f t="shared" si="2891"/>
        <v>10864.300000000001</v>
      </c>
      <c r="O2060" s="19">
        <f t="shared" si="2999"/>
        <v>0</v>
      </c>
      <c r="P2060" s="19">
        <f t="shared" si="2999"/>
        <v>0</v>
      </c>
      <c r="Q2060" s="19">
        <f t="shared" si="2999"/>
        <v>0</v>
      </c>
      <c r="R2060" s="19">
        <f t="shared" si="2896"/>
        <v>13541.2</v>
      </c>
      <c r="S2060" s="19">
        <f t="shared" si="3000"/>
        <v>0</v>
      </c>
      <c r="T2060" s="19">
        <f t="shared" si="2980"/>
        <v>13541.2</v>
      </c>
      <c r="U2060" s="19">
        <f t="shared" si="2897"/>
        <v>10864.300000000001</v>
      </c>
      <c r="V2060" s="19">
        <f t="shared" si="2898"/>
        <v>10864.300000000001</v>
      </c>
      <c r="W2060" s="19">
        <f t="shared" si="3001"/>
        <v>0</v>
      </c>
      <c r="X2060" s="32"/>
      <c r="Y2060" s="23"/>
      <c r="Z2060" s="2"/>
    </row>
    <row r="2061" spans="1:26" x14ac:dyDescent="0.3">
      <c r="A2061" s="47" t="s">
        <v>901</v>
      </c>
      <c r="B2061" s="44">
        <v>240</v>
      </c>
      <c r="C2061" s="47" t="s">
        <v>5</v>
      </c>
      <c r="D2061" s="47" t="s">
        <v>6</v>
      </c>
      <c r="E2061" s="15" t="s">
        <v>543</v>
      </c>
      <c r="F2061" s="19">
        <v>14953.6</v>
      </c>
      <c r="G2061" s="19">
        <v>12276.7</v>
      </c>
      <c r="H2061" s="19">
        <v>12276.7</v>
      </c>
      <c r="I2061" s="24">
        <v>-1412.4</v>
      </c>
      <c r="J2061" s="24">
        <v>-1412.4</v>
      </c>
      <c r="K2061" s="24">
        <v>-1412.4</v>
      </c>
      <c r="L2061" s="19">
        <f t="shared" si="2889"/>
        <v>13541.2</v>
      </c>
      <c r="M2061" s="19">
        <f t="shared" si="2890"/>
        <v>10864.300000000001</v>
      </c>
      <c r="N2061" s="19">
        <f t="shared" si="2891"/>
        <v>10864.300000000001</v>
      </c>
      <c r="O2061" s="19"/>
      <c r="P2061" s="19"/>
      <c r="Q2061" s="19"/>
      <c r="R2061" s="19">
        <f t="shared" si="2896"/>
        <v>13541.2</v>
      </c>
      <c r="S2061" s="19"/>
      <c r="T2061" s="19">
        <f t="shared" si="2980"/>
        <v>13541.2</v>
      </c>
      <c r="U2061" s="19">
        <f t="shared" si="2897"/>
        <v>10864.300000000001</v>
      </c>
      <c r="V2061" s="19">
        <f t="shared" si="2898"/>
        <v>10864.300000000001</v>
      </c>
      <c r="W2061" s="19"/>
      <c r="X2061" s="32"/>
      <c r="Y2061" s="23" t="s">
        <v>1282</v>
      </c>
      <c r="Z2061" s="2"/>
    </row>
    <row r="2062" spans="1:26" x14ac:dyDescent="0.3">
      <c r="A2062" s="47" t="s">
        <v>901</v>
      </c>
      <c r="B2062" s="44">
        <v>800</v>
      </c>
      <c r="C2062" s="47"/>
      <c r="D2062" s="47"/>
      <c r="E2062" s="15" t="s">
        <v>583</v>
      </c>
      <c r="F2062" s="19">
        <f>F2063</f>
        <v>23.6</v>
      </c>
      <c r="G2062" s="19">
        <f t="shared" ref="G2062:W2063" si="3002">G2063</f>
        <v>23.6</v>
      </c>
      <c r="H2062" s="19">
        <f t="shared" si="3002"/>
        <v>23.6</v>
      </c>
      <c r="I2062" s="19">
        <f t="shared" si="3002"/>
        <v>0</v>
      </c>
      <c r="J2062" s="19">
        <f t="shared" si="3002"/>
        <v>0</v>
      </c>
      <c r="K2062" s="19">
        <f t="shared" si="3002"/>
        <v>0</v>
      </c>
      <c r="L2062" s="19">
        <f t="shared" si="2889"/>
        <v>23.6</v>
      </c>
      <c r="M2062" s="19">
        <f t="shared" si="2890"/>
        <v>23.6</v>
      </c>
      <c r="N2062" s="19">
        <f t="shared" si="2891"/>
        <v>23.6</v>
      </c>
      <c r="O2062" s="19">
        <f t="shared" si="3002"/>
        <v>0</v>
      </c>
      <c r="P2062" s="19">
        <f t="shared" si="3002"/>
        <v>0</v>
      </c>
      <c r="Q2062" s="19">
        <f t="shared" si="3002"/>
        <v>0</v>
      </c>
      <c r="R2062" s="19">
        <f t="shared" si="2896"/>
        <v>23.6</v>
      </c>
      <c r="S2062" s="19">
        <f t="shared" si="3002"/>
        <v>0</v>
      </c>
      <c r="T2062" s="19">
        <f t="shared" si="2980"/>
        <v>23.6</v>
      </c>
      <c r="U2062" s="19">
        <f t="shared" si="2897"/>
        <v>23.6</v>
      </c>
      <c r="V2062" s="19">
        <f t="shared" si="2898"/>
        <v>23.6</v>
      </c>
      <c r="W2062" s="19">
        <f t="shared" si="3002"/>
        <v>0</v>
      </c>
      <c r="X2062" s="32"/>
      <c r="Y2062" s="23"/>
      <c r="Z2062" s="2"/>
    </row>
    <row r="2063" spans="1:26" x14ac:dyDescent="0.3">
      <c r="A2063" s="47" t="s">
        <v>901</v>
      </c>
      <c r="B2063" s="44">
        <v>850</v>
      </c>
      <c r="C2063" s="47"/>
      <c r="D2063" s="47"/>
      <c r="E2063" s="15" t="s">
        <v>601</v>
      </c>
      <c r="F2063" s="19">
        <f>F2064</f>
        <v>23.6</v>
      </c>
      <c r="G2063" s="19">
        <f t="shared" si="3002"/>
        <v>23.6</v>
      </c>
      <c r="H2063" s="19">
        <f t="shared" si="3002"/>
        <v>23.6</v>
      </c>
      <c r="I2063" s="19">
        <f t="shared" si="3002"/>
        <v>0</v>
      </c>
      <c r="J2063" s="19">
        <f t="shared" si="3002"/>
        <v>0</v>
      </c>
      <c r="K2063" s="19">
        <f t="shared" si="3002"/>
        <v>0</v>
      </c>
      <c r="L2063" s="19">
        <f t="shared" ref="L2063:L2133" si="3003">F2063+I2063</f>
        <v>23.6</v>
      </c>
      <c r="M2063" s="19">
        <f t="shared" ref="M2063:M2133" si="3004">G2063+J2063</f>
        <v>23.6</v>
      </c>
      <c r="N2063" s="19">
        <f t="shared" ref="N2063:N2133" si="3005">H2063+K2063</f>
        <v>23.6</v>
      </c>
      <c r="O2063" s="19">
        <f t="shared" si="3002"/>
        <v>0</v>
      </c>
      <c r="P2063" s="19">
        <f t="shared" si="3002"/>
        <v>0</v>
      </c>
      <c r="Q2063" s="19">
        <f t="shared" si="3002"/>
        <v>0</v>
      </c>
      <c r="R2063" s="19">
        <f t="shared" si="2896"/>
        <v>23.6</v>
      </c>
      <c r="S2063" s="19">
        <f t="shared" si="3002"/>
        <v>0</v>
      </c>
      <c r="T2063" s="19">
        <f t="shared" si="2980"/>
        <v>23.6</v>
      </c>
      <c r="U2063" s="19">
        <f t="shared" si="2897"/>
        <v>23.6</v>
      </c>
      <c r="V2063" s="19">
        <f t="shared" si="2898"/>
        <v>23.6</v>
      </c>
      <c r="W2063" s="19">
        <f t="shared" si="3002"/>
        <v>0</v>
      </c>
      <c r="X2063" s="32"/>
      <c r="Y2063" s="23"/>
      <c r="Z2063" s="2"/>
    </row>
    <row r="2064" spans="1:26" x14ac:dyDescent="0.3">
      <c r="A2064" s="47" t="s">
        <v>901</v>
      </c>
      <c r="B2064" s="44">
        <v>850</v>
      </c>
      <c r="C2064" s="47" t="s">
        <v>5</v>
      </c>
      <c r="D2064" s="47" t="s">
        <v>6</v>
      </c>
      <c r="E2064" s="15" t="s">
        <v>543</v>
      </c>
      <c r="F2064" s="19">
        <v>23.6</v>
      </c>
      <c r="G2064" s="19">
        <v>23.6</v>
      </c>
      <c r="H2064" s="19">
        <v>23.6</v>
      </c>
      <c r="I2064" s="19"/>
      <c r="J2064" s="19"/>
      <c r="K2064" s="19"/>
      <c r="L2064" s="19">
        <f t="shared" si="3003"/>
        <v>23.6</v>
      </c>
      <c r="M2064" s="19">
        <f t="shared" si="3004"/>
        <v>23.6</v>
      </c>
      <c r="N2064" s="19">
        <f t="shared" si="3005"/>
        <v>23.6</v>
      </c>
      <c r="O2064" s="19"/>
      <c r="P2064" s="19"/>
      <c r="Q2064" s="19"/>
      <c r="R2064" s="19">
        <f t="shared" si="2896"/>
        <v>23.6</v>
      </c>
      <c r="S2064" s="19"/>
      <c r="T2064" s="19">
        <f t="shared" si="2980"/>
        <v>23.6</v>
      </c>
      <c r="U2064" s="19">
        <f t="shared" si="2897"/>
        <v>23.6</v>
      </c>
      <c r="V2064" s="19">
        <f t="shared" si="2898"/>
        <v>23.6</v>
      </c>
      <c r="W2064" s="19"/>
      <c r="X2064" s="32"/>
      <c r="Y2064" s="23"/>
      <c r="Z2064" s="2"/>
    </row>
    <row r="2065" spans="1:26" s="11" customFormat="1" ht="62.4" x14ac:dyDescent="0.3">
      <c r="A2065" s="10" t="s">
        <v>462</v>
      </c>
      <c r="B2065" s="17"/>
      <c r="C2065" s="10"/>
      <c r="D2065" s="10"/>
      <c r="E2065" s="16" t="s">
        <v>611</v>
      </c>
      <c r="F2065" s="18">
        <f t="shared" ref="F2065:K2065" si="3006">F2066+F2076+F2083</f>
        <v>196403.6</v>
      </c>
      <c r="G2065" s="18">
        <f t="shared" si="3006"/>
        <v>171108.5</v>
      </c>
      <c r="H2065" s="18">
        <f t="shared" si="3006"/>
        <v>178598</v>
      </c>
      <c r="I2065" s="18">
        <f t="shared" si="3006"/>
        <v>0</v>
      </c>
      <c r="J2065" s="18">
        <f t="shared" si="3006"/>
        <v>0</v>
      </c>
      <c r="K2065" s="18">
        <f t="shared" si="3006"/>
        <v>0</v>
      </c>
      <c r="L2065" s="18">
        <f t="shared" si="3003"/>
        <v>196403.6</v>
      </c>
      <c r="M2065" s="18">
        <f t="shared" si="3004"/>
        <v>171108.5</v>
      </c>
      <c r="N2065" s="18">
        <f t="shared" si="3005"/>
        <v>178598</v>
      </c>
      <c r="O2065" s="18">
        <f t="shared" ref="O2065:Q2065" si="3007">O2066+O2076+O2083</f>
        <v>0</v>
      </c>
      <c r="P2065" s="18">
        <f t="shared" si="3007"/>
        <v>0</v>
      </c>
      <c r="Q2065" s="18">
        <f t="shared" si="3007"/>
        <v>0</v>
      </c>
      <c r="R2065" s="18">
        <f t="shared" si="2896"/>
        <v>196403.6</v>
      </c>
      <c r="S2065" s="18">
        <f t="shared" ref="S2065" si="3008">S2066+S2076+S2083</f>
        <v>0</v>
      </c>
      <c r="T2065" s="18">
        <f t="shared" si="2980"/>
        <v>196403.6</v>
      </c>
      <c r="U2065" s="18">
        <f t="shared" si="2897"/>
        <v>171108.5</v>
      </c>
      <c r="V2065" s="18">
        <f t="shared" si="2898"/>
        <v>178598</v>
      </c>
      <c r="W2065" s="18">
        <f t="shared" ref="W2065" si="3009">W2066+W2076+W2083</f>
        <v>0</v>
      </c>
      <c r="X2065" s="31"/>
      <c r="Y2065" s="26"/>
    </row>
    <row r="2066" spans="1:26" ht="46.8" x14ac:dyDescent="0.3">
      <c r="A2066" s="47" t="s">
        <v>459</v>
      </c>
      <c r="B2066" s="44"/>
      <c r="C2066" s="47"/>
      <c r="D2066" s="47"/>
      <c r="E2066" s="15" t="s">
        <v>627</v>
      </c>
      <c r="F2066" s="19">
        <f t="shared" ref="F2066:K2066" si="3010">F2067+F2070+F2073</f>
        <v>66067.8</v>
      </c>
      <c r="G2066" s="19">
        <f t="shared" si="3010"/>
        <v>61861.999999999993</v>
      </c>
      <c r="H2066" s="19">
        <f t="shared" si="3010"/>
        <v>61861.999999999993</v>
      </c>
      <c r="I2066" s="19">
        <f t="shared" si="3010"/>
        <v>0</v>
      </c>
      <c r="J2066" s="19">
        <f t="shared" si="3010"/>
        <v>0</v>
      </c>
      <c r="K2066" s="19">
        <f t="shared" si="3010"/>
        <v>0</v>
      </c>
      <c r="L2066" s="19">
        <f t="shared" si="3003"/>
        <v>66067.8</v>
      </c>
      <c r="M2066" s="19">
        <f t="shared" si="3004"/>
        <v>61861.999999999993</v>
      </c>
      <c r="N2066" s="19">
        <f t="shared" si="3005"/>
        <v>61861.999999999993</v>
      </c>
      <c r="O2066" s="19">
        <f t="shared" ref="O2066:Q2066" si="3011">O2067+O2070+O2073</f>
        <v>0</v>
      </c>
      <c r="P2066" s="19">
        <f t="shared" si="3011"/>
        <v>0</v>
      </c>
      <c r="Q2066" s="19">
        <f t="shared" si="3011"/>
        <v>0</v>
      </c>
      <c r="R2066" s="19">
        <f t="shared" ref="R2066:R2129" si="3012">L2066+O2066</f>
        <v>66067.8</v>
      </c>
      <c r="S2066" s="19">
        <f t="shared" ref="S2066" si="3013">S2067+S2070+S2073</f>
        <v>0</v>
      </c>
      <c r="T2066" s="19">
        <f t="shared" si="2980"/>
        <v>66067.8</v>
      </c>
      <c r="U2066" s="19">
        <f t="shared" ref="U2066:U2129" si="3014">M2066+P2066</f>
        <v>61861.999999999993</v>
      </c>
      <c r="V2066" s="19">
        <f t="shared" ref="V2066:V2129" si="3015">N2066+Q2066</f>
        <v>61861.999999999993</v>
      </c>
      <c r="W2066" s="19">
        <f t="shared" ref="W2066" si="3016">W2067+W2070+W2073</f>
        <v>0</v>
      </c>
      <c r="X2066" s="32"/>
      <c r="Y2066" s="23"/>
      <c r="Z2066" s="2"/>
    </row>
    <row r="2067" spans="1:26" ht="93.6" x14ac:dyDescent="0.3">
      <c r="A2067" s="47" t="s">
        <v>459</v>
      </c>
      <c r="B2067" s="44">
        <v>100</v>
      </c>
      <c r="C2067" s="47"/>
      <c r="D2067" s="47"/>
      <c r="E2067" s="15" t="s">
        <v>577</v>
      </c>
      <c r="F2067" s="19">
        <f t="shared" ref="F2067:K2068" si="3017">F2068</f>
        <v>59741.1</v>
      </c>
      <c r="G2067" s="19">
        <f t="shared" si="3017"/>
        <v>55535.299999999996</v>
      </c>
      <c r="H2067" s="19">
        <f t="shared" si="3017"/>
        <v>55535.299999999996</v>
      </c>
      <c r="I2067" s="19">
        <f t="shared" si="3017"/>
        <v>0</v>
      </c>
      <c r="J2067" s="19">
        <f t="shared" si="3017"/>
        <v>0</v>
      </c>
      <c r="K2067" s="19">
        <f t="shared" si="3017"/>
        <v>0</v>
      </c>
      <c r="L2067" s="19">
        <f t="shared" si="3003"/>
        <v>59741.1</v>
      </c>
      <c r="M2067" s="19">
        <f t="shared" si="3004"/>
        <v>55535.299999999996</v>
      </c>
      <c r="N2067" s="19">
        <f t="shared" si="3005"/>
        <v>55535.299999999996</v>
      </c>
      <c r="O2067" s="19">
        <f t="shared" ref="O2067:Q2068" si="3018">O2068</f>
        <v>0</v>
      </c>
      <c r="P2067" s="19">
        <f t="shared" si="3018"/>
        <v>0</v>
      </c>
      <c r="Q2067" s="19">
        <f t="shared" si="3018"/>
        <v>0</v>
      </c>
      <c r="R2067" s="19">
        <f t="shared" si="3012"/>
        <v>59741.1</v>
      </c>
      <c r="S2067" s="19">
        <f t="shared" ref="S2067:S2068" si="3019">S2068</f>
        <v>0</v>
      </c>
      <c r="T2067" s="19">
        <f t="shared" si="2980"/>
        <v>59741.1</v>
      </c>
      <c r="U2067" s="19">
        <f t="shared" si="3014"/>
        <v>55535.299999999996</v>
      </c>
      <c r="V2067" s="19">
        <f t="shared" si="3015"/>
        <v>55535.299999999996</v>
      </c>
      <c r="W2067" s="19">
        <f t="shared" ref="W2067:W2068" si="3020">W2068</f>
        <v>0</v>
      </c>
      <c r="X2067" s="32"/>
      <c r="Y2067" s="23"/>
      <c r="Z2067" s="2"/>
    </row>
    <row r="2068" spans="1:26" ht="31.2" x14ac:dyDescent="0.3">
      <c r="A2068" s="47" t="s">
        <v>459</v>
      </c>
      <c r="B2068" s="44">
        <v>110</v>
      </c>
      <c r="C2068" s="47"/>
      <c r="D2068" s="47"/>
      <c r="E2068" s="15" t="s">
        <v>584</v>
      </c>
      <c r="F2068" s="19">
        <f t="shared" si="3017"/>
        <v>59741.1</v>
      </c>
      <c r="G2068" s="19">
        <f t="shared" si="3017"/>
        <v>55535.299999999996</v>
      </c>
      <c r="H2068" s="19">
        <f t="shared" si="3017"/>
        <v>55535.299999999996</v>
      </c>
      <c r="I2068" s="19">
        <f t="shared" si="3017"/>
        <v>0</v>
      </c>
      <c r="J2068" s="19">
        <f t="shared" si="3017"/>
        <v>0</v>
      </c>
      <c r="K2068" s="19">
        <f t="shared" si="3017"/>
        <v>0</v>
      </c>
      <c r="L2068" s="19">
        <f t="shared" si="3003"/>
        <v>59741.1</v>
      </c>
      <c r="M2068" s="19">
        <f t="shared" si="3004"/>
        <v>55535.299999999996</v>
      </c>
      <c r="N2068" s="19">
        <f t="shared" si="3005"/>
        <v>55535.299999999996</v>
      </c>
      <c r="O2068" s="19">
        <f t="shared" si="3018"/>
        <v>0</v>
      </c>
      <c r="P2068" s="19">
        <f t="shared" si="3018"/>
        <v>0</v>
      </c>
      <c r="Q2068" s="19">
        <f t="shared" si="3018"/>
        <v>0</v>
      </c>
      <c r="R2068" s="19">
        <f t="shared" si="3012"/>
        <v>59741.1</v>
      </c>
      <c r="S2068" s="19">
        <f t="shared" si="3019"/>
        <v>0</v>
      </c>
      <c r="T2068" s="19">
        <f t="shared" si="2980"/>
        <v>59741.1</v>
      </c>
      <c r="U2068" s="19">
        <f t="shared" si="3014"/>
        <v>55535.299999999996</v>
      </c>
      <c r="V2068" s="19">
        <f t="shared" si="3015"/>
        <v>55535.299999999996</v>
      </c>
      <c r="W2068" s="19">
        <f t="shared" si="3020"/>
        <v>0</v>
      </c>
      <c r="X2068" s="32"/>
      <c r="Y2068" s="23"/>
      <c r="Z2068" s="2"/>
    </row>
    <row r="2069" spans="1:26" x14ac:dyDescent="0.3">
      <c r="A2069" s="47" t="s">
        <v>459</v>
      </c>
      <c r="B2069" s="44">
        <v>110</v>
      </c>
      <c r="C2069" s="47" t="s">
        <v>5</v>
      </c>
      <c r="D2069" s="47" t="s">
        <v>6</v>
      </c>
      <c r="E2069" s="15" t="s">
        <v>543</v>
      </c>
      <c r="F2069" s="19">
        <v>59741.1</v>
      </c>
      <c r="G2069" s="19">
        <v>55535.299999999996</v>
      </c>
      <c r="H2069" s="19">
        <v>55535.299999999996</v>
      </c>
      <c r="I2069" s="19"/>
      <c r="J2069" s="19"/>
      <c r="K2069" s="19"/>
      <c r="L2069" s="19">
        <f t="shared" si="3003"/>
        <v>59741.1</v>
      </c>
      <c r="M2069" s="19">
        <f t="shared" si="3004"/>
        <v>55535.299999999996</v>
      </c>
      <c r="N2069" s="19">
        <f t="shared" si="3005"/>
        <v>55535.299999999996</v>
      </c>
      <c r="O2069" s="19"/>
      <c r="P2069" s="19"/>
      <c r="Q2069" s="19"/>
      <c r="R2069" s="19">
        <f t="shared" si="3012"/>
        <v>59741.1</v>
      </c>
      <c r="S2069" s="19"/>
      <c r="T2069" s="19">
        <f t="shared" si="2980"/>
        <v>59741.1</v>
      </c>
      <c r="U2069" s="19">
        <f t="shared" si="3014"/>
        <v>55535.299999999996</v>
      </c>
      <c r="V2069" s="19">
        <f t="shared" si="3015"/>
        <v>55535.299999999996</v>
      </c>
      <c r="W2069" s="19"/>
      <c r="X2069" s="32"/>
      <c r="Y2069" s="23"/>
      <c r="Z2069" s="2"/>
    </row>
    <row r="2070" spans="1:26" ht="31.2" x14ac:dyDescent="0.3">
      <c r="A2070" s="47" t="s">
        <v>459</v>
      </c>
      <c r="B2070" s="44">
        <v>200</v>
      </c>
      <c r="C2070" s="47"/>
      <c r="D2070" s="47"/>
      <c r="E2070" s="15" t="s">
        <v>578</v>
      </c>
      <c r="F2070" s="19">
        <f t="shared" ref="F2070:K2071" si="3021">F2071</f>
        <v>6215.7</v>
      </c>
      <c r="G2070" s="19">
        <f t="shared" si="3021"/>
        <v>6215.7</v>
      </c>
      <c r="H2070" s="19">
        <f t="shared" si="3021"/>
        <v>6215.7</v>
      </c>
      <c r="I2070" s="19">
        <f t="shared" si="3021"/>
        <v>0</v>
      </c>
      <c r="J2070" s="19">
        <f t="shared" si="3021"/>
        <v>0</v>
      </c>
      <c r="K2070" s="19">
        <f t="shared" si="3021"/>
        <v>0</v>
      </c>
      <c r="L2070" s="19">
        <f t="shared" si="3003"/>
        <v>6215.7</v>
      </c>
      <c r="M2070" s="19">
        <f t="shared" si="3004"/>
        <v>6215.7</v>
      </c>
      <c r="N2070" s="19">
        <f t="shared" si="3005"/>
        <v>6215.7</v>
      </c>
      <c r="O2070" s="19">
        <f t="shared" ref="O2070:Q2071" si="3022">O2071</f>
        <v>0</v>
      </c>
      <c r="P2070" s="19">
        <f t="shared" si="3022"/>
        <v>0</v>
      </c>
      <c r="Q2070" s="19">
        <f t="shared" si="3022"/>
        <v>0</v>
      </c>
      <c r="R2070" s="19">
        <f t="shared" si="3012"/>
        <v>6215.7</v>
      </c>
      <c r="S2070" s="19">
        <f t="shared" ref="S2070:S2071" si="3023">S2071</f>
        <v>0</v>
      </c>
      <c r="T2070" s="19">
        <f t="shared" si="2980"/>
        <v>6215.7</v>
      </c>
      <c r="U2070" s="19">
        <f t="shared" si="3014"/>
        <v>6215.7</v>
      </c>
      <c r="V2070" s="19">
        <f t="shared" si="3015"/>
        <v>6215.7</v>
      </c>
      <c r="W2070" s="19">
        <f t="shared" ref="W2070:W2071" si="3024">W2071</f>
        <v>0</v>
      </c>
      <c r="X2070" s="32"/>
      <c r="Y2070" s="23"/>
      <c r="Z2070" s="2"/>
    </row>
    <row r="2071" spans="1:26" ht="46.8" x14ac:dyDescent="0.3">
      <c r="A2071" s="47" t="s">
        <v>459</v>
      </c>
      <c r="B2071" s="44">
        <v>240</v>
      </c>
      <c r="C2071" s="47"/>
      <c r="D2071" s="47"/>
      <c r="E2071" s="15" t="s">
        <v>586</v>
      </c>
      <c r="F2071" s="19">
        <f t="shared" si="3021"/>
        <v>6215.7</v>
      </c>
      <c r="G2071" s="19">
        <f t="shared" si="3021"/>
        <v>6215.7</v>
      </c>
      <c r="H2071" s="19">
        <f t="shared" si="3021"/>
        <v>6215.7</v>
      </c>
      <c r="I2071" s="19">
        <f t="shared" si="3021"/>
        <v>0</v>
      </c>
      <c r="J2071" s="19">
        <f t="shared" si="3021"/>
        <v>0</v>
      </c>
      <c r="K2071" s="19">
        <f t="shared" si="3021"/>
        <v>0</v>
      </c>
      <c r="L2071" s="19">
        <f t="shared" si="3003"/>
        <v>6215.7</v>
      </c>
      <c r="M2071" s="19">
        <f t="shared" si="3004"/>
        <v>6215.7</v>
      </c>
      <c r="N2071" s="19">
        <f t="shared" si="3005"/>
        <v>6215.7</v>
      </c>
      <c r="O2071" s="19">
        <f t="shared" si="3022"/>
        <v>0</v>
      </c>
      <c r="P2071" s="19">
        <f t="shared" si="3022"/>
        <v>0</v>
      </c>
      <c r="Q2071" s="19">
        <f t="shared" si="3022"/>
        <v>0</v>
      </c>
      <c r="R2071" s="19">
        <f t="shared" si="3012"/>
        <v>6215.7</v>
      </c>
      <c r="S2071" s="19">
        <f t="shared" si="3023"/>
        <v>0</v>
      </c>
      <c r="T2071" s="19">
        <f t="shared" si="2980"/>
        <v>6215.7</v>
      </c>
      <c r="U2071" s="19">
        <f t="shared" si="3014"/>
        <v>6215.7</v>
      </c>
      <c r="V2071" s="19">
        <f t="shared" si="3015"/>
        <v>6215.7</v>
      </c>
      <c r="W2071" s="19">
        <f t="shared" si="3024"/>
        <v>0</v>
      </c>
      <c r="X2071" s="32"/>
      <c r="Y2071" s="23"/>
      <c r="Z2071" s="2"/>
    </row>
    <row r="2072" spans="1:26" x14ac:dyDescent="0.3">
      <c r="A2072" s="47" t="s">
        <v>459</v>
      </c>
      <c r="B2072" s="44">
        <v>240</v>
      </c>
      <c r="C2072" s="47" t="s">
        <v>5</v>
      </c>
      <c r="D2072" s="47" t="s">
        <v>6</v>
      </c>
      <c r="E2072" s="15" t="s">
        <v>543</v>
      </c>
      <c r="F2072" s="19">
        <v>6215.7</v>
      </c>
      <c r="G2072" s="19">
        <v>6215.7</v>
      </c>
      <c r="H2072" s="19">
        <v>6215.7</v>
      </c>
      <c r="I2072" s="19"/>
      <c r="J2072" s="19"/>
      <c r="K2072" s="19"/>
      <c r="L2072" s="19">
        <f t="shared" si="3003"/>
        <v>6215.7</v>
      </c>
      <c r="M2072" s="19">
        <f t="shared" si="3004"/>
        <v>6215.7</v>
      </c>
      <c r="N2072" s="19">
        <f t="shared" si="3005"/>
        <v>6215.7</v>
      </c>
      <c r="O2072" s="19"/>
      <c r="P2072" s="19"/>
      <c r="Q2072" s="19"/>
      <c r="R2072" s="19">
        <f t="shared" si="3012"/>
        <v>6215.7</v>
      </c>
      <c r="S2072" s="19"/>
      <c r="T2072" s="19">
        <f t="shared" si="2980"/>
        <v>6215.7</v>
      </c>
      <c r="U2072" s="19">
        <f t="shared" si="3014"/>
        <v>6215.7</v>
      </c>
      <c r="V2072" s="19">
        <f t="shared" si="3015"/>
        <v>6215.7</v>
      </c>
      <c r="W2072" s="19"/>
      <c r="X2072" s="32"/>
      <c r="Y2072" s="23"/>
      <c r="Z2072" s="2"/>
    </row>
    <row r="2073" spans="1:26" x14ac:dyDescent="0.3">
      <c r="A2073" s="47" t="s">
        <v>459</v>
      </c>
      <c r="B2073" s="44">
        <v>800</v>
      </c>
      <c r="C2073" s="47"/>
      <c r="D2073" s="47"/>
      <c r="E2073" s="15" t="s">
        <v>583</v>
      </c>
      <c r="F2073" s="19">
        <f t="shared" ref="F2073:K2074" si="3025">F2074</f>
        <v>111</v>
      </c>
      <c r="G2073" s="19">
        <f t="shared" si="3025"/>
        <v>111</v>
      </c>
      <c r="H2073" s="19">
        <f t="shared" si="3025"/>
        <v>111</v>
      </c>
      <c r="I2073" s="19">
        <f t="shared" si="3025"/>
        <v>0</v>
      </c>
      <c r="J2073" s="19">
        <f t="shared" si="3025"/>
        <v>0</v>
      </c>
      <c r="K2073" s="19">
        <f t="shared" si="3025"/>
        <v>0</v>
      </c>
      <c r="L2073" s="19">
        <f t="shared" si="3003"/>
        <v>111</v>
      </c>
      <c r="M2073" s="19">
        <f t="shared" si="3004"/>
        <v>111</v>
      </c>
      <c r="N2073" s="19">
        <f t="shared" si="3005"/>
        <v>111</v>
      </c>
      <c r="O2073" s="19">
        <f t="shared" ref="O2073:Q2074" si="3026">O2074</f>
        <v>0</v>
      </c>
      <c r="P2073" s="19">
        <f t="shared" si="3026"/>
        <v>0</v>
      </c>
      <c r="Q2073" s="19">
        <f t="shared" si="3026"/>
        <v>0</v>
      </c>
      <c r="R2073" s="19">
        <f t="shared" si="3012"/>
        <v>111</v>
      </c>
      <c r="S2073" s="19">
        <f t="shared" ref="S2073:S2074" si="3027">S2074</f>
        <v>0</v>
      </c>
      <c r="T2073" s="19">
        <f t="shared" si="2980"/>
        <v>111</v>
      </c>
      <c r="U2073" s="19">
        <f t="shared" si="3014"/>
        <v>111</v>
      </c>
      <c r="V2073" s="19">
        <f t="shared" si="3015"/>
        <v>111</v>
      </c>
      <c r="W2073" s="19">
        <f t="shared" ref="W2073:W2074" si="3028">W2074</f>
        <v>0</v>
      </c>
      <c r="X2073" s="32"/>
      <c r="Y2073" s="23"/>
      <c r="Z2073" s="2"/>
    </row>
    <row r="2074" spans="1:26" x14ac:dyDescent="0.3">
      <c r="A2074" s="47" t="s">
        <v>459</v>
      </c>
      <c r="B2074" s="44">
        <v>850</v>
      </c>
      <c r="C2074" s="47"/>
      <c r="D2074" s="47"/>
      <c r="E2074" s="15" t="s">
        <v>601</v>
      </c>
      <c r="F2074" s="19">
        <f t="shared" si="3025"/>
        <v>111</v>
      </c>
      <c r="G2074" s="19">
        <f t="shared" si="3025"/>
        <v>111</v>
      </c>
      <c r="H2074" s="19">
        <f t="shared" si="3025"/>
        <v>111</v>
      </c>
      <c r="I2074" s="19">
        <f t="shared" si="3025"/>
        <v>0</v>
      </c>
      <c r="J2074" s="19">
        <f t="shared" si="3025"/>
        <v>0</v>
      </c>
      <c r="K2074" s="19">
        <f t="shared" si="3025"/>
        <v>0</v>
      </c>
      <c r="L2074" s="19">
        <f t="shared" si="3003"/>
        <v>111</v>
      </c>
      <c r="M2074" s="19">
        <f t="shared" si="3004"/>
        <v>111</v>
      </c>
      <c r="N2074" s="19">
        <f t="shared" si="3005"/>
        <v>111</v>
      </c>
      <c r="O2074" s="19">
        <f t="shared" si="3026"/>
        <v>0</v>
      </c>
      <c r="P2074" s="19">
        <f t="shared" si="3026"/>
        <v>0</v>
      </c>
      <c r="Q2074" s="19">
        <f t="shared" si="3026"/>
        <v>0</v>
      </c>
      <c r="R2074" s="19">
        <f t="shared" si="3012"/>
        <v>111</v>
      </c>
      <c r="S2074" s="19">
        <f t="shared" si="3027"/>
        <v>0</v>
      </c>
      <c r="T2074" s="19">
        <f t="shared" si="2980"/>
        <v>111</v>
      </c>
      <c r="U2074" s="19">
        <f t="shared" si="3014"/>
        <v>111</v>
      </c>
      <c r="V2074" s="19">
        <f t="shared" si="3015"/>
        <v>111</v>
      </c>
      <c r="W2074" s="19">
        <f t="shared" si="3028"/>
        <v>0</v>
      </c>
      <c r="X2074" s="32"/>
      <c r="Y2074" s="23"/>
      <c r="Z2074" s="2"/>
    </row>
    <row r="2075" spans="1:26" x14ac:dyDescent="0.3">
      <c r="A2075" s="47" t="s">
        <v>459</v>
      </c>
      <c r="B2075" s="44">
        <v>850</v>
      </c>
      <c r="C2075" s="47" t="s">
        <v>5</v>
      </c>
      <c r="D2075" s="47" t="s">
        <v>6</v>
      </c>
      <c r="E2075" s="15" t="s">
        <v>543</v>
      </c>
      <c r="F2075" s="19">
        <v>111</v>
      </c>
      <c r="G2075" s="19">
        <v>111</v>
      </c>
      <c r="H2075" s="19">
        <v>111</v>
      </c>
      <c r="I2075" s="19"/>
      <c r="J2075" s="19"/>
      <c r="K2075" s="19"/>
      <c r="L2075" s="19">
        <f t="shared" si="3003"/>
        <v>111</v>
      </c>
      <c r="M2075" s="19">
        <f t="shared" si="3004"/>
        <v>111</v>
      </c>
      <c r="N2075" s="19">
        <f t="shared" si="3005"/>
        <v>111</v>
      </c>
      <c r="O2075" s="19"/>
      <c r="P2075" s="19"/>
      <c r="Q2075" s="19"/>
      <c r="R2075" s="19">
        <f t="shared" si="3012"/>
        <v>111</v>
      </c>
      <c r="S2075" s="19"/>
      <c r="T2075" s="19">
        <f t="shared" si="2980"/>
        <v>111</v>
      </c>
      <c r="U2075" s="19">
        <f t="shared" si="3014"/>
        <v>111</v>
      </c>
      <c r="V2075" s="19">
        <f t="shared" si="3015"/>
        <v>111</v>
      </c>
      <c r="W2075" s="19"/>
      <c r="X2075" s="32"/>
      <c r="Y2075" s="23"/>
      <c r="Z2075" s="2"/>
    </row>
    <row r="2076" spans="1:26" ht="31.2" x14ac:dyDescent="0.3">
      <c r="A2076" s="47" t="s">
        <v>460</v>
      </c>
      <c r="B2076" s="44"/>
      <c r="C2076" s="47"/>
      <c r="D2076" s="47"/>
      <c r="E2076" s="15" t="s">
        <v>788</v>
      </c>
      <c r="F2076" s="19">
        <f t="shared" ref="F2076:K2076" si="3029">F2077+F2080</f>
        <v>96473.2</v>
      </c>
      <c r="G2076" s="19">
        <f t="shared" si="3029"/>
        <v>88263.3</v>
      </c>
      <c r="H2076" s="19">
        <f t="shared" si="3029"/>
        <v>88263.3</v>
      </c>
      <c r="I2076" s="19">
        <f t="shared" si="3029"/>
        <v>0</v>
      </c>
      <c r="J2076" s="19">
        <f t="shared" si="3029"/>
        <v>0</v>
      </c>
      <c r="K2076" s="19">
        <f t="shared" si="3029"/>
        <v>0</v>
      </c>
      <c r="L2076" s="19">
        <f t="shared" si="3003"/>
        <v>96473.2</v>
      </c>
      <c r="M2076" s="19">
        <f t="shared" si="3004"/>
        <v>88263.3</v>
      </c>
      <c r="N2076" s="19">
        <f t="shared" si="3005"/>
        <v>88263.3</v>
      </c>
      <c r="O2076" s="19">
        <f t="shared" ref="O2076:Q2076" si="3030">O2077+O2080</f>
        <v>0</v>
      </c>
      <c r="P2076" s="19">
        <f t="shared" si="3030"/>
        <v>0</v>
      </c>
      <c r="Q2076" s="19">
        <f t="shared" si="3030"/>
        <v>0</v>
      </c>
      <c r="R2076" s="19">
        <f t="shared" si="3012"/>
        <v>96473.2</v>
      </c>
      <c r="S2076" s="19">
        <f t="shared" ref="S2076" si="3031">S2077+S2080</f>
        <v>0</v>
      </c>
      <c r="T2076" s="19">
        <f t="shared" si="2980"/>
        <v>96473.2</v>
      </c>
      <c r="U2076" s="19">
        <f t="shared" si="3014"/>
        <v>88263.3</v>
      </c>
      <c r="V2076" s="19">
        <f t="shared" si="3015"/>
        <v>88263.3</v>
      </c>
      <c r="W2076" s="19">
        <f t="shared" ref="W2076" si="3032">W2077+W2080</f>
        <v>0</v>
      </c>
      <c r="X2076" s="32"/>
      <c r="Y2076" s="23"/>
      <c r="Z2076" s="2"/>
    </row>
    <row r="2077" spans="1:26" ht="31.2" x14ac:dyDescent="0.3">
      <c r="A2077" s="47" t="s">
        <v>460</v>
      </c>
      <c r="B2077" s="44">
        <v>200</v>
      </c>
      <c r="C2077" s="47"/>
      <c r="D2077" s="47"/>
      <c r="E2077" s="15" t="s">
        <v>578</v>
      </c>
      <c r="F2077" s="19">
        <f t="shared" ref="F2077:K2078" si="3033">F2078</f>
        <v>90390.3</v>
      </c>
      <c r="G2077" s="19">
        <f t="shared" si="3033"/>
        <v>82304.5</v>
      </c>
      <c r="H2077" s="19">
        <f t="shared" si="3033"/>
        <v>82330.7</v>
      </c>
      <c r="I2077" s="19">
        <f t="shared" si="3033"/>
        <v>0</v>
      </c>
      <c r="J2077" s="19">
        <f t="shared" si="3033"/>
        <v>0</v>
      </c>
      <c r="K2077" s="19">
        <f t="shared" si="3033"/>
        <v>0</v>
      </c>
      <c r="L2077" s="19">
        <f t="shared" si="3003"/>
        <v>90390.3</v>
      </c>
      <c r="M2077" s="19">
        <f t="shared" si="3004"/>
        <v>82304.5</v>
      </c>
      <c r="N2077" s="19">
        <f t="shared" si="3005"/>
        <v>82330.7</v>
      </c>
      <c r="O2077" s="19">
        <f t="shared" ref="O2077:Q2078" si="3034">O2078</f>
        <v>0</v>
      </c>
      <c r="P2077" s="19">
        <f t="shared" si="3034"/>
        <v>0</v>
      </c>
      <c r="Q2077" s="19">
        <f t="shared" si="3034"/>
        <v>0</v>
      </c>
      <c r="R2077" s="19">
        <f t="shared" si="3012"/>
        <v>90390.3</v>
      </c>
      <c r="S2077" s="19">
        <f t="shared" ref="S2077:S2078" si="3035">S2078</f>
        <v>0</v>
      </c>
      <c r="T2077" s="19">
        <f t="shared" si="2980"/>
        <v>90390.3</v>
      </c>
      <c r="U2077" s="19">
        <f t="shared" si="3014"/>
        <v>82304.5</v>
      </c>
      <c r="V2077" s="19">
        <f t="shared" si="3015"/>
        <v>82330.7</v>
      </c>
      <c r="W2077" s="19">
        <f t="shared" ref="W2077:W2078" si="3036">W2078</f>
        <v>0</v>
      </c>
      <c r="X2077" s="32"/>
      <c r="Y2077" s="23"/>
      <c r="Z2077" s="2"/>
    </row>
    <row r="2078" spans="1:26" ht="46.8" x14ac:dyDescent="0.3">
      <c r="A2078" s="47" t="s">
        <v>460</v>
      </c>
      <c r="B2078" s="44">
        <v>240</v>
      </c>
      <c r="C2078" s="47"/>
      <c r="D2078" s="47"/>
      <c r="E2078" s="15" t="s">
        <v>586</v>
      </c>
      <c r="F2078" s="19">
        <f t="shared" si="3033"/>
        <v>90390.3</v>
      </c>
      <c r="G2078" s="19">
        <f t="shared" si="3033"/>
        <v>82304.5</v>
      </c>
      <c r="H2078" s="19">
        <f t="shared" si="3033"/>
        <v>82330.7</v>
      </c>
      <c r="I2078" s="19">
        <f t="shared" si="3033"/>
        <v>0</v>
      </c>
      <c r="J2078" s="19">
        <f t="shared" si="3033"/>
        <v>0</v>
      </c>
      <c r="K2078" s="19">
        <f t="shared" si="3033"/>
        <v>0</v>
      </c>
      <c r="L2078" s="19">
        <f t="shared" si="3003"/>
        <v>90390.3</v>
      </c>
      <c r="M2078" s="19">
        <f t="shared" si="3004"/>
        <v>82304.5</v>
      </c>
      <c r="N2078" s="19">
        <f t="shared" si="3005"/>
        <v>82330.7</v>
      </c>
      <c r="O2078" s="19">
        <f t="shared" si="3034"/>
        <v>0</v>
      </c>
      <c r="P2078" s="19">
        <f t="shared" si="3034"/>
        <v>0</v>
      </c>
      <c r="Q2078" s="19">
        <f t="shared" si="3034"/>
        <v>0</v>
      </c>
      <c r="R2078" s="19">
        <f t="shared" si="3012"/>
        <v>90390.3</v>
      </c>
      <c r="S2078" s="19">
        <f t="shared" si="3035"/>
        <v>0</v>
      </c>
      <c r="T2078" s="19">
        <f t="shared" si="2980"/>
        <v>90390.3</v>
      </c>
      <c r="U2078" s="19">
        <f t="shared" si="3014"/>
        <v>82304.5</v>
      </c>
      <c r="V2078" s="19">
        <f t="shared" si="3015"/>
        <v>82330.7</v>
      </c>
      <c r="W2078" s="19">
        <f t="shared" si="3036"/>
        <v>0</v>
      </c>
      <c r="X2078" s="32"/>
      <c r="Y2078" s="23"/>
      <c r="Z2078" s="2"/>
    </row>
    <row r="2079" spans="1:26" x14ac:dyDescent="0.3">
      <c r="A2079" s="47" t="s">
        <v>460</v>
      </c>
      <c r="B2079" s="44">
        <v>240</v>
      </c>
      <c r="C2079" s="47" t="s">
        <v>5</v>
      </c>
      <c r="D2079" s="47" t="s">
        <v>6</v>
      </c>
      <c r="E2079" s="15" t="s">
        <v>543</v>
      </c>
      <c r="F2079" s="19">
        <f>90270.3+120</f>
        <v>90390.3</v>
      </c>
      <c r="G2079" s="19">
        <f>82184.5+120</f>
        <v>82304.5</v>
      </c>
      <c r="H2079" s="19">
        <f>82210.7+120</f>
        <v>82330.7</v>
      </c>
      <c r="I2079" s="19"/>
      <c r="J2079" s="19"/>
      <c r="K2079" s="19"/>
      <c r="L2079" s="19">
        <f t="shared" si="3003"/>
        <v>90390.3</v>
      </c>
      <c r="M2079" s="19">
        <f t="shared" si="3004"/>
        <v>82304.5</v>
      </c>
      <c r="N2079" s="19">
        <f t="shared" si="3005"/>
        <v>82330.7</v>
      </c>
      <c r="O2079" s="19"/>
      <c r="P2079" s="19"/>
      <c r="Q2079" s="19"/>
      <c r="R2079" s="19">
        <f t="shared" si="3012"/>
        <v>90390.3</v>
      </c>
      <c r="S2079" s="19"/>
      <c r="T2079" s="19">
        <f t="shared" si="2980"/>
        <v>90390.3</v>
      </c>
      <c r="U2079" s="19">
        <f t="shared" si="3014"/>
        <v>82304.5</v>
      </c>
      <c r="V2079" s="19">
        <f t="shared" si="3015"/>
        <v>82330.7</v>
      </c>
      <c r="W2079" s="19"/>
      <c r="X2079" s="32"/>
      <c r="Y2079" s="23"/>
      <c r="Z2079" s="2"/>
    </row>
    <row r="2080" spans="1:26" x14ac:dyDescent="0.3">
      <c r="A2080" s="47" t="s">
        <v>460</v>
      </c>
      <c r="B2080" s="44">
        <v>800</v>
      </c>
      <c r="C2080" s="47"/>
      <c r="D2080" s="47"/>
      <c r="E2080" s="15" t="s">
        <v>583</v>
      </c>
      <c r="F2080" s="19">
        <f t="shared" ref="F2080:K2081" si="3037">F2081</f>
        <v>6082.9</v>
      </c>
      <c r="G2080" s="19">
        <f t="shared" si="3037"/>
        <v>5958.8</v>
      </c>
      <c r="H2080" s="19">
        <f t="shared" si="3037"/>
        <v>5932.6</v>
      </c>
      <c r="I2080" s="19">
        <f t="shared" si="3037"/>
        <v>0</v>
      </c>
      <c r="J2080" s="19">
        <f t="shared" si="3037"/>
        <v>0</v>
      </c>
      <c r="K2080" s="19">
        <f t="shared" si="3037"/>
        <v>0</v>
      </c>
      <c r="L2080" s="19">
        <f t="shared" si="3003"/>
        <v>6082.9</v>
      </c>
      <c r="M2080" s="19">
        <f t="shared" si="3004"/>
        <v>5958.8</v>
      </c>
      <c r="N2080" s="19">
        <f t="shared" si="3005"/>
        <v>5932.6</v>
      </c>
      <c r="O2080" s="19">
        <f t="shared" ref="O2080:Q2081" si="3038">O2081</f>
        <v>0</v>
      </c>
      <c r="P2080" s="19">
        <f t="shared" si="3038"/>
        <v>0</v>
      </c>
      <c r="Q2080" s="19">
        <f t="shared" si="3038"/>
        <v>0</v>
      </c>
      <c r="R2080" s="19">
        <f t="shared" si="3012"/>
        <v>6082.9</v>
      </c>
      <c r="S2080" s="19">
        <f t="shared" ref="S2080:S2081" si="3039">S2081</f>
        <v>0</v>
      </c>
      <c r="T2080" s="19">
        <f t="shared" si="2980"/>
        <v>6082.9</v>
      </c>
      <c r="U2080" s="19">
        <f t="shared" si="3014"/>
        <v>5958.8</v>
      </c>
      <c r="V2080" s="19">
        <f t="shared" si="3015"/>
        <v>5932.6</v>
      </c>
      <c r="W2080" s="19">
        <f t="shared" ref="W2080:W2081" si="3040">W2081</f>
        <v>0</v>
      </c>
      <c r="X2080" s="32"/>
      <c r="Y2080" s="23"/>
      <c r="Z2080" s="2"/>
    </row>
    <row r="2081" spans="1:26" x14ac:dyDescent="0.3">
      <c r="A2081" s="47" t="s">
        <v>460</v>
      </c>
      <c r="B2081" s="44">
        <v>850</v>
      </c>
      <c r="C2081" s="47"/>
      <c r="D2081" s="47"/>
      <c r="E2081" s="15" t="s">
        <v>601</v>
      </c>
      <c r="F2081" s="19">
        <f t="shared" si="3037"/>
        <v>6082.9</v>
      </c>
      <c r="G2081" s="19">
        <f t="shared" si="3037"/>
        <v>5958.8</v>
      </c>
      <c r="H2081" s="19">
        <f t="shared" si="3037"/>
        <v>5932.6</v>
      </c>
      <c r="I2081" s="19">
        <f t="shared" si="3037"/>
        <v>0</v>
      </c>
      <c r="J2081" s="19">
        <f t="shared" si="3037"/>
        <v>0</v>
      </c>
      <c r="K2081" s="19">
        <f t="shared" si="3037"/>
        <v>0</v>
      </c>
      <c r="L2081" s="19">
        <f t="shared" si="3003"/>
        <v>6082.9</v>
      </c>
      <c r="M2081" s="19">
        <f t="shared" si="3004"/>
        <v>5958.8</v>
      </c>
      <c r="N2081" s="19">
        <f t="shared" si="3005"/>
        <v>5932.6</v>
      </c>
      <c r="O2081" s="19">
        <f t="shared" si="3038"/>
        <v>0</v>
      </c>
      <c r="P2081" s="19">
        <f t="shared" si="3038"/>
        <v>0</v>
      </c>
      <c r="Q2081" s="19">
        <f t="shared" si="3038"/>
        <v>0</v>
      </c>
      <c r="R2081" s="19">
        <f t="shared" si="3012"/>
        <v>6082.9</v>
      </c>
      <c r="S2081" s="19">
        <f t="shared" si="3039"/>
        <v>0</v>
      </c>
      <c r="T2081" s="19">
        <f t="shared" si="2980"/>
        <v>6082.9</v>
      </c>
      <c r="U2081" s="19">
        <f t="shared" si="3014"/>
        <v>5958.8</v>
      </c>
      <c r="V2081" s="19">
        <f t="shared" si="3015"/>
        <v>5932.6</v>
      </c>
      <c r="W2081" s="19">
        <f t="shared" si="3040"/>
        <v>0</v>
      </c>
      <c r="X2081" s="32"/>
      <c r="Y2081" s="23"/>
      <c r="Z2081" s="2"/>
    </row>
    <row r="2082" spans="1:26" x14ac:dyDescent="0.3">
      <c r="A2082" s="47" t="s">
        <v>460</v>
      </c>
      <c r="B2082" s="44">
        <v>850</v>
      </c>
      <c r="C2082" s="47" t="s">
        <v>5</v>
      </c>
      <c r="D2082" s="47" t="s">
        <v>6</v>
      </c>
      <c r="E2082" s="15" t="s">
        <v>543</v>
      </c>
      <c r="F2082" s="19">
        <v>6082.9</v>
      </c>
      <c r="G2082" s="19">
        <v>5958.8</v>
      </c>
      <c r="H2082" s="19">
        <v>5932.6</v>
      </c>
      <c r="I2082" s="19"/>
      <c r="J2082" s="19"/>
      <c r="K2082" s="19"/>
      <c r="L2082" s="19">
        <f t="shared" si="3003"/>
        <v>6082.9</v>
      </c>
      <c r="M2082" s="19">
        <f t="shared" si="3004"/>
        <v>5958.8</v>
      </c>
      <c r="N2082" s="19">
        <f t="shared" si="3005"/>
        <v>5932.6</v>
      </c>
      <c r="O2082" s="19"/>
      <c r="P2082" s="19"/>
      <c r="Q2082" s="19"/>
      <c r="R2082" s="19">
        <f t="shared" si="3012"/>
        <v>6082.9</v>
      </c>
      <c r="S2082" s="19"/>
      <c r="T2082" s="19">
        <f t="shared" si="2980"/>
        <v>6082.9</v>
      </c>
      <c r="U2082" s="19">
        <f t="shared" si="3014"/>
        <v>5958.8</v>
      </c>
      <c r="V2082" s="19">
        <f t="shared" si="3015"/>
        <v>5932.6</v>
      </c>
      <c r="W2082" s="19"/>
      <c r="X2082" s="32"/>
      <c r="Y2082" s="23"/>
      <c r="Z2082" s="2"/>
    </row>
    <row r="2083" spans="1:26" ht="31.2" x14ac:dyDescent="0.3">
      <c r="A2083" s="47" t="s">
        <v>461</v>
      </c>
      <c r="B2083" s="44"/>
      <c r="C2083" s="47"/>
      <c r="D2083" s="47"/>
      <c r="E2083" s="15" t="s">
        <v>789</v>
      </c>
      <c r="F2083" s="19">
        <f t="shared" ref="F2083:K2085" si="3041">F2084</f>
        <v>33862.6</v>
      </c>
      <c r="G2083" s="19">
        <f t="shared" si="3041"/>
        <v>20983.200000000001</v>
      </c>
      <c r="H2083" s="19">
        <f t="shared" si="3041"/>
        <v>28472.7</v>
      </c>
      <c r="I2083" s="19">
        <f t="shared" si="3041"/>
        <v>0</v>
      </c>
      <c r="J2083" s="19">
        <f t="shared" si="3041"/>
        <v>0</v>
      </c>
      <c r="K2083" s="19">
        <f t="shared" si="3041"/>
        <v>0</v>
      </c>
      <c r="L2083" s="19">
        <f t="shared" si="3003"/>
        <v>33862.6</v>
      </c>
      <c r="M2083" s="19">
        <f t="shared" si="3004"/>
        <v>20983.200000000001</v>
      </c>
      <c r="N2083" s="19">
        <f t="shared" si="3005"/>
        <v>28472.7</v>
      </c>
      <c r="O2083" s="19">
        <f t="shared" ref="O2083:Q2085" si="3042">O2084</f>
        <v>0</v>
      </c>
      <c r="P2083" s="19">
        <f t="shared" si="3042"/>
        <v>0</v>
      </c>
      <c r="Q2083" s="19">
        <f t="shared" si="3042"/>
        <v>0</v>
      </c>
      <c r="R2083" s="19">
        <f t="shared" si="3012"/>
        <v>33862.6</v>
      </c>
      <c r="S2083" s="19">
        <f t="shared" ref="S2083:S2085" si="3043">S2084</f>
        <v>0</v>
      </c>
      <c r="T2083" s="19">
        <f t="shared" si="2980"/>
        <v>33862.6</v>
      </c>
      <c r="U2083" s="19">
        <f t="shared" si="3014"/>
        <v>20983.200000000001</v>
      </c>
      <c r="V2083" s="19">
        <f t="shared" si="3015"/>
        <v>28472.7</v>
      </c>
      <c r="W2083" s="19">
        <f t="shared" ref="W2083:W2085" si="3044">W2084</f>
        <v>0</v>
      </c>
      <c r="X2083" s="32"/>
      <c r="Y2083" s="23"/>
      <c r="Z2083" s="2"/>
    </row>
    <row r="2084" spans="1:26" ht="31.2" x14ac:dyDescent="0.3">
      <c r="A2084" s="47" t="s">
        <v>461</v>
      </c>
      <c r="B2084" s="44">
        <v>200</v>
      </c>
      <c r="C2084" s="47"/>
      <c r="D2084" s="47"/>
      <c r="E2084" s="15" t="s">
        <v>578</v>
      </c>
      <c r="F2084" s="19">
        <f t="shared" si="3041"/>
        <v>33862.6</v>
      </c>
      <c r="G2084" s="19">
        <f t="shared" si="3041"/>
        <v>20983.200000000001</v>
      </c>
      <c r="H2084" s="19">
        <f t="shared" si="3041"/>
        <v>28472.7</v>
      </c>
      <c r="I2084" s="19">
        <f t="shared" si="3041"/>
        <v>0</v>
      </c>
      <c r="J2084" s="19">
        <f t="shared" si="3041"/>
        <v>0</v>
      </c>
      <c r="K2084" s="19">
        <f t="shared" si="3041"/>
        <v>0</v>
      </c>
      <c r="L2084" s="19">
        <f t="shared" si="3003"/>
        <v>33862.6</v>
      </c>
      <c r="M2084" s="19">
        <f t="shared" si="3004"/>
        <v>20983.200000000001</v>
      </c>
      <c r="N2084" s="19">
        <f t="shared" si="3005"/>
        <v>28472.7</v>
      </c>
      <c r="O2084" s="19">
        <f t="shared" si="3042"/>
        <v>0</v>
      </c>
      <c r="P2084" s="19">
        <f t="shared" si="3042"/>
        <v>0</v>
      </c>
      <c r="Q2084" s="19">
        <f t="shared" si="3042"/>
        <v>0</v>
      </c>
      <c r="R2084" s="19">
        <f t="shared" si="3012"/>
        <v>33862.6</v>
      </c>
      <c r="S2084" s="19">
        <f t="shared" si="3043"/>
        <v>0</v>
      </c>
      <c r="T2084" s="19">
        <f t="shared" si="2980"/>
        <v>33862.6</v>
      </c>
      <c r="U2084" s="19">
        <f t="shared" si="3014"/>
        <v>20983.200000000001</v>
      </c>
      <c r="V2084" s="19">
        <f t="shared" si="3015"/>
        <v>28472.7</v>
      </c>
      <c r="W2084" s="19">
        <f t="shared" si="3044"/>
        <v>0</v>
      </c>
      <c r="X2084" s="32"/>
      <c r="Y2084" s="23"/>
      <c r="Z2084" s="2"/>
    </row>
    <row r="2085" spans="1:26" ht="46.8" x14ac:dyDescent="0.3">
      <c r="A2085" s="47" t="s">
        <v>461</v>
      </c>
      <c r="B2085" s="44">
        <v>240</v>
      </c>
      <c r="C2085" s="47"/>
      <c r="D2085" s="47"/>
      <c r="E2085" s="15" t="s">
        <v>586</v>
      </c>
      <c r="F2085" s="19">
        <f t="shared" si="3041"/>
        <v>33862.6</v>
      </c>
      <c r="G2085" s="19">
        <f t="shared" si="3041"/>
        <v>20983.200000000001</v>
      </c>
      <c r="H2085" s="19">
        <f t="shared" si="3041"/>
        <v>28472.7</v>
      </c>
      <c r="I2085" s="19">
        <f t="shared" si="3041"/>
        <v>0</v>
      </c>
      <c r="J2085" s="19">
        <f t="shared" si="3041"/>
        <v>0</v>
      </c>
      <c r="K2085" s="19">
        <f t="shared" si="3041"/>
        <v>0</v>
      </c>
      <c r="L2085" s="19">
        <f t="shared" si="3003"/>
        <v>33862.6</v>
      </c>
      <c r="M2085" s="19">
        <f t="shared" si="3004"/>
        <v>20983.200000000001</v>
      </c>
      <c r="N2085" s="19">
        <f t="shared" si="3005"/>
        <v>28472.7</v>
      </c>
      <c r="O2085" s="19">
        <f t="shared" si="3042"/>
        <v>0</v>
      </c>
      <c r="P2085" s="19">
        <f t="shared" si="3042"/>
        <v>0</v>
      </c>
      <c r="Q2085" s="19">
        <f t="shared" si="3042"/>
        <v>0</v>
      </c>
      <c r="R2085" s="19">
        <f t="shared" si="3012"/>
        <v>33862.6</v>
      </c>
      <c r="S2085" s="19">
        <f t="shared" si="3043"/>
        <v>0</v>
      </c>
      <c r="T2085" s="19">
        <f t="shared" si="2980"/>
        <v>33862.6</v>
      </c>
      <c r="U2085" s="19">
        <f t="shared" si="3014"/>
        <v>20983.200000000001</v>
      </c>
      <c r="V2085" s="19">
        <f t="shared" si="3015"/>
        <v>28472.7</v>
      </c>
      <c r="W2085" s="19">
        <f t="shared" si="3044"/>
        <v>0</v>
      </c>
      <c r="X2085" s="32"/>
      <c r="Y2085" s="23"/>
      <c r="Z2085" s="2"/>
    </row>
    <row r="2086" spans="1:26" x14ac:dyDescent="0.3">
      <c r="A2086" s="47" t="s">
        <v>461</v>
      </c>
      <c r="B2086" s="44">
        <v>240</v>
      </c>
      <c r="C2086" s="47" t="s">
        <v>5</v>
      </c>
      <c r="D2086" s="47" t="s">
        <v>6</v>
      </c>
      <c r="E2086" s="15" t="s">
        <v>543</v>
      </c>
      <c r="F2086" s="19">
        <v>33862.6</v>
      </c>
      <c r="G2086" s="19">
        <v>20983.200000000001</v>
      </c>
      <c r="H2086" s="19">
        <v>28472.7</v>
      </c>
      <c r="I2086" s="19"/>
      <c r="J2086" s="19"/>
      <c r="K2086" s="19"/>
      <c r="L2086" s="19">
        <f t="shared" si="3003"/>
        <v>33862.6</v>
      </c>
      <c r="M2086" s="19">
        <f t="shared" si="3004"/>
        <v>20983.200000000001</v>
      </c>
      <c r="N2086" s="19">
        <f t="shared" si="3005"/>
        <v>28472.7</v>
      </c>
      <c r="O2086" s="19"/>
      <c r="P2086" s="19"/>
      <c r="Q2086" s="19"/>
      <c r="R2086" s="19">
        <f t="shared" si="3012"/>
        <v>33862.6</v>
      </c>
      <c r="S2086" s="19"/>
      <c r="T2086" s="19">
        <f t="shared" si="2980"/>
        <v>33862.6</v>
      </c>
      <c r="U2086" s="19">
        <f t="shared" si="3014"/>
        <v>20983.200000000001</v>
      </c>
      <c r="V2086" s="19">
        <f t="shared" si="3015"/>
        <v>28472.7</v>
      </c>
      <c r="W2086" s="19"/>
      <c r="X2086" s="32"/>
      <c r="Y2086" s="23"/>
      <c r="Z2086" s="2"/>
    </row>
    <row r="2087" spans="1:26" s="11" customFormat="1" x14ac:dyDescent="0.3">
      <c r="A2087" s="10" t="s">
        <v>465</v>
      </c>
      <c r="B2087" s="17"/>
      <c r="C2087" s="10"/>
      <c r="D2087" s="10"/>
      <c r="E2087" s="16" t="s">
        <v>612</v>
      </c>
      <c r="F2087" s="18">
        <f t="shared" ref="F2087:K2087" si="3045">F2088+F2092</f>
        <v>38943.199999999997</v>
      </c>
      <c r="G2087" s="18">
        <f t="shared" si="3045"/>
        <v>13603.7</v>
      </c>
      <c r="H2087" s="18">
        <f t="shared" si="3045"/>
        <v>14393.2</v>
      </c>
      <c r="I2087" s="18">
        <f t="shared" si="3045"/>
        <v>0</v>
      </c>
      <c r="J2087" s="18">
        <f t="shared" si="3045"/>
        <v>0</v>
      </c>
      <c r="K2087" s="18">
        <f t="shared" si="3045"/>
        <v>0</v>
      </c>
      <c r="L2087" s="18">
        <f t="shared" si="3003"/>
        <v>38943.199999999997</v>
      </c>
      <c r="M2087" s="18">
        <f t="shared" si="3004"/>
        <v>13603.7</v>
      </c>
      <c r="N2087" s="18">
        <f t="shared" si="3005"/>
        <v>14393.2</v>
      </c>
      <c r="O2087" s="18">
        <f t="shared" ref="O2087:Q2087" si="3046">O2088+O2092</f>
        <v>0</v>
      </c>
      <c r="P2087" s="18">
        <f t="shared" si="3046"/>
        <v>0</v>
      </c>
      <c r="Q2087" s="18">
        <f t="shared" si="3046"/>
        <v>0</v>
      </c>
      <c r="R2087" s="18">
        <f t="shared" si="3012"/>
        <v>38943.199999999997</v>
      </c>
      <c r="S2087" s="18">
        <f t="shared" ref="S2087" si="3047">S2088+S2092</f>
        <v>0</v>
      </c>
      <c r="T2087" s="18">
        <f t="shared" si="2980"/>
        <v>38943.199999999997</v>
      </c>
      <c r="U2087" s="18">
        <f t="shared" si="3014"/>
        <v>13603.7</v>
      </c>
      <c r="V2087" s="18">
        <f t="shared" si="3015"/>
        <v>14393.2</v>
      </c>
      <c r="W2087" s="18">
        <f t="shared" ref="W2087" si="3048">W2088+W2092</f>
        <v>0</v>
      </c>
      <c r="X2087" s="31"/>
      <c r="Y2087" s="26"/>
    </row>
    <row r="2088" spans="1:26" ht="46.8" x14ac:dyDescent="0.3">
      <c r="A2088" s="47" t="s">
        <v>463</v>
      </c>
      <c r="B2088" s="44"/>
      <c r="C2088" s="47"/>
      <c r="D2088" s="47"/>
      <c r="E2088" s="15" t="s">
        <v>627</v>
      </c>
      <c r="F2088" s="19">
        <f t="shared" ref="F2088:K2090" si="3049">F2089</f>
        <v>14101.7</v>
      </c>
      <c r="G2088" s="19">
        <f t="shared" si="3049"/>
        <v>13603.7</v>
      </c>
      <c r="H2088" s="19">
        <f t="shared" si="3049"/>
        <v>14393.2</v>
      </c>
      <c r="I2088" s="19">
        <f t="shared" si="3049"/>
        <v>0</v>
      </c>
      <c r="J2088" s="19">
        <f t="shared" si="3049"/>
        <v>0</v>
      </c>
      <c r="K2088" s="19">
        <f t="shared" si="3049"/>
        <v>0</v>
      </c>
      <c r="L2088" s="19">
        <f t="shared" si="3003"/>
        <v>14101.7</v>
      </c>
      <c r="M2088" s="19">
        <f t="shared" si="3004"/>
        <v>13603.7</v>
      </c>
      <c r="N2088" s="19">
        <f t="shared" si="3005"/>
        <v>14393.2</v>
      </c>
      <c r="O2088" s="19">
        <f t="shared" ref="O2088:Q2090" si="3050">O2089</f>
        <v>0</v>
      </c>
      <c r="P2088" s="19">
        <f t="shared" si="3050"/>
        <v>0</v>
      </c>
      <c r="Q2088" s="19">
        <f t="shared" si="3050"/>
        <v>0</v>
      </c>
      <c r="R2088" s="19">
        <f t="shared" si="3012"/>
        <v>14101.7</v>
      </c>
      <c r="S2088" s="19">
        <f t="shared" ref="S2088:S2090" si="3051">S2089</f>
        <v>0</v>
      </c>
      <c r="T2088" s="19">
        <f t="shared" si="2980"/>
        <v>14101.7</v>
      </c>
      <c r="U2088" s="19">
        <f t="shared" si="3014"/>
        <v>13603.7</v>
      </c>
      <c r="V2088" s="19">
        <f t="shared" si="3015"/>
        <v>14393.2</v>
      </c>
      <c r="W2088" s="19">
        <f t="shared" ref="W2088:W2090" si="3052">W2089</f>
        <v>0</v>
      </c>
      <c r="X2088" s="32"/>
      <c r="Y2088" s="23"/>
      <c r="Z2088" s="2"/>
    </row>
    <row r="2089" spans="1:26" ht="46.8" x14ac:dyDescent="0.3">
      <c r="A2089" s="47" t="s">
        <v>463</v>
      </c>
      <c r="B2089" s="44">
        <v>600</v>
      </c>
      <c r="C2089" s="47"/>
      <c r="D2089" s="47"/>
      <c r="E2089" s="15" t="s">
        <v>581</v>
      </c>
      <c r="F2089" s="19">
        <f t="shared" si="3049"/>
        <v>14101.7</v>
      </c>
      <c r="G2089" s="19">
        <f t="shared" si="3049"/>
        <v>13603.7</v>
      </c>
      <c r="H2089" s="19">
        <f t="shared" si="3049"/>
        <v>14393.2</v>
      </c>
      <c r="I2089" s="19">
        <f t="shared" si="3049"/>
        <v>0</v>
      </c>
      <c r="J2089" s="19">
        <f t="shared" si="3049"/>
        <v>0</v>
      </c>
      <c r="K2089" s="19">
        <f t="shared" si="3049"/>
        <v>0</v>
      </c>
      <c r="L2089" s="19">
        <f t="shared" si="3003"/>
        <v>14101.7</v>
      </c>
      <c r="M2089" s="19">
        <f t="shared" si="3004"/>
        <v>13603.7</v>
      </c>
      <c r="N2089" s="19">
        <f t="shared" si="3005"/>
        <v>14393.2</v>
      </c>
      <c r="O2089" s="19">
        <f t="shared" si="3050"/>
        <v>0</v>
      </c>
      <c r="P2089" s="19">
        <f t="shared" si="3050"/>
        <v>0</v>
      </c>
      <c r="Q2089" s="19">
        <f t="shared" si="3050"/>
        <v>0</v>
      </c>
      <c r="R2089" s="19">
        <f t="shared" si="3012"/>
        <v>14101.7</v>
      </c>
      <c r="S2089" s="19">
        <f t="shared" si="3051"/>
        <v>0</v>
      </c>
      <c r="T2089" s="19">
        <f t="shared" si="2980"/>
        <v>14101.7</v>
      </c>
      <c r="U2089" s="19">
        <f t="shared" si="3014"/>
        <v>13603.7</v>
      </c>
      <c r="V2089" s="19">
        <f t="shared" si="3015"/>
        <v>14393.2</v>
      </c>
      <c r="W2089" s="19">
        <f t="shared" si="3052"/>
        <v>0</v>
      </c>
      <c r="X2089" s="32"/>
      <c r="Y2089" s="23"/>
      <c r="Z2089" s="2"/>
    </row>
    <row r="2090" spans="1:26" x14ac:dyDescent="0.3">
      <c r="A2090" s="47" t="s">
        <v>463</v>
      </c>
      <c r="B2090" s="44">
        <v>610</v>
      </c>
      <c r="C2090" s="47"/>
      <c r="D2090" s="47"/>
      <c r="E2090" s="15" t="s">
        <v>595</v>
      </c>
      <c r="F2090" s="19">
        <f t="shared" si="3049"/>
        <v>14101.7</v>
      </c>
      <c r="G2090" s="19">
        <f t="shared" si="3049"/>
        <v>13603.7</v>
      </c>
      <c r="H2090" s="19">
        <f t="shared" si="3049"/>
        <v>14393.2</v>
      </c>
      <c r="I2090" s="19">
        <f t="shared" si="3049"/>
        <v>0</v>
      </c>
      <c r="J2090" s="19">
        <f t="shared" si="3049"/>
        <v>0</v>
      </c>
      <c r="K2090" s="19">
        <f t="shared" si="3049"/>
        <v>0</v>
      </c>
      <c r="L2090" s="19">
        <f t="shared" si="3003"/>
        <v>14101.7</v>
      </c>
      <c r="M2090" s="19">
        <f t="shared" si="3004"/>
        <v>13603.7</v>
      </c>
      <c r="N2090" s="19">
        <f t="shared" si="3005"/>
        <v>14393.2</v>
      </c>
      <c r="O2090" s="19">
        <f t="shared" si="3050"/>
        <v>0</v>
      </c>
      <c r="P2090" s="19">
        <f t="shared" si="3050"/>
        <v>0</v>
      </c>
      <c r="Q2090" s="19">
        <f t="shared" si="3050"/>
        <v>0</v>
      </c>
      <c r="R2090" s="19">
        <f t="shared" si="3012"/>
        <v>14101.7</v>
      </c>
      <c r="S2090" s="19">
        <f t="shared" si="3051"/>
        <v>0</v>
      </c>
      <c r="T2090" s="19">
        <f t="shared" si="2980"/>
        <v>14101.7</v>
      </c>
      <c r="U2090" s="19">
        <f t="shared" si="3014"/>
        <v>13603.7</v>
      </c>
      <c r="V2090" s="19">
        <f t="shared" si="3015"/>
        <v>14393.2</v>
      </c>
      <c r="W2090" s="19">
        <f t="shared" si="3052"/>
        <v>0</v>
      </c>
      <c r="X2090" s="32"/>
      <c r="Y2090" s="23"/>
      <c r="Z2090" s="2"/>
    </row>
    <row r="2091" spans="1:26" x14ac:dyDescent="0.3">
      <c r="A2091" s="47" t="s">
        <v>463</v>
      </c>
      <c r="B2091" s="44">
        <v>610</v>
      </c>
      <c r="C2091" s="47" t="s">
        <v>5</v>
      </c>
      <c r="D2091" s="47" t="s">
        <v>6</v>
      </c>
      <c r="E2091" s="15" t="s">
        <v>543</v>
      </c>
      <c r="F2091" s="19">
        <v>14101.7</v>
      </c>
      <c r="G2091" s="19">
        <v>13603.7</v>
      </c>
      <c r="H2091" s="19">
        <v>14393.2</v>
      </c>
      <c r="I2091" s="19"/>
      <c r="J2091" s="19"/>
      <c r="K2091" s="19"/>
      <c r="L2091" s="19">
        <f t="shared" si="3003"/>
        <v>14101.7</v>
      </c>
      <c r="M2091" s="19">
        <f t="shared" si="3004"/>
        <v>13603.7</v>
      </c>
      <c r="N2091" s="19">
        <f t="shared" si="3005"/>
        <v>14393.2</v>
      </c>
      <c r="O2091" s="19"/>
      <c r="P2091" s="19"/>
      <c r="Q2091" s="19"/>
      <c r="R2091" s="19">
        <f t="shared" si="3012"/>
        <v>14101.7</v>
      </c>
      <c r="S2091" s="19"/>
      <c r="T2091" s="19">
        <f t="shared" si="2980"/>
        <v>14101.7</v>
      </c>
      <c r="U2091" s="19">
        <f t="shared" si="3014"/>
        <v>13603.7</v>
      </c>
      <c r="V2091" s="19">
        <f t="shared" si="3015"/>
        <v>14393.2</v>
      </c>
      <c r="W2091" s="19"/>
      <c r="X2091" s="32"/>
      <c r="Y2091" s="23"/>
      <c r="Z2091" s="2"/>
    </row>
    <row r="2092" spans="1:26" ht="31.2" x14ac:dyDescent="0.3">
      <c r="A2092" s="47" t="s">
        <v>464</v>
      </c>
      <c r="B2092" s="44"/>
      <c r="C2092" s="47"/>
      <c r="D2092" s="47"/>
      <c r="E2092" s="15" t="s">
        <v>790</v>
      </c>
      <c r="F2092" s="19">
        <f t="shared" ref="F2092:K2094" si="3053">F2093</f>
        <v>24841.5</v>
      </c>
      <c r="G2092" s="19">
        <f t="shared" si="3053"/>
        <v>0</v>
      </c>
      <c r="H2092" s="19">
        <f t="shared" si="3053"/>
        <v>0</v>
      </c>
      <c r="I2092" s="19">
        <f t="shared" si="3053"/>
        <v>0</v>
      </c>
      <c r="J2092" s="19">
        <f t="shared" si="3053"/>
        <v>0</v>
      </c>
      <c r="K2092" s="19">
        <f t="shared" si="3053"/>
        <v>0</v>
      </c>
      <c r="L2092" s="19">
        <f t="shared" si="3003"/>
        <v>24841.5</v>
      </c>
      <c r="M2092" s="19">
        <f t="shared" si="3004"/>
        <v>0</v>
      </c>
      <c r="N2092" s="19">
        <f t="shared" si="3005"/>
        <v>0</v>
      </c>
      <c r="O2092" s="19">
        <f t="shared" ref="O2092:Q2094" si="3054">O2093</f>
        <v>0</v>
      </c>
      <c r="P2092" s="19">
        <f t="shared" si="3054"/>
        <v>0</v>
      </c>
      <c r="Q2092" s="19">
        <f t="shared" si="3054"/>
        <v>0</v>
      </c>
      <c r="R2092" s="19">
        <f t="shared" si="3012"/>
        <v>24841.5</v>
      </c>
      <c r="S2092" s="19">
        <f t="shared" ref="S2092:S2094" si="3055">S2093</f>
        <v>0</v>
      </c>
      <c r="T2092" s="19">
        <f t="shared" si="2980"/>
        <v>24841.5</v>
      </c>
      <c r="U2092" s="19">
        <f t="shared" si="3014"/>
        <v>0</v>
      </c>
      <c r="V2092" s="19">
        <f t="shared" si="3015"/>
        <v>0</v>
      </c>
      <c r="W2092" s="19">
        <f t="shared" ref="W2092:W2094" si="3056">W2093</f>
        <v>0</v>
      </c>
      <c r="X2092" s="32"/>
      <c r="Y2092" s="23"/>
      <c r="Z2092" s="2"/>
    </row>
    <row r="2093" spans="1:26" ht="46.8" x14ac:dyDescent="0.3">
      <c r="A2093" s="47" t="s">
        <v>464</v>
      </c>
      <c r="B2093" s="44">
        <v>600</v>
      </c>
      <c r="C2093" s="47"/>
      <c r="D2093" s="47"/>
      <c r="E2093" s="15" t="s">
        <v>581</v>
      </c>
      <c r="F2093" s="19">
        <f t="shared" si="3053"/>
        <v>24841.5</v>
      </c>
      <c r="G2093" s="19">
        <f t="shared" si="3053"/>
        <v>0</v>
      </c>
      <c r="H2093" s="19">
        <f t="shared" si="3053"/>
        <v>0</v>
      </c>
      <c r="I2093" s="19">
        <f t="shared" si="3053"/>
        <v>0</v>
      </c>
      <c r="J2093" s="19">
        <f t="shared" si="3053"/>
        <v>0</v>
      </c>
      <c r="K2093" s="19">
        <f t="shared" si="3053"/>
        <v>0</v>
      </c>
      <c r="L2093" s="19">
        <f t="shared" si="3003"/>
        <v>24841.5</v>
      </c>
      <c r="M2093" s="19">
        <f t="shared" si="3004"/>
        <v>0</v>
      </c>
      <c r="N2093" s="19">
        <f t="shared" si="3005"/>
        <v>0</v>
      </c>
      <c r="O2093" s="19">
        <f t="shared" si="3054"/>
        <v>0</v>
      </c>
      <c r="P2093" s="19">
        <f t="shared" si="3054"/>
        <v>0</v>
      </c>
      <c r="Q2093" s="19">
        <f t="shared" si="3054"/>
        <v>0</v>
      </c>
      <c r="R2093" s="19">
        <f t="shared" si="3012"/>
        <v>24841.5</v>
      </c>
      <c r="S2093" s="19">
        <f t="shared" si="3055"/>
        <v>0</v>
      </c>
      <c r="T2093" s="19">
        <f t="shared" si="2980"/>
        <v>24841.5</v>
      </c>
      <c r="U2093" s="19">
        <f t="shared" si="3014"/>
        <v>0</v>
      </c>
      <c r="V2093" s="19">
        <f t="shared" si="3015"/>
        <v>0</v>
      </c>
      <c r="W2093" s="19">
        <f t="shared" si="3056"/>
        <v>0</v>
      </c>
      <c r="X2093" s="32"/>
      <c r="Y2093" s="23"/>
      <c r="Z2093" s="2"/>
    </row>
    <row r="2094" spans="1:26" x14ac:dyDescent="0.3">
      <c r="A2094" s="47" t="s">
        <v>464</v>
      </c>
      <c r="B2094" s="44">
        <v>610</v>
      </c>
      <c r="C2094" s="47"/>
      <c r="D2094" s="47"/>
      <c r="E2094" s="15" t="s">
        <v>595</v>
      </c>
      <c r="F2094" s="19">
        <f t="shared" si="3053"/>
        <v>24841.5</v>
      </c>
      <c r="G2094" s="19">
        <f t="shared" si="3053"/>
        <v>0</v>
      </c>
      <c r="H2094" s="19">
        <f t="shared" si="3053"/>
        <v>0</v>
      </c>
      <c r="I2094" s="19">
        <f t="shared" si="3053"/>
        <v>0</v>
      </c>
      <c r="J2094" s="19">
        <f t="shared" si="3053"/>
        <v>0</v>
      </c>
      <c r="K2094" s="19">
        <f t="shared" si="3053"/>
        <v>0</v>
      </c>
      <c r="L2094" s="19">
        <f t="shared" si="3003"/>
        <v>24841.5</v>
      </c>
      <c r="M2094" s="19">
        <f t="shared" si="3004"/>
        <v>0</v>
      </c>
      <c r="N2094" s="19">
        <f t="shared" si="3005"/>
        <v>0</v>
      </c>
      <c r="O2094" s="19">
        <f t="shared" si="3054"/>
        <v>0</v>
      </c>
      <c r="P2094" s="19">
        <f t="shared" si="3054"/>
        <v>0</v>
      </c>
      <c r="Q2094" s="19">
        <f t="shared" si="3054"/>
        <v>0</v>
      </c>
      <c r="R2094" s="19">
        <f t="shared" si="3012"/>
        <v>24841.5</v>
      </c>
      <c r="S2094" s="19">
        <f t="shared" si="3055"/>
        <v>0</v>
      </c>
      <c r="T2094" s="19">
        <f t="shared" si="2980"/>
        <v>24841.5</v>
      </c>
      <c r="U2094" s="19">
        <f t="shared" si="3014"/>
        <v>0</v>
      </c>
      <c r="V2094" s="19">
        <f t="shared" si="3015"/>
        <v>0</v>
      </c>
      <c r="W2094" s="19">
        <f t="shared" si="3056"/>
        <v>0</v>
      </c>
      <c r="X2094" s="32"/>
      <c r="Y2094" s="23"/>
      <c r="Z2094" s="2"/>
    </row>
    <row r="2095" spans="1:26" x14ac:dyDescent="0.3">
      <c r="A2095" s="47" t="s">
        <v>464</v>
      </c>
      <c r="B2095" s="44">
        <v>610</v>
      </c>
      <c r="C2095" s="47" t="s">
        <v>5</v>
      </c>
      <c r="D2095" s="47" t="s">
        <v>6</v>
      </c>
      <c r="E2095" s="15" t="s">
        <v>543</v>
      </c>
      <c r="F2095" s="19">
        <v>24841.5</v>
      </c>
      <c r="G2095" s="19">
        <v>0</v>
      </c>
      <c r="H2095" s="19">
        <v>0</v>
      </c>
      <c r="I2095" s="19"/>
      <c r="J2095" s="19"/>
      <c r="K2095" s="19"/>
      <c r="L2095" s="19">
        <f t="shared" si="3003"/>
        <v>24841.5</v>
      </c>
      <c r="M2095" s="19">
        <f t="shared" si="3004"/>
        <v>0</v>
      </c>
      <c r="N2095" s="19">
        <f t="shared" si="3005"/>
        <v>0</v>
      </c>
      <c r="O2095" s="19"/>
      <c r="P2095" s="19"/>
      <c r="Q2095" s="19"/>
      <c r="R2095" s="19">
        <f t="shared" si="3012"/>
        <v>24841.5</v>
      </c>
      <c r="S2095" s="19"/>
      <c r="T2095" s="19">
        <f t="shared" si="2980"/>
        <v>24841.5</v>
      </c>
      <c r="U2095" s="19">
        <f t="shared" si="3014"/>
        <v>0</v>
      </c>
      <c r="V2095" s="19">
        <f t="shared" si="3015"/>
        <v>0</v>
      </c>
      <c r="W2095" s="19"/>
      <c r="X2095" s="32"/>
      <c r="Y2095" s="23"/>
      <c r="Z2095" s="2"/>
    </row>
    <row r="2096" spans="1:26" s="11" customFormat="1" ht="46.8" x14ac:dyDescent="0.3">
      <c r="A2096" s="10" t="s">
        <v>469</v>
      </c>
      <c r="B2096" s="17"/>
      <c r="C2096" s="10"/>
      <c r="D2096" s="10"/>
      <c r="E2096" s="16" t="s">
        <v>1025</v>
      </c>
      <c r="F2096" s="18">
        <f>F2097+F2111+F2115</f>
        <v>28898.1</v>
      </c>
      <c r="G2096" s="18">
        <f t="shared" ref="G2096:H2096" si="3057">G2097+G2111+G2115</f>
        <v>24305.1</v>
      </c>
      <c r="H2096" s="18">
        <f t="shared" si="3057"/>
        <v>24305.1</v>
      </c>
      <c r="I2096" s="18">
        <f>I2097+I2111+I2115+I2107</f>
        <v>16616.13</v>
      </c>
      <c r="J2096" s="18">
        <f t="shared" ref="J2096:W2096" si="3058">J2097+J2111+J2115+J2107</f>
        <v>12753</v>
      </c>
      <c r="K2096" s="18">
        <f t="shared" si="3058"/>
        <v>12753</v>
      </c>
      <c r="L2096" s="18">
        <f t="shared" si="3003"/>
        <v>45514.229999999996</v>
      </c>
      <c r="M2096" s="18">
        <f t="shared" si="3004"/>
        <v>37058.1</v>
      </c>
      <c r="N2096" s="18">
        <f t="shared" si="3005"/>
        <v>37058.1</v>
      </c>
      <c r="O2096" s="18">
        <f t="shared" ref="O2096:Q2096" si="3059">O2097+O2111+O2115+O2107</f>
        <v>0</v>
      </c>
      <c r="P2096" s="18">
        <f t="shared" si="3059"/>
        <v>0</v>
      </c>
      <c r="Q2096" s="18">
        <f t="shared" si="3059"/>
        <v>0</v>
      </c>
      <c r="R2096" s="18">
        <f t="shared" si="3012"/>
        <v>45514.229999999996</v>
      </c>
      <c r="S2096" s="18">
        <f t="shared" ref="S2096" si="3060">S2097+S2111+S2115+S2107</f>
        <v>0</v>
      </c>
      <c r="T2096" s="18">
        <f t="shared" si="2980"/>
        <v>45514.229999999996</v>
      </c>
      <c r="U2096" s="18">
        <f t="shared" si="3014"/>
        <v>37058.1</v>
      </c>
      <c r="V2096" s="18">
        <f t="shared" si="3015"/>
        <v>37058.1</v>
      </c>
      <c r="W2096" s="18">
        <f t="shared" si="3058"/>
        <v>0</v>
      </c>
      <c r="X2096" s="31"/>
      <c r="Y2096" s="26"/>
    </row>
    <row r="2097" spans="1:26" ht="46.8" x14ac:dyDescent="0.3">
      <c r="A2097" s="47" t="s">
        <v>466</v>
      </c>
      <c r="B2097" s="44"/>
      <c r="C2097" s="47"/>
      <c r="D2097" s="47"/>
      <c r="E2097" s="15" t="s">
        <v>627</v>
      </c>
      <c r="F2097" s="19">
        <f>F2098+F2101+F2104</f>
        <v>16386.599999999999</v>
      </c>
      <c r="G2097" s="19">
        <f>G2098+G2101+G2104</f>
        <v>11793.599999999999</v>
      </c>
      <c r="H2097" s="19">
        <f>H2098+H2101+H2104</f>
        <v>11793.599999999999</v>
      </c>
      <c r="I2097" s="19">
        <f t="shared" ref="I2097:K2097" si="3061">I2098+I2101+I2104</f>
        <v>13613.93</v>
      </c>
      <c r="J2097" s="19">
        <f t="shared" si="3061"/>
        <v>12753</v>
      </c>
      <c r="K2097" s="19">
        <f t="shared" si="3061"/>
        <v>12753</v>
      </c>
      <c r="L2097" s="19">
        <f t="shared" si="3003"/>
        <v>30000.53</v>
      </c>
      <c r="M2097" s="19">
        <f t="shared" si="3004"/>
        <v>24546.6</v>
      </c>
      <c r="N2097" s="19">
        <f t="shared" si="3005"/>
        <v>24546.6</v>
      </c>
      <c r="O2097" s="19">
        <f t="shared" ref="O2097:Q2097" si="3062">O2098+O2101+O2104</f>
        <v>0</v>
      </c>
      <c r="P2097" s="19">
        <f t="shared" si="3062"/>
        <v>0</v>
      </c>
      <c r="Q2097" s="19">
        <f t="shared" si="3062"/>
        <v>0</v>
      </c>
      <c r="R2097" s="19">
        <f t="shared" si="3012"/>
        <v>30000.53</v>
      </c>
      <c r="S2097" s="19">
        <f>S2098+S2101+S2104</f>
        <v>0</v>
      </c>
      <c r="T2097" s="19">
        <f t="shared" si="2980"/>
        <v>30000.53</v>
      </c>
      <c r="U2097" s="19">
        <f t="shared" si="3014"/>
        <v>24546.6</v>
      </c>
      <c r="V2097" s="19">
        <f t="shared" si="3015"/>
        <v>24546.6</v>
      </c>
      <c r="W2097" s="19">
        <f>W2098+W2101+W2104</f>
        <v>0</v>
      </c>
      <c r="X2097" s="32"/>
      <c r="Y2097" s="23"/>
      <c r="Z2097" s="2"/>
    </row>
    <row r="2098" spans="1:26" ht="93.6" x14ac:dyDescent="0.3">
      <c r="A2098" s="47" t="s">
        <v>466</v>
      </c>
      <c r="B2098" s="44">
        <v>100</v>
      </c>
      <c r="C2098" s="47"/>
      <c r="D2098" s="47"/>
      <c r="E2098" s="15" t="s">
        <v>577</v>
      </c>
      <c r="F2098" s="19">
        <f t="shared" ref="F2098:K2099" si="3063">F2099</f>
        <v>11731.5</v>
      </c>
      <c r="G2098" s="19">
        <f t="shared" si="3063"/>
        <v>10377.4</v>
      </c>
      <c r="H2098" s="19">
        <f t="shared" si="3063"/>
        <v>10377.4</v>
      </c>
      <c r="I2098" s="19">
        <f t="shared" si="3063"/>
        <v>7043.2</v>
      </c>
      <c r="J2098" s="19">
        <f t="shared" si="3063"/>
        <v>6511.8</v>
      </c>
      <c r="K2098" s="19">
        <f t="shared" si="3063"/>
        <v>6511.8</v>
      </c>
      <c r="L2098" s="19">
        <f t="shared" si="3003"/>
        <v>18774.7</v>
      </c>
      <c r="M2098" s="19">
        <f t="shared" si="3004"/>
        <v>16889.2</v>
      </c>
      <c r="N2098" s="19">
        <f t="shared" si="3005"/>
        <v>16889.2</v>
      </c>
      <c r="O2098" s="19">
        <f t="shared" ref="O2098:Q2099" si="3064">O2099</f>
        <v>0</v>
      </c>
      <c r="P2098" s="19">
        <f t="shared" si="3064"/>
        <v>0</v>
      </c>
      <c r="Q2098" s="19">
        <f t="shared" si="3064"/>
        <v>0</v>
      </c>
      <c r="R2098" s="19">
        <f t="shared" si="3012"/>
        <v>18774.7</v>
      </c>
      <c r="S2098" s="19">
        <f t="shared" ref="S2098:S2099" si="3065">S2099</f>
        <v>0</v>
      </c>
      <c r="T2098" s="19">
        <f t="shared" si="2980"/>
        <v>18774.7</v>
      </c>
      <c r="U2098" s="19">
        <f t="shared" si="3014"/>
        <v>16889.2</v>
      </c>
      <c r="V2098" s="19">
        <f t="shared" si="3015"/>
        <v>16889.2</v>
      </c>
      <c r="W2098" s="19">
        <f t="shared" ref="W2098:W2099" si="3066">W2099</f>
        <v>0</v>
      </c>
      <c r="X2098" s="32"/>
      <c r="Y2098" s="23"/>
      <c r="Z2098" s="2"/>
    </row>
    <row r="2099" spans="1:26" ht="31.2" x14ac:dyDescent="0.3">
      <c r="A2099" s="47" t="s">
        <v>466</v>
      </c>
      <c r="B2099" s="44">
        <v>110</v>
      </c>
      <c r="C2099" s="47"/>
      <c r="D2099" s="47"/>
      <c r="E2099" s="15" t="s">
        <v>584</v>
      </c>
      <c r="F2099" s="19">
        <f t="shared" si="3063"/>
        <v>11731.5</v>
      </c>
      <c r="G2099" s="19">
        <f t="shared" si="3063"/>
        <v>10377.4</v>
      </c>
      <c r="H2099" s="19">
        <f t="shared" si="3063"/>
        <v>10377.4</v>
      </c>
      <c r="I2099" s="19">
        <f t="shared" si="3063"/>
        <v>7043.2</v>
      </c>
      <c r="J2099" s="19">
        <f t="shared" si="3063"/>
        <v>6511.8</v>
      </c>
      <c r="K2099" s="19">
        <f t="shared" si="3063"/>
        <v>6511.8</v>
      </c>
      <c r="L2099" s="19">
        <f t="shared" si="3003"/>
        <v>18774.7</v>
      </c>
      <c r="M2099" s="19">
        <f t="shared" si="3004"/>
        <v>16889.2</v>
      </c>
      <c r="N2099" s="19">
        <f t="shared" si="3005"/>
        <v>16889.2</v>
      </c>
      <c r="O2099" s="19">
        <f t="shared" si="3064"/>
        <v>0</v>
      </c>
      <c r="P2099" s="19">
        <f t="shared" si="3064"/>
        <v>0</v>
      </c>
      <c r="Q2099" s="19">
        <f t="shared" si="3064"/>
        <v>0</v>
      </c>
      <c r="R2099" s="19">
        <f t="shared" si="3012"/>
        <v>18774.7</v>
      </c>
      <c r="S2099" s="19">
        <f t="shared" si="3065"/>
        <v>0</v>
      </c>
      <c r="T2099" s="19">
        <f t="shared" si="2980"/>
        <v>18774.7</v>
      </c>
      <c r="U2099" s="19">
        <f t="shared" si="3014"/>
        <v>16889.2</v>
      </c>
      <c r="V2099" s="19">
        <f t="shared" si="3015"/>
        <v>16889.2</v>
      </c>
      <c r="W2099" s="19">
        <f t="shared" si="3066"/>
        <v>0</v>
      </c>
      <c r="X2099" s="32"/>
      <c r="Y2099" s="23"/>
      <c r="Z2099" s="2"/>
    </row>
    <row r="2100" spans="1:26" x14ac:dyDescent="0.3">
      <c r="A2100" s="47" t="s">
        <v>466</v>
      </c>
      <c r="B2100" s="44">
        <v>110</v>
      </c>
      <c r="C2100" s="47" t="s">
        <v>30</v>
      </c>
      <c r="D2100" s="47" t="s">
        <v>28</v>
      </c>
      <c r="E2100" s="15" t="s">
        <v>565</v>
      </c>
      <c r="F2100" s="19">
        <v>11731.5</v>
      </c>
      <c r="G2100" s="19">
        <v>10377.4</v>
      </c>
      <c r="H2100" s="19">
        <v>10377.4</v>
      </c>
      <c r="I2100" s="24">
        <v>7043.2</v>
      </c>
      <c r="J2100" s="24">
        <v>6511.8</v>
      </c>
      <c r="K2100" s="24">
        <v>6511.8</v>
      </c>
      <c r="L2100" s="19">
        <f t="shared" si="3003"/>
        <v>18774.7</v>
      </c>
      <c r="M2100" s="19">
        <f t="shared" si="3004"/>
        <v>16889.2</v>
      </c>
      <c r="N2100" s="19">
        <f t="shared" si="3005"/>
        <v>16889.2</v>
      </c>
      <c r="O2100" s="19"/>
      <c r="P2100" s="19"/>
      <c r="Q2100" s="19"/>
      <c r="R2100" s="19">
        <f t="shared" si="3012"/>
        <v>18774.7</v>
      </c>
      <c r="S2100" s="19"/>
      <c r="T2100" s="19">
        <f t="shared" si="2980"/>
        <v>18774.7</v>
      </c>
      <c r="U2100" s="19">
        <f t="shared" si="3014"/>
        <v>16889.2</v>
      </c>
      <c r="V2100" s="19">
        <f t="shared" si="3015"/>
        <v>16889.2</v>
      </c>
      <c r="W2100" s="19"/>
      <c r="X2100" s="32"/>
      <c r="Y2100" s="23" t="s">
        <v>1313</v>
      </c>
      <c r="Z2100" s="2"/>
    </row>
    <row r="2101" spans="1:26" ht="31.2" x14ac:dyDescent="0.3">
      <c r="A2101" s="47" t="s">
        <v>466</v>
      </c>
      <c r="B2101" s="44">
        <v>200</v>
      </c>
      <c r="C2101" s="47"/>
      <c r="D2101" s="47"/>
      <c r="E2101" s="15" t="s">
        <v>578</v>
      </c>
      <c r="F2101" s="19">
        <f t="shared" ref="F2101:K2102" si="3067">F2102</f>
        <v>3478.3</v>
      </c>
      <c r="G2101" s="19">
        <f t="shared" si="3067"/>
        <v>448.8</v>
      </c>
      <c r="H2101" s="19">
        <f t="shared" si="3067"/>
        <v>448.8</v>
      </c>
      <c r="I2101" s="19">
        <f t="shared" si="3067"/>
        <v>6570.7300000000014</v>
      </c>
      <c r="J2101" s="19">
        <f t="shared" si="3067"/>
        <v>6241.2</v>
      </c>
      <c r="K2101" s="19">
        <f t="shared" si="3067"/>
        <v>6241.2</v>
      </c>
      <c r="L2101" s="19">
        <f t="shared" si="3003"/>
        <v>10049.030000000002</v>
      </c>
      <c r="M2101" s="19">
        <f t="shared" si="3004"/>
        <v>6690</v>
      </c>
      <c r="N2101" s="19">
        <f t="shared" si="3005"/>
        <v>6690</v>
      </c>
      <c r="O2101" s="19">
        <f t="shared" ref="O2101:Q2102" si="3068">O2102</f>
        <v>0</v>
      </c>
      <c r="P2101" s="19">
        <f t="shared" si="3068"/>
        <v>0</v>
      </c>
      <c r="Q2101" s="19">
        <f t="shared" si="3068"/>
        <v>0</v>
      </c>
      <c r="R2101" s="19">
        <f t="shared" si="3012"/>
        <v>10049.030000000002</v>
      </c>
      <c r="S2101" s="19">
        <f t="shared" ref="S2101:S2102" si="3069">S2102</f>
        <v>0</v>
      </c>
      <c r="T2101" s="19">
        <f t="shared" si="2980"/>
        <v>10049.030000000002</v>
      </c>
      <c r="U2101" s="19">
        <f t="shared" si="3014"/>
        <v>6690</v>
      </c>
      <c r="V2101" s="19">
        <f t="shared" si="3015"/>
        <v>6690</v>
      </c>
      <c r="W2101" s="19">
        <f t="shared" ref="W2101:W2102" si="3070">W2102</f>
        <v>0</v>
      </c>
      <c r="X2101" s="32"/>
      <c r="Y2101" s="23"/>
      <c r="Z2101" s="2"/>
    </row>
    <row r="2102" spans="1:26" ht="46.8" x14ac:dyDescent="0.3">
      <c r="A2102" s="47" t="s">
        <v>466</v>
      </c>
      <c r="B2102" s="44">
        <v>240</v>
      </c>
      <c r="C2102" s="47"/>
      <c r="D2102" s="47"/>
      <c r="E2102" s="15" t="s">
        <v>586</v>
      </c>
      <c r="F2102" s="19">
        <f>F2103</f>
        <v>3478.3</v>
      </c>
      <c r="G2102" s="19">
        <f t="shared" si="3067"/>
        <v>448.8</v>
      </c>
      <c r="H2102" s="19">
        <f t="shared" si="3067"/>
        <v>448.8</v>
      </c>
      <c r="I2102" s="19">
        <f t="shared" si="3067"/>
        <v>6570.7300000000014</v>
      </c>
      <c r="J2102" s="19">
        <f t="shared" si="3067"/>
        <v>6241.2</v>
      </c>
      <c r="K2102" s="19">
        <f t="shared" si="3067"/>
        <v>6241.2</v>
      </c>
      <c r="L2102" s="19">
        <f t="shared" si="3003"/>
        <v>10049.030000000002</v>
      </c>
      <c r="M2102" s="19">
        <f t="shared" si="3004"/>
        <v>6690</v>
      </c>
      <c r="N2102" s="19">
        <f t="shared" si="3005"/>
        <v>6690</v>
      </c>
      <c r="O2102" s="19">
        <f t="shared" si="3068"/>
        <v>0</v>
      </c>
      <c r="P2102" s="19">
        <f t="shared" si="3068"/>
        <v>0</v>
      </c>
      <c r="Q2102" s="19">
        <f t="shared" si="3068"/>
        <v>0</v>
      </c>
      <c r="R2102" s="19">
        <f t="shared" si="3012"/>
        <v>10049.030000000002</v>
      </c>
      <c r="S2102" s="19">
        <f t="shared" si="3069"/>
        <v>0</v>
      </c>
      <c r="T2102" s="19">
        <f t="shared" si="2980"/>
        <v>10049.030000000002</v>
      </c>
      <c r="U2102" s="19">
        <f t="shared" si="3014"/>
        <v>6690</v>
      </c>
      <c r="V2102" s="19">
        <f t="shared" si="3015"/>
        <v>6690</v>
      </c>
      <c r="W2102" s="19">
        <f t="shared" si="3070"/>
        <v>0</v>
      </c>
      <c r="X2102" s="32"/>
      <c r="Y2102" s="23"/>
      <c r="Z2102" s="2"/>
    </row>
    <row r="2103" spans="1:26" x14ac:dyDescent="0.3">
      <c r="A2103" s="47" t="s">
        <v>466</v>
      </c>
      <c r="B2103" s="44">
        <v>240</v>
      </c>
      <c r="C2103" s="47" t="s">
        <v>30</v>
      </c>
      <c r="D2103" s="47" t="s">
        <v>28</v>
      </c>
      <c r="E2103" s="15" t="s">
        <v>565</v>
      </c>
      <c r="F2103" s="19">
        <v>3478.3</v>
      </c>
      <c r="G2103" s="19">
        <v>448.8</v>
      </c>
      <c r="H2103" s="19">
        <v>448.8</v>
      </c>
      <c r="I2103" s="24">
        <f>9572.93-375.3-375.3-750.5-375.3-750.5-375.3</f>
        <v>6570.7300000000014</v>
      </c>
      <c r="J2103" s="24">
        <v>6241.2</v>
      </c>
      <c r="K2103" s="24">
        <v>6241.2</v>
      </c>
      <c r="L2103" s="19">
        <f t="shared" si="3003"/>
        <v>10049.030000000002</v>
      </c>
      <c r="M2103" s="19">
        <f t="shared" si="3004"/>
        <v>6690</v>
      </c>
      <c r="N2103" s="19">
        <f t="shared" si="3005"/>
        <v>6690</v>
      </c>
      <c r="O2103" s="19"/>
      <c r="P2103" s="19"/>
      <c r="Q2103" s="19"/>
      <c r="R2103" s="19">
        <f t="shared" si="3012"/>
        <v>10049.030000000002</v>
      </c>
      <c r="S2103" s="19"/>
      <c r="T2103" s="19">
        <f t="shared" si="2980"/>
        <v>10049.030000000002</v>
      </c>
      <c r="U2103" s="19">
        <f t="shared" si="3014"/>
        <v>6690</v>
      </c>
      <c r="V2103" s="19">
        <f t="shared" si="3015"/>
        <v>6690</v>
      </c>
      <c r="W2103" s="19"/>
      <c r="X2103" s="32"/>
      <c r="Y2103" s="28" t="s">
        <v>1350</v>
      </c>
      <c r="Z2103" s="2"/>
    </row>
    <row r="2104" spans="1:26" x14ac:dyDescent="0.3">
      <c r="A2104" s="47" t="s">
        <v>466</v>
      </c>
      <c r="B2104" s="44">
        <v>800</v>
      </c>
      <c r="C2104" s="47"/>
      <c r="D2104" s="47"/>
      <c r="E2104" s="15" t="s">
        <v>583</v>
      </c>
      <c r="F2104" s="19">
        <f t="shared" ref="F2104:K2105" si="3071">F2105</f>
        <v>1176.8000000000002</v>
      </c>
      <c r="G2104" s="19">
        <f t="shared" si="3071"/>
        <v>967.4</v>
      </c>
      <c r="H2104" s="19">
        <f t="shared" si="3071"/>
        <v>967.4</v>
      </c>
      <c r="I2104" s="19">
        <f t="shared" si="3071"/>
        <v>0</v>
      </c>
      <c r="J2104" s="19">
        <f t="shared" si="3071"/>
        <v>0</v>
      </c>
      <c r="K2104" s="19">
        <f t="shared" si="3071"/>
        <v>0</v>
      </c>
      <c r="L2104" s="19">
        <f t="shared" si="3003"/>
        <v>1176.8000000000002</v>
      </c>
      <c r="M2104" s="19">
        <f t="shared" si="3004"/>
        <v>967.4</v>
      </c>
      <c r="N2104" s="19">
        <f t="shared" si="3005"/>
        <v>967.4</v>
      </c>
      <c r="O2104" s="19">
        <f t="shared" ref="O2104:Q2105" si="3072">O2105</f>
        <v>0</v>
      </c>
      <c r="P2104" s="19">
        <f t="shared" si="3072"/>
        <v>0</v>
      </c>
      <c r="Q2104" s="19">
        <f t="shared" si="3072"/>
        <v>0</v>
      </c>
      <c r="R2104" s="19">
        <f t="shared" si="3012"/>
        <v>1176.8000000000002</v>
      </c>
      <c r="S2104" s="19">
        <f t="shared" ref="S2104:S2105" si="3073">S2105</f>
        <v>0</v>
      </c>
      <c r="T2104" s="19">
        <f t="shared" si="2980"/>
        <v>1176.8000000000002</v>
      </c>
      <c r="U2104" s="19">
        <f t="shared" si="3014"/>
        <v>967.4</v>
      </c>
      <c r="V2104" s="19">
        <f t="shared" si="3015"/>
        <v>967.4</v>
      </c>
      <c r="W2104" s="19">
        <f t="shared" ref="W2104:W2105" si="3074">W2105</f>
        <v>0</v>
      </c>
      <c r="X2104" s="32"/>
      <c r="Y2104" s="23"/>
      <c r="Z2104" s="2"/>
    </row>
    <row r="2105" spans="1:26" x14ac:dyDescent="0.3">
      <c r="A2105" s="47" t="s">
        <v>466</v>
      </c>
      <c r="B2105" s="44">
        <v>850</v>
      </c>
      <c r="C2105" s="47"/>
      <c r="D2105" s="47"/>
      <c r="E2105" s="15" t="s">
        <v>601</v>
      </c>
      <c r="F2105" s="19">
        <f t="shared" si="3071"/>
        <v>1176.8000000000002</v>
      </c>
      <c r="G2105" s="19">
        <f t="shared" si="3071"/>
        <v>967.4</v>
      </c>
      <c r="H2105" s="19">
        <f t="shared" si="3071"/>
        <v>967.4</v>
      </c>
      <c r="I2105" s="19">
        <f t="shared" si="3071"/>
        <v>0</v>
      </c>
      <c r="J2105" s="19">
        <f t="shared" si="3071"/>
        <v>0</v>
      </c>
      <c r="K2105" s="19">
        <f t="shared" si="3071"/>
        <v>0</v>
      </c>
      <c r="L2105" s="19">
        <f t="shared" si="3003"/>
        <v>1176.8000000000002</v>
      </c>
      <c r="M2105" s="19">
        <f t="shared" si="3004"/>
        <v>967.4</v>
      </c>
      <c r="N2105" s="19">
        <f t="shared" si="3005"/>
        <v>967.4</v>
      </c>
      <c r="O2105" s="19">
        <f t="shared" si="3072"/>
        <v>0</v>
      </c>
      <c r="P2105" s="19">
        <f t="shared" si="3072"/>
        <v>0</v>
      </c>
      <c r="Q2105" s="19">
        <f t="shared" si="3072"/>
        <v>0</v>
      </c>
      <c r="R2105" s="19">
        <f t="shared" si="3012"/>
        <v>1176.8000000000002</v>
      </c>
      <c r="S2105" s="19">
        <f t="shared" si="3073"/>
        <v>0</v>
      </c>
      <c r="T2105" s="19">
        <f t="shared" si="2980"/>
        <v>1176.8000000000002</v>
      </c>
      <c r="U2105" s="19">
        <f t="shared" si="3014"/>
        <v>967.4</v>
      </c>
      <c r="V2105" s="19">
        <f t="shared" si="3015"/>
        <v>967.4</v>
      </c>
      <c r="W2105" s="19">
        <f t="shared" si="3074"/>
        <v>0</v>
      </c>
      <c r="X2105" s="32"/>
      <c r="Y2105" s="23"/>
      <c r="Z2105" s="2"/>
    </row>
    <row r="2106" spans="1:26" x14ac:dyDescent="0.3">
      <c r="A2106" s="47" t="s">
        <v>466</v>
      </c>
      <c r="B2106" s="44">
        <v>850</v>
      </c>
      <c r="C2106" s="47" t="s">
        <v>30</v>
      </c>
      <c r="D2106" s="47" t="s">
        <v>28</v>
      </c>
      <c r="E2106" s="15" t="s">
        <v>565</v>
      </c>
      <c r="F2106" s="19">
        <v>1176.8000000000002</v>
      </c>
      <c r="G2106" s="19">
        <v>967.4</v>
      </c>
      <c r="H2106" s="19">
        <v>967.4</v>
      </c>
      <c r="I2106" s="19"/>
      <c r="J2106" s="19"/>
      <c r="K2106" s="19"/>
      <c r="L2106" s="19">
        <f t="shared" si="3003"/>
        <v>1176.8000000000002</v>
      </c>
      <c r="M2106" s="19">
        <f t="shared" si="3004"/>
        <v>967.4</v>
      </c>
      <c r="N2106" s="19">
        <f t="shared" si="3005"/>
        <v>967.4</v>
      </c>
      <c r="O2106" s="19"/>
      <c r="P2106" s="19"/>
      <c r="Q2106" s="19"/>
      <c r="R2106" s="19">
        <f t="shared" si="3012"/>
        <v>1176.8000000000002</v>
      </c>
      <c r="S2106" s="19"/>
      <c r="T2106" s="19">
        <f t="shared" si="2980"/>
        <v>1176.8000000000002</v>
      </c>
      <c r="U2106" s="19">
        <f t="shared" si="3014"/>
        <v>967.4</v>
      </c>
      <c r="V2106" s="19">
        <f t="shared" si="3015"/>
        <v>967.4</v>
      </c>
      <c r="W2106" s="19"/>
      <c r="X2106" s="32"/>
      <c r="Y2106" s="23"/>
      <c r="Z2106" s="2"/>
    </row>
    <row r="2107" spans="1:26" ht="31.2" x14ac:dyDescent="0.3">
      <c r="A2107" s="47" t="s">
        <v>1348</v>
      </c>
      <c r="B2107" s="44"/>
      <c r="C2107" s="47"/>
      <c r="D2107" s="47"/>
      <c r="E2107" s="15" t="s">
        <v>1349</v>
      </c>
      <c r="F2107" s="19"/>
      <c r="G2107" s="19"/>
      <c r="H2107" s="19"/>
      <c r="I2107" s="19">
        <f>I2108</f>
        <v>3002.2</v>
      </c>
      <c r="J2107" s="19">
        <f t="shared" ref="J2107:W2109" si="3075">J2108</f>
        <v>0</v>
      </c>
      <c r="K2107" s="19">
        <f t="shared" si="3075"/>
        <v>0</v>
      </c>
      <c r="L2107" s="19">
        <f t="shared" si="3003"/>
        <v>3002.2</v>
      </c>
      <c r="M2107" s="19">
        <f t="shared" si="3004"/>
        <v>0</v>
      </c>
      <c r="N2107" s="19">
        <f t="shared" si="3005"/>
        <v>0</v>
      </c>
      <c r="O2107" s="19">
        <f t="shared" si="3075"/>
        <v>0</v>
      </c>
      <c r="P2107" s="19">
        <f t="shared" si="3075"/>
        <v>0</v>
      </c>
      <c r="Q2107" s="19">
        <f t="shared" si="3075"/>
        <v>0</v>
      </c>
      <c r="R2107" s="19">
        <f t="shared" si="3012"/>
        <v>3002.2</v>
      </c>
      <c r="S2107" s="19">
        <f t="shared" si="3075"/>
        <v>0</v>
      </c>
      <c r="T2107" s="19">
        <f t="shared" si="2980"/>
        <v>3002.2</v>
      </c>
      <c r="U2107" s="19">
        <f t="shared" si="3014"/>
        <v>0</v>
      </c>
      <c r="V2107" s="19">
        <f t="shared" si="3015"/>
        <v>0</v>
      </c>
      <c r="W2107" s="19">
        <f t="shared" si="3075"/>
        <v>0</v>
      </c>
      <c r="X2107" s="32"/>
      <c r="Y2107" s="23"/>
      <c r="Z2107" s="2"/>
    </row>
    <row r="2108" spans="1:26" ht="31.2" x14ac:dyDescent="0.3">
      <c r="A2108" s="47" t="s">
        <v>1348</v>
      </c>
      <c r="B2108" s="44">
        <v>200</v>
      </c>
      <c r="C2108" s="47"/>
      <c r="D2108" s="47"/>
      <c r="E2108" s="15" t="s">
        <v>578</v>
      </c>
      <c r="F2108" s="19"/>
      <c r="G2108" s="19"/>
      <c r="H2108" s="19"/>
      <c r="I2108" s="19">
        <f>I2109</f>
        <v>3002.2</v>
      </c>
      <c r="J2108" s="19">
        <f t="shared" si="3075"/>
        <v>0</v>
      </c>
      <c r="K2108" s="19">
        <f t="shared" si="3075"/>
        <v>0</v>
      </c>
      <c r="L2108" s="19">
        <f t="shared" si="3003"/>
        <v>3002.2</v>
      </c>
      <c r="M2108" s="19">
        <f t="shared" si="3004"/>
        <v>0</v>
      </c>
      <c r="N2108" s="19">
        <f t="shared" si="3005"/>
        <v>0</v>
      </c>
      <c r="O2108" s="19">
        <f t="shared" si="3075"/>
        <v>0</v>
      </c>
      <c r="P2108" s="19">
        <f t="shared" si="3075"/>
        <v>0</v>
      </c>
      <c r="Q2108" s="19">
        <f t="shared" si="3075"/>
        <v>0</v>
      </c>
      <c r="R2108" s="19">
        <f t="shared" si="3012"/>
        <v>3002.2</v>
      </c>
      <c r="S2108" s="19">
        <f t="shared" si="3075"/>
        <v>0</v>
      </c>
      <c r="T2108" s="19">
        <f t="shared" si="2980"/>
        <v>3002.2</v>
      </c>
      <c r="U2108" s="19">
        <f t="shared" si="3014"/>
        <v>0</v>
      </c>
      <c r="V2108" s="19">
        <f t="shared" si="3015"/>
        <v>0</v>
      </c>
      <c r="W2108" s="19">
        <f t="shared" si="3075"/>
        <v>0</v>
      </c>
      <c r="X2108" s="32"/>
      <c r="Y2108" s="23"/>
      <c r="Z2108" s="2"/>
    </row>
    <row r="2109" spans="1:26" ht="46.8" x14ac:dyDescent="0.3">
      <c r="A2109" s="47" t="s">
        <v>1348</v>
      </c>
      <c r="B2109" s="44">
        <v>240</v>
      </c>
      <c r="C2109" s="47"/>
      <c r="D2109" s="47"/>
      <c r="E2109" s="15" t="s">
        <v>586</v>
      </c>
      <c r="F2109" s="19"/>
      <c r="G2109" s="19"/>
      <c r="H2109" s="19"/>
      <c r="I2109" s="19">
        <f>I2110</f>
        <v>3002.2</v>
      </c>
      <c r="J2109" s="19">
        <f t="shared" si="3075"/>
        <v>0</v>
      </c>
      <c r="K2109" s="19">
        <f t="shared" si="3075"/>
        <v>0</v>
      </c>
      <c r="L2109" s="19">
        <f t="shared" si="3003"/>
        <v>3002.2</v>
      </c>
      <c r="M2109" s="19">
        <f t="shared" si="3004"/>
        <v>0</v>
      </c>
      <c r="N2109" s="19">
        <f t="shared" si="3005"/>
        <v>0</v>
      </c>
      <c r="O2109" s="19">
        <f t="shared" si="3075"/>
        <v>0</v>
      </c>
      <c r="P2109" s="19">
        <f t="shared" si="3075"/>
        <v>0</v>
      </c>
      <c r="Q2109" s="19">
        <f t="shared" si="3075"/>
        <v>0</v>
      </c>
      <c r="R2109" s="19">
        <f t="shared" si="3012"/>
        <v>3002.2</v>
      </c>
      <c r="S2109" s="19">
        <f t="shared" si="3075"/>
        <v>0</v>
      </c>
      <c r="T2109" s="19">
        <f t="shared" si="2980"/>
        <v>3002.2</v>
      </c>
      <c r="U2109" s="19">
        <f t="shared" si="3014"/>
        <v>0</v>
      </c>
      <c r="V2109" s="19">
        <f t="shared" si="3015"/>
        <v>0</v>
      </c>
      <c r="W2109" s="19">
        <f t="shared" si="3075"/>
        <v>0</v>
      </c>
      <c r="X2109" s="32"/>
      <c r="Y2109" s="23"/>
      <c r="Z2109" s="2"/>
    </row>
    <row r="2110" spans="1:26" x14ac:dyDescent="0.3">
      <c r="A2110" s="47" t="s">
        <v>1348</v>
      </c>
      <c r="B2110" s="44">
        <v>240</v>
      </c>
      <c r="C2110" s="47" t="s">
        <v>30</v>
      </c>
      <c r="D2110" s="47" t="s">
        <v>28</v>
      </c>
      <c r="E2110" s="15" t="s">
        <v>565</v>
      </c>
      <c r="F2110" s="19"/>
      <c r="G2110" s="19"/>
      <c r="H2110" s="19"/>
      <c r="I2110" s="19">
        <f>375.3+375.3+750.5+375.3+750.5+375.3</f>
        <v>3002.2</v>
      </c>
      <c r="J2110" s="19"/>
      <c r="K2110" s="19"/>
      <c r="L2110" s="19">
        <f t="shared" si="3003"/>
        <v>3002.2</v>
      </c>
      <c r="M2110" s="19">
        <f t="shared" si="3004"/>
        <v>0</v>
      </c>
      <c r="N2110" s="19">
        <f t="shared" si="3005"/>
        <v>0</v>
      </c>
      <c r="O2110" s="19"/>
      <c r="P2110" s="19"/>
      <c r="Q2110" s="19"/>
      <c r="R2110" s="19">
        <f t="shared" si="3012"/>
        <v>3002.2</v>
      </c>
      <c r="S2110" s="19"/>
      <c r="T2110" s="19">
        <f t="shared" si="2980"/>
        <v>3002.2</v>
      </c>
      <c r="U2110" s="19">
        <f t="shared" si="3014"/>
        <v>0</v>
      </c>
      <c r="V2110" s="19">
        <f t="shared" si="3015"/>
        <v>0</v>
      </c>
      <c r="W2110" s="19"/>
      <c r="X2110" s="32"/>
      <c r="Y2110" s="28" t="s">
        <v>1351</v>
      </c>
      <c r="Z2110" s="2"/>
    </row>
    <row r="2111" spans="1:26" ht="62.4" x14ac:dyDescent="0.3">
      <c r="A2111" s="47" t="s">
        <v>467</v>
      </c>
      <c r="B2111" s="44"/>
      <c r="C2111" s="47"/>
      <c r="D2111" s="47"/>
      <c r="E2111" s="15" t="s">
        <v>791</v>
      </c>
      <c r="F2111" s="19">
        <f t="shared" ref="F2111:K2113" si="3076">F2112</f>
        <v>11491.5</v>
      </c>
      <c r="G2111" s="19">
        <f t="shared" si="3076"/>
        <v>11491.5</v>
      </c>
      <c r="H2111" s="19">
        <f t="shared" si="3076"/>
        <v>11491.5</v>
      </c>
      <c r="I2111" s="19">
        <f t="shared" si="3076"/>
        <v>0</v>
      </c>
      <c r="J2111" s="19">
        <f t="shared" si="3076"/>
        <v>0</v>
      </c>
      <c r="K2111" s="19">
        <f t="shared" si="3076"/>
        <v>0</v>
      </c>
      <c r="L2111" s="19">
        <f t="shared" si="3003"/>
        <v>11491.5</v>
      </c>
      <c r="M2111" s="19">
        <f t="shared" si="3004"/>
        <v>11491.5</v>
      </c>
      <c r="N2111" s="19">
        <f t="shared" si="3005"/>
        <v>11491.5</v>
      </c>
      <c r="O2111" s="19">
        <f t="shared" ref="O2111:Q2113" si="3077">O2112</f>
        <v>0</v>
      </c>
      <c r="P2111" s="19">
        <f t="shared" si="3077"/>
        <v>0</v>
      </c>
      <c r="Q2111" s="19">
        <f t="shared" si="3077"/>
        <v>0</v>
      </c>
      <c r="R2111" s="19">
        <f t="shared" si="3012"/>
        <v>11491.5</v>
      </c>
      <c r="S2111" s="19">
        <f t="shared" ref="S2111:S2113" si="3078">S2112</f>
        <v>0</v>
      </c>
      <c r="T2111" s="19">
        <f t="shared" si="2980"/>
        <v>11491.5</v>
      </c>
      <c r="U2111" s="19">
        <f t="shared" si="3014"/>
        <v>11491.5</v>
      </c>
      <c r="V2111" s="19">
        <f t="shared" si="3015"/>
        <v>11491.5</v>
      </c>
      <c r="W2111" s="19">
        <f t="shared" ref="W2111:W2113" si="3079">W2112</f>
        <v>0</v>
      </c>
      <c r="X2111" s="32"/>
      <c r="Y2111" s="23"/>
      <c r="Z2111" s="2"/>
    </row>
    <row r="2112" spans="1:26" ht="31.2" x14ac:dyDescent="0.3">
      <c r="A2112" s="47" t="s">
        <v>467</v>
      </c>
      <c r="B2112" s="44">
        <v>200</v>
      </c>
      <c r="C2112" s="47"/>
      <c r="D2112" s="47"/>
      <c r="E2112" s="15" t="s">
        <v>578</v>
      </c>
      <c r="F2112" s="19">
        <f t="shared" si="3076"/>
        <v>11491.5</v>
      </c>
      <c r="G2112" s="19">
        <f t="shared" si="3076"/>
        <v>11491.5</v>
      </c>
      <c r="H2112" s="19">
        <f t="shared" si="3076"/>
        <v>11491.5</v>
      </c>
      <c r="I2112" s="19">
        <f t="shared" si="3076"/>
        <v>0</v>
      </c>
      <c r="J2112" s="19">
        <f t="shared" si="3076"/>
        <v>0</v>
      </c>
      <c r="K2112" s="19">
        <f t="shared" si="3076"/>
        <v>0</v>
      </c>
      <c r="L2112" s="19">
        <f t="shared" si="3003"/>
        <v>11491.5</v>
      </c>
      <c r="M2112" s="19">
        <f t="shared" si="3004"/>
        <v>11491.5</v>
      </c>
      <c r="N2112" s="19">
        <f t="shared" si="3005"/>
        <v>11491.5</v>
      </c>
      <c r="O2112" s="19">
        <f t="shared" si="3077"/>
        <v>0</v>
      </c>
      <c r="P2112" s="19">
        <f t="shared" si="3077"/>
        <v>0</v>
      </c>
      <c r="Q2112" s="19">
        <f t="shared" si="3077"/>
        <v>0</v>
      </c>
      <c r="R2112" s="19">
        <f t="shared" si="3012"/>
        <v>11491.5</v>
      </c>
      <c r="S2112" s="19">
        <f t="shared" si="3078"/>
        <v>0</v>
      </c>
      <c r="T2112" s="19">
        <f t="shared" ref="T2112:T2175" si="3080">R2112+S2112</f>
        <v>11491.5</v>
      </c>
      <c r="U2112" s="19">
        <f t="shared" si="3014"/>
        <v>11491.5</v>
      </c>
      <c r="V2112" s="19">
        <f t="shared" si="3015"/>
        <v>11491.5</v>
      </c>
      <c r="W2112" s="19">
        <f t="shared" si="3079"/>
        <v>0</v>
      </c>
      <c r="X2112" s="32"/>
      <c r="Y2112" s="23"/>
      <c r="Z2112" s="2"/>
    </row>
    <row r="2113" spans="1:26" ht="46.8" x14ac:dyDescent="0.3">
      <c r="A2113" s="47" t="s">
        <v>467</v>
      </c>
      <c r="B2113" s="44">
        <v>240</v>
      </c>
      <c r="C2113" s="47"/>
      <c r="D2113" s="47"/>
      <c r="E2113" s="15" t="s">
        <v>586</v>
      </c>
      <c r="F2113" s="19">
        <f t="shared" si="3076"/>
        <v>11491.5</v>
      </c>
      <c r="G2113" s="19">
        <f t="shared" si="3076"/>
        <v>11491.5</v>
      </c>
      <c r="H2113" s="19">
        <f t="shared" si="3076"/>
        <v>11491.5</v>
      </c>
      <c r="I2113" s="19">
        <f t="shared" si="3076"/>
        <v>0</v>
      </c>
      <c r="J2113" s="19">
        <f t="shared" si="3076"/>
        <v>0</v>
      </c>
      <c r="K2113" s="19">
        <f t="shared" si="3076"/>
        <v>0</v>
      </c>
      <c r="L2113" s="19">
        <f t="shared" si="3003"/>
        <v>11491.5</v>
      </c>
      <c r="M2113" s="19">
        <f t="shared" si="3004"/>
        <v>11491.5</v>
      </c>
      <c r="N2113" s="19">
        <f t="shared" si="3005"/>
        <v>11491.5</v>
      </c>
      <c r="O2113" s="19">
        <f t="shared" si="3077"/>
        <v>0</v>
      </c>
      <c r="P2113" s="19">
        <f t="shared" si="3077"/>
        <v>0</v>
      </c>
      <c r="Q2113" s="19">
        <f t="shared" si="3077"/>
        <v>0</v>
      </c>
      <c r="R2113" s="19">
        <f t="shared" si="3012"/>
        <v>11491.5</v>
      </c>
      <c r="S2113" s="19">
        <f t="shared" si="3078"/>
        <v>0</v>
      </c>
      <c r="T2113" s="19">
        <f t="shared" si="3080"/>
        <v>11491.5</v>
      </c>
      <c r="U2113" s="19">
        <f t="shared" si="3014"/>
        <v>11491.5</v>
      </c>
      <c r="V2113" s="19">
        <f t="shared" si="3015"/>
        <v>11491.5</v>
      </c>
      <c r="W2113" s="19">
        <f t="shared" si="3079"/>
        <v>0</v>
      </c>
      <c r="X2113" s="32"/>
      <c r="Y2113" s="23"/>
      <c r="Z2113" s="2"/>
    </row>
    <row r="2114" spans="1:26" x14ac:dyDescent="0.3">
      <c r="A2114" s="47" t="s">
        <v>467</v>
      </c>
      <c r="B2114" s="44">
        <v>240</v>
      </c>
      <c r="C2114" s="47" t="s">
        <v>30</v>
      </c>
      <c r="D2114" s="47" t="s">
        <v>28</v>
      </c>
      <c r="E2114" s="15" t="s">
        <v>565</v>
      </c>
      <c r="F2114" s="19">
        <v>11491.5</v>
      </c>
      <c r="G2114" s="19">
        <v>11491.5</v>
      </c>
      <c r="H2114" s="19">
        <v>11491.5</v>
      </c>
      <c r="I2114" s="19"/>
      <c r="J2114" s="19"/>
      <c r="K2114" s="19"/>
      <c r="L2114" s="19">
        <f t="shared" si="3003"/>
        <v>11491.5</v>
      </c>
      <c r="M2114" s="19">
        <f t="shared" si="3004"/>
        <v>11491.5</v>
      </c>
      <c r="N2114" s="19">
        <f t="shared" si="3005"/>
        <v>11491.5</v>
      </c>
      <c r="O2114" s="19"/>
      <c r="P2114" s="19"/>
      <c r="Q2114" s="19"/>
      <c r="R2114" s="19">
        <f t="shared" si="3012"/>
        <v>11491.5</v>
      </c>
      <c r="S2114" s="19"/>
      <c r="T2114" s="19">
        <f t="shared" si="3080"/>
        <v>11491.5</v>
      </c>
      <c r="U2114" s="19">
        <f t="shared" si="3014"/>
        <v>11491.5</v>
      </c>
      <c r="V2114" s="19">
        <f t="shared" si="3015"/>
        <v>11491.5</v>
      </c>
      <c r="W2114" s="19"/>
      <c r="X2114" s="32"/>
      <c r="Y2114" s="23"/>
      <c r="Z2114" s="2"/>
    </row>
    <row r="2115" spans="1:26" ht="93.6" x14ac:dyDescent="0.3">
      <c r="A2115" s="47" t="s">
        <v>468</v>
      </c>
      <c r="B2115" s="44"/>
      <c r="C2115" s="47"/>
      <c r="D2115" s="47"/>
      <c r="E2115" s="15" t="s">
        <v>792</v>
      </c>
      <c r="F2115" s="19">
        <f>F2116+F2119</f>
        <v>1020</v>
      </c>
      <c r="G2115" s="19">
        <f t="shared" ref="G2115:W2115" si="3081">G2116+G2119</f>
        <v>1020</v>
      </c>
      <c r="H2115" s="19">
        <f t="shared" si="3081"/>
        <v>1020</v>
      </c>
      <c r="I2115" s="19">
        <f t="shared" ref="I2115:K2115" si="3082">I2116+I2119</f>
        <v>0</v>
      </c>
      <c r="J2115" s="19">
        <f t="shared" si="3082"/>
        <v>0</v>
      </c>
      <c r="K2115" s="19">
        <f t="shared" si="3082"/>
        <v>0</v>
      </c>
      <c r="L2115" s="19">
        <f t="shared" si="3003"/>
        <v>1020</v>
      </c>
      <c r="M2115" s="19">
        <f t="shared" si="3004"/>
        <v>1020</v>
      </c>
      <c r="N2115" s="19">
        <f t="shared" si="3005"/>
        <v>1020</v>
      </c>
      <c r="O2115" s="19">
        <f t="shared" ref="O2115:Q2115" si="3083">O2116+O2119</f>
        <v>0</v>
      </c>
      <c r="P2115" s="19">
        <f t="shared" si="3083"/>
        <v>0</v>
      </c>
      <c r="Q2115" s="19">
        <f t="shared" si="3083"/>
        <v>0</v>
      </c>
      <c r="R2115" s="19">
        <f t="shared" si="3012"/>
        <v>1020</v>
      </c>
      <c r="S2115" s="19">
        <f t="shared" ref="S2115" si="3084">S2116+S2119</f>
        <v>0</v>
      </c>
      <c r="T2115" s="19">
        <f t="shared" si="3080"/>
        <v>1020</v>
      </c>
      <c r="U2115" s="19">
        <f t="shared" si="3014"/>
        <v>1020</v>
      </c>
      <c r="V2115" s="19">
        <f t="shared" si="3015"/>
        <v>1020</v>
      </c>
      <c r="W2115" s="19">
        <f t="shared" si="3081"/>
        <v>0</v>
      </c>
      <c r="X2115" s="32"/>
      <c r="Y2115" s="23"/>
      <c r="Z2115" s="2"/>
    </row>
    <row r="2116" spans="1:26" ht="93.6" x14ac:dyDescent="0.3">
      <c r="A2116" s="47" t="s">
        <v>468</v>
      </c>
      <c r="B2116" s="44">
        <v>100</v>
      </c>
      <c r="C2116" s="47"/>
      <c r="D2116" s="47"/>
      <c r="E2116" s="15" t="s">
        <v>577</v>
      </c>
      <c r="F2116" s="19">
        <f t="shared" ref="F2116:K2117" si="3085">F2117</f>
        <v>1000</v>
      </c>
      <c r="G2116" s="19">
        <f t="shared" si="3085"/>
        <v>1000</v>
      </c>
      <c r="H2116" s="19">
        <f t="shared" si="3085"/>
        <v>1000</v>
      </c>
      <c r="I2116" s="19">
        <f t="shared" si="3085"/>
        <v>0</v>
      </c>
      <c r="J2116" s="19">
        <f t="shared" si="3085"/>
        <v>0</v>
      </c>
      <c r="K2116" s="19">
        <f t="shared" si="3085"/>
        <v>0</v>
      </c>
      <c r="L2116" s="19">
        <f t="shared" si="3003"/>
        <v>1000</v>
      </c>
      <c r="M2116" s="19">
        <f t="shared" si="3004"/>
        <v>1000</v>
      </c>
      <c r="N2116" s="19">
        <f t="shared" si="3005"/>
        <v>1000</v>
      </c>
      <c r="O2116" s="19">
        <f t="shared" ref="O2116:Q2117" si="3086">O2117</f>
        <v>0</v>
      </c>
      <c r="P2116" s="19">
        <f t="shared" si="3086"/>
        <v>0</v>
      </c>
      <c r="Q2116" s="19">
        <f t="shared" si="3086"/>
        <v>0</v>
      </c>
      <c r="R2116" s="19">
        <f t="shared" si="3012"/>
        <v>1000</v>
      </c>
      <c r="S2116" s="19">
        <f t="shared" ref="S2116:S2117" si="3087">S2117</f>
        <v>0</v>
      </c>
      <c r="T2116" s="19">
        <f t="shared" si="3080"/>
        <v>1000</v>
      </c>
      <c r="U2116" s="19">
        <f t="shared" si="3014"/>
        <v>1000</v>
      </c>
      <c r="V2116" s="19">
        <f t="shared" si="3015"/>
        <v>1000</v>
      </c>
      <c r="W2116" s="19">
        <f t="shared" ref="W2116:W2117" si="3088">W2117</f>
        <v>0</v>
      </c>
      <c r="X2116" s="32"/>
      <c r="Y2116" s="23"/>
      <c r="Z2116" s="2"/>
    </row>
    <row r="2117" spans="1:26" ht="31.2" x14ac:dyDescent="0.3">
      <c r="A2117" s="47" t="s">
        <v>468</v>
      </c>
      <c r="B2117" s="44">
        <v>110</v>
      </c>
      <c r="C2117" s="47"/>
      <c r="D2117" s="47"/>
      <c r="E2117" s="15" t="s">
        <v>584</v>
      </c>
      <c r="F2117" s="19">
        <f t="shared" si="3085"/>
        <v>1000</v>
      </c>
      <c r="G2117" s="19">
        <f t="shared" si="3085"/>
        <v>1000</v>
      </c>
      <c r="H2117" s="19">
        <f t="shared" si="3085"/>
        <v>1000</v>
      </c>
      <c r="I2117" s="19">
        <f t="shared" si="3085"/>
        <v>0</v>
      </c>
      <c r="J2117" s="19">
        <f t="shared" si="3085"/>
        <v>0</v>
      </c>
      <c r="K2117" s="19">
        <f t="shared" si="3085"/>
        <v>0</v>
      </c>
      <c r="L2117" s="19">
        <f t="shared" si="3003"/>
        <v>1000</v>
      </c>
      <c r="M2117" s="19">
        <f t="shared" si="3004"/>
        <v>1000</v>
      </c>
      <c r="N2117" s="19">
        <f t="shared" si="3005"/>
        <v>1000</v>
      </c>
      <c r="O2117" s="19">
        <f t="shared" si="3086"/>
        <v>0</v>
      </c>
      <c r="P2117" s="19">
        <f t="shared" si="3086"/>
        <v>0</v>
      </c>
      <c r="Q2117" s="19">
        <f t="shared" si="3086"/>
        <v>0</v>
      </c>
      <c r="R2117" s="19">
        <f t="shared" si="3012"/>
        <v>1000</v>
      </c>
      <c r="S2117" s="19">
        <f t="shared" si="3087"/>
        <v>0</v>
      </c>
      <c r="T2117" s="19">
        <f t="shared" si="3080"/>
        <v>1000</v>
      </c>
      <c r="U2117" s="19">
        <f t="shared" si="3014"/>
        <v>1000</v>
      </c>
      <c r="V2117" s="19">
        <f t="shared" si="3015"/>
        <v>1000</v>
      </c>
      <c r="W2117" s="19">
        <f t="shared" si="3088"/>
        <v>0</v>
      </c>
      <c r="X2117" s="32"/>
      <c r="Y2117" s="23"/>
      <c r="Z2117" s="2"/>
    </row>
    <row r="2118" spans="1:26" x14ac:dyDescent="0.3">
      <c r="A2118" s="47" t="s">
        <v>468</v>
      </c>
      <c r="B2118" s="44">
        <v>110</v>
      </c>
      <c r="C2118" s="47" t="s">
        <v>30</v>
      </c>
      <c r="D2118" s="47" t="s">
        <v>28</v>
      </c>
      <c r="E2118" s="15" t="s">
        <v>565</v>
      </c>
      <c r="F2118" s="19">
        <v>1000</v>
      </c>
      <c r="G2118" s="19">
        <v>1000</v>
      </c>
      <c r="H2118" s="19">
        <v>1000</v>
      </c>
      <c r="I2118" s="19"/>
      <c r="J2118" s="19"/>
      <c r="K2118" s="19"/>
      <c r="L2118" s="19">
        <f t="shared" si="3003"/>
        <v>1000</v>
      </c>
      <c r="M2118" s="19">
        <f t="shared" si="3004"/>
        <v>1000</v>
      </c>
      <c r="N2118" s="19">
        <f t="shared" si="3005"/>
        <v>1000</v>
      </c>
      <c r="O2118" s="19"/>
      <c r="P2118" s="19"/>
      <c r="Q2118" s="19"/>
      <c r="R2118" s="19">
        <f t="shared" si="3012"/>
        <v>1000</v>
      </c>
      <c r="S2118" s="19"/>
      <c r="T2118" s="19">
        <f t="shared" si="3080"/>
        <v>1000</v>
      </c>
      <c r="U2118" s="19">
        <f t="shared" si="3014"/>
        <v>1000</v>
      </c>
      <c r="V2118" s="19">
        <f t="shared" si="3015"/>
        <v>1000</v>
      </c>
      <c r="W2118" s="19"/>
      <c r="X2118" s="32"/>
      <c r="Y2118" s="23"/>
      <c r="Z2118" s="2"/>
    </row>
    <row r="2119" spans="1:26" ht="31.2" x14ac:dyDescent="0.3">
      <c r="A2119" s="47" t="s">
        <v>468</v>
      </c>
      <c r="B2119" s="44">
        <v>200</v>
      </c>
      <c r="C2119" s="47"/>
      <c r="D2119" s="47"/>
      <c r="E2119" s="15" t="s">
        <v>578</v>
      </c>
      <c r="F2119" s="19">
        <f>F2120</f>
        <v>20</v>
      </c>
      <c r="G2119" s="19">
        <f t="shared" ref="G2119:W2120" si="3089">G2120</f>
        <v>20</v>
      </c>
      <c r="H2119" s="19">
        <f t="shared" si="3089"/>
        <v>20</v>
      </c>
      <c r="I2119" s="19">
        <f t="shared" si="3089"/>
        <v>0</v>
      </c>
      <c r="J2119" s="19">
        <f t="shared" si="3089"/>
        <v>0</v>
      </c>
      <c r="K2119" s="19">
        <f t="shared" si="3089"/>
        <v>0</v>
      </c>
      <c r="L2119" s="19">
        <f t="shared" si="3003"/>
        <v>20</v>
      </c>
      <c r="M2119" s="19">
        <f t="shared" si="3004"/>
        <v>20</v>
      </c>
      <c r="N2119" s="19">
        <f t="shared" si="3005"/>
        <v>20</v>
      </c>
      <c r="O2119" s="19">
        <f t="shared" si="3089"/>
        <v>0</v>
      </c>
      <c r="P2119" s="19">
        <f t="shared" si="3089"/>
        <v>0</v>
      </c>
      <c r="Q2119" s="19">
        <f t="shared" si="3089"/>
        <v>0</v>
      </c>
      <c r="R2119" s="19">
        <f t="shared" si="3012"/>
        <v>20</v>
      </c>
      <c r="S2119" s="19">
        <f t="shared" si="3089"/>
        <v>0</v>
      </c>
      <c r="T2119" s="19">
        <f t="shared" si="3080"/>
        <v>20</v>
      </c>
      <c r="U2119" s="19">
        <f t="shared" si="3014"/>
        <v>20</v>
      </c>
      <c r="V2119" s="19">
        <f t="shared" si="3015"/>
        <v>20</v>
      </c>
      <c r="W2119" s="19">
        <f t="shared" si="3089"/>
        <v>0</v>
      </c>
      <c r="X2119" s="32"/>
      <c r="Y2119" s="23"/>
      <c r="Z2119" s="2"/>
    </row>
    <row r="2120" spans="1:26" ht="46.8" x14ac:dyDescent="0.3">
      <c r="A2120" s="47" t="s">
        <v>468</v>
      </c>
      <c r="B2120" s="44">
        <v>240</v>
      </c>
      <c r="C2120" s="47"/>
      <c r="D2120" s="47"/>
      <c r="E2120" s="15" t="s">
        <v>586</v>
      </c>
      <c r="F2120" s="19">
        <f>F2121</f>
        <v>20</v>
      </c>
      <c r="G2120" s="19">
        <f t="shared" si="3089"/>
        <v>20</v>
      </c>
      <c r="H2120" s="19">
        <f t="shared" si="3089"/>
        <v>20</v>
      </c>
      <c r="I2120" s="19">
        <f t="shared" si="3089"/>
        <v>0</v>
      </c>
      <c r="J2120" s="19">
        <f t="shared" si="3089"/>
        <v>0</v>
      </c>
      <c r="K2120" s="19">
        <f t="shared" si="3089"/>
        <v>0</v>
      </c>
      <c r="L2120" s="19">
        <f t="shared" si="3003"/>
        <v>20</v>
      </c>
      <c r="M2120" s="19">
        <f t="shared" si="3004"/>
        <v>20</v>
      </c>
      <c r="N2120" s="19">
        <f t="shared" si="3005"/>
        <v>20</v>
      </c>
      <c r="O2120" s="19">
        <f t="shared" si="3089"/>
        <v>0</v>
      </c>
      <c r="P2120" s="19">
        <f t="shared" si="3089"/>
        <v>0</v>
      </c>
      <c r="Q2120" s="19">
        <f t="shared" si="3089"/>
        <v>0</v>
      </c>
      <c r="R2120" s="19">
        <f t="shared" si="3012"/>
        <v>20</v>
      </c>
      <c r="S2120" s="19">
        <f t="shared" si="3089"/>
        <v>0</v>
      </c>
      <c r="T2120" s="19">
        <f t="shared" si="3080"/>
        <v>20</v>
      </c>
      <c r="U2120" s="19">
        <f t="shared" si="3014"/>
        <v>20</v>
      </c>
      <c r="V2120" s="19">
        <f t="shared" si="3015"/>
        <v>20</v>
      </c>
      <c r="W2120" s="19">
        <f t="shared" si="3089"/>
        <v>0</v>
      </c>
      <c r="X2120" s="32"/>
      <c r="Y2120" s="23"/>
      <c r="Z2120" s="2"/>
    </row>
    <row r="2121" spans="1:26" x14ac:dyDescent="0.3">
      <c r="A2121" s="47" t="s">
        <v>468</v>
      </c>
      <c r="B2121" s="44">
        <v>240</v>
      </c>
      <c r="C2121" s="47" t="s">
        <v>30</v>
      </c>
      <c r="D2121" s="47" t="s">
        <v>28</v>
      </c>
      <c r="E2121" s="15" t="s">
        <v>565</v>
      </c>
      <c r="F2121" s="19">
        <v>20</v>
      </c>
      <c r="G2121" s="19">
        <v>20</v>
      </c>
      <c r="H2121" s="19">
        <v>20</v>
      </c>
      <c r="I2121" s="19"/>
      <c r="J2121" s="19"/>
      <c r="K2121" s="19"/>
      <c r="L2121" s="19">
        <f t="shared" si="3003"/>
        <v>20</v>
      </c>
      <c r="M2121" s="19">
        <f t="shared" si="3004"/>
        <v>20</v>
      </c>
      <c r="N2121" s="19">
        <f t="shared" si="3005"/>
        <v>20</v>
      </c>
      <c r="O2121" s="19"/>
      <c r="P2121" s="19"/>
      <c r="Q2121" s="19"/>
      <c r="R2121" s="19">
        <f t="shared" si="3012"/>
        <v>20</v>
      </c>
      <c r="S2121" s="19"/>
      <c r="T2121" s="19">
        <f t="shared" si="3080"/>
        <v>20</v>
      </c>
      <c r="U2121" s="19">
        <f t="shared" si="3014"/>
        <v>20</v>
      </c>
      <c r="V2121" s="19">
        <f t="shared" si="3015"/>
        <v>20</v>
      </c>
      <c r="W2121" s="19"/>
      <c r="X2121" s="32"/>
      <c r="Y2121" s="23"/>
      <c r="Z2121" s="2"/>
    </row>
    <row r="2122" spans="1:26" s="11" customFormat="1" ht="46.8" x14ac:dyDescent="0.3">
      <c r="A2122" s="10" t="s">
        <v>470</v>
      </c>
      <c r="B2122" s="17"/>
      <c r="C2122" s="10"/>
      <c r="D2122" s="10"/>
      <c r="E2122" s="16" t="s">
        <v>613</v>
      </c>
      <c r="F2122" s="18">
        <f>F2123</f>
        <v>141000</v>
      </c>
      <c r="G2122" s="18">
        <f t="shared" ref="G2122:Q2124" si="3090">G2123</f>
        <v>141000</v>
      </c>
      <c r="H2122" s="18">
        <f t="shared" si="3090"/>
        <v>141000</v>
      </c>
      <c r="I2122" s="18">
        <f t="shared" si="3090"/>
        <v>0</v>
      </c>
      <c r="J2122" s="18">
        <f t="shared" si="3090"/>
        <v>0</v>
      </c>
      <c r="K2122" s="18">
        <f t="shared" si="3090"/>
        <v>0</v>
      </c>
      <c r="L2122" s="18">
        <f t="shared" si="3003"/>
        <v>141000</v>
      </c>
      <c r="M2122" s="18">
        <f t="shared" si="3004"/>
        <v>141000</v>
      </c>
      <c r="N2122" s="18">
        <f t="shared" si="3005"/>
        <v>141000</v>
      </c>
      <c r="O2122" s="18">
        <f>O2123+O2129</f>
        <v>3003.4320000000007</v>
      </c>
      <c r="P2122" s="18">
        <f t="shared" ref="P2122:W2122" si="3091">P2123+P2129</f>
        <v>0</v>
      </c>
      <c r="Q2122" s="18">
        <f t="shared" si="3091"/>
        <v>0</v>
      </c>
      <c r="R2122" s="18">
        <f t="shared" si="3012"/>
        <v>144003.432</v>
      </c>
      <c r="S2122" s="18">
        <f t="shared" ref="S2122" si="3092">S2123+S2129</f>
        <v>0</v>
      </c>
      <c r="T2122" s="18">
        <f t="shared" si="3080"/>
        <v>144003.432</v>
      </c>
      <c r="U2122" s="18">
        <f t="shared" si="3014"/>
        <v>141000</v>
      </c>
      <c r="V2122" s="18">
        <f t="shared" si="3015"/>
        <v>141000</v>
      </c>
      <c r="W2122" s="18">
        <f t="shared" si="3091"/>
        <v>0</v>
      </c>
      <c r="X2122" s="31"/>
      <c r="Y2122" s="26"/>
    </row>
    <row r="2123" spans="1:26" s="11" customFormat="1" ht="31.2" x14ac:dyDescent="0.3">
      <c r="A2123" s="47" t="s">
        <v>470</v>
      </c>
      <c r="B2123" s="44">
        <v>200</v>
      </c>
      <c r="C2123" s="47"/>
      <c r="D2123" s="47"/>
      <c r="E2123" s="15" t="s">
        <v>578</v>
      </c>
      <c r="F2123" s="19">
        <f t="shared" ref="F2123:H2124" si="3093">F2124</f>
        <v>141000</v>
      </c>
      <c r="G2123" s="19">
        <f t="shared" si="3093"/>
        <v>141000</v>
      </c>
      <c r="H2123" s="19">
        <f t="shared" si="3093"/>
        <v>141000</v>
      </c>
      <c r="I2123" s="19">
        <f t="shared" si="3090"/>
        <v>0</v>
      </c>
      <c r="J2123" s="19">
        <f t="shared" si="3090"/>
        <v>0</v>
      </c>
      <c r="K2123" s="19">
        <f t="shared" si="3090"/>
        <v>0</v>
      </c>
      <c r="L2123" s="19">
        <f t="shared" si="3003"/>
        <v>141000</v>
      </c>
      <c r="M2123" s="19">
        <f t="shared" si="3004"/>
        <v>141000</v>
      </c>
      <c r="N2123" s="19">
        <f t="shared" si="3005"/>
        <v>141000</v>
      </c>
      <c r="O2123" s="19">
        <f t="shared" si="3090"/>
        <v>2937.6500000000005</v>
      </c>
      <c r="P2123" s="19">
        <f t="shared" si="3090"/>
        <v>0</v>
      </c>
      <c r="Q2123" s="19">
        <f t="shared" si="3090"/>
        <v>0</v>
      </c>
      <c r="R2123" s="19">
        <f t="shared" si="3012"/>
        <v>143937.65</v>
      </c>
      <c r="S2123" s="19">
        <f t="shared" ref="S2123" si="3094">S2124</f>
        <v>0</v>
      </c>
      <c r="T2123" s="18">
        <f t="shared" si="3080"/>
        <v>143937.65</v>
      </c>
      <c r="U2123" s="19">
        <f t="shared" si="3014"/>
        <v>141000</v>
      </c>
      <c r="V2123" s="19">
        <f t="shared" si="3015"/>
        <v>141000</v>
      </c>
      <c r="W2123" s="19">
        <f t="shared" ref="W2123" si="3095">W2124</f>
        <v>0</v>
      </c>
      <c r="X2123" s="32"/>
      <c r="Y2123" s="26"/>
    </row>
    <row r="2124" spans="1:26" s="11" customFormat="1" ht="46.8" x14ac:dyDescent="0.3">
      <c r="A2124" s="47" t="s">
        <v>470</v>
      </c>
      <c r="B2124" s="44">
        <v>240</v>
      </c>
      <c r="C2124" s="47"/>
      <c r="D2124" s="47"/>
      <c r="E2124" s="15" t="s">
        <v>586</v>
      </c>
      <c r="F2124" s="19">
        <f>F2125</f>
        <v>141000</v>
      </c>
      <c r="G2124" s="19">
        <f t="shared" si="3093"/>
        <v>141000</v>
      </c>
      <c r="H2124" s="19">
        <f t="shared" si="3093"/>
        <v>141000</v>
      </c>
      <c r="I2124" s="19">
        <f t="shared" si="3090"/>
        <v>0</v>
      </c>
      <c r="J2124" s="19">
        <f t="shared" si="3090"/>
        <v>0</v>
      </c>
      <c r="K2124" s="19">
        <f t="shared" si="3090"/>
        <v>0</v>
      </c>
      <c r="L2124" s="19">
        <f t="shared" si="3003"/>
        <v>141000</v>
      </c>
      <c r="M2124" s="19">
        <f t="shared" si="3004"/>
        <v>141000</v>
      </c>
      <c r="N2124" s="19">
        <f t="shared" si="3005"/>
        <v>141000</v>
      </c>
      <c r="O2124" s="19">
        <f>O2125+O2126+O2127+O2128</f>
        <v>2937.6500000000005</v>
      </c>
      <c r="P2124" s="19">
        <f t="shared" ref="P2124:W2124" si="3096">P2125+P2126+P2127+P2128</f>
        <v>0</v>
      </c>
      <c r="Q2124" s="19">
        <f t="shared" si="3096"/>
        <v>0</v>
      </c>
      <c r="R2124" s="19">
        <f t="shared" si="3012"/>
        <v>143937.65</v>
      </c>
      <c r="S2124" s="19">
        <f t="shared" ref="S2124" si="3097">S2125+S2126+S2127+S2128</f>
        <v>0</v>
      </c>
      <c r="T2124" s="18">
        <f t="shared" si="3080"/>
        <v>143937.65</v>
      </c>
      <c r="U2124" s="19">
        <f t="shared" si="3014"/>
        <v>141000</v>
      </c>
      <c r="V2124" s="19">
        <f t="shared" si="3015"/>
        <v>141000</v>
      </c>
      <c r="W2124" s="19">
        <f t="shared" si="3096"/>
        <v>0</v>
      </c>
      <c r="X2124" s="32"/>
      <c r="Y2124" s="26"/>
    </row>
    <row r="2125" spans="1:26" s="11" customFormat="1" x14ac:dyDescent="0.3">
      <c r="A2125" s="47" t="s">
        <v>470</v>
      </c>
      <c r="B2125" s="44">
        <v>240</v>
      </c>
      <c r="C2125" s="47" t="s">
        <v>5</v>
      </c>
      <c r="D2125" s="47" t="s">
        <v>6</v>
      </c>
      <c r="E2125" s="15" t="s">
        <v>543</v>
      </c>
      <c r="F2125" s="19">
        <v>141000</v>
      </c>
      <c r="G2125" s="19">
        <v>141000</v>
      </c>
      <c r="H2125" s="19">
        <v>141000</v>
      </c>
      <c r="I2125" s="19"/>
      <c r="J2125" s="19"/>
      <c r="K2125" s="19"/>
      <c r="L2125" s="19">
        <f t="shared" si="3003"/>
        <v>141000</v>
      </c>
      <c r="M2125" s="19">
        <f t="shared" si="3004"/>
        <v>141000</v>
      </c>
      <c r="N2125" s="19">
        <f t="shared" si="3005"/>
        <v>141000</v>
      </c>
      <c r="O2125" s="19">
        <v>50</v>
      </c>
      <c r="P2125" s="19"/>
      <c r="Q2125" s="19"/>
      <c r="R2125" s="19">
        <f t="shared" si="3012"/>
        <v>141050</v>
      </c>
      <c r="S2125" s="19"/>
      <c r="T2125" s="18">
        <f t="shared" si="3080"/>
        <v>141050</v>
      </c>
      <c r="U2125" s="19">
        <f t="shared" si="3014"/>
        <v>141000</v>
      </c>
      <c r="V2125" s="19">
        <f t="shared" si="3015"/>
        <v>141000</v>
      </c>
      <c r="W2125" s="19"/>
      <c r="X2125" s="32"/>
      <c r="Y2125" s="26"/>
    </row>
    <row r="2126" spans="1:26" s="11" customFormat="1" x14ac:dyDescent="0.3">
      <c r="A2126" s="47" t="s">
        <v>470</v>
      </c>
      <c r="B2126" s="44">
        <v>240</v>
      </c>
      <c r="C2126" s="47" t="s">
        <v>151</v>
      </c>
      <c r="D2126" s="47" t="s">
        <v>30</v>
      </c>
      <c r="E2126" s="15" t="s">
        <v>549</v>
      </c>
      <c r="F2126" s="19"/>
      <c r="G2126" s="19"/>
      <c r="H2126" s="19"/>
      <c r="I2126" s="19"/>
      <c r="J2126" s="19"/>
      <c r="K2126" s="19"/>
      <c r="L2126" s="19"/>
      <c r="M2126" s="19"/>
      <c r="N2126" s="19"/>
      <c r="O2126" s="19">
        <f>1411.03+68.222+274.726+497.958+70.748+77.81</f>
        <v>2400.4940000000001</v>
      </c>
      <c r="P2126" s="19"/>
      <c r="Q2126" s="19"/>
      <c r="R2126" s="19">
        <f t="shared" si="3012"/>
        <v>2400.4940000000001</v>
      </c>
      <c r="S2126" s="19"/>
      <c r="T2126" s="18">
        <f t="shared" si="3080"/>
        <v>2400.4940000000001</v>
      </c>
      <c r="U2126" s="19">
        <f t="shared" si="3014"/>
        <v>0</v>
      </c>
      <c r="V2126" s="19">
        <f t="shared" si="3015"/>
        <v>0</v>
      </c>
      <c r="W2126" s="19"/>
      <c r="X2126" s="32"/>
      <c r="Y2126" s="26"/>
    </row>
    <row r="2127" spans="1:26" s="11" customFormat="1" x14ac:dyDescent="0.3">
      <c r="A2127" s="47" t="s">
        <v>470</v>
      </c>
      <c r="B2127" s="44">
        <v>240</v>
      </c>
      <c r="C2127" s="47" t="s">
        <v>200</v>
      </c>
      <c r="D2127" s="47" t="s">
        <v>20</v>
      </c>
      <c r="E2127" s="15" t="s">
        <v>553</v>
      </c>
      <c r="F2127" s="19"/>
      <c r="G2127" s="19"/>
      <c r="H2127" s="19"/>
      <c r="I2127" s="19"/>
      <c r="J2127" s="19"/>
      <c r="K2127" s="19"/>
      <c r="L2127" s="19"/>
      <c r="M2127" s="19"/>
      <c r="N2127" s="19"/>
      <c r="O2127" s="19">
        <f>3.792+55.51+271.295+2.5</f>
        <v>333.09700000000004</v>
      </c>
      <c r="P2127" s="19"/>
      <c r="Q2127" s="19"/>
      <c r="R2127" s="19">
        <f t="shared" si="3012"/>
        <v>333.09700000000004</v>
      </c>
      <c r="S2127" s="19"/>
      <c r="T2127" s="18">
        <f t="shared" si="3080"/>
        <v>333.09700000000004</v>
      </c>
      <c r="U2127" s="19">
        <f t="shared" si="3014"/>
        <v>0</v>
      </c>
      <c r="V2127" s="19">
        <f t="shared" si="3015"/>
        <v>0</v>
      </c>
      <c r="W2127" s="19"/>
      <c r="X2127" s="32"/>
      <c r="Y2127" s="26"/>
    </row>
    <row r="2128" spans="1:26" s="11" customFormat="1" x14ac:dyDescent="0.3">
      <c r="A2128" s="47" t="s">
        <v>470</v>
      </c>
      <c r="B2128" s="44">
        <v>240</v>
      </c>
      <c r="C2128" s="47" t="s">
        <v>24</v>
      </c>
      <c r="D2128" s="47" t="s">
        <v>5</v>
      </c>
      <c r="E2128" s="15" t="s">
        <v>563</v>
      </c>
      <c r="F2128" s="19"/>
      <c r="G2128" s="19"/>
      <c r="H2128" s="19"/>
      <c r="I2128" s="19"/>
      <c r="J2128" s="19"/>
      <c r="K2128" s="19"/>
      <c r="L2128" s="19"/>
      <c r="M2128" s="19"/>
      <c r="N2128" s="19"/>
      <c r="O2128" s="19">
        <f>39+0.95+114.109</f>
        <v>154.059</v>
      </c>
      <c r="P2128" s="19"/>
      <c r="Q2128" s="19"/>
      <c r="R2128" s="19">
        <f t="shared" si="3012"/>
        <v>154.059</v>
      </c>
      <c r="S2128" s="19"/>
      <c r="T2128" s="18">
        <f t="shared" si="3080"/>
        <v>154.059</v>
      </c>
      <c r="U2128" s="19">
        <f t="shared" si="3014"/>
        <v>0</v>
      </c>
      <c r="V2128" s="19">
        <f t="shared" si="3015"/>
        <v>0</v>
      </c>
      <c r="W2128" s="19"/>
      <c r="X2128" s="32"/>
      <c r="Y2128" s="26"/>
    </row>
    <row r="2129" spans="1:26" s="11" customFormat="1" x14ac:dyDescent="0.3">
      <c r="A2129" s="47" t="s">
        <v>470</v>
      </c>
      <c r="B2129" s="44">
        <v>800</v>
      </c>
      <c r="C2129" s="47"/>
      <c r="D2129" s="47"/>
      <c r="E2129" s="15" t="s">
        <v>583</v>
      </c>
      <c r="F2129" s="19"/>
      <c r="G2129" s="19"/>
      <c r="H2129" s="19"/>
      <c r="I2129" s="19"/>
      <c r="J2129" s="19"/>
      <c r="K2129" s="19"/>
      <c r="L2129" s="19"/>
      <c r="M2129" s="19"/>
      <c r="N2129" s="19"/>
      <c r="O2129" s="19">
        <f>O2130</f>
        <v>65.781999999999996</v>
      </c>
      <c r="P2129" s="19">
        <f t="shared" ref="P2129:W2129" si="3098">P2130</f>
        <v>0</v>
      </c>
      <c r="Q2129" s="19">
        <f t="shared" si="3098"/>
        <v>0</v>
      </c>
      <c r="R2129" s="19">
        <f t="shared" si="3012"/>
        <v>65.781999999999996</v>
      </c>
      <c r="S2129" s="19">
        <f t="shared" si="3098"/>
        <v>0</v>
      </c>
      <c r="T2129" s="18">
        <f t="shared" si="3080"/>
        <v>65.781999999999996</v>
      </c>
      <c r="U2129" s="19">
        <f t="shared" si="3014"/>
        <v>0</v>
      </c>
      <c r="V2129" s="19">
        <f t="shared" si="3015"/>
        <v>0</v>
      </c>
      <c r="W2129" s="19">
        <f t="shared" si="3098"/>
        <v>0</v>
      </c>
      <c r="X2129" s="32"/>
      <c r="Y2129" s="26"/>
    </row>
    <row r="2130" spans="1:26" s="11" customFormat="1" ht="78" x14ac:dyDescent="0.3">
      <c r="A2130" s="47" t="s">
        <v>470</v>
      </c>
      <c r="B2130" s="44">
        <v>810</v>
      </c>
      <c r="C2130" s="47"/>
      <c r="D2130" s="47"/>
      <c r="E2130" s="15" t="s">
        <v>599</v>
      </c>
      <c r="F2130" s="19"/>
      <c r="G2130" s="19"/>
      <c r="H2130" s="19"/>
      <c r="I2130" s="19"/>
      <c r="J2130" s="19"/>
      <c r="K2130" s="19"/>
      <c r="L2130" s="19"/>
      <c r="M2130" s="19"/>
      <c r="N2130" s="19"/>
      <c r="O2130" s="19">
        <f>O2132+O2131</f>
        <v>65.781999999999996</v>
      </c>
      <c r="P2130" s="19">
        <f t="shared" ref="P2130:W2130" si="3099">P2132+P2131</f>
        <v>0</v>
      </c>
      <c r="Q2130" s="19">
        <f t="shared" si="3099"/>
        <v>0</v>
      </c>
      <c r="R2130" s="19">
        <f t="shared" ref="R2130:R2193" si="3100">L2130+O2130</f>
        <v>65.781999999999996</v>
      </c>
      <c r="S2130" s="19">
        <f t="shared" ref="S2130" si="3101">S2132+S2131</f>
        <v>0</v>
      </c>
      <c r="T2130" s="18">
        <f t="shared" si="3080"/>
        <v>65.781999999999996</v>
      </c>
      <c r="U2130" s="19">
        <f t="shared" ref="U2130:U2193" si="3102">M2130+P2130</f>
        <v>0</v>
      </c>
      <c r="V2130" s="19">
        <f t="shared" ref="V2130:V2193" si="3103">N2130+Q2130</f>
        <v>0</v>
      </c>
      <c r="W2130" s="19">
        <f t="shared" si="3099"/>
        <v>0</v>
      </c>
      <c r="X2130" s="32"/>
      <c r="Y2130" s="26"/>
    </row>
    <row r="2131" spans="1:26" s="11" customFormat="1" x14ac:dyDescent="0.3">
      <c r="A2131" s="47" t="s">
        <v>470</v>
      </c>
      <c r="B2131" s="44">
        <v>810</v>
      </c>
      <c r="C2131" s="47" t="s">
        <v>151</v>
      </c>
      <c r="D2131" s="47" t="s">
        <v>30</v>
      </c>
      <c r="E2131" s="15" t="s">
        <v>549</v>
      </c>
      <c r="F2131" s="19"/>
      <c r="G2131" s="19"/>
      <c r="H2131" s="19"/>
      <c r="I2131" s="19"/>
      <c r="J2131" s="19"/>
      <c r="K2131" s="19"/>
      <c r="L2131" s="19"/>
      <c r="M2131" s="19"/>
      <c r="N2131" s="19"/>
      <c r="O2131" s="19">
        <v>3.2000000000000001E-2</v>
      </c>
      <c r="P2131" s="19"/>
      <c r="Q2131" s="19"/>
      <c r="R2131" s="19">
        <f t="shared" si="3100"/>
        <v>3.2000000000000001E-2</v>
      </c>
      <c r="S2131" s="19"/>
      <c r="T2131" s="18">
        <f t="shared" si="3080"/>
        <v>3.2000000000000001E-2</v>
      </c>
      <c r="U2131" s="19">
        <f t="shared" si="3102"/>
        <v>0</v>
      </c>
      <c r="V2131" s="19">
        <f t="shared" si="3103"/>
        <v>0</v>
      </c>
      <c r="W2131" s="19"/>
      <c r="X2131" s="32"/>
      <c r="Y2131" s="26"/>
    </row>
    <row r="2132" spans="1:26" s="11" customFormat="1" x14ac:dyDescent="0.3">
      <c r="A2132" s="47" t="s">
        <v>470</v>
      </c>
      <c r="B2132" s="44">
        <v>810</v>
      </c>
      <c r="C2132" s="47" t="s">
        <v>200</v>
      </c>
      <c r="D2132" s="47" t="s">
        <v>20</v>
      </c>
      <c r="E2132" s="15" t="s">
        <v>553</v>
      </c>
      <c r="F2132" s="19"/>
      <c r="G2132" s="19"/>
      <c r="H2132" s="19"/>
      <c r="I2132" s="19"/>
      <c r="J2132" s="19"/>
      <c r="K2132" s="19"/>
      <c r="L2132" s="19"/>
      <c r="M2132" s="19"/>
      <c r="N2132" s="19"/>
      <c r="O2132" s="19">
        <f>30+35.75</f>
        <v>65.75</v>
      </c>
      <c r="P2132" s="19"/>
      <c r="Q2132" s="19"/>
      <c r="R2132" s="19">
        <f t="shared" si="3100"/>
        <v>65.75</v>
      </c>
      <c r="S2132" s="19"/>
      <c r="T2132" s="18">
        <f t="shared" si="3080"/>
        <v>65.75</v>
      </c>
      <c r="U2132" s="19">
        <f t="shared" si="3102"/>
        <v>0</v>
      </c>
      <c r="V2132" s="19">
        <f t="shared" si="3103"/>
        <v>0</v>
      </c>
      <c r="W2132" s="19"/>
      <c r="X2132" s="32"/>
      <c r="Y2132" s="26"/>
    </row>
    <row r="2133" spans="1:26" s="11" customFormat="1" x14ac:dyDescent="0.3">
      <c r="A2133" s="10" t="s">
        <v>491</v>
      </c>
      <c r="B2133" s="17"/>
      <c r="C2133" s="10"/>
      <c r="D2133" s="10"/>
      <c r="E2133" s="16" t="s">
        <v>614</v>
      </c>
      <c r="F2133" s="18">
        <f>F2134+F2142+F2146+F2154+F2158+F2165+F2175+F2179+F2183+F2189+F2193+F2201+F2205+F2209+F2216+F2220+F2224+F2249+F2257+F2261+F2265+F2231+F2235+F2239+F2197+F2253+F2150</f>
        <v>353256.5</v>
      </c>
      <c r="G2133" s="18">
        <f t="shared" ref="G2133:H2133" si="3104">G2134+G2142+G2146+G2154+G2158+G2165+G2175+G2179+G2183+G2189+G2193+G2201+G2205+G2209+G2216+G2220+G2224+G2249+G2257+G2261+G2265+G2231+G2235+G2239+G2197+G2253+G2150</f>
        <v>362095.60000000009</v>
      </c>
      <c r="H2133" s="18">
        <f t="shared" si="3104"/>
        <v>350671.9</v>
      </c>
      <c r="I2133" s="18">
        <f t="shared" ref="I2133:K2133" si="3105">I2134+I2142+I2146+I2154+I2158+I2165+I2175+I2179+I2183+I2189+I2193+I2201+I2205+I2209+I2216+I2220+I2224+I2249+I2257+I2261+I2265+I2231+I2235+I2239+I2197+I2253+I2150</f>
        <v>-247.39999999999998</v>
      </c>
      <c r="J2133" s="18">
        <f t="shared" si="3105"/>
        <v>-285.39999999999998</v>
      </c>
      <c r="K2133" s="18">
        <f t="shared" si="3105"/>
        <v>-296.39999999999998</v>
      </c>
      <c r="L2133" s="18">
        <f t="shared" si="3003"/>
        <v>353009.1</v>
      </c>
      <c r="M2133" s="18">
        <f t="shared" si="3004"/>
        <v>361810.20000000007</v>
      </c>
      <c r="N2133" s="18">
        <f t="shared" si="3005"/>
        <v>350375.5</v>
      </c>
      <c r="O2133" s="18">
        <f>O2134+O2142+O2146+O2154+O2158+O2165+O2175+O2179+O2183+O2189+O2193+O2201+O2205+O2209+O2216+O2220+O2224+O2249+O2257+O2261+O2265+O2231+O2235+O2239+O2197+O2253+O2150+O2138</f>
        <v>49222.499000000003</v>
      </c>
      <c r="P2133" s="18">
        <f t="shared" ref="P2133:W2133" si="3106">P2134+P2142+P2146+P2154+P2158+P2165+P2175+P2179+P2183+P2189+P2193+P2201+P2205+P2209+P2216+P2220+P2224+P2249+P2257+P2261+P2265+P2231+P2235+P2239+P2197+P2253+P2150+P2138</f>
        <v>153.19999999999999</v>
      </c>
      <c r="Q2133" s="18">
        <f t="shared" si="3106"/>
        <v>61426.200000000004</v>
      </c>
      <c r="R2133" s="18">
        <f t="shared" si="3100"/>
        <v>402231.59899999999</v>
      </c>
      <c r="S2133" s="18">
        <f t="shared" ref="S2133" si="3107">S2134+S2142+S2146+S2154+S2158+S2165+S2175+S2179+S2183+S2189+S2193+S2201+S2205+S2209+S2216+S2220+S2224+S2249+S2257+S2261+S2265+S2231+S2235+S2239+S2197+S2253+S2150+S2138</f>
        <v>0</v>
      </c>
      <c r="T2133" s="18">
        <f t="shared" si="3080"/>
        <v>402231.59899999999</v>
      </c>
      <c r="U2133" s="18">
        <f t="shared" si="3102"/>
        <v>361963.40000000008</v>
      </c>
      <c r="V2133" s="18">
        <f t="shared" si="3103"/>
        <v>411801.7</v>
      </c>
      <c r="W2133" s="18">
        <f t="shared" si="3106"/>
        <v>0</v>
      </c>
      <c r="X2133" s="31"/>
      <c r="Y2133" s="26"/>
    </row>
    <row r="2134" spans="1:26" ht="31.2" x14ac:dyDescent="0.3">
      <c r="A2134" s="47" t="s">
        <v>471</v>
      </c>
      <c r="B2134" s="44"/>
      <c r="C2134" s="47"/>
      <c r="D2134" s="47"/>
      <c r="E2134" s="15" t="s">
        <v>793</v>
      </c>
      <c r="F2134" s="19">
        <f t="shared" ref="F2134:K2136" si="3108">F2135</f>
        <v>671.9</v>
      </c>
      <c r="G2134" s="19">
        <f t="shared" si="3108"/>
        <v>336</v>
      </c>
      <c r="H2134" s="19">
        <f t="shared" si="3108"/>
        <v>168</v>
      </c>
      <c r="I2134" s="19">
        <f t="shared" si="3108"/>
        <v>0</v>
      </c>
      <c r="J2134" s="19">
        <f t="shared" si="3108"/>
        <v>0</v>
      </c>
      <c r="K2134" s="19">
        <f t="shared" si="3108"/>
        <v>0</v>
      </c>
      <c r="L2134" s="19">
        <f t="shared" ref="L2134:L2201" si="3109">F2134+I2134</f>
        <v>671.9</v>
      </c>
      <c r="M2134" s="19">
        <f t="shared" ref="M2134:M2201" si="3110">G2134+J2134</f>
        <v>336</v>
      </c>
      <c r="N2134" s="19">
        <f t="shared" ref="N2134:N2201" si="3111">H2134+K2134</f>
        <v>168</v>
      </c>
      <c r="O2134" s="19">
        <f t="shared" ref="O2134:Q2136" si="3112">O2135</f>
        <v>0</v>
      </c>
      <c r="P2134" s="19">
        <f t="shared" si="3112"/>
        <v>0</v>
      </c>
      <c r="Q2134" s="19">
        <f t="shared" si="3112"/>
        <v>0</v>
      </c>
      <c r="R2134" s="19">
        <f t="shared" si="3100"/>
        <v>671.9</v>
      </c>
      <c r="S2134" s="19">
        <f t="shared" ref="S2134:S2136" si="3113">S2135</f>
        <v>0</v>
      </c>
      <c r="T2134" s="19">
        <f t="shared" si="3080"/>
        <v>671.9</v>
      </c>
      <c r="U2134" s="19">
        <f t="shared" si="3102"/>
        <v>336</v>
      </c>
      <c r="V2134" s="19">
        <f t="shared" si="3103"/>
        <v>168</v>
      </c>
      <c r="W2134" s="19">
        <f t="shared" ref="W2134" si="3114">W2135</f>
        <v>0</v>
      </c>
      <c r="X2134" s="32"/>
      <c r="Y2134" s="23"/>
      <c r="Z2134" s="2"/>
    </row>
    <row r="2135" spans="1:26" x14ac:dyDescent="0.3">
      <c r="A2135" s="47" t="s">
        <v>471</v>
      </c>
      <c r="B2135" s="44">
        <v>800</v>
      </c>
      <c r="C2135" s="47"/>
      <c r="D2135" s="47"/>
      <c r="E2135" s="15" t="s">
        <v>583</v>
      </c>
      <c r="F2135" s="19">
        <f t="shared" si="3108"/>
        <v>671.9</v>
      </c>
      <c r="G2135" s="19">
        <f t="shared" si="3108"/>
        <v>336</v>
      </c>
      <c r="H2135" s="19">
        <f t="shared" si="3108"/>
        <v>168</v>
      </c>
      <c r="I2135" s="19">
        <f t="shared" si="3108"/>
        <v>0</v>
      </c>
      <c r="J2135" s="19">
        <f t="shared" si="3108"/>
        <v>0</v>
      </c>
      <c r="K2135" s="19">
        <f t="shared" si="3108"/>
        <v>0</v>
      </c>
      <c r="L2135" s="19">
        <f t="shared" si="3109"/>
        <v>671.9</v>
      </c>
      <c r="M2135" s="19">
        <f t="shared" si="3110"/>
        <v>336</v>
      </c>
      <c r="N2135" s="19">
        <f t="shared" si="3111"/>
        <v>168</v>
      </c>
      <c r="O2135" s="19">
        <f t="shared" si="3112"/>
        <v>0</v>
      </c>
      <c r="P2135" s="19">
        <f t="shared" si="3112"/>
        <v>0</v>
      </c>
      <c r="Q2135" s="19">
        <f t="shared" si="3112"/>
        <v>0</v>
      </c>
      <c r="R2135" s="19">
        <f t="shared" si="3100"/>
        <v>671.9</v>
      </c>
      <c r="S2135" s="19">
        <f t="shared" si="3113"/>
        <v>0</v>
      </c>
      <c r="T2135" s="19">
        <f t="shared" si="3080"/>
        <v>671.9</v>
      </c>
      <c r="U2135" s="19">
        <f t="shared" si="3102"/>
        <v>336</v>
      </c>
      <c r="V2135" s="19">
        <f t="shared" si="3103"/>
        <v>168</v>
      </c>
      <c r="W2135" s="19">
        <f t="shared" ref="W2135:W2136" si="3115">W2136</f>
        <v>0</v>
      </c>
      <c r="X2135" s="32"/>
      <c r="Y2135" s="23"/>
      <c r="Z2135" s="2"/>
    </row>
    <row r="2136" spans="1:26" x14ac:dyDescent="0.3">
      <c r="A2136" s="47" t="s">
        <v>471</v>
      </c>
      <c r="B2136" s="44">
        <v>850</v>
      </c>
      <c r="C2136" s="47"/>
      <c r="D2136" s="47"/>
      <c r="E2136" s="15" t="s">
        <v>601</v>
      </c>
      <c r="F2136" s="19">
        <f t="shared" si="3108"/>
        <v>671.9</v>
      </c>
      <c r="G2136" s="19">
        <f t="shared" si="3108"/>
        <v>336</v>
      </c>
      <c r="H2136" s="19">
        <f t="shared" si="3108"/>
        <v>168</v>
      </c>
      <c r="I2136" s="19">
        <f t="shared" si="3108"/>
        <v>0</v>
      </c>
      <c r="J2136" s="19">
        <f t="shared" si="3108"/>
        <v>0</v>
      </c>
      <c r="K2136" s="19">
        <f t="shared" si="3108"/>
        <v>0</v>
      </c>
      <c r="L2136" s="19">
        <f t="shared" si="3109"/>
        <v>671.9</v>
      </c>
      <c r="M2136" s="19">
        <f t="shared" si="3110"/>
        <v>336</v>
      </c>
      <c r="N2136" s="19">
        <f t="shared" si="3111"/>
        <v>168</v>
      </c>
      <c r="O2136" s="19">
        <f t="shared" si="3112"/>
        <v>0</v>
      </c>
      <c r="P2136" s="19">
        <f t="shared" si="3112"/>
        <v>0</v>
      </c>
      <c r="Q2136" s="19">
        <f t="shared" si="3112"/>
        <v>0</v>
      </c>
      <c r="R2136" s="19">
        <f t="shared" si="3100"/>
        <v>671.9</v>
      </c>
      <c r="S2136" s="19">
        <f t="shared" si="3113"/>
        <v>0</v>
      </c>
      <c r="T2136" s="19">
        <f t="shared" si="3080"/>
        <v>671.9</v>
      </c>
      <c r="U2136" s="19">
        <f t="shared" si="3102"/>
        <v>336</v>
      </c>
      <c r="V2136" s="19">
        <f t="shared" si="3103"/>
        <v>168</v>
      </c>
      <c r="W2136" s="19">
        <f t="shared" si="3115"/>
        <v>0</v>
      </c>
      <c r="X2136" s="32"/>
      <c r="Y2136" s="23"/>
      <c r="Z2136" s="2"/>
    </row>
    <row r="2137" spans="1:26" x14ac:dyDescent="0.3">
      <c r="A2137" s="47" t="s">
        <v>471</v>
      </c>
      <c r="B2137" s="44">
        <v>850</v>
      </c>
      <c r="C2137" s="47" t="s">
        <v>5</v>
      </c>
      <c r="D2137" s="47" t="s">
        <v>6</v>
      </c>
      <c r="E2137" s="15" t="s">
        <v>543</v>
      </c>
      <c r="F2137" s="19">
        <v>671.9</v>
      </c>
      <c r="G2137" s="19">
        <v>336</v>
      </c>
      <c r="H2137" s="19">
        <v>168</v>
      </c>
      <c r="I2137" s="19"/>
      <c r="J2137" s="19"/>
      <c r="K2137" s="19"/>
      <c r="L2137" s="19">
        <f t="shared" si="3109"/>
        <v>671.9</v>
      </c>
      <c r="M2137" s="19">
        <f t="shared" si="3110"/>
        <v>336</v>
      </c>
      <c r="N2137" s="19">
        <f t="shared" si="3111"/>
        <v>168</v>
      </c>
      <c r="O2137" s="19"/>
      <c r="P2137" s="19"/>
      <c r="Q2137" s="19"/>
      <c r="R2137" s="19">
        <f t="shared" si="3100"/>
        <v>671.9</v>
      </c>
      <c r="S2137" s="19"/>
      <c r="T2137" s="19">
        <f t="shared" si="3080"/>
        <v>671.9</v>
      </c>
      <c r="U2137" s="19">
        <f t="shared" si="3102"/>
        <v>336</v>
      </c>
      <c r="V2137" s="19">
        <f t="shared" si="3103"/>
        <v>168</v>
      </c>
      <c r="W2137" s="19"/>
      <c r="X2137" s="32"/>
      <c r="Y2137" s="23"/>
      <c r="Z2137" s="2"/>
    </row>
    <row r="2138" spans="1:26" ht="31.2" x14ac:dyDescent="0.3">
      <c r="A2138" s="20" t="s">
        <v>1381</v>
      </c>
      <c r="B2138" s="44"/>
      <c r="C2138" s="47"/>
      <c r="D2138" s="47"/>
      <c r="E2138" s="15" t="s">
        <v>1382</v>
      </c>
      <c r="F2138" s="19"/>
      <c r="G2138" s="19"/>
      <c r="H2138" s="19"/>
      <c r="I2138" s="19"/>
      <c r="J2138" s="19"/>
      <c r="K2138" s="19"/>
      <c r="L2138" s="19"/>
      <c r="M2138" s="19"/>
      <c r="N2138" s="19"/>
      <c r="O2138" s="19">
        <f>O2139</f>
        <v>39926.847000000002</v>
      </c>
      <c r="P2138" s="19">
        <f t="shared" ref="P2138:W2140" si="3116">P2139</f>
        <v>0</v>
      </c>
      <c r="Q2138" s="19">
        <f t="shared" si="3116"/>
        <v>0</v>
      </c>
      <c r="R2138" s="19">
        <f t="shared" si="3100"/>
        <v>39926.847000000002</v>
      </c>
      <c r="S2138" s="19">
        <f t="shared" si="3116"/>
        <v>0</v>
      </c>
      <c r="T2138" s="19">
        <f t="shared" si="3080"/>
        <v>39926.847000000002</v>
      </c>
      <c r="U2138" s="19">
        <f t="shared" si="3102"/>
        <v>0</v>
      </c>
      <c r="V2138" s="19">
        <f t="shared" si="3103"/>
        <v>0</v>
      </c>
      <c r="W2138" s="19">
        <f t="shared" si="3116"/>
        <v>0</v>
      </c>
      <c r="X2138" s="32"/>
      <c r="Y2138" s="23"/>
      <c r="Z2138" s="2"/>
    </row>
    <row r="2139" spans="1:26" ht="31.2" x14ac:dyDescent="0.3">
      <c r="A2139" s="20" t="s">
        <v>1381</v>
      </c>
      <c r="B2139" s="44">
        <v>200</v>
      </c>
      <c r="C2139" s="47"/>
      <c r="D2139" s="47"/>
      <c r="E2139" s="15" t="s">
        <v>578</v>
      </c>
      <c r="F2139" s="19"/>
      <c r="G2139" s="19"/>
      <c r="H2139" s="19"/>
      <c r="I2139" s="19"/>
      <c r="J2139" s="19"/>
      <c r="K2139" s="19"/>
      <c r="L2139" s="19"/>
      <c r="M2139" s="19"/>
      <c r="N2139" s="19"/>
      <c r="O2139" s="19">
        <f>O2140</f>
        <v>39926.847000000002</v>
      </c>
      <c r="P2139" s="19">
        <f t="shared" si="3116"/>
        <v>0</v>
      </c>
      <c r="Q2139" s="19">
        <f t="shared" si="3116"/>
        <v>0</v>
      </c>
      <c r="R2139" s="19">
        <f t="shared" si="3100"/>
        <v>39926.847000000002</v>
      </c>
      <c r="S2139" s="19">
        <f t="shared" si="3116"/>
        <v>0</v>
      </c>
      <c r="T2139" s="19">
        <f t="shared" si="3080"/>
        <v>39926.847000000002</v>
      </c>
      <c r="U2139" s="19">
        <f t="shared" si="3102"/>
        <v>0</v>
      </c>
      <c r="V2139" s="19">
        <f t="shared" si="3103"/>
        <v>0</v>
      </c>
      <c r="W2139" s="19">
        <f t="shared" si="3116"/>
        <v>0</v>
      </c>
      <c r="X2139" s="32"/>
      <c r="Y2139" s="23"/>
      <c r="Z2139" s="2"/>
    </row>
    <row r="2140" spans="1:26" ht="46.8" x14ac:dyDescent="0.3">
      <c r="A2140" s="20" t="s">
        <v>1381</v>
      </c>
      <c r="B2140" s="44">
        <v>240</v>
      </c>
      <c r="C2140" s="47"/>
      <c r="D2140" s="47"/>
      <c r="E2140" s="15" t="s">
        <v>586</v>
      </c>
      <c r="F2140" s="19"/>
      <c r="G2140" s="19"/>
      <c r="H2140" s="19"/>
      <c r="I2140" s="19"/>
      <c r="J2140" s="19"/>
      <c r="K2140" s="19"/>
      <c r="L2140" s="19"/>
      <c r="M2140" s="19"/>
      <c r="N2140" s="19"/>
      <c r="O2140" s="19">
        <f>O2141</f>
        <v>39926.847000000002</v>
      </c>
      <c r="P2140" s="19">
        <f t="shared" si="3116"/>
        <v>0</v>
      </c>
      <c r="Q2140" s="19">
        <f t="shared" si="3116"/>
        <v>0</v>
      </c>
      <c r="R2140" s="19">
        <f t="shared" si="3100"/>
        <v>39926.847000000002</v>
      </c>
      <c r="S2140" s="19">
        <f t="shared" si="3116"/>
        <v>0</v>
      </c>
      <c r="T2140" s="19">
        <f t="shared" si="3080"/>
        <v>39926.847000000002</v>
      </c>
      <c r="U2140" s="19">
        <f t="shared" si="3102"/>
        <v>0</v>
      </c>
      <c r="V2140" s="19">
        <f t="shared" si="3103"/>
        <v>0</v>
      </c>
      <c r="W2140" s="19">
        <f t="shared" si="3116"/>
        <v>0</v>
      </c>
      <c r="X2140" s="32"/>
      <c r="Y2140" s="23"/>
      <c r="Z2140" s="2"/>
    </row>
    <row r="2141" spans="1:26" x14ac:dyDescent="0.3">
      <c r="A2141" s="20" t="s">
        <v>1381</v>
      </c>
      <c r="B2141" s="44">
        <v>240</v>
      </c>
      <c r="C2141" s="47" t="s">
        <v>5</v>
      </c>
      <c r="D2141" s="47" t="s">
        <v>6</v>
      </c>
      <c r="E2141" s="15" t="s">
        <v>543</v>
      </c>
      <c r="F2141" s="19"/>
      <c r="G2141" s="19"/>
      <c r="H2141" s="19"/>
      <c r="I2141" s="19"/>
      <c r="J2141" s="19"/>
      <c r="K2141" s="19"/>
      <c r="L2141" s="19"/>
      <c r="M2141" s="19"/>
      <c r="N2141" s="19"/>
      <c r="O2141" s="19">
        <v>39926.847000000002</v>
      </c>
      <c r="P2141" s="19"/>
      <c r="Q2141" s="19"/>
      <c r="R2141" s="19">
        <f t="shared" si="3100"/>
        <v>39926.847000000002</v>
      </c>
      <c r="S2141" s="19"/>
      <c r="T2141" s="19">
        <f t="shared" si="3080"/>
        <v>39926.847000000002</v>
      </c>
      <c r="U2141" s="19">
        <f t="shared" si="3102"/>
        <v>0</v>
      </c>
      <c r="V2141" s="19">
        <f t="shared" si="3103"/>
        <v>0</v>
      </c>
      <c r="W2141" s="19"/>
      <c r="X2141" s="32"/>
      <c r="Y2141" s="23"/>
      <c r="Z2141" s="2"/>
    </row>
    <row r="2142" spans="1:26" ht="46.8" x14ac:dyDescent="0.3">
      <c r="A2142" s="47" t="s">
        <v>472</v>
      </c>
      <c r="B2142" s="44"/>
      <c r="C2142" s="47"/>
      <c r="D2142" s="47"/>
      <c r="E2142" s="15" t="s">
        <v>794</v>
      </c>
      <c r="F2142" s="19">
        <f t="shared" ref="F2142:K2144" si="3117">F2143</f>
        <v>1902.3</v>
      </c>
      <c r="G2142" s="19">
        <f t="shared" si="3117"/>
        <v>1902.3</v>
      </c>
      <c r="H2142" s="19">
        <f t="shared" si="3117"/>
        <v>1902.3</v>
      </c>
      <c r="I2142" s="19">
        <f t="shared" si="3117"/>
        <v>0</v>
      </c>
      <c r="J2142" s="19">
        <f t="shared" si="3117"/>
        <v>0</v>
      </c>
      <c r="K2142" s="19">
        <f t="shared" si="3117"/>
        <v>0</v>
      </c>
      <c r="L2142" s="19">
        <f t="shared" si="3109"/>
        <v>1902.3</v>
      </c>
      <c r="M2142" s="19">
        <f t="shared" si="3110"/>
        <v>1902.3</v>
      </c>
      <c r="N2142" s="19">
        <f t="shared" si="3111"/>
        <v>1902.3</v>
      </c>
      <c r="O2142" s="19">
        <f t="shared" ref="O2142:Q2144" si="3118">O2143</f>
        <v>0</v>
      </c>
      <c r="P2142" s="19">
        <f t="shared" si="3118"/>
        <v>0</v>
      </c>
      <c r="Q2142" s="19">
        <f t="shared" si="3118"/>
        <v>0</v>
      </c>
      <c r="R2142" s="19">
        <f t="shared" si="3100"/>
        <v>1902.3</v>
      </c>
      <c r="S2142" s="19">
        <f t="shared" ref="S2142:S2144" si="3119">S2143</f>
        <v>0</v>
      </c>
      <c r="T2142" s="19">
        <f t="shared" si="3080"/>
        <v>1902.3</v>
      </c>
      <c r="U2142" s="19">
        <f t="shared" si="3102"/>
        <v>1902.3</v>
      </c>
      <c r="V2142" s="19">
        <f t="shared" si="3103"/>
        <v>1902.3</v>
      </c>
      <c r="W2142" s="19">
        <f t="shared" ref="W2142" si="3120">W2143</f>
        <v>0</v>
      </c>
      <c r="X2142" s="32"/>
      <c r="Y2142" s="23"/>
      <c r="Z2142" s="2"/>
    </row>
    <row r="2143" spans="1:26" ht="31.2" x14ac:dyDescent="0.3">
      <c r="A2143" s="47" t="s">
        <v>472</v>
      </c>
      <c r="B2143" s="44">
        <v>200</v>
      </c>
      <c r="C2143" s="47"/>
      <c r="D2143" s="47"/>
      <c r="E2143" s="15" t="s">
        <v>578</v>
      </c>
      <c r="F2143" s="19">
        <f t="shared" si="3117"/>
        <v>1902.3</v>
      </c>
      <c r="G2143" s="19">
        <f t="shared" si="3117"/>
        <v>1902.3</v>
      </c>
      <c r="H2143" s="19">
        <f t="shared" si="3117"/>
        <v>1902.3</v>
      </c>
      <c r="I2143" s="19">
        <f t="shared" si="3117"/>
        <v>0</v>
      </c>
      <c r="J2143" s="19">
        <f t="shared" si="3117"/>
        <v>0</v>
      </c>
      <c r="K2143" s="19">
        <f t="shared" si="3117"/>
        <v>0</v>
      </c>
      <c r="L2143" s="19">
        <f t="shared" si="3109"/>
        <v>1902.3</v>
      </c>
      <c r="M2143" s="19">
        <f t="shared" si="3110"/>
        <v>1902.3</v>
      </c>
      <c r="N2143" s="19">
        <f t="shared" si="3111"/>
        <v>1902.3</v>
      </c>
      <c r="O2143" s="19">
        <f t="shared" si="3118"/>
        <v>0</v>
      </c>
      <c r="P2143" s="19">
        <f t="shared" si="3118"/>
        <v>0</v>
      </c>
      <c r="Q2143" s="19">
        <f t="shared" si="3118"/>
        <v>0</v>
      </c>
      <c r="R2143" s="19">
        <f t="shared" si="3100"/>
        <v>1902.3</v>
      </c>
      <c r="S2143" s="19">
        <f t="shared" si="3119"/>
        <v>0</v>
      </c>
      <c r="T2143" s="19">
        <f t="shared" si="3080"/>
        <v>1902.3</v>
      </c>
      <c r="U2143" s="19">
        <f t="shared" si="3102"/>
        <v>1902.3</v>
      </c>
      <c r="V2143" s="19">
        <f t="shared" si="3103"/>
        <v>1902.3</v>
      </c>
      <c r="W2143" s="19">
        <f t="shared" ref="W2143:W2144" si="3121">W2144</f>
        <v>0</v>
      </c>
      <c r="X2143" s="32"/>
      <c r="Y2143" s="23"/>
      <c r="Z2143" s="2"/>
    </row>
    <row r="2144" spans="1:26" ht="46.8" x14ac:dyDescent="0.3">
      <c r="A2144" s="47" t="s">
        <v>472</v>
      </c>
      <c r="B2144" s="44">
        <v>240</v>
      </c>
      <c r="C2144" s="47"/>
      <c r="D2144" s="47"/>
      <c r="E2144" s="15" t="s">
        <v>586</v>
      </c>
      <c r="F2144" s="19">
        <f t="shared" si="3117"/>
        <v>1902.3</v>
      </c>
      <c r="G2144" s="19">
        <f t="shared" si="3117"/>
        <v>1902.3</v>
      </c>
      <c r="H2144" s="19">
        <f t="shared" si="3117"/>
        <v>1902.3</v>
      </c>
      <c r="I2144" s="19">
        <f t="shared" si="3117"/>
        <v>0</v>
      </c>
      <c r="J2144" s="19">
        <f t="shared" si="3117"/>
        <v>0</v>
      </c>
      <c r="K2144" s="19">
        <f t="shared" si="3117"/>
        <v>0</v>
      </c>
      <c r="L2144" s="19">
        <f t="shared" si="3109"/>
        <v>1902.3</v>
      </c>
      <c r="M2144" s="19">
        <f t="shared" si="3110"/>
        <v>1902.3</v>
      </c>
      <c r="N2144" s="19">
        <f t="shared" si="3111"/>
        <v>1902.3</v>
      </c>
      <c r="O2144" s="19">
        <f t="shared" si="3118"/>
        <v>0</v>
      </c>
      <c r="P2144" s="19">
        <f t="shared" si="3118"/>
        <v>0</v>
      </c>
      <c r="Q2144" s="19">
        <f t="shared" si="3118"/>
        <v>0</v>
      </c>
      <c r="R2144" s="19">
        <f t="shared" si="3100"/>
        <v>1902.3</v>
      </c>
      <c r="S2144" s="19">
        <f t="shared" si="3119"/>
        <v>0</v>
      </c>
      <c r="T2144" s="19">
        <f t="shared" si="3080"/>
        <v>1902.3</v>
      </c>
      <c r="U2144" s="19">
        <f t="shared" si="3102"/>
        <v>1902.3</v>
      </c>
      <c r="V2144" s="19">
        <f t="shared" si="3103"/>
        <v>1902.3</v>
      </c>
      <c r="W2144" s="19">
        <f t="shared" si="3121"/>
        <v>0</v>
      </c>
      <c r="X2144" s="32"/>
      <c r="Y2144" s="23"/>
      <c r="Z2144" s="2"/>
    </row>
    <row r="2145" spans="1:26" x14ac:dyDescent="0.3">
      <c r="A2145" s="47" t="s">
        <v>472</v>
      </c>
      <c r="B2145" s="44">
        <v>240</v>
      </c>
      <c r="C2145" s="47" t="s">
        <v>5</v>
      </c>
      <c r="D2145" s="47" t="s">
        <v>6</v>
      </c>
      <c r="E2145" s="15" t="s">
        <v>543</v>
      </c>
      <c r="F2145" s="19">
        <v>1902.3</v>
      </c>
      <c r="G2145" s="19">
        <v>1902.3</v>
      </c>
      <c r="H2145" s="19">
        <v>1902.3</v>
      </c>
      <c r="I2145" s="19"/>
      <c r="J2145" s="19"/>
      <c r="K2145" s="19"/>
      <c r="L2145" s="19">
        <f t="shared" si="3109"/>
        <v>1902.3</v>
      </c>
      <c r="M2145" s="19">
        <f t="shared" si="3110"/>
        <v>1902.3</v>
      </c>
      <c r="N2145" s="19">
        <f t="shared" si="3111"/>
        <v>1902.3</v>
      </c>
      <c r="O2145" s="19"/>
      <c r="P2145" s="19"/>
      <c r="Q2145" s="19"/>
      <c r="R2145" s="19">
        <f t="shared" si="3100"/>
        <v>1902.3</v>
      </c>
      <c r="S2145" s="19"/>
      <c r="T2145" s="19">
        <f t="shared" si="3080"/>
        <v>1902.3</v>
      </c>
      <c r="U2145" s="19">
        <f t="shared" si="3102"/>
        <v>1902.3</v>
      </c>
      <c r="V2145" s="19">
        <f t="shared" si="3103"/>
        <v>1902.3</v>
      </c>
      <c r="W2145" s="19"/>
      <c r="X2145" s="32"/>
      <c r="Y2145" s="23"/>
      <c r="Z2145" s="2"/>
    </row>
    <row r="2146" spans="1:26" ht="31.2" x14ac:dyDescent="0.3">
      <c r="A2146" s="47" t="s">
        <v>473</v>
      </c>
      <c r="B2146" s="44"/>
      <c r="C2146" s="47"/>
      <c r="D2146" s="47"/>
      <c r="E2146" s="15" t="s">
        <v>795</v>
      </c>
      <c r="F2146" s="19">
        <f t="shared" ref="F2146:K2148" si="3122">F2147</f>
        <v>35996.299999999996</v>
      </c>
      <c r="G2146" s="19">
        <f t="shared" si="3122"/>
        <v>28203.3</v>
      </c>
      <c r="H2146" s="19">
        <f t="shared" si="3122"/>
        <v>28379.899999999998</v>
      </c>
      <c r="I2146" s="19">
        <f t="shared" si="3122"/>
        <v>0</v>
      </c>
      <c r="J2146" s="19">
        <f t="shared" si="3122"/>
        <v>0</v>
      </c>
      <c r="K2146" s="19">
        <f t="shared" si="3122"/>
        <v>0</v>
      </c>
      <c r="L2146" s="19">
        <f t="shared" si="3109"/>
        <v>35996.299999999996</v>
      </c>
      <c r="M2146" s="19">
        <f t="shared" si="3110"/>
        <v>28203.3</v>
      </c>
      <c r="N2146" s="19">
        <f t="shared" si="3111"/>
        <v>28379.899999999998</v>
      </c>
      <c r="O2146" s="19">
        <f t="shared" ref="O2146:Q2148" si="3123">O2147</f>
        <v>0</v>
      </c>
      <c r="P2146" s="19">
        <f t="shared" si="3123"/>
        <v>0</v>
      </c>
      <c r="Q2146" s="19">
        <f t="shared" si="3123"/>
        <v>0</v>
      </c>
      <c r="R2146" s="19">
        <f t="shared" si="3100"/>
        <v>35996.299999999996</v>
      </c>
      <c r="S2146" s="19">
        <f t="shared" ref="S2146:S2148" si="3124">S2147</f>
        <v>0</v>
      </c>
      <c r="T2146" s="19">
        <f t="shared" si="3080"/>
        <v>35996.299999999996</v>
      </c>
      <c r="U2146" s="19">
        <f t="shared" si="3102"/>
        <v>28203.3</v>
      </c>
      <c r="V2146" s="19">
        <f t="shared" si="3103"/>
        <v>28379.899999999998</v>
      </c>
      <c r="W2146" s="19">
        <f t="shared" ref="W2146:W2148" si="3125">W2147</f>
        <v>0</v>
      </c>
      <c r="X2146" s="32"/>
      <c r="Y2146" s="23"/>
      <c r="Z2146" s="2"/>
    </row>
    <row r="2147" spans="1:26" ht="31.2" x14ac:dyDescent="0.3">
      <c r="A2147" s="47" t="s">
        <v>473</v>
      </c>
      <c r="B2147" s="44">
        <v>200</v>
      </c>
      <c r="C2147" s="47"/>
      <c r="D2147" s="47"/>
      <c r="E2147" s="15" t="s">
        <v>578</v>
      </c>
      <c r="F2147" s="19">
        <f t="shared" si="3122"/>
        <v>35996.299999999996</v>
      </c>
      <c r="G2147" s="19">
        <f t="shared" si="3122"/>
        <v>28203.3</v>
      </c>
      <c r="H2147" s="19">
        <f t="shared" si="3122"/>
        <v>28379.899999999998</v>
      </c>
      <c r="I2147" s="19">
        <f t="shared" si="3122"/>
        <v>0</v>
      </c>
      <c r="J2147" s="19">
        <f t="shared" si="3122"/>
        <v>0</v>
      </c>
      <c r="K2147" s="19">
        <f t="shared" si="3122"/>
        <v>0</v>
      </c>
      <c r="L2147" s="19">
        <f t="shared" si="3109"/>
        <v>35996.299999999996</v>
      </c>
      <c r="M2147" s="19">
        <f t="shared" si="3110"/>
        <v>28203.3</v>
      </c>
      <c r="N2147" s="19">
        <f t="shared" si="3111"/>
        <v>28379.899999999998</v>
      </c>
      <c r="O2147" s="19">
        <f t="shared" si="3123"/>
        <v>0</v>
      </c>
      <c r="P2147" s="19">
        <f t="shared" si="3123"/>
        <v>0</v>
      </c>
      <c r="Q2147" s="19">
        <f t="shared" si="3123"/>
        <v>0</v>
      </c>
      <c r="R2147" s="19">
        <f t="shared" si="3100"/>
        <v>35996.299999999996</v>
      </c>
      <c r="S2147" s="19">
        <f t="shared" si="3124"/>
        <v>0</v>
      </c>
      <c r="T2147" s="19">
        <f t="shared" si="3080"/>
        <v>35996.299999999996</v>
      </c>
      <c r="U2147" s="19">
        <f t="shared" si="3102"/>
        <v>28203.3</v>
      </c>
      <c r="V2147" s="19">
        <f t="shared" si="3103"/>
        <v>28379.899999999998</v>
      </c>
      <c r="W2147" s="19">
        <f t="shared" si="3125"/>
        <v>0</v>
      </c>
      <c r="X2147" s="32"/>
      <c r="Y2147" s="23"/>
      <c r="Z2147" s="2"/>
    </row>
    <row r="2148" spans="1:26" ht="46.8" x14ac:dyDescent="0.3">
      <c r="A2148" s="47" t="s">
        <v>473</v>
      </c>
      <c r="B2148" s="44">
        <v>240</v>
      </c>
      <c r="C2148" s="47"/>
      <c r="D2148" s="47"/>
      <c r="E2148" s="15" t="s">
        <v>586</v>
      </c>
      <c r="F2148" s="19">
        <f t="shared" si="3122"/>
        <v>35996.299999999996</v>
      </c>
      <c r="G2148" s="19">
        <f t="shared" si="3122"/>
        <v>28203.3</v>
      </c>
      <c r="H2148" s="19">
        <f t="shared" si="3122"/>
        <v>28379.899999999998</v>
      </c>
      <c r="I2148" s="19">
        <f t="shared" si="3122"/>
        <v>0</v>
      </c>
      <c r="J2148" s="19">
        <f t="shared" si="3122"/>
        <v>0</v>
      </c>
      <c r="K2148" s="19">
        <f t="shared" si="3122"/>
        <v>0</v>
      </c>
      <c r="L2148" s="19">
        <f t="shared" si="3109"/>
        <v>35996.299999999996</v>
      </c>
      <c r="M2148" s="19">
        <f t="shared" si="3110"/>
        <v>28203.3</v>
      </c>
      <c r="N2148" s="19">
        <f t="shared" si="3111"/>
        <v>28379.899999999998</v>
      </c>
      <c r="O2148" s="19">
        <f t="shared" si="3123"/>
        <v>0</v>
      </c>
      <c r="P2148" s="19">
        <f t="shared" si="3123"/>
        <v>0</v>
      </c>
      <c r="Q2148" s="19">
        <f t="shared" si="3123"/>
        <v>0</v>
      </c>
      <c r="R2148" s="19">
        <f t="shared" si="3100"/>
        <v>35996.299999999996</v>
      </c>
      <c r="S2148" s="19">
        <f t="shared" si="3124"/>
        <v>0</v>
      </c>
      <c r="T2148" s="19">
        <f t="shared" si="3080"/>
        <v>35996.299999999996</v>
      </c>
      <c r="U2148" s="19">
        <f t="shared" si="3102"/>
        <v>28203.3</v>
      </c>
      <c r="V2148" s="19">
        <f t="shared" si="3103"/>
        <v>28379.899999999998</v>
      </c>
      <c r="W2148" s="19">
        <f t="shared" si="3125"/>
        <v>0</v>
      </c>
      <c r="X2148" s="32"/>
      <c r="Y2148" s="23"/>
      <c r="Z2148" s="2"/>
    </row>
    <row r="2149" spans="1:26" x14ac:dyDescent="0.3">
      <c r="A2149" s="47" t="s">
        <v>473</v>
      </c>
      <c r="B2149" s="44">
        <v>240</v>
      </c>
      <c r="C2149" s="47" t="s">
        <v>5</v>
      </c>
      <c r="D2149" s="47" t="s">
        <v>6</v>
      </c>
      <c r="E2149" s="15" t="s">
        <v>543</v>
      </c>
      <c r="F2149" s="19">
        <v>35996.299999999996</v>
      </c>
      <c r="G2149" s="19">
        <v>28203.3</v>
      </c>
      <c r="H2149" s="19">
        <v>28379.899999999998</v>
      </c>
      <c r="I2149" s="19"/>
      <c r="J2149" s="19"/>
      <c r="K2149" s="19"/>
      <c r="L2149" s="19">
        <f t="shared" si="3109"/>
        <v>35996.299999999996</v>
      </c>
      <c r="M2149" s="19">
        <f t="shared" si="3110"/>
        <v>28203.3</v>
      </c>
      <c r="N2149" s="19">
        <f t="shared" si="3111"/>
        <v>28379.899999999998</v>
      </c>
      <c r="O2149" s="19"/>
      <c r="P2149" s="19"/>
      <c r="Q2149" s="19"/>
      <c r="R2149" s="19">
        <f t="shared" si="3100"/>
        <v>35996.299999999996</v>
      </c>
      <c r="S2149" s="19"/>
      <c r="T2149" s="19">
        <f t="shared" si="3080"/>
        <v>35996.299999999996</v>
      </c>
      <c r="U2149" s="19">
        <f t="shared" si="3102"/>
        <v>28203.3</v>
      </c>
      <c r="V2149" s="19">
        <f t="shared" si="3103"/>
        <v>28379.899999999998</v>
      </c>
      <c r="W2149" s="19"/>
      <c r="X2149" s="32"/>
      <c r="Y2149" s="23"/>
      <c r="Z2149" s="2"/>
    </row>
    <row r="2150" spans="1:26" ht="46.8" x14ac:dyDescent="0.3">
      <c r="A2150" s="20" t="s">
        <v>1023</v>
      </c>
      <c r="B2150" s="44"/>
      <c r="C2150" s="47"/>
      <c r="D2150" s="47"/>
      <c r="E2150" s="15" t="s">
        <v>1022</v>
      </c>
      <c r="F2150" s="19">
        <f>F2151</f>
        <v>172.5</v>
      </c>
      <c r="G2150" s="19">
        <f t="shared" ref="G2150:W2152" si="3126">G2151</f>
        <v>172.5</v>
      </c>
      <c r="H2150" s="19">
        <f t="shared" si="3126"/>
        <v>172.5</v>
      </c>
      <c r="I2150" s="19">
        <f t="shared" si="3126"/>
        <v>0</v>
      </c>
      <c r="J2150" s="19">
        <f t="shared" si="3126"/>
        <v>0</v>
      </c>
      <c r="K2150" s="19">
        <f t="shared" si="3126"/>
        <v>0</v>
      </c>
      <c r="L2150" s="19">
        <f t="shared" si="3109"/>
        <v>172.5</v>
      </c>
      <c r="M2150" s="19">
        <f t="shared" si="3110"/>
        <v>172.5</v>
      </c>
      <c r="N2150" s="19">
        <f t="shared" si="3111"/>
        <v>172.5</v>
      </c>
      <c r="O2150" s="19">
        <f t="shared" si="3126"/>
        <v>0</v>
      </c>
      <c r="P2150" s="19">
        <f t="shared" si="3126"/>
        <v>0</v>
      </c>
      <c r="Q2150" s="19">
        <f t="shared" si="3126"/>
        <v>0</v>
      </c>
      <c r="R2150" s="19">
        <f t="shared" si="3100"/>
        <v>172.5</v>
      </c>
      <c r="S2150" s="19">
        <f t="shared" si="3126"/>
        <v>0</v>
      </c>
      <c r="T2150" s="19">
        <f t="shared" si="3080"/>
        <v>172.5</v>
      </c>
      <c r="U2150" s="19">
        <f t="shared" si="3102"/>
        <v>172.5</v>
      </c>
      <c r="V2150" s="19">
        <f t="shared" si="3103"/>
        <v>172.5</v>
      </c>
      <c r="W2150" s="19">
        <f t="shared" si="3126"/>
        <v>0</v>
      </c>
      <c r="X2150" s="32"/>
      <c r="Y2150" s="23"/>
      <c r="Z2150" s="2"/>
    </row>
    <row r="2151" spans="1:26" ht="31.2" x14ac:dyDescent="0.3">
      <c r="A2151" s="20" t="s">
        <v>1023</v>
      </c>
      <c r="B2151" s="44">
        <v>300</v>
      </c>
      <c r="C2151" s="47"/>
      <c r="D2151" s="47"/>
      <c r="E2151" s="15" t="s">
        <v>579</v>
      </c>
      <c r="F2151" s="19">
        <f>F2152</f>
        <v>172.5</v>
      </c>
      <c r="G2151" s="19">
        <f t="shared" si="3126"/>
        <v>172.5</v>
      </c>
      <c r="H2151" s="19">
        <f t="shared" si="3126"/>
        <v>172.5</v>
      </c>
      <c r="I2151" s="19">
        <f t="shared" si="3126"/>
        <v>0</v>
      </c>
      <c r="J2151" s="19">
        <f t="shared" si="3126"/>
        <v>0</v>
      </c>
      <c r="K2151" s="19">
        <f t="shared" si="3126"/>
        <v>0</v>
      </c>
      <c r="L2151" s="19">
        <f t="shared" si="3109"/>
        <v>172.5</v>
      </c>
      <c r="M2151" s="19">
        <f t="shared" si="3110"/>
        <v>172.5</v>
      </c>
      <c r="N2151" s="19">
        <f t="shared" si="3111"/>
        <v>172.5</v>
      </c>
      <c r="O2151" s="19">
        <f t="shared" si="3126"/>
        <v>0</v>
      </c>
      <c r="P2151" s="19">
        <f t="shared" si="3126"/>
        <v>0</v>
      </c>
      <c r="Q2151" s="19">
        <f t="shared" si="3126"/>
        <v>0</v>
      </c>
      <c r="R2151" s="19">
        <f t="shared" si="3100"/>
        <v>172.5</v>
      </c>
      <c r="S2151" s="19">
        <f t="shared" si="3126"/>
        <v>0</v>
      </c>
      <c r="T2151" s="19">
        <f t="shared" si="3080"/>
        <v>172.5</v>
      </c>
      <c r="U2151" s="19">
        <f t="shared" si="3102"/>
        <v>172.5</v>
      </c>
      <c r="V2151" s="19">
        <f t="shared" si="3103"/>
        <v>172.5</v>
      </c>
      <c r="W2151" s="19">
        <f t="shared" si="3126"/>
        <v>0</v>
      </c>
      <c r="X2151" s="32"/>
      <c r="Y2151" s="23"/>
      <c r="Z2151" s="2"/>
    </row>
    <row r="2152" spans="1:26" x14ac:dyDescent="0.3">
      <c r="A2152" s="20" t="s">
        <v>1023</v>
      </c>
      <c r="B2152" s="44">
        <v>360</v>
      </c>
      <c r="C2152" s="47"/>
      <c r="D2152" s="47"/>
      <c r="E2152" s="15" t="s">
        <v>592</v>
      </c>
      <c r="F2152" s="19">
        <f>F2153</f>
        <v>172.5</v>
      </c>
      <c r="G2152" s="19">
        <f t="shared" si="3126"/>
        <v>172.5</v>
      </c>
      <c r="H2152" s="19">
        <f t="shared" si="3126"/>
        <v>172.5</v>
      </c>
      <c r="I2152" s="19">
        <f t="shared" si="3126"/>
        <v>0</v>
      </c>
      <c r="J2152" s="19">
        <f t="shared" si="3126"/>
        <v>0</v>
      </c>
      <c r="K2152" s="19">
        <f t="shared" si="3126"/>
        <v>0</v>
      </c>
      <c r="L2152" s="19">
        <f t="shared" si="3109"/>
        <v>172.5</v>
      </c>
      <c r="M2152" s="19">
        <f t="shared" si="3110"/>
        <v>172.5</v>
      </c>
      <c r="N2152" s="19">
        <f t="shared" si="3111"/>
        <v>172.5</v>
      </c>
      <c r="O2152" s="19">
        <f t="shared" si="3126"/>
        <v>0</v>
      </c>
      <c r="P2152" s="19">
        <f t="shared" si="3126"/>
        <v>0</v>
      </c>
      <c r="Q2152" s="19">
        <f t="shared" si="3126"/>
        <v>0</v>
      </c>
      <c r="R2152" s="19">
        <f t="shared" si="3100"/>
        <v>172.5</v>
      </c>
      <c r="S2152" s="19">
        <f t="shared" si="3126"/>
        <v>0</v>
      </c>
      <c r="T2152" s="19">
        <f t="shared" si="3080"/>
        <v>172.5</v>
      </c>
      <c r="U2152" s="19">
        <f t="shared" si="3102"/>
        <v>172.5</v>
      </c>
      <c r="V2152" s="19">
        <f t="shared" si="3103"/>
        <v>172.5</v>
      </c>
      <c r="W2152" s="19">
        <f t="shared" si="3126"/>
        <v>0</v>
      </c>
      <c r="X2152" s="32"/>
      <c r="Y2152" s="23"/>
      <c r="Z2152" s="2"/>
    </row>
    <row r="2153" spans="1:26" x14ac:dyDescent="0.3">
      <c r="A2153" s="20" t="s">
        <v>1023</v>
      </c>
      <c r="B2153" s="44">
        <v>360</v>
      </c>
      <c r="C2153" s="47" t="s">
        <v>5</v>
      </c>
      <c r="D2153" s="47" t="s">
        <v>6</v>
      </c>
      <c r="E2153" s="15" t="s">
        <v>543</v>
      </c>
      <c r="F2153" s="19">
        <v>172.5</v>
      </c>
      <c r="G2153" s="19">
        <v>172.5</v>
      </c>
      <c r="H2153" s="19">
        <v>172.5</v>
      </c>
      <c r="I2153" s="19"/>
      <c r="J2153" s="19"/>
      <c r="K2153" s="19"/>
      <c r="L2153" s="19">
        <f t="shared" si="3109"/>
        <v>172.5</v>
      </c>
      <c r="M2153" s="19">
        <f t="shared" si="3110"/>
        <v>172.5</v>
      </c>
      <c r="N2153" s="19">
        <f t="shared" si="3111"/>
        <v>172.5</v>
      </c>
      <c r="O2153" s="19"/>
      <c r="P2153" s="19"/>
      <c r="Q2153" s="19"/>
      <c r="R2153" s="19">
        <f t="shared" si="3100"/>
        <v>172.5</v>
      </c>
      <c r="S2153" s="19"/>
      <c r="T2153" s="19">
        <f t="shared" si="3080"/>
        <v>172.5</v>
      </c>
      <c r="U2153" s="19">
        <f t="shared" si="3102"/>
        <v>172.5</v>
      </c>
      <c r="V2153" s="19">
        <f t="shared" si="3103"/>
        <v>172.5</v>
      </c>
      <c r="W2153" s="19"/>
      <c r="X2153" s="32"/>
      <c r="Y2153" s="23"/>
      <c r="Z2153" s="2"/>
    </row>
    <row r="2154" spans="1:26" ht="46.8" x14ac:dyDescent="0.3">
      <c r="A2154" s="47" t="s">
        <v>474</v>
      </c>
      <c r="B2154" s="44"/>
      <c r="C2154" s="47"/>
      <c r="D2154" s="47"/>
      <c r="E2154" s="15" t="s">
        <v>948</v>
      </c>
      <c r="F2154" s="19">
        <f t="shared" ref="F2154:K2156" si="3127">F2155</f>
        <v>46</v>
      </c>
      <c r="G2154" s="19">
        <f t="shared" si="3127"/>
        <v>46</v>
      </c>
      <c r="H2154" s="19">
        <f t="shared" si="3127"/>
        <v>46</v>
      </c>
      <c r="I2154" s="19">
        <f t="shared" si="3127"/>
        <v>0</v>
      </c>
      <c r="J2154" s="19">
        <f t="shared" si="3127"/>
        <v>0</v>
      </c>
      <c r="K2154" s="19">
        <f t="shared" si="3127"/>
        <v>0</v>
      </c>
      <c r="L2154" s="19">
        <f t="shared" si="3109"/>
        <v>46</v>
      </c>
      <c r="M2154" s="19">
        <f t="shared" si="3110"/>
        <v>46</v>
      </c>
      <c r="N2154" s="19">
        <f t="shared" si="3111"/>
        <v>46</v>
      </c>
      <c r="O2154" s="19">
        <f t="shared" ref="O2154:Q2156" si="3128">O2155</f>
        <v>0</v>
      </c>
      <c r="P2154" s="19">
        <f t="shared" si="3128"/>
        <v>0</v>
      </c>
      <c r="Q2154" s="19">
        <f t="shared" si="3128"/>
        <v>0</v>
      </c>
      <c r="R2154" s="19">
        <f t="shared" si="3100"/>
        <v>46</v>
      </c>
      <c r="S2154" s="19">
        <f t="shared" ref="S2154:S2156" si="3129">S2155</f>
        <v>0</v>
      </c>
      <c r="T2154" s="19">
        <f t="shared" si="3080"/>
        <v>46</v>
      </c>
      <c r="U2154" s="19">
        <f t="shared" si="3102"/>
        <v>46</v>
      </c>
      <c r="V2154" s="19">
        <f t="shared" si="3103"/>
        <v>46</v>
      </c>
      <c r="W2154" s="19">
        <f t="shared" ref="W2154:W2156" si="3130">W2155</f>
        <v>0</v>
      </c>
      <c r="X2154" s="32"/>
      <c r="Y2154" s="23"/>
      <c r="Z2154" s="2"/>
    </row>
    <row r="2155" spans="1:26" ht="31.2" x14ac:dyDescent="0.3">
      <c r="A2155" s="47" t="s">
        <v>474</v>
      </c>
      <c r="B2155" s="44">
        <v>300</v>
      </c>
      <c r="C2155" s="47"/>
      <c r="D2155" s="47"/>
      <c r="E2155" s="15" t="s">
        <v>579</v>
      </c>
      <c r="F2155" s="19">
        <f t="shared" si="3127"/>
        <v>46</v>
      </c>
      <c r="G2155" s="19">
        <f t="shared" si="3127"/>
        <v>46</v>
      </c>
      <c r="H2155" s="19">
        <f t="shared" si="3127"/>
        <v>46</v>
      </c>
      <c r="I2155" s="19">
        <f t="shared" si="3127"/>
        <v>0</v>
      </c>
      <c r="J2155" s="19">
        <f t="shared" si="3127"/>
        <v>0</v>
      </c>
      <c r="K2155" s="19">
        <f t="shared" si="3127"/>
        <v>0</v>
      </c>
      <c r="L2155" s="19">
        <f t="shared" si="3109"/>
        <v>46</v>
      </c>
      <c r="M2155" s="19">
        <f t="shared" si="3110"/>
        <v>46</v>
      </c>
      <c r="N2155" s="19">
        <f t="shared" si="3111"/>
        <v>46</v>
      </c>
      <c r="O2155" s="19">
        <f t="shared" si="3128"/>
        <v>0</v>
      </c>
      <c r="P2155" s="19">
        <f t="shared" si="3128"/>
        <v>0</v>
      </c>
      <c r="Q2155" s="19">
        <f t="shared" si="3128"/>
        <v>0</v>
      </c>
      <c r="R2155" s="19">
        <f t="shared" si="3100"/>
        <v>46</v>
      </c>
      <c r="S2155" s="19">
        <f t="shared" si="3129"/>
        <v>0</v>
      </c>
      <c r="T2155" s="19">
        <f t="shared" si="3080"/>
        <v>46</v>
      </c>
      <c r="U2155" s="19">
        <f t="shared" si="3102"/>
        <v>46</v>
      </c>
      <c r="V2155" s="19">
        <f t="shared" si="3103"/>
        <v>46</v>
      </c>
      <c r="W2155" s="19">
        <f t="shared" si="3130"/>
        <v>0</v>
      </c>
      <c r="X2155" s="32"/>
      <c r="Y2155" s="23"/>
      <c r="Z2155" s="2"/>
    </row>
    <row r="2156" spans="1:26" x14ac:dyDescent="0.3">
      <c r="A2156" s="47" t="s">
        <v>474</v>
      </c>
      <c r="B2156" s="44">
        <v>360</v>
      </c>
      <c r="C2156" s="47"/>
      <c r="D2156" s="47"/>
      <c r="E2156" s="15" t="s">
        <v>592</v>
      </c>
      <c r="F2156" s="19">
        <f t="shared" si="3127"/>
        <v>46</v>
      </c>
      <c r="G2156" s="19">
        <f t="shared" si="3127"/>
        <v>46</v>
      </c>
      <c r="H2156" s="19">
        <f t="shared" si="3127"/>
        <v>46</v>
      </c>
      <c r="I2156" s="19">
        <f t="shared" si="3127"/>
        <v>0</v>
      </c>
      <c r="J2156" s="19">
        <f t="shared" si="3127"/>
        <v>0</v>
      </c>
      <c r="K2156" s="19">
        <f t="shared" si="3127"/>
        <v>0</v>
      </c>
      <c r="L2156" s="19">
        <f t="shared" si="3109"/>
        <v>46</v>
      </c>
      <c r="M2156" s="19">
        <f t="shared" si="3110"/>
        <v>46</v>
      </c>
      <c r="N2156" s="19">
        <f t="shared" si="3111"/>
        <v>46</v>
      </c>
      <c r="O2156" s="19">
        <f t="shared" si="3128"/>
        <v>0</v>
      </c>
      <c r="P2156" s="19">
        <f t="shared" si="3128"/>
        <v>0</v>
      </c>
      <c r="Q2156" s="19">
        <f t="shared" si="3128"/>
        <v>0</v>
      </c>
      <c r="R2156" s="19">
        <f t="shared" si="3100"/>
        <v>46</v>
      </c>
      <c r="S2156" s="19">
        <f t="shared" si="3129"/>
        <v>0</v>
      </c>
      <c r="T2156" s="19">
        <f t="shared" si="3080"/>
        <v>46</v>
      </c>
      <c r="U2156" s="19">
        <f t="shared" si="3102"/>
        <v>46</v>
      </c>
      <c r="V2156" s="19">
        <f t="shared" si="3103"/>
        <v>46</v>
      </c>
      <c r="W2156" s="19">
        <f t="shared" si="3130"/>
        <v>0</v>
      </c>
      <c r="X2156" s="32"/>
      <c r="Y2156" s="23"/>
      <c r="Z2156" s="2"/>
    </row>
    <row r="2157" spans="1:26" x14ac:dyDescent="0.3">
      <c r="A2157" s="47" t="s">
        <v>474</v>
      </c>
      <c r="B2157" s="44">
        <v>360</v>
      </c>
      <c r="C2157" s="47" t="s">
        <v>5</v>
      </c>
      <c r="D2157" s="47" t="s">
        <v>6</v>
      </c>
      <c r="E2157" s="15" t="s">
        <v>543</v>
      </c>
      <c r="F2157" s="19">
        <v>46</v>
      </c>
      <c r="G2157" s="19">
        <v>46</v>
      </c>
      <c r="H2157" s="19">
        <v>46</v>
      </c>
      <c r="I2157" s="19"/>
      <c r="J2157" s="19"/>
      <c r="K2157" s="19"/>
      <c r="L2157" s="19">
        <f t="shared" si="3109"/>
        <v>46</v>
      </c>
      <c r="M2157" s="19">
        <f t="shared" si="3110"/>
        <v>46</v>
      </c>
      <c r="N2157" s="19">
        <f t="shared" si="3111"/>
        <v>46</v>
      </c>
      <c r="O2157" s="19"/>
      <c r="P2157" s="19"/>
      <c r="Q2157" s="19"/>
      <c r="R2157" s="19">
        <f t="shared" si="3100"/>
        <v>46</v>
      </c>
      <c r="S2157" s="19"/>
      <c r="T2157" s="19">
        <f t="shared" si="3080"/>
        <v>46</v>
      </c>
      <c r="U2157" s="19">
        <f t="shared" si="3102"/>
        <v>46</v>
      </c>
      <c r="V2157" s="19">
        <f t="shared" si="3103"/>
        <v>46</v>
      </c>
      <c r="W2157" s="19"/>
      <c r="X2157" s="32"/>
      <c r="Y2157" s="23"/>
      <c r="Z2157" s="2"/>
    </row>
    <row r="2158" spans="1:26" ht="31.2" x14ac:dyDescent="0.3">
      <c r="A2158" s="47" t="s">
        <v>475</v>
      </c>
      <c r="B2158" s="44"/>
      <c r="C2158" s="47"/>
      <c r="D2158" s="47"/>
      <c r="E2158" s="15" t="s">
        <v>796</v>
      </c>
      <c r="F2158" s="19">
        <f t="shared" ref="F2158:K2158" si="3131">F2159+F2162</f>
        <v>104252.9</v>
      </c>
      <c r="G2158" s="19">
        <f t="shared" si="3131"/>
        <v>104252.9</v>
      </c>
      <c r="H2158" s="19">
        <f t="shared" si="3131"/>
        <v>104252.9</v>
      </c>
      <c r="I2158" s="19">
        <f t="shared" si="3131"/>
        <v>0</v>
      </c>
      <c r="J2158" s="19">
        <f t="shared" si="3131"/>
        <v>0</v>
      </c>
      <c r="K2158" s="19">
        <f t="shared" si="3131"/>
        <v>0</v>
      </c>
      <c r="L2158" s="19">
        <f t="shared" si="3109"/>
        <v>104252.9</v>
      </c>
      <c r="M2158" s="19">
        <f t="shared" si="3110"/>
        <v>104252.9</v>
      </c>
      <c r="N2158" s="19">
        <f t="shared" si="3111"/>
        <v>104252.9</v>
      </c>
      <c r="O2158" s="19">
        <f t="shared" ref="O2158:Q2158" si="3132">O2159+O2162</f>
        <v>0</v>
      </c>
      <c r="P2158" s="19">
        <f t="shared" si="3132"/>
        <v>0</v>
      </c>
      <c r="Q2158" s="19">
        <f t="shared" si="3132"/>
        <v>0</v>
      </c>
      <c r="R2158" s="19">
        <f t="shared" si="3100"/>
        <v>104252.9</v>
      </c>
      <c r="S2158" s="19">
        <f t="shared" ref="S2158" si="3133">S2159+S2162</f>
        <v>0</v>
      </c>
      <c r="T2158" s="19">
        <f t="shared" si="3080"/>
        <v>104252.9</v>
      </c>
      <c r="U2158" s="19">
        <f t="shared" si="3102"/>
        <v>104252.9</v>
      </c>
      <c r="V2158" s="19">
        <f t="shared" si="3103"/>
        <v>104252.9</v>
      </c>
      <c r="W2158" s="19">
        <f t="shared" ref="W2158" si="3134">W2159+W2162</f>
        <v>0</v>
      </c>
      <c r="X2158" s="32"/>
      <c r="Y2158" s="23"/>
      <c r="Z2158" s="2"/>
    </row>
    <row r="2159" spans="1:26" ht="31.2" x14ac:dyDescent="0.3">
      <c r="A2159" s="47" t="s">
        <v>475</v>
      </c>
      <c r="B2159" s="44">
        <v>200</v>
      </c>
      <c r="C2159" s="47"/>
      <c r="D2159" s="47"/>
      <c r="E2159" s="15" t="s">
        <v>578</v>
      </c>
      <c r="F2159" s="19">
        <f t="shared" ref="F2159:K2160" si="3135">F2160</f>
        <v>89124</v>
      </c>
      <c r="G2159" s="19">
        <f t="shared" si="3135"/>
        <v>89124</v>
      </c>
      <c r="H2159" s="19">
        <f t="shared" si="3135"/>
        <v>89124</v>
      </c>
      <c r="I2159" s="19">
        <f t="shared" si="3135"/>
        <v>0</v>
      </c>
      <c r="J2159" s="19">
        <f t="shared" si="3135"/>
        <v>0</v>
      </c>
      <c r="K2159" s="19">
        <f t="shared" si="3135"/>
        <v>0</v>
      </c>
      <c r="L2159" s="19">
        <f t="shared" si="3109"/>
        <v>89124</v>
      </c>
      <c r="M2159" s="19">
        <f t="shared" si="3110"/>
        <v>89124</v>
      </c>
      <c r="N2159" s="19">
        <f t="shared" si="3111"/>
        <v>89124</v>
      </c>
      <c r="O2159" s="19">
        <f t="shared" ref="O2159:Q2160" si="3136">O2160</f>
        <v>0</v>
      </c>
      <c r="P2159" s="19">
        <f t="shared" si="3136"/>
        <v>0</v>
      </c>
      <c r="Q2159" s="19">
        <f t="shared" si="3136"/>
        <v>0</v>
      </c>
      <c r="R2159" s="19">
        <f t="shared" si="3100"/>
        <v>89124</v>
      </c>
      <c r="S2159" s="19">
        <f t="shared" ref="S2159:S2160" si="3137">S2160</f>
        <v>0</v>
      </c>
      <c r="T2159" s="19">
        <f t="shared" si="3080"/>
        <v>89124</v>
      </c>
      <c r="U2159" s="19">
        <f t="shared" si="3102"/>
        <v>89124</v>
      </c>
      <c r="V2159" s="19">
        <f t="shared" si="3103"/>
        <v>89124</v>
      </c>
      <c r="W2159" s="19">
        <f t="shared" ref="W2159:W2160" si="3138">W2160</f>
        <v>0</v>
      </c>
      <c r="X2159" s="32"/>
      <c r="Y2159" s="23"/>
      <c r="Z2159" s="2"/>
    </row>
    <row r="2160" spans="1:26" ht="46.8" x14ac:dyDescent="0.3">
      <c r="A2160" s="47" t="s">
        <v>475</v>
      </c>
      <c r="B2160" s="44">
        <v>240</v>
      </c>
      <c r="C2160" s="47"/>
      <c r="D2160" s="47"/>
      <c r="E2160" s="15" t="s">
        <v>586</v>
      </c>
      <c r="F2160" s="19">
        <f t="shared" si="3135"/>
        <v>89124</v>
      </c>
      <c r="G2160" s="19">
        <f t="shared" si="3135"/>
        <v>89124</v>
      </c>
      <c r="H2160" s="19">
        <f t="shared" si="3135"/>
        <v>89124</v>
      </c>
      <c r="I2160" s="19">
        <f t="shared" si="3135"/>
        <v>0</v>
      </c>
      <c r="J2160" s="19">
        <f t="shared" si="3135"/>
        <v>0</v>
      </c>
      <c r="K2160" s="19">
        <f t="shared" si="3135"/>
        <v>0</v>
      </c>
      <c r="L2160" s="19">
        <f t="shared" si="3109"/>
        <v>89124</v>
      </c>
      <c r="M2160" s="19">
        <f t="shared" si="3110"/>
        <v>89124</v>
      </c>
      <c r="N2160" s="19">
        <f t="shared" si="3111"/>
        <v>89124</v>
      </c>
      <c r="O2160" s="19">
        <f t="shared" si="3136"/>
        <v>0</v>
      </c>
      <c r="P2160" s="19">
        <f t="shared" si="3136"/>
        <v>0</v>
      </c>
      <c r="Q2160" s="19">
        <f t="shared" si="3136"/>
        <v>0</v>
      </c>
      <c r="R2160" s="19">
        <f t="shared" si="3100"/>
        <v>89124</v>
      </c>
      <c r="S2160" s="19">
        <f t="shared" si="3137"/>
        <v>0</v>
      </c>
      <c r="T2160" s="19">
        <f t="shared" si="3080"/>
        <v>89124</v>
      </c>
      <c r="U2160" s="19">
        <f t="shared" si="3102"/>
        <v>89124</v>
      </c>
      <c r="V2160" s="19">
        <f t="shared" si="3103"/>
        <v>89124</v>
      </c>
      <c r="W2160" s="19">
        <f t="shared" si="3138"/>
        <v>0</v>
      </c>
      <c r="X2160" s="32"/>
      <c r="Y2160" s="23"/>
      <c r="Z2160" s="2"/>
    </row>
    <row r="2161" spans="1:26" x14ac:dyDescent="0.3">
      <c r="A2161" s="47" t="s">
        <v>475</v>
      </c>
      <c r="B2161" s="44">
        <v>240</v>
      </c>
      <c r="C2161" s="47" t="s">
        <v>5</v>
      </c>
      <c r="D2161" s="47" t="s">
        <v>6</v>
      </c>
      <c r="E2161" s="15" t="s">
        <v>543</v>
      </c>
      <c r="F2161" s="19">
        <v>89124</v>
      </c>
      <c r="G2161" s="19">
        <v>89124</v>
      </c>
      <c r="H2161" s="19">
        <v>89124</v>
      </c>
      <c r="I2161" s="19"/>
      <c r="J2161" s="19"/>
      <c r="K2161" s="19"/>
      <c r="L2161" s="19">
        <f t="shared" si="3109"/>
        <v>89124</v>
      </c>
      <c r="M2161" s="19">
        <f t="shared" si="3110"/>
        <v>89124</v>
      </c>
      <c r="N2161" s="19">
        <f t="shared" si="3111"/>
        <v>89124</v>
      </c>
      <c r="O2161" s="19"/>
      <c r="P2161" s="19"/>
      <c r="Q2161" s="19"/>
      <c r="R2161" s="19">
        <f t="shared" si="3100"/>
        <v>89124</v>
      </c>
      <c r="S2161" s="19"/>
      <c r="T2161" s="19">
        <f t="shared" si="3080"/>
        <v>89124</v>
      </c>
      <c r="U2161" s="19">
        <f t="shared" si="3102"/>
        <v>89124</v>
      </c>
      <c r="V2161" s="19">
        <f t="shared" si="3103"/>
        <v>89124</v>
      </c>
      <c r="W2161" s="19"/>
      <c r="X2161" s="32"/>
      <c r="Y2161" s="23"/>
      <c r="Z2161" s="2"/>
    </row>
    <row r="2162" spans="1:26" x14ac:dyDescent="0.3">
      <c r="A2162" s="47" t="s">
        <v>475</v>
      </c>
      <c r="B2162" s="44">
        <v>800</v>
      </c>
      <c r="C2162" s="47"/>
      <c r="D2162" s="47"/>
      <c r="E2162" s="15" t="s">
        <v>583</v>
      </c>
      <c r="F2162" s="19">
        <f t="shared" ref="F2162:K2163" si="3139">F2163</f>
        <v>15128.9</v>
      </c>
      <c r="G2162" s="19">
        <f t="shared" si="3139"/>
        <v>15128.9</v>
      </c>
      <c r="H2162" s="19">
        <f t="shared" si="3139"/>
        <v>15128.9</v>
      </c>
      <c r="I2162" s="19">
        <f t="shared" si="3139"/>
        <v>0</v>
      </c>
      <c r="J2162" s="19">
        <f t="shared" si="3139"/>
        <v>0</v>
      </c>
      <c r="K2162" s="19">
        <f t="shared" si="3139"/>
        <v>0</v>
      </c>
      <c r="L2162" s="19">
        <f t="shared" si="3109"/>
        <v>15128.9</v>
      </c>
      <c r="M2162" s="19">
        <f t="shared" si="3110"/>
        <v>15128.9</v>
      </c>
      <c r="N2162" s="19">
        <f t="shared" si="3111"/>
        <v>15128.9</v>
      </c>
      <c r="O2162" s="19">
        <f t="shared" ref="O2162:Q2163" si="3140">O2163</f>
        <v>0</v>
      </c>
      <c r="P2162" s="19">
        <f t="shared" si="3140"/>
        <v>0</v>
      </c>
      <c r="Q2162" s="19">
        <f t="shared" si="3140"/>
        <v>0</v>
      </c>
      <c r="R2162" s="19">
        <f t="shared" si="3100"/>
        <v>15128.9</v>
      </c>
      <c r="S2162" s="19">
        <f t="shared" ref="S2162:S2163" si="3141">S2163</f>
        <v>0</v>
      </c>
      <c r="T2162" s="19">
        <f t="shared" si="3080"/>
        <v>15128.9</v>
      </c>
      <c r="U2162" s="19">
        <f t="shared" si="3102"/>
        <v>15128.9</v>
      </c>
      <c r="V2162" s="19">
        <f t="shared" si="3103"/>
        <v>15128.9</v>
      </c>
      <c r="W2162" s="19">
        <f t="shared" ref="W2162:W2163" si="3142">W2163</f>
        <v>0</v>
      </c>
      <c r="X2162" s="32"/>
      <c r="Y2162" s="23"/>
      <c r="Z2162" s="2"/>
    </row>
    <row r="2163" spans="1:26" ht="78" x14ac:dyDescent="0.3">
      <c r="A2163" s="47" t="s">
        <v>475</v>
      </c>
      <c r="B2163" s="44">
        <v>810</v>
      </c>
      <c r="C2163" s="47"/>
      <c r="D2163" s="47"/>
      <c r="E2163" s="15" t="s">
        <v>599</v>
      </c>
      <c r="F2163" s="19">
        <f t="shared" si="3139"/>
        <v>15128.9</v>
      </c>
      <c r="G2163" s="19">
        <f t="shared" si="3139"/>
        <v>15128.9</v>
      </c>
      <c r="H2163" s="19">
        <f t="shared" si="3139"/>
        <v>15128.9</v>
      </c>
      <c r="I2163" s="19">
        <f t="shared" si="3139"/>
        <v>0</v>
      </c>
      <c r="J2163" s="19">
        <f t="shared" si="3139"/>
        <v>0</v>
      </c>
      <c r="K2163" s="19">
        <f t="shared" si="3139"/>
        <v>0</v>
      </c>
      <c r="L2163" s="19">
        <f t="shared" si="3109"/>
        <v>15128.9</v>
      </c>
      <c r="M2163" s="19">
        <f t="shared" si="3110"/>
        <v>15128.9</v>
      </c>
      <c r="N2163" s="19">
        <f t="shared" si="3111"/>
        <v>15128.9</v>
      </c>
      <c r="O2163" s="19">
        <f t="shared" si="3140"/>
        <v>0</v>
      </c>
      <c r="P2163" s="19">
        <f t="shared" si="3140"/>
        <v>0</v>
      </c>
      <c r="Q2163" s="19">
        <f t="shared" si="3140"/>
        <v>0</v>
      </c>
      <c r="R2163" s="19">
        <f t="shared" si="3100"/>
        <v>15128.9</v>
      </c>
      <c r="S2163" s="19">
        <f t="shared" si="3141"/>
        <v>0</v>
      </c>
      <c r="T2163" s="19">
        <f t="shared" si="3080"/>
        <v>15128.9</v>
      </c>
      <c r="U2163" s="19">
        <f t="shared" si="3102"/>
        <v>15128.9</v>
      </c>
      <c r="V2163" s="19">
        <f t="shared" si="3103"/>
        <v>15128.9</v>
      </c>
      <c r="W2163" s="19">
        <f t="shared" si="3142"/>
        <v>0</v>
      </c>
      <c r="X2163" s="32"/>
      <c r="Y2163" s="23"/>
      <c r="Z2163" s="2"/>
    </row>
    <row r="2164" spans="1:26" x14ac:dyDescent="0.3">
      <c r="A2164" s="47" t="s">
        <v>475</v>
      </c>
      <c r="B2164" s="44">
        <v>810</v>
      </c>
      <c r="C2164" s="47" t="s">
        <v>5</v>
      </c>
      <c r="D2164" s="47" t="s">
        <v>6</v>
      </c>
      <c r="E2164" s="15" t="s">
        <v>543</v>
      </c>
      <c r="F2164" s="19">
        <v>15128.9</v>
      </c>
      <c r="G2164" s="19">
        <v>15128.9</v>
      </c>
      <c r="H2164" s="19">
        <v>15128.9</v>
      </c>
      <c r="I2164" s="19"/>
      <c r="J2164" s="19"/>
      <c r="K2164" s="19"/>
      <c r="L2164" s="19">
        <f t="shared" si="3109"/>
        <v>15128.9</v>
      </c>
      <c r="M2164" s="19">
        <f t="shared" si="3110"/>
        <v>15128.9</v>
      </c>
      <c r="N2164" s="19">
        <f t="shared" si="3111"/>
        <v>15128.9</v>
      </c>
      <c r="O2164" s="19"/>
      <c r="P2164" s="19"/>
      <c r="Q2164" s="19"/>
      <c r="R2164" s="19">
        <f t="shared" si="3100"/>
        <v>15128.9</v>
      </c>
      <c r="S2164" s="19"/>
      <c r="T2164" s="19">
        <f t="shared" si="3080"/>
        <v>15128.9</v>
      </c>
      <c r="U2164" s="19">
        <f t="shared" si="3102"/>
        <v>15128.9</v>
      </c>
      <c r="V2164" s="19">
        <f t="shared" si="3103"/>
        <v>15128.9</v>
      </c>
      <c r="W2164" s="19"/>
      <c r="X2164" s="32"/>
      <c r="Y2164" s="23"/>
      <c r="Z2164" s="2"/>
    </row>
    <row r="2165" spans="1:26" ht="62.4" x14ac:dyDescent="0.3">
      <c r="A2165" s="47" t="s">
        <v>476</v>
      </c>
      <c r="B2165" s="44"/>
      <c r="C2165" s="47"/>
      <c r="D2165" s="47"/>
      <c r="E2165" s="15" t="s">
        <v>797</v>
      </c>
      <c r="F2165" s="19">
        <f t="shared" ref="F2165:K2165" si="3143">F2166+F2169+F2172</f>
        <v>2643.7000000000003</v>
      </c>
      <c r="G2165" s="19">
        <f t="shared" si="3143"/>
        <v>2607.0999999999995</v>
      </c>
      <c r="H2165" s="19">
        <f t="shared" si="3143"/>
        <v>2607.0999999999995</v>
      </c>
      <c r="I2165" s="19">
        <f t="shared" si="3143"/>
        <v>0</v>
      </c>
      <c r="J2165" s="19">
        <f t="shared" si="3143"/>
        <v>0</v>
      </c>
      <c r="K2165" s="19">
        <f t="shared" si="3143"/>
        <v>0</v>
      </c>
      <c r="L2165" s="19">
        <f t="shared" si="3109"/>
        <v>2643.7000000000003</v>
      </c>
      <c r="M2165" s="19">
        <f t="shared" si="3110"/>
        <v>2607.0999999999995</v>
      </c>
      <c r="N2165" s="19">
        <f t="shared" si="3111"/>
        <v>2607.0999999999995</v>
      </c>
      <c r="O2165" s="19">
        <f t="shared" ref="O2165:Q2165" si="3144">O2166+O2169+O2172</f>
        <v>0</v>
      </c>
      <c r="P2165" s="19">
        <f t="shared" si="3144"/>
        <v>0</v>
      </c>
      <c r="Q2165" s="19">
        <f t="shared" si="3144"/>
        <v>0</v>
      </c>
      <c r="R2165" s="19">
        <f t="shared" si="3100"/>
        <v>2643.7000000000003</v>
      </c>
      <c r="S2165" s="19">
        <f t="shared" ref="S2165" si="3145">S2166+S2169+S2172</f>
        <v>0</v>
      </c>
      <c r="T2165" s="19">
        <f t="shared" si="3080"/>
        <v>2643.7000000000003</v>
      </c>
      <c r="U2165" s="19">
        <f t="shared" si="3102"/>
        <v>2607.0999999999995</v>
      </c>
      <c r="V2165" s="19">
        <f t="shared" si="3103"/>
        <v>2607.0999999999995</v>
      </c>
      <c r="W2165" s="19">
        <f t="shared" ref="W2165" si="3146">W2166+W2169+W2172</f>
        <v>0</v>
      </c>
      <c r="X2165" s="32"/>
      <c r="Y2165" s="23"/>
      <c r="Z2165" s="2"/>
    </row>
    <row r="2166" spans="1:26" ht="93.6" x14ac:dyDescent="0.3">
      <c r="A2166" s="47" t="s">
        <v>476</v>
      </c>
      <c r="B2166" s="44">
        <v>100</v>
      </c>
      <c r="C2166" s="47"/>
      <c r="D2166" s="47"/>
      <c r="E2166" s="15" t="s">
        <v>577</v>
      </c>
      <c r="F2166" s="19">
        <f t="shared" ref="F2166:K2167" si="3147">F2167</f>
        <v>569.70000000000005</v>
      </c>
      <c r="G2166" s="19">
        <f t="shared" si="3147"/>
        <v>526.70000000000005</v>
      </c>
      <c r="H2166" s="19">
        <f t="shared" si="3147"/>
        <v>526.70000000000005</v>
      </c>
      <c r="I2166" s="19">
        <f t="shared" si="3147"/>
        <v>0</v>
      </c>
      <c r="J2166" s="19">
        <f t="shared" si="3147"/>
        <v>0</v>
      </c>
      <c r="K2166" s="19">
        <f t="shared" si="3147"/>
        <v>0</v>
      </c>
      <c r="L2166" s="19">
        <f t="shared" si="3109"/>
        <v>569.70000000000005</v>
      </c>
      <c r="M2166" s="19">
        <f t="shared" si="3110"/>
        <v>526.70000000000005</v>
      </c>
      <c r="N2166" s="19">
        <f t="shared" si="3111"/>
        <v>526.70000000000005</v>
      </c>
      <c r="O2166" s="19">
        <f t="shared" ref="O2166:Q2167" si="3148">O2167</f>
        <v>0</v>
      </c>
      <c r="P2166" s="19">
        <f t="shared" si="3148"/>
        <v>0</v>
      </c>
      <c r="Q2166" s="19">
        <f t="shared" si="3148"/>
        <v>0</v>
      </c>
      <c r="R2166" s="19">
        <f t="shared" si="3100"/>
        <v>569.70000000000005</v>
      </c>
      <c r="S2166" s="19">
        <f t="shared" ref="S2166:S2167" si="3149">S2167</f>
        <v>0</v>
      </c>
      <c r="T2166" s="19">
        <f t="shared" si="3080"/>
        <v>569.70000000000005</v>
      </c>
      <c r="U2166" s="19">
        <f t="shared" si="3102"/>
        <v>526.70000000000005</v>
      </c>
      <c r="V2166" s="19">
        <f t="shared" si="3103"/>
        <v>526.70000000000005</v>
      </c>
      <c r="W2166" s="19">
        <f t="shared" ref="W2166:W2167" si="3150">W2167</f>
        <v>0</v>
      </c>
      <c r="X2166" s="32"/>
      <c r="Y2166" s="23"/>
      <c r="Z2166" s="2"/>
    </row>
    <row r="2167" spans="1:26" ht="31.2" x14ac:dyDescent="0.3">
      <c r="A2167" s="47" t="s">
        <v>476</v>
      </c>
      <c r="B2167" s="44">
        <v>110</v>
      </c>
      <c r="C2167" s="47"/>
      <c r="D2167" s="47"/>
      <c r="E2167" s="15" t="s">
        <v>584</v>
      </c>
      <c r="F2167" s="19">
        <f t="shared" si="3147"/>
        <v>569.70000000000005</v>
      </c>
      <c r="G2167" s="19">
        <f t="shared" si="3147"/>
        <v>526.70000000000005</v>
      </c>
      <c r="H2167" s="19">
        <f t="shared" si="3147"/>
        <v>526.70000000000005</v>
      </c>
      <c r="I2167" s="19">
        <f t="shared" si="3147"/>
        <v>0</v>
      </c>
      <c r="J2167" s="19">
        <f t="shared" si="3147"/>
        <v>0</v>
      </c>
      <c r="K2167" s="19">
        <f t="shared" si="3147"/>
        <v>0</v>
      </c>
      <c r="L2167" s="19">
        <f t="shared" si="3109"/>
        <v>569.70000000000005</v>
      </c>
      <c r="M2167" s="19">
        <f t="shared" si="3110"/>
        <v>526.70000000000005</v>
      </c>
      <c r="N2167" s="19">
        <f t="shared" si="3111"/>
        <v>526.70000000000005</v>
      </c>
      <c r="O2167" s="19">
        <f t="shared" si="3148"/>
        <v>0</v>
      </c>
      <c r="P2167" s="19">
        <f t="shared" si="3148"/>
        <v>0</v>
      </c>
      <c r="Q2167" s="19">
        <f t="shared" si="3148"/>
        <v>0</v>
      </c>
      <c r="R2167" s="19">
        <f t="shared" si="3100"/>
        <v>569.70000000000005</v>
      </c>
      <c r="S2167" s="19">
        <f t="shared" si="3149"/>
        <v>0</v>
      </c>
      <c r="T2167" s="19">
        <f t="shared" si="3080"/>
        <v>569.70000000000005</v>
      </c>
      <c r="U2167" s="19">
        <f t="shared" si="3102"/>
        <v>526.70000000000005</v>
      </c>
      <c r="V2167" s="19">
        <f t="shared" si="3103"/>
        <v>526.70000000000005</v>
      </c>
      <c r="W2167" s="19">
        <f t="shared" si="3150"/>
        <v>0</v>
      </c>
      <c r="X2167" s="32"/>
      <c r="Y2167" s="23"/>
      <c r="Z2167" s="2"/>
    </row>
    <row r="2168" spans="1:26" ht="46.8" x14ac:dyDescent="0.3">
      <c r="A2168" s="47" t="s">
        <v>476</v>
      </c>
      <c r="B2168" s="44">
        <v>110</v>
      </c>
      <c r="C2168" s="47" t="s">
        <v>20</v>
      </c>
      <c r="D2168" s="47" t="s">
        <v>30</v>
      </c>
      <c r="E2168" s="15" t="s">
        <v>544</v>
      </c>
      <c r="F2168" s="19">
        <v>569.70000000000005</v>
      </c>
      <c r="G2168" s="19">
        <v>526.70000000000005</v>
      </c>
      <c r="H2168" s="19">
        <v>526.70000000000005</v>
      </c>
      <c r="I2168" s="19"/>
      <c r="J2168" s="19"/>
      <c r="K2168" s="19"/>
      <c r="L2168" s="19">
        <f t="shared" si="3109"/>
        <v>569.70000000000005</v>
      </c>
      <c r="M2168" s="19">
        <f t="shared" si="3110"/>
        <v>526.70000000000005</v>
      </c>
      <c r="N2168" s="19">
        <f t="shared" si="3111"/>
        <v>526.70000000000005</v>
      </c>
      <c r="O2168" s="19"/>
      <c r="P2168" s="19"/>
      <c r="Q2168" s="19"/>
      <c r="R2168" s="19">
        <f t="shared" si="3100"/>
        <v>569.70000000000005</v>
      </c>
      <c r="S2168" s="19"/>
      <c r="T2168" s="19">
        <f t="shared" si="3080"/>
        <v>569.70000000000005</v>
      </c>
      <c r="U2168" s="19">
        <f t="shared" si="3102"/>
        <v>526.70000000000005</v>
      </c>
      <c r="V2168" s="19">
        <f t="shared" si="3103"/>
        <v>526.70000000000005</v>
      </c>
      <c r="W2168" s="19"/>
      <c r="X2168" s="32"/>
      <c r="Y2168" s="23"/>
      <c r="Z2168" s="2"/>
    </row>
    <row r="2169" spans="1:26" ht="31.2" x14ac:dyDescent="0.3">
      <c r="A2169" s="47" t="s">
        <v>476</v>
      </c>
      <c r="B2169" s="44">
        <v>200</v>
      </c>
      <c r="C2169" s="47"/>
      <c r="D2169" s="47"/>
      <c r="E2169" s="15" t="s">
        <v>578</v>
      </c>
      <c r="F2169" s="19">
        <f t="shared" ref="F2169:K2170" si="3151">F2170</f>
        <v>2049.6000000000004</v>
      </c>
      <c r="G2169" s="19">
        <f t="shared" si="3151"/>
        <v>2050.1999999999998</v>
      </c>
      <c r="H2169" s="19">
        <f t="shared" si="3151"/>
        <v>2050.1999999999998</v>
      </c>
      <c r="I2169" s="19">
        <f t="shared" si="3151"/>
        <v>0</v>
      </c>
      <c r="J2169" s="19">
        <f t="shared" si="3151"/>
        <v>0</v>
      </c>
      <c r="K2169" s="19">
        <f t="shared" si="3151"/>
        <v>0</v>
      </c>
      <c r="L2169" s="19">
        <f t="shared" si="3109"/>
        <v>2049.6000000000004</v>
      </c>
      <c r="M2169" s="19">
        <f t="shared" si="3110"/>
        <v>2050.1999999999998</v>
      </c>
      <c r="N2169" s="19">
        <f t="shared" si="3111"/>
        <v>2050.1999999999998</v>
      </c>
      <c r="O2169" s="19">
        <f t="shared" ref="O2169:Q2170" si="3152">O2170</f>
        <v>0</v>
      </c>
      <c r="P2169" s="19">
        <f t="shared" si="3152"/>
        <v>0</v>
      </c>
      <c r="Q2169" s="19">
        <f t="shared" si="3152"/>
        <v>0</v>
      </c>
      <c r="R2169" s="19">
        <f t="shared" si="3100"/>
        <v>2049.6000000000004</v>
      </c>
      <c r="S2169" s="19">
        <f t="shared" ref="S2169:S2170" si="3153">S2170</f>
        <v>0</v>
      </c>
      <c r="T2169" s="19">
        <f t="shared" si="3080"/>
        <v>2049.6000000000004</v>
      </c>
      <c r="U2169" s="19">
        <f t="shared" si="3102"/>
        <v>2050.1999999999998</v>
      </c>
      <c r="V2169" s="19">
        <f t="shared" si="3103"/>
        <v>2050.1999999999998</v>
      </c>
      <c r="W2169" s="19">
        <f t="shared" ref="W2169:W2170" si="3154">W2170</f>
        <v>0</v>
      </c>
      <c r="X2169" s="32"/>
      <c r="Y2169" s="23"/>
      <c r="Z2169" s="2"/>
    </row>
    <row r="2170" spans="1:26" ht="46.8" x14ac:dyDescent="0.3">
      <c r="A2170" s="47" t="s">
        <v>476</v>
      </c>
      <c r="B2170" s="44">
        <v>240</v>
      </c>
      <c r="C2170" s="47"/>
      <c r="D2170" s="47"/>
      <c r="E2170" s="15" t="s">
        <v>586</v>
      </c>
      <c r="F2170" s="19">
        <f t="shared" si="3151"/>
        <v>2049.6000000000004</v>
      </c>
      <c r="G2170" s="19">
        <f t="shared" si="3151"/>
        <v>2050.1999999999998</v>
      </c>
      <c r="H2170" s="19">
        <f t="shared" si="3151"/>
        <v>2050.1999999999998</v>
      </c>
      <c r="I2170" s="19">
        <f t="shared" si="3151"/>
        <v>0</v>
      </c>
      <c r="J2170" s="19">
        <f t="shared" si="3151"/>
        <v>0</v>
      </c>
      <c r="K2170" s="19">
        <f t="shared" si="3151"/>
        <v>0</v>
      </c>
      <c r="L2170" s="19">
        <f t="shared" si="3109"/>
        <v>2049.6000000000004</v>
      </c>
      <c r="M2170" s="19">
        <f t="shared" si="3110"/>
        <v>2050.1999999999998</v>
      </c>
      <c r="N2170" s="19">
        <f t="shared" si="3111"/>
        <v>2050.1999999999998</v>
      </c>
      <c r="O2170" s="19">
        <f t="shared" si="3152"/>
        <v>0</v>
      </c>
      <c r="P2170" s="19">
        <f t="shared" si="3152"/>
        <v>0</v>
      </c>
      <c r="Q2170" s="19">
        <f t="shared" si="3152"/>
        <v>0</v>
      </c>
      <c r="R2170" s="19">
        <f t="shared" si="3100"/>
        <v>2049.6000000000004</v>
      </c>
      <c r="S2170" s="19">
        <f t="shared" si="3153"/>
        <v>0</v>
      </c>
      <c r="T2170" s="19">
        <f t="shared" si="3080"/>
        <v>2049.6000000000004</v>
      </c>
      <c r="U2170" s="19">
        <f t="shared" si="3102"/>
        <v>2050.1999999999998</v>
      </c>
      <c r="V2170" s="19">
        <f t="shared" si="3103"/>
        <v>2050.1999999999998</v>
      </c>
      <c r="W2170" s="19">
        <f t="shared" si="3154"/>
        <v>0</v>
      </c>
      <c r="X2170" s="32"/>
      <c r="Y2170" s="23"/>
      <c r="Z2170" s="2"/>
    </row>
    <row r="2171" spans="1:26" ht="46.8" x14ac:dyDescent="0.3">
      <c r="A2171" s="47" t="s">
        <v>476</v>
      </c>
      <c r="B2171" s="44">
        <v>240</v>
      </c>
      <c r="C2171" s="47" t="s">
        <v>20</v>
      </c>
      <c r="D2171" s="47" t="s">
        <v>30</v>
      </c>
      <c r="E2171" s="15" t="s">
        <v>544</v>
      </c>
      <c r="F2171" s="19">
        <v>2049.6000000000004</v>
      </c>
      <c r="G2171" s="19">
        <v>2050.1999999999998</v>
      </c>
      <c r="H2171" s="19">
        <v>2050.1999999999998</v>
      </c>
      <c r="I2171" s="19"/>
      <c r="J2171" s="19"/>
      <c r="K2171" s="19"/>
      <c r="L2171" s="19">
        <f t="shared" si="3109"/>
        <v>2049.6000000000004</v>
      </c>
      <c r="M2171" s="19">
        <f t="shared" si="3110"/>
        <v>2050.1999999999998</v>
      </c>
      <c r="N2171" s="19">
        <f t="shared" si="3111"/>
        <v>2050.1999999999998</v>
      </c>
      <c r="O2171" s="19"/>
      <c r="P2171" s="19"/>
      <c r="Q2171" s="19"/>
      <c r="R2171" s="19">
        <f t="shared" si="3100"/>
        <v>2049.6000000000004</v>
      </c>
      <c r="S2171" s="19"/>
      <c r="T2171" s="19">
        <f t="shared" si="3080"/>
        <v>2049.6000000000004</v>
      </c>
      <c r="U2171" s="19">
        <f t="shared" si="3102"/>
        <v>2050.1999999999998</v>
      </c>
      <c r="V2171" s="19">
        <f t="shared" si="3103"/>
        <v>2050.1999999999998</v>
      </c>
      <c r="W2171" s="19"/>
      <c r="X2171" s="32"/>
      <c r="Y2171" s="23"/>
      <c r="Z2171" s="2"/>
    </row>
    <row r="2172" spans="1:26" x14ac:dyDescent="0.3">
      <c r="A2172" s="47" t="s">
        <v>476</v>
      </c>
      <c r="B2172" s="44">
        <v>800</v>
      </c>
      <c r="C2172" s="47"/>
      <c r="D2172" s="47"/>
      <c r="E2172" s="15" t="s">
        <v>583</v>
      </c>
      <c r="F2172" s="19">
        <f t="shared" ref="F2172:K2173" si="3155">F2173</f>
        <v>24.4</v>
      </c>
      <c r="G2172" s="19">
        <f t="shared" si="3155"/>
        <v>30.2</v>
      </c>
      <c r="H2172" s="19">
        <f t="shared" si="3155"/>
        <v>30.2</v>
      </c>
      <c r="I2172" s="19">
        <f t="shared" si="3155"/>
        <v>0</v>
      </c>
      <c r="J2172" s="19">
        <f t="shared" si="3155"/>
        <v>0</v>
      </c>
      <c r="K2172" s="19">
        <f t="shared" si="3155"/>
        <v>0</v>
      </c>
      <c r="L2172" s="19">
        <f t="shared" si="3109"/>
        <v>24.4</v>
      </c>
      <c r="M2172" s="19">
        <f t="shared" si="3110"/>
        <v>30.2</v>
      </c>
      <c r="N2172" s="19">
        <f t="shared" si="3111"/>
        <v>30.2</v>
      </c>
      <c r="O2172" s="19">
        <f t="shared" ref="O2172:Q2173" si="3156">O2173</f>
        <v>0</v>
      </c>
      <c r="P2172" s="19">
        <f t="shared" si="3156"/>
        <v>0</v>
      </c>
      <c r="Q2172" s="19">
        <f t="shared" si="3156"/>
        <v>0</v>
      </c>
      <c r="R2172" s="19">
        <f t="shared" si="3100"/>
        <v>24.4</v>
      </c>
      <c r="S2172" s="19">
        <f t="shared" ref="S2172:S2173" si="3157">S2173</f>
        <v>0</v>
      </c>
      <c r="T2172" s="19">
        <f t="shared" si="3080"/>
        <v>24.4</v>
      </c>
      <c r="U2172" s="19">
        <f t="shared" si="3102"/>
        <v>30.2</v>
      </c>
      <c r="V2172" s="19">
        <f t="shared" si="3103"/>
        <v>30.2</v>
      </c>
      <c r="W2172" s="19">
        <f t="shared" ref="W2172:W2173" si="3158">W2173</f>
        <v>0</v>
      </c>
      <c r="X2172" s="32"/>
      <c r="Y2172" s="23"/>
      <c r="Z2172" s="2"/>
    </row>
    <row r="2173" spans="1:26" x14ac:dyDescent="0.3">
      <c r="A2173" s="47" t="s">
        <v>476</v>
      </c>
      <c r="B2173" s="44">
        <v>850</v>
      </c>
      <c r="C2173" s="47"/>
      <c r="D2173" s="47"/>
      <c r="E2173" s="15" t="s">
        <v>601</v>
      </c>
      <c r="F2173" s="19">
        <f t="shared" si="3155"/>
        <v>24.4</v>
      </c>
      <c r="G2173" s="19">
        <f t="shared" si="3155"/>
        <v>30.2</v>
      </c>
      <c r="H2173" s="19">
        <f t="shared" si="3155"/>
        <v>30.2</v>
      </c>
      <c r="I2173" s="19">
        <f t="shared" si="3155"/>
        <v>0</v>
      </c>
      <c r="J2173" s="19">
        <f t="shared" si="3155"/>
        <v>0</v>
      </c>
      <c r="K2173" s="19">
        <f t="shared" si="3155"/>
        <v>0</v>
      </c>
      <c r="L2173" s="19">
        <f t="shared" si="3109"/>
        <v>24.4</v>
      </c>
      <c r="M2173" s="19">
        <f t="shared" si="3110"/>
        <v>30.2</v>
      </c>
      <c r="N2173" s="19">
        <f t="shared" si="3111"/>
        <v>30.2</v>
      </c>
      <c r="O2173" s="19">
        <f t="shared" si="3156"/>
        <v>0</v>
      </c>
      <c r="P2173" s="19">
        <f t="shared" si="3156"/>
        <v>0</v>
      </c>
      <c r="Q2173" s="19">
        <f t="shared" si="3156"/>
        <v>0</v>
      </c>
      <c r="R2173" s="19">
        <f t="shared" si="3100"/>
        <v>24.4</v>
      </c>
      <c r="S2173" s="19">
        <f t="shared" si="3157"/>
        <v>0</v>
      </c>
      <c r="T2173" s="19">
        <f t="shared" si="3080"/>
        <v>24.4</v>
      </c>
      <c r="U2173" s="19">
        <f t="shared" si="3102"/>
        <v>30.2</v>
      </c>
      <c r="V2173" s="19">
        <f t="shared" si="3103"/>
        <v>30.2</v>
      </c>
      <c r="W2173" s="19">
        <f t="shared" si="3158"/>
        <v>0</v>
      </c>
      <c r="X2173" s="32"/>
      <c r="Y2173" s="23"/>
      <c r="Z2173" s="2"/>
    </row>
    <row r="2174" spans="1:26" ht="46.8" x14ac:dyDescent="0.3">
      <c r="A2174" s="47" t="s">
        <v>476</v>
      </c>
      <c r="B2174" s="44">
        <v>850</v>
      </c>
      <c r="C2174" s="47" t="s">
        <v>20</v>
      </c>
      <c r="D2174" s="47" t="s">
        <v>30</v>
      </c>
      <c r="E2174" s="15" t="s">
        <v>544</v>
      </c>
      <c r="F2174" s="19">
        <v>24.4</v>
      </c>
      <c r="G2174" s="19">
        <v>30.2</v>
      </c>
      <c r="H2174" s="19">
        <v>30.2</v>
      </c>
      <c r="I2174" s="19"/>
      <c r="J2174" s="19"/>
      <c r="K2174" s="19"/>
      <c r="L2174" s="19">
        <f t="shared" si="3109"/>
        <v>24.4</v>
      </c>
      <c r="M2174" s="19">
        <f t="shared" si="3110"/>
        <v>30.2</v>
      </c>
      <c r="N2174" s="19">
        <f t="shared" si="3111"/>
        <v>30.2</v>
      </c>
      <c r="O2174" s="19"/>
      <c r="P2174" s="19"/>
      <c r="Q2174" s="19"/>
      <c r="R2174" s="19">
        <f t="shared" si="3100"/>
        <v>24.4</v>
      </c>
      <c r="S2174" s="19"/>
      <c r="T2174" s="19">
        <f t="shared" si="3080"/>
        <v>24.4</v>
      </c>
      <c r="U2174" s="19">
        <f t="shared" si="3102"/>
        <v>30.2</v>
      </c>
      <c r="V2174" s="19">
        <f t="shared" si="3103"/>
        <v>30.2</v>
      </c>
      <c r="W2174" s="19"/>
      <c r="X2174" s="32"/>
      <c r="Y2174" s="23"/>
      <c r="Z2174" s="2"/>
    </row>
    <row r="2175" spans="1:26" ht="78" x14ac:dyDescent="0.3">
      <c r="A2175" s="47" t="s">
        <v>477</v>
      </c>
      <c r="B2175" s="44"/>
      <c r="C2175" s="47"/>
      <c r="D2175" s="47"/>
      <c r="E2175" s="15" t="s">
        <v>798</v>
      </c>
      <c r="F2175" s="19">
        <f t="shared" ref="F2175:K2177" si="3159">F2176</f>
        <v>1391.2</v>
      </c>
      <c r="G2175" s="19">
        <f t="shared" si="3159"/>
        <v>4806</v>
      </c>
      <c r="H2175" s="19">
        <f t="shared" si="3159"/>
        <v>4806</v>
      </c>
      <c r="I2175" s="19">
        <f t="shared" si="3159"/>
        <v>0</v>
      </c>
      <c r="J2175" s="19">
        <f t="shared" si="3159"/>
        <v>0</v>
      </c>
      <c r="K2175" s="19">
        <f t="shared" si="3159"/>
        <v>0</v>
      </c>
      <c r="L2175" s="19">
        <f t="shared" si="3109"/>
        <v>1391.2</v>
      </c>
      <c r="M2175" s="19">
        <f t="shared" si="3110"/>
        <v>4806</v>
      </c>
      <c r="N2175" s="19">
        <f t="shared" si="3111"/>
        <v>4806</v>
      </c>
      <c r="O2175" s="19">
        <f t="shared" ref="O2175:Q2177" si="3160">O2176</f>
        <v>0</v>
      </c>
      <c r="P2175" s="19">
        <f t="shared" si="3160"/>
        <v>0</v>
      </c>
      <c r="Q2175" s="19">
        <f t="shared" si="3160"/>
        <v>0</v>
      </c>
      <c r="R2175" s="19">
        <f t="shared" si="3100"/>
        <v>1391.2</v>
      </c>
      <c r="S2175" s="19">
        <f t="shared" ref="S2175:S2177" si="3161">S2176</f>
        <v>0</v>
      </c>
      <c r="T2175" s="19">
        <f t="shared" si="3080"/>
        <v>1391.2</v>
      </c>
      <c r="U2175" s="19">
        <f t="shared" si="3102"/>
        <v>4806</v>
      </c>
      <c r="V2175" s="19">
        <f t="shared" si="3103"/>
        <v>4806</v>
      </c>
      <c r="W2175" s="19">
        <f t="shared" ref="W2175:W2177" si="3162">W2176</f>
        <v>0</v>
      </c>
      <c r="X2175" s="32"/>
      <c r="Y2175" s="23"/>
      <c r="Z2175" s="2"/>
    </row>
    <row r="2176" spans="1:26" ht="31.2" x14ac:dyDescent="0.3">
      <c r="A2176" s="47" t="s">
        <v>477</v>
      </c>
      <c r="B2176" s="44">
        <v>200</v>
      </c>
      <c r="C2176" s="47"/>
      <c r="D2176" s="47"/>
      <c r="E2176" s="15" t="s">
        <v>578</v>
      </c>
      <c r="F2176" s="19">
        <f t="shared" si="3159"/>
        <v>1391.2</v>
      </c>
      <c r="G2176" s="19">
        <f t="shared" si="3159"/>
        <v>4806</v>
      </c>
      <c r="H2176" s="19">
        <f t="shared" si="3159"/>
        <v>4806</v>
      </c>
      <c r="I2176" s="19">
        <f t="shared" si="3159"/>
        <v>0</v>
      </c>
      <c r="J2176" s="19">
        <f t="shared" si="3159"/>
        <v>0</v>
      </c>
      <c r="K2176" s="19">
        <f t="shared" si="3159"/>
        <v>0</v>
      </c>
      <c r="L2176" s="19">
        <f t="shared" si="3109"/>
        <v>1391.2</v>
      </c>
      <c r="M2176" s="19">
        <f t="shared" si="3110"/>
        <v>4806</v>
      </c>
      <c r="N2176" s="19">
        <f t="shared" si="3111"/>
        <v>4806</v>
      </c>
      <c r="O2176" s="19">
        <f t="shared" si="3160"/>
        <v>0</v>
      </c>
      <c r="P2176" s="19">
        <f t="shared" si="3160"/>
        <v>0</v>
      </c>
      <c r="Q2176" s="19">
        <f t="shared" si="3160"/>
        <v>0</v>
      </c>
      <c r="R2176" s="19">
        <f t="shared" si="3100"/>
        <v>1391.2</v>
      </c>
      <c r="S2176" s="19">
        <f t="shared" si="3161"/>
        <v>0</v>
      </c>
      <c r="T2176" s="19">
        <f t="shared" ref="T2176:T2239" si="3163">R2176+S2176</f>
        <v>1391.2</v>
      </c>
      <c r="U2176" s="19">
        <f t="shared" si="3102"/>
        <v>4806</v>
      </c>
      <c r="V2176" s="19">
        <f t="shared" si="3103"/>
        <v>4806</v>
      </c>
      <c r="W2176" s="19">
        <f t="shared" si="3162"/>
        <v>0</v>
      </c>
      <c r="X2176" s="32"/>
      <c r="Y2176" s="23"/>
      <c r="Z2176" s="2"/>
    </row>
    <row r="2177" spans="1:26" ht="46.8" x14ac:dyDescent="0.3">
      <c r="A2177" s="47" t="s">
        <v>477</v>
      </c>
      <c r="B2177" s="44">
        <v>240</v>
      </c>
      <c r="C2177" s="47"/>
      <c r="D2177" s="47"/>
      <c r="E2177" s="15" t="s">
        <v>586</v>
      </c>
      <c r="F2177" s="19">
        <f t="shared" si="3159"/>
        <v>1391.2</v>
      </c>
      <c r="G2177" s="19">
        <f t="shared" si="3159"/>
        <v>4806</v>
      </c>
      <c r="H2177" s="19">
        <f t="shared" si="3159"/>
        <v>4806</v>
      </c>
      <c r="I2177" s="19">
        <f t="shared" si="3159"/>
        <v>0</v>
      </c>
      <c r="J2177" s="19">
        <f t="shared" si="3159"/>
        <v>0</v>
      </c>
      <c r="K2177" s="19">
        <f t="shared" si="3159"/>
        <v>0</v>
      </c>
      <c r="L2177" s="19">
        <f t="shared" si="3109"/>
        <v>1391.2</v>
      </c>
      <c r="M2177" s="19">
        <f t="shared" si="3110"/>
        <v>4806</v>
      </c>
      <c r="N2177" s="19">
        <f t="shared" si="3111"/>
        <v>4806</v>
      </c>
      <c r="O2177" s="19">
        <f t="shared" si="3160"/>
        <v>0</v>
      </c>
      <c r="P2177" s="19">
        <f t="shared" si="3160"/>
        <v>0</v>
      </c>
      <c r="Q2177" s="19">
        <f t="shared" si="3160"/>
        <v>0</v>
      </c>
      <c r="R2177" s="19">
        <f t="shared" si="3100"/>
        <v>1391.2</v>
      </c>
      <c r="S2177" s="19">
        <f t="shared" si="3161"/>
        <v>0</v>
      </c>
      <c r="T2177" s="19">
        <f t="shared" si="3163"/>
        <v>1391.2</v>
      </c>
      <c r="U2177" s="19">
        <f t="shared" si="3102"/>
        <v>4806</v>
      </c>
      <c r="V2177" s="19">
        <f t="shared" si="3103"/>
        <v>4806</v>
      </c>
      <c r="W2177" s="19">
        <f t="shared" si="3162"/>
        <v>0</v>
      </c>
      <c r="X2177" s="32"/>
      <c r="Y2177" s="23"/>
      <c r="Z2177" s="2"/>
    </row>
    <row r="2178" spans="1:26" x14ac:dyDescent="0.3">
      <c r="A2178" s="47" t="s">
        <v>477</v>
      </c>
      <c r="B2178" s="44">
        <v>240</v>
      </c>
      <c r="C2178" s="47" t="s">
        <v>5</v>
      </c>
      <c r="D2178" s="47" t="s">
        <v>6</v>
      </c>
      <c r="E2178" s="15" t="s">
        <v>543</v>
      </c>
      <c r="F2178" s="19">
        <v>1391.2</v>
      </c>
      <c r="G2178" s="19">
        <v>4806</v>
      </c>
      <c r="H2178" s="19">
        <v>4806</v>
      </c>
      <c r="I2178" s="19"/>
      <c r="J2178" s="19"/>
      <c r="K2178" s="19"/>
      <c r="L2178" s="19">
        <f t="shared" si="3109"/>
        <v>1391.2</v>
      </c>
      <c r="M2178" s="19">
        <f t="shared" si="3110"/>
        <v>4806</v>
      </c>
      <c r="N2178" s="19">
        <f t="shared" si="3111"/>
        <v>4806</v>
      </c>
      <c r="O2178" s="19"/>
      <c r="P2178" s="19"/>
      <c r="Q2178" s="19"/>
      <c r="R2178" s="19">
        <f t="shared" si="3100"/>
        <v>1391.2</v>
      </c>
      <c r="S2178" s="19"/>
      <c r="T2178" s="19">
        <f t="shared" si="3163"/>
        <v>1391.2</v>
      </c>
      <c r="U2178" s="19">
        <f t="shared" si="3102"/>
        <v>4806</v>
      </c>
      <c r="V2178" s="19">
        <f t="shared" si="3103"/>
        <v>4806</v>
      </c>
      <c r="W2178" s="19"/>
      <c r="X2178" s="32"/>
      <c r="Y2178" s="23"/>
      <c r="Z2178" s="2"/>
    </row>
    <row r="2179" spans="1:26" ht="46.8" x14ac:dyDescent="0.3">
      <c r="A2179" s="47" t="s">
        <v>478</v>
      </c>
      <c r="B2179" s="44"/>
      <c r="C2179" s="47"/>
      <c r="D2179" s="47"/>
      <c r="E2179" s="15" t="s">
        <v>799</v>
      </c>
      <c r="F2179" s="19">
        <f t="shared" ref="F2179:K2181" si="3164">F2180</f>
        <v>8175.1</v>
      </c>
      <c r="G2179" s="19">
        <f t="shared" si="3164"/>
        <v>8175.1</v>
      </c>
      <c r="H2179" s="19">
        <f t="shared" si="3164"/>
        <v>8175.1</v>
      </c>
      <c r="I2179" s="19">
        <f t="shared" si="3164"/>
        <v>0</v>
      </c>
      <c r="J2179" s="19">
        <f t="shared" si="3164"/>
        <v>0</v>
      </c>
      <c r="K2179" s="19">
        <f t="shared" si="3164"/>
        <v>0</v>
      </c>
      <c r="L2179" s="19">
        <f t="shared" si="3109"/>
        <v>8175.1</v>
      </c>
      <c r="M2179" s="19">
        <f t="shared" si="3110"/>
        <v>8175.1</v>
      </c>
      <c r="N2179" s="19">
        <f t="shared" si="3111"/>
        <v>8175.1</v>
      </c>
      <c r="O2179" s="19">
        <f t="shared" ref="O2179:Q2181" si="3165">O2180</f>
        <v>0</v>
      </c>
      <c r="P2179" s="19">
        <f t="shared" si="3165"/>
        <v>0</v>
      </c>
      <c r="Q2179" s="19">
        <f t="shared" si="3165"/>
        <v>0</v>
      </c>
      <c r="R2179" s="19">
        <f t="shared" si="3100"/>
        <v>8175.1</v>
      </c>
      <c r="S2179" s="19">
        <f t="shared" ref="S2179:S2181" si="3166">S2180</f>
        <v>0</v>
      </c>
      <c r="T2179" s="19">
        <f t="shared" si="3163"/>
        <v>8175.1</v>
      </c>
      <c r="U2179" s="19">
        <f t="shared" si="3102"/>
        <v>8175.1</v>
      </c>
      <c r="V2179" s="19">
        <f t="shared" si="3103"/>
        <v>8175.1</v>
      </c>
      <c r="W2179" s="19">
        <f t="shared" ref="W2179:W2181" si="3167">W2180</f>
        <v>0</v>
      </c>
      <c r="X2179" s="32"/>
      <c r="Y2179" s="23"/>
      <c r="Z2179" s="2"/>
    </row>
    <row r="2180" spans="1:26" ht="31.2" x14ac:dyDescent="0.3">
      <c r="A2180" s="47" t="s">
        <v>478</v>
      </c>
      <c r="B2180" s="44">
        <v>200</v>
      </c>
      <c r="C2180" s="47"/>
      <c r="D2180" s="47"/>
      <c r="E2180" s="15" t="s">
        <v>578</v>
      </c>
      <c r="F2180" s="19">
        <f t="shared" si="3164"/>
        <v>8175.1</v>
      </c>
      <c r="G2180" s="19">
        <f t="shared" si="3164"/>
        <v>8175.1</v>
      </c>
      <c r="H2180" s="19">
        <f t="shared" si="3164"/>
        <v>8175.1</v>
      </c>
      <c r="I2180" s="19">
        <f t="shared" si="3164"/>
        <v>0</v>
      </c>
      <c r="J2180" s="19">
        <f t="shared" si="3164"/>
        <v>0</v>
      </c>
      <c r="K2180" s="19">
        <f t="shared" si="3164"/>
        <v>0</v>
      </c>
      <c r="L2180" s="19">
        <f t="shared" si="3109"/>
        <v>8175.1</v>
      </c>
      <c r="M2180" s="19">
        <f t="shared" si="3110"/>
        <v>8175.1</v>
      </c>
      <c r="N2180" s="19">
        <f t="shared" si="3111"/>
        <v>8175.1</v>
      </c>
      <c r="O2180" s="19">
        <f t="shared" si="3165"/>
        <v>0</v>
      </c>
      <c r="P2180" s="19">
        <f t="shared" si="3165"/>
        <v>0</v>
      </c>
      <c r="Q2180" s="19">
        <f t="shared" si="3165"/>
        <v>0</v>
      </c>
      <c r="R2180" s="19">
        <f t="shared" si="3100"/>
        <v>8175.1</v>
      </c>
      <c r="S2180" s="19">
        <f t="shared" si="3166"/>
        <v>0</v>
      </c>
      <c r="T2180" s="19">
        <f t="shared" si="3163"/>
        <v>8175.1</v>
      </c>
      <c r="U2180" s="19">
        <f t="shared" si="3102"/>
        <v>8175.1</v>
      </c>
      <c r="V2180" s="19">
        <f t="shared" si="3103"/>
        <v>8175.1</v>
      </c>
      <c r="W2180" s="19">
        <f t="shared" si="3167"/>
        <v>0</v>
      </c>
      <c r="X2180" s="32"/>
      <c r="Y2180" s="23"/>
      <c r="Z2180" s="2"/>
    </row>
    <row r="2181" spans="1:26" ht="46.8" x14ac:dyDescent="0.3">
      <c r="A2181" s="47" t="s">
        <v>478</v>
      </c>
      <c r="B2181" s="44">
        <v>240</v>
      </c>
      <c r="C2181" s="47"/>
      <c r="D2181" s="47"/>
      <c r="E2181" s="15" t="s">
        <v>586</v>
      </c>
      <c r="F2181" s="19">
        <f t="shared" si="3164"/>
        <v>8175.1</v>
      </c>
      <c r="G2181" s="19">
        <f t="shared" si="3164"/>
        <v>8175.1</v>
      </c>
      <c r="H2181" s="19">
        <f t="shared" si="3164"/>
        <v>8175.1</v>
      </c>
      <c r="I2181" s="19">
        <f t="shared" si="3164"/>
        <v>0</v>
      </c>
      <c r="J2181" s="19">
        <f t="shared" si="3164"/>
        <v>0</v>
      </c>
      <c r="K2181" s="19">
        <f t="shared" si="3164"/>
        <v>0</v>
      </c>
      <c r="L2181" s="19">
        <f t="shared" si="3109"/>
        <v>8175.1</v>
      </c>
      <c r="M2181" s="19">
        <f t="shared" si="3110"/>
        <v>8175.1</v>
      </c>
      <c r="N2181" s="19">
        <f t="shared" si="3111"/>
        <v>8175.1</v>
      </c>
      <c r="O2181" s="19">
        <f t="shared" si="3165"/>
        <v>0</v>
      </c>
      <c r="P2181" s="19">
        <f t="shared" si="3165"/>
        <v>0</v>
      </c>
      <c r="Q2181" s="19">
        <f t="shared" si="3165"/>
        <v>0</v>
      </c>
      <c r="R2181" s="19">
        <f t="shared" si="3100"/>
        <v>8175.1</v>
      </c>
      <c r="S2181" s="19">
        <f t="shared" si="3166"/>
        <v>0</v>
      </c>
      <c r="T2181" s="19">
        <f t="shared" si="3163"/>
        <v>8175.1</v>
      </c>
      <c r="U2181" s="19">
        <f t="shared" si="3102"/>
        <v>8175.1</v>
      </c>
      <c r="V2181" s="19">
        <f t="shared" si="3103"/>
        <v>8175.1</v>
      </c>
      <c r="W2181" s="19">
        <f t="shared" si="3167"/>
        <v>0</v>
      </c>
      <c r="X2181" s="32"/>
      <c r="Y2181" s="23"/>
      <c r="Z2181" s="2"/>
    </row>
    <row r="2182" spans="1:26" x14ac:dyDescent="0.3">
      <c r="A2182" s="47" t="s">
        <v>478</v>
      </c>
      <c r="B2182" s="44">
        <v>240</v>
      </c>
      <c r="C2182" s="47" t="s">
        <v>5</v>
      </c>
      <c r="D2182" s="47" t="s">
        <v>6</v>
      </c>
      <c r="E2182" s="15" t="s">
        <v>543</v>
      </c>
      <c r="F2182" s="19">
        <v>8175.1</v>
      </c>
      <c r="G2182" s="19">
        <v>8175.1</v>
      </c>
      <c r="H2182" s="19">
        <v>8175.1</v>
      </c>
      <c r="I2182" s="19"/>
      <c r="J2182" s="19"/>
      <c r="K2182" s="19"/>
      <c r="L2182" s="19">
        <f t="shared" si="3109"/>
        <v>8175.1</v>
      </c>
      <c r="M2182" s="19">
        <f t="shared" si="3110"/>
        <v>8175.1</v>
      </c>
      <c r="N2182" s="19">
        <f t="shared" si="3111"/>
        <v>8175.1</v>
      </c>
      <c r="O2182" s="19"/>
      <c r="P2182" s="19"/>
      <c r="Q2182" s="19"/>
      <c r="R2182" s="19">
        <f t="shared" si="3100"/>
        <v>8175.1</v>
      </c>
      <c r="S2182" s="19"/>
      <c r="T2182" s="19">
        <f t="shared" si="3163"/>
        <v>8175.1</v>
      </c>
      <c r="U2182" s="19">
        <f t="shared" si="3102"/>
        <v>8175.1</v>
      </c>
      <c r="V2182" s="19">
        <f t="shared" si="3103"/>
        <v>8175.1</v>
      </c>
      <c r="W2182" s="19"/>
      <c r="X2182" s="32"/>
      <c r="Y2182" s="23"/>
      <c r="Z2182" s="2"/>
    </row>
    <row r="2183" spans="1:26" ht="31.2" x14ac:dyDescent="0.3">
      <c r="A2183" s="47" t="s">
        <v>479</v>
      </c>
      <c r="B2183" s="44"/>
      <c r="C2183" s="47"/>
      <c r="D2183" s="47"/>
      <c r="E2183" s="15" t="s">
        <v>800</v>
      </c>
      <c r="F2183" s="19">
        <f t="shared" ref="F2183:K2183" si="3168">F2184</f>
        <v>2733.3</v>
      </c>
      <c r="G2183" s="19">
        <f t="shared" si="3168"/>
        <v>2733.3</v>
      </c>
      <c r="H2183" s="19">
        <f t="shared" si="3168"/>
        <v>2733.3</v>
      </c>
      <c r="I2183" s="19">
        <f t="shared" si="3168"/>
        <v>0</v>
      </c>
      <c r="J2183" s="19">
        <f t="shared" si="3168"/>
        <v>0</v>
      </c>
      <c r="K2183" s="19">
        <f t="shared" si="3168"/>
        <v>0</v>
      </c>
      <c r="L2183" s="19">
        <f t="shared" si="3109"/>
        <v>2733.3</v>
      </c>
      <c r="M2183" s="19">
        <f t="shared" si="3110"/>
        <v>2733.3</v>
      </c>
      <c r="N2183" s="19">
        <f t="shared" si="3111"/>
        <v>2733.3</v>
      </c>
      <c r="O2183" s="19">
        <f t="shared" ref="O2183:Q2183" si="3169">O2184</f>
        <v>0</v>
      </c>
      <c r="P2183" s="19">
        <f t="shared" si="3169"/>
        <v>0</v>
      </c>
      <c r="Q2183" s="19">
        <f t="shared" si="3169"/>
        <v>0</v>
      </c>
      <c r="R2183" s="19">
        <f t="shared" si="3100"/>
        <v>2733.3</v>
      </c>
      <c r="S2183" s="19">
        <f t="shared" ref="S2183" si="3170">S2184</f>
        <v>0</v>
      </c>
      <c r="T2183" s="19">
        <f t="shared" si="3163"/>
        <v>2733.3</v>
      </c>
      <c r="U2183" s="19">
        <f t="shared" si="3102"/>
        <v>2733.3</v>
      </c>
      <c r="V2183" s="19">
        <f t="shared" si="3103"/>
        <v>2733.3</v>
      </c>
      <c r="W2183" s="19">
        <f t="shared" ref="W2183" si="3171">W2184</f>
        <v>0</v>
      </c>
      <c r="X2183" s="32"/>
      <c r="Y2183" s="23"/>
      <c r="Z2183" s="2"/>
    </row>
    <row r="2184" spans="1:26" x14ac:dyDescent="0.3">
      <c r="A2184" s="47" t="s">
        <v>479</v>
      </c>
      <c r="B2184" s="44">
        <v>800</v>
      </c>
      <c r="C2184" s="47"/>
      <c r="D2184" s="47"/>
      <c r="E2184" s="15" t="s">
        <v>583</v>
      </c>
      <c r="F2184" s="19">
        <f t="shared" ref="F2184:K2184" si="3172">F2185+F2187</f>
        <v>2733.3</v>
      </c>
      <c r="G2184" s="19">
        <f t="shared" si="3172"/>
        <v>2733.3</v>
      </c>
      <c r="H2184" s="19">
        <f t="shared" si="3172"/>
        <v>2733.3</v>
      </c>
      <c r="I2184" s="19">
        <f t="shared" si="3172"/>
        <v>0</v>
      </c>
      <c r="J2184" s="19">
        <f t="shared" si="3172"/>
        <v>0</v>
      </c>
      <c r="K2184" s="19">
        <f t="shared" si="3172"/>
        <v>0</v>
      </c>
      <c r="L2184" s="19">
        <f t="shared" si="3109"/>
        <v>2733.3</v>
      </c>
      <c r="M2184" s="19">
        <f t="shared" si="3110"/>
        <v>2733.3</v>
      </c>
      <c r="N2184" s="19">
        <f t="shared" si="3111"/>
        <v>2733.3</v>
      </c>
      <c r="O2184" s="19">
        <f t="shared" ref="O2184:Q2184" si="3173">O2185+O2187</f>
        <v>0</v>
      </c>
      <c r="P2184" s="19">
        <f t="shared" si="3173"/>
        <v>0</v>
      </c>
      <c r="Q2184" s="19">
        <f t="shared" si="3173"/>
        <v>0</v>
      </c>
      <c r="R2184" s="19">
        <f t="shared" si="3100"/>
        <v>2733.3</v>
      </c>
      <c r="S2184" s="19">
        <f t="shared" ref="S2184" si="3174">S2185+S2187</f>
        <v>0</v>
      </c>
      <c r="T2184" s="19">
        <f t="shared" si="3163"/>
        <v>2733.3</v>
      </c>
      <c r="U2184" s="19">
        <f t="shared" si="3102"/>
        <v>2733.3</v>
      </c>
      <c r="V2184" s="19">
        <f t="shared" si="3103"/>
        <v>2733.3</v>
      </c>
      <c r="W2184" s="19">
        <f t="shared" ref="W2184" si="3175">W2185+W2187</f>
        <v>0</v>
      </c>
      <c r="X2184" s="32"/>
      <c r="Y2184" s="23"/>
      <c r="Z2184" s="2"/>
    </row>
    <row r="2185" spans="1:26" x14ac:dyDescent="0.3">
      <c r="A2185" s="47" t="s">
        <v>479</v>
      </c>
      <c r="B2185" s="44">
        <v>850</v>
      </c>
      <c r="C2185" s="47"/>
      <c r="D2185" s="47"/>
      <c r="E2185" s="15" t="s">
        <v>601</v>
      </c>
      <c r="F2185" s="19">
        <f t="shared" ref="F2185:K2185" si="3176">F2186</f>
        <v>2072.4</v>
      </c>
      <c r="G2185" s="19">
        <f t="shared" si="3176"/>
        <v>2072.4</v>
      </c>
      <c r="H2185" s="19">
        <f t="shared" si="3176"/>
        <v>2072.4</v>
      </c>
      <c r="I2185" s="19">
        <f t="shared" si="3176"/>
        <v>0</v>
      </c>
      <c r="J2185" s="19">
        <f t="shared" si="3176"/>
        <v>0</v>
      </c>
      <c r="K2185" s="19">
        <f t="shared" si="3176"/>
        <v>0</v>
      </c>
      <c r="L2185" s="19">
        <f t="shared" si="3109"/>
        <v>2072.4</v>
      </c>
      <c r="M2185" s="19">
        <f t="shared" si="3110"/>
        <v>2072.4</v>
      </c>
      <c r="N2185" s="19">
        <f t="shared" si="3111"/>
        <v>2072.4</v>
      </c>
      <c r="O2185" s="19">
        <f t="shared" ref="O2185:Q2185" si="3177">O2186</f>
        <v>0</v>
      </c>
      <c r="P2185" s="19">
        <f t="shared" si="3177"/>
        <v>0</v>
      </c>
      <c r="Q2185" s="19">
        <f t="shared" si="3177"/>
        <v>0</v>
      </c>
      <c r="R2185" s="19">
        <f t="shared" si="3100"/>
        <v>2072.4</v>
      </c>
      <c r="S2185" s="19">
        <f t="shared" ref="S2185" si="3178">S2186</f>
        <v>0</v>
      </c>
      <c r="T2185" s="19">
        <f t="shared" si="3163"/>
        <v>2072.4</v>
      </c>
      <c r="U2185" s="19">
        <f t="shared" si="3102"/>
        <v>2072.4</v>
      </c>
      <c r="V2185" s="19">
        <f t="shared" si="3103"/>
        <v>2072.4</v>
      </c>
      <c r="W2185" s="19">
        <f t="shared" ref="W2185" si="3179">W2186</f>
        <v>0</v>
      </c>
      <c r="X2185" s="32"/>
      <c r="Y2185" s="23"/>
      <c r="Z2185" s="2"/>
    </row>
    <row r="2186" spans="1:26" x14ac:dyDescent="0.3">
      <c r="A2186" s="47" t="s">
        <v>479</v>
      </c>
      <c r="B2186" s="44">
        <v>850</v>
      </c>
      <c r="C2186" s="47" t="s">
        <v>5</v>
      </c>
      <c r="D2186" s="47" t="s">
        <v>6</v>
      </c>
      <c r="E2186" s="15" t="s">
        <v>543</v>
      </c>
      <c r="F2186" s="19">
        <v>2072.4</v>
      </c>
      <c r="G2186" s="19">
        <v>2072.4</v>
      </c>
      <c r="H2186" s="19">
        <v>2072.4</v>
      </c>
      <c r="I2186" s="19"/>
      <c r="J2186" s="19"/>
      <c r="K2186" s="19"/>
      <c r="L2186" s="19">
        <f t="shared" si="3109"/>
        <v>2072.4</v>
      </c>
      <c r="M2186" s="19">
        <f t="shared" si="3110"/>
        <v>2072.4</v>
      </c>
      <c r="N2186" s="19">
        <f t="shared" si="3111"/>
        <v>2072.4</v>
      </c>
      <c r="O2186" s="19"/>
      <c r="P2186" s="19"/>
      <c r="Q2186" s="19"/>
      <c r="R2186" s="19">
        <f t="shared" si="3100"/>
        <v>2072.4</v>
      </c>
      <c r="S2186" s="19"/>
      <c r="T2186" s="19">
        <f t="shared" si="3163"/>
        <v>2072.4</v>
      </c>
      <c r="U2186" s="19">
        <f t="shared" si="3102"/>
        <v>2072.4</v>
      </c>
      <c r="V2186" s="19">
        <f t="shared" si="3103"/>
        <v>2072.4</v>
      </c>
      <c r="W2186" s="19"/>
      <c r="X2186" s="32"/>
      <c r="Y2186" s="23"/>
      <c r="Z2186" s="2"/>
    </row>
    <row r="2187" spans="1:26" ht="46.8" x14ac:dyDescent="0.3">
      <c r="A2187" s="47" t="s">
        <v>479</v>
      </c>
      <c r="B2187" s="44">
        <v>860</v>
      </c>
      <c r="C2187" s="47"/>
      <c r="D2187" s="47"/>
      <c r="E2187" s="15" t="s">
        <v>602</v>
      </c>
      <c r="F2187" s="19">
        <f t="shared" ref="F2187:K2187" si="3180">F2188</f>
        <v>660.9</v>
      </c>
      <c r="G2187" s="19">
        <f t="shared" si="3180"/>
        <v>660.9</v>
      </c>
      <c r="H2187" s="19">
        <f t="shared" si="3180"/>
        <v>660.9</v>
      </c>
      <c r="I2187" s="19">
        <f t="shared" si="3180"/>
        <v>0</v>
      </c>
      <c r="J2187" s="19">
        <f t="shared" si="3180"/>
        <v>0</v>
      </c>
      <c r="K2187" s="19">
        <f t="shared" si="3180"/>
        <v>0</v>
      </c>
      <c r="L2187" s="19">
        <f t="shared" si="3109"/>
        <v>660.9</v>
      </c>
      <c r="M2187" s="19">
        <f t="shared" si="3110"/>
        <v>660.9</v>
      </c>
      <c r="N2187" s="19">
        <f t="shared" si="3111"/>
        <v>660.9</v>
      </c>
      <c r="O2187" s="19">
        <f t="shared" ref="O2187:Q2187" si="3181">O2188</f>
        <v>0</v>
      </c>
      <c r="P2187" s="19">
        <f t="shared" si="3181"/>
        <v>0</v>
      </c>
      <c r="Q2187" s="19">
        <f t="shared" si="3181"/>
        <v>0</v>
      </c>
      <c r="R2187" s="19">
        <f t="shared" si="3100"/>
        <v>660.9</v>
      </c>
      <c r="S2187" s="19">
        <f t="shared" ref="S2187" si="3182">S2188</f>
        <v>0</v>
      </c>
      <c r="T2187" s="19">
        <f t="shared" si="3163"/>
        <v>660.9</v>
      </c>
      <c r="U2187" s="19">
        <f t="shared" si="3102"/>
        <v>660.9</v>
      </c>
      <c r="V2187" s="19">
        <f t="shared" si="3103"/>
        <v>660.9</v>
      </c>
      <c r="W2187" s="19">
        <f t="shared" ref="W2187" si="3183">W2188</f>
        <v>0</v>
      </c>
      <c r="X2187" s="32"/>
      <c r="Y2187" s="23"/>
      <c r="Z2187" s="2"/>
    </row>
    <row r="2188" spans="1:26" x14ac:dyDescent="0.3">
      <c r="A2188" s="47" t="s">
        <v>479</v>
      </c>
      <c r="B2188" s="44">
        <v>860</v>
      </c>
      <c r="C2188" s="47" t="s">
        <v>5</v>
      </c>
      <c r="D2188" s="47" t="s">
        <v>6</v>
      </c>
      <c r="E2188" s="15" t="s">
        <v>543</v>
      </c>
      <c r="F2188" s="19">
        <v>660.9</v>
      </c>
      <c r="G2188" s="19">
        <v>660.9</v>
      </c>
      <c r="H2188" s="19">
        <v>660.9</v>
      </c>
      <c r="I2188" s="19"/>
      <c r="J2188" s="19"/>
      <c r="K2188" s="19"/>
      <c r="L2188" s="19">
        <f t="shared" si="3109"/>
        <v>660.9</v>
      </c>
      <c r="M2188" s="19">
        <f t="shared" si="3110"/>
        <v>660.9</v>
      </c>
      <c r="N2188" s="19">
        <f t="shared" si="3111"/>
        <v>660.9</v>
      </c>
      <c r="O2188" s="19"/>
      <c r="P2188" s="19"/>
      <c r="Q2188" s="19"/>
      <c r="R2188" s="19">
        <f t="shared" si="3100"/>
        <v>660.9</v>
      </c>
      <c r="S2188" s="19"/>
      <c r="T2188" s="19">
        <f t="shared" si="3163"/>
        <v>660.9</v>
      </c>
      <c r="U2188" s="19">
        <f t="shared" si="3102"/>
        <v>660.9</v>
      </c>
      <c r="V2188" s="19">
        <f t="shared" si="3103"/>
        <v>660.9</v>
      </c>
      <c r="W2188" s="19"/>
      <c r="X2188" s="32"/>
      <c r="Y2188" s="23"/>
      <c r="Z2188" s="2"/>
    </row>
    <row r="2189" spans="1:26" ht="46.8" x14ac:dyDescent="0.3">
      <c r="A2189" s="47" t="s">
        <v>480</v>
      </c>
      <c r="B2189" s="44"/>
      <c r="C2189" s="47"/>
      <c r="D2189" s="47"/>
      <c r="E2189" s="15" t="s">
        <v>801</v>
      </c>
      <c r="F2189" s="19">
        <f t="shared" ref="F2189:K2191" si="3184">F2190</f>
        <v>58.5</v>
      </c>
      <c r="G2189" s="19">
        <f t="shared" si="3184"/>
        <v>58.5</v>
      </c>
      <c r="H2189" s="19">
        <f t="shared" si="3184"/>
        <v>58.5</v>
      </c>
      <c r="I2189" s="19">
        <f t="shared" si="3184"/>
        <v>0</v>
      </c>
      <c r="J2189" s="19">
        <f t="shared" si="3184"/>
        <v>0</v>
      </c>
      <c r="K2189" s="19">
        <f t="shared" si="3184"/>
        <v>0</v>
      </c>
      <c r="L2189" s="19">
        <f t="shared" si="3109"/>
        <v>58.5</v>
      </c>
      <c r="M2189" s="19">
        <f t="shared" si="3110"/>
        <v>58.5</v>
      </c>
      <c r="N2189" s="19">
        <f t="shared" si="3111"/>
        <v>58.5</v>
      </c>
      <c r="O2189" s="19">
        <f t="shared" ref="O2189:Q2191" si="3185">O2190</f>
        <v>0</v>
      </c>
      <c r="P2189" s="19">
        <f t="shared" si="3185"/>
        <v>0</v>
      </c>
      <c r="Q2189" s="19">
        <f t="shared" si="3185"/>
        <v>0</v>
      </c>
      <c r="R2189" s="19">
        <f t="shared" si="3100"/>
        <v>58.5</v>
      </c>
      <c r="S2189" s="19">
        <f t="shared" ref="S2189:S2191" si="3186">S2190</f>
        <v>0</v>
      </c>
      <c r="T2189" s="19">
        <f t="shared" si="3163"/>
        <v>58.5</v>
      </c>
      <c r="U2189" s="19">
        <f t="shared" si="3102"/>
        <v>58.5</v>
      </c>
      <c r="V2189" s="19">
        <f t="shared" si="3103"/>
        <v>58.5</v>
      </c>
      <c r="W2189" s="19">
        <f t="shared" ref="W2189:W2191" si="3187">W2190</f>
        <v>0</v>
      </c>
      <c r="X2189" s="32"/>
      <c r="Y2189" s="23"/>
      <c r="Z2189" s="2"/>
    </row>
    <row r="2190" spans="1:26" ht="31.2" x14ac:dyDescent="0.3">
      <c r="A2190" s="47" t="s">
        <v>480</v>
      </c>
      <c r="B2190" s="44">
        <v>200</v>
      </c>
      <c r="C2190" s="47"/>
      <c r="D2190" s="47"/>
      <c r="E2190" s="15" t="s">
        <v>578</v>
      </c>
      <c r="F2190" s="19">
        <f t="shared" si="3184"/>
        <v>58.5</v>
      </c>
      <c r="G2190" s="19">
        <f t="shared" si="3184"/>
        <v>58.5</v>
      </c>
      <c r="H2190" s="19">
        <f t="shared" si="3184"/>
        <v>58.5</v>
      </c>
      <c r="I2190" s="19">
        <f t="shared" si="3184"/>
        <v>0</v>
      </c>
      <c r="J2190" s="19">
        <f t="shared" si="3184"/>
        <v>0</v>
      </c>
      <c r="K2190" s="19">
        <f t="shared" si="3184"/>
        <v>0</v>
      </c>
      <c r="L2190" s="19">
        <f t="shared" si="3109"/>
        <v>58.5</v>
      </c>
      <c r="M2190" s="19">
        <f t="shared" si="3110"/>
        <v>58.5</v>
      </c>
      <c r="N2190" s="19">
        <f t="shared" si="3111"/>
        <v>58.5</v>
      </c>
      <c r="O2190" s="19">
        <f t="shared" si="3185"/>
        <v>0</v>
      </c>
      <c r="P2190" s="19">
        <f t="shared" si="3185"/>
        <v>0</v>
      </c>
      <c r="Q2190" s="19">
        <f t="shared" si="3185"/>
        <v>0</v>
      </c>
      <c r="R2190" s="19">
        <f t="shared" si="3100"/>
        <v>58.5</v>
      </c>
      <c r="S2190" s="19">
        <f t="shared" si="3186"/>
        <v>0</v>
      </c>
      <c r="T2190" s="19">
        <f t="shared" si="3163"/>
        <v>58.5</v>
      </c>
      <c r="U2190" s="19">
        <f t="shared" si="3102"/>
        <v>58.5</v>
      </c>
      <c r="V2190" s="19">
        <f t="shared" si="3103"/>
        <v>58.5</v>
      </c>
      <c r="W2190" s="19">
        <f t="shared" si="3187"/>
        <v>0</v>
      </c>
      <c r="X2190" s="32"/>
      <c r="Y2190" s="23"/>
      <c r="Z2190" s="2"/>
    </row>
    <row r="2191" spans="1:26" ht="46.8" x14ac:dyDescent="0.3">
      <c r="A2191" s="47" t="s">
        <v>480</v>
      </c>
      <c r="B2191" s="44">
        <v>240</v>
      </c>
      <c r="C2191" s="47"/>
      <c r="D2191" s="47"/>
      <c r="E2191" s="15" t="s">
        <v>586</v>
      </c>
      <c r="F2191" s="19">
        <f t="shared" si="3184"/>
        <v>58.5</v>
      </c>
      <c r="G2191" s="19">
        <f t="shared" si="3184"/>
        <v>58.5</v>
      </c>
      <c r="H2191" s="19">
        <f t="shared" si="3184"/>
        <v>58.5</v>
      </c>
      <c r="I2191" s="19">
        <f t="shared" si="3184"/>
        <v>0</v>
      </c>
      <c r="J2191" s="19">
        <f t="shared" si="3184"/>
        <v>0</v>
      </c>
      <c r="K2191" s="19">
        <f t="shared" si="3184"/>
        <v>0</v>
      </c>
      <c r="L2191" s="19">
        <f t="shared" si="3109"/>
        <v>58.5</v>
      </c>
      <c r="M2191" s="19">
        <f t="shared" si="3110"/>
        <v>58.5</v>
      </c>
      <c r="N2191" s="19">
        <f t="shared" si="3111"/>
        <v>58.5</v>
      </c>
      <c r="O2191" s="19">
        <f t="shared" si="3185"/>
        <v>0</v>
      </c>
      <c r="P2191" s="19">
        <f t="shared" si="3185"/>
        <v>0</v>
      </c>
      <c r="Q2191" s="19">
        <f t="shared" si="3185"/>
        <v>0</v>
      </c>
      <c r="R2191" s="19">
        <f t="shared" si="3100"/>
        <v>58.5</v>
      </c>
      <c r="S2191" s="19">
        <f t="shared" si="3186"/>
        <v>0</v>
      </c>
      <c r="T2191" s="19">
        <f t="shared" si="3163"/>
        <v>58.5</v>
      </c>
      <c r="U2191" s="19">
        <f t="shared" si="3102"/>
        <v>58.5</v>
      </c>
      <c r="V2191" s="19">
        <f t="shared" si="3103"/>
        <v>58.5</v>
      </c>
      <c r="W2191" s="19">
        <f t="shared" si="3187"/>
        <v>0</v>
      </c>
      <c r="X2191" s="32"/>
      <c r="Y2191" s="23"/>
      <c r="Z2191" s="2"/>
    </row>
    <row r="2192" spans="1:26" x14ac:dyDescent="0.3">
      <c r="A2192" s="47" t="s">
        <v>480</v>
      </c>
      <c r="B2192" s="44">
        <v>240</v>
      </c>
      <c r="C2192" s="47" t="s">
        <v>5</v>
      </c>
      <c r="D2192" s="47" t="s">
        <v>6</v>
      </c>
      <c r="E2192" s="15" t="s">
        <v>543</v>
      </c>
      <c r="F2192" s="19">
        <v>58.5</v>
      </c>
      <c r="G2192" s="19">
        <v>58.5</v>
      </c>
      <c r="H2192" s="19">
        <v>58.5</v>
      </c>
      <c r="I2192" s="19"/>
      <c r="J2192" s="19"/>
      <c r="K2192" s="19"/>
      <c r="L2192" s="19">
        <f t="shared" si="3109"/>
        <v>58.5</v>
      </c>
      <c r="M2192" s="19">
        <f t="shared" si="3110"/>
        <v>58.5</v>
      </c>
      <c r="N2192" s="19">
        <f t="shared" si="3111"/>
        <v>58.5</v>
      </c>
      <c r="O2192" s="19"/>
      <c r="P2192" s="19"/>
      <c r="Q2192" s="19"/>
      <c r="R2192" s="19">
        <f t="shared" si="3100"/>
        <v>58.5</v>
      </c>
      <c r="S2192" s="19"/>
      <c r="T2192" s="19">
        <f t="shared" si="3163"/>
        <v>58.5</v>
      </c>
      <c r="U2192" s="19">
        <f t="shared" si="3102"/>
        <v>58.5</v>
      </c>
      <c r="V2192" s="19">
        <f t="shared" si="3103"/>
        <v>58.5</v>
      </c>
      <c r="W2192" s="19"/>
      <c r="X2192" s="32"/>
      <c r="Y2192" s="23"/>
      <c r="Z2192" s="2"/>
    </row>
    <row r="2193" spans="1:26" ht="31.2" x14ac:dyDescent="0.3">
      <c r="A2193" s="47" t="s">
        <v>481</v>
      </c>
      <c r="B2193" s="44"/>
      <c r="C2193" s="47"/>
      <c r="D2193" s="47"/>
      <c r="E2193" s="15" t="s">
        <v>802</v>
      </c>
      <c r="F2193" s="19">
        <f t="shared" ref="F2193:K2195" si="3188">F2194</f>
        <v>5249.8</v>
      </c>
      <c r="G2193" s="19">
        <f t="shared" si="3188"/>
        <v>38055.199999999997</v>
      </c>
      <c r="H2193" s="19">
        <f t="shared" si="3188"/>
        <v>77056.7</v>
      </c>
      <c r="I2193" s="19">
        <f t="shared" si="3188"/>
        <v>0</v>
      </c>
      <c r="J2193" s="19">
        <f t="shared" si="3188"/>
        <v>0</v>
      </c>
      <c r="K2193" s="19">
        <f t="shared" si="3188"/>
        <v>0</v>
      </c>
      <c r="L2193" s="19">
        <f t="shared" si="3109"/>
        <v>5249.8</v>
      </c>
      <c r="M2193" s="19">
        <f t="shared" si="3110"/>
        <v>38055.199999999997</v>
      </c>
      <c r="N2193" s="19">
        <f t="shared" si="3111"/>
        <v>77056.7</v>
      </c>
      <c r="O2193" s="19">
        <f t="shared" ref="O2193:Q2195" si="3189">O2194</f>
        <v>0</v>
      </c>
      <c r="P2193" s="19">
        <f t="shared" si="3189"/>
        <v>0</v>
      </c>
      <c r="Q2193" s="19">
        <f t="shared" si="3189"/>
        <v>0</v>
      </c>
      <c r="R2193" s="19">
        <f t="shared" si="3100"/>
        <v>5249.8</v>
      </c>
      <c r="S2193" s="19">
        <f t="shared" ref="S2193:S2195" si="3190">S2194</f>
        <v>0</v>
      </c>
      <c r="T2193" s="19">
        <f t="shared" si="3163"/>
        <v>5249.8</v>
      </c>
      <c r="U2193" s="19">
        <f t="shared" si="3102"/>
        <v>38055.199999999997</v>
      </c>
      <c r="V2193" s="19">
        <f t="shared" si="3103"/>
        <v>77056.7</v>
      </c>
      <c r="W2193" s="19">
        <f t="shared" ref="W2193:W2195" si="3191">W2194</f>
        <v>0</v>
      </c>
      <c r="X2193" s="32"/>
      <c r="Y2193" s="23"/>
      <c r="Z2193" s="2"/>
    </row>
    <row r="2194" spans="1:26" ht="31.2" x14ac:dyDescent="0.3">
      <c r="A2194" s="47" t="s">
        <v>481</v>
      </c>
      <c r="B2194" s="44">
        <v>700</v>
      </c>
      <c r="C2194" s="47"/>
      <c r="D2194" s="47"/>
      <c r="E2194" s="15" t="s">
        <v>582</v>
      </c>
      <c r="F2194" s="19">
        <f t="shared" si="3188"/>
        <v>5249.8</v>
      </c>
      <c r="G2194" s="19">
        <f t="shared" si="3188"/>
        <v>38055.199999999997</v>
      </c>
      <c r="H2194" s="19">
        <f t="shared" si="3188"/>
        <v>77056.7</v>
      </c>
      <c r="I2194" s="19">
        <f t="shared" si="3188"/>
        <v>0</v>
      </c>
      <c r="J2194" s="19">
        <f t="shared" si="3188"/>
        <v>0</v>
      </c>
      <c r="K2194" s="19">
        <f t="shared" si="3188"/>
        <v>0</v>
      </c>
      <c r="L2194" s="19">
        <f t="shared" si="3109"/>
        <v>5249.8</v>
      </c>
      <c r="M2194" s="19">
        <f t="shared" si="3110"/>
        <v>38055.199999999997</v>
      </c>
      <c r="N2194" s="19">
        <f t="shared" si="3111"/>
        <v>77056.7</v>
      </c>
      <c r="O2194" s="19">
        <f t="shared" si="3189"/>
        <v>0</v>
      </c>
      <c r="P2194" s="19">
        <f t="shared" si="3189"/>
        <v>0</v>
      </c>
      <c r="Q2194" s="19">
        <f t="shared" si="3189"/>
        <v>0</v>
      </c>
      <c r="R2194" s="19">
        <f t="shared" ref="R2194:R2257" si="3192">L2194+O2194</f>
        <v>5249.8</v>
      </c>
      <c r="S2194" s="19">
        <f t="shared" si="3190"/>
        <v>0</v>
      </c>
      <c r="T2194" s="19">
        <f t="shared" si="3163"/>
        <v>5249.8</v>
      </c>
      <c r="U2194" s="19">
        <f t="shared" ref="U2194:U2257" si="3193">M2194+P2194</f>
        <v>38055.199999999997</v>
      </c>
      <c r="V2194" s="19">
        <f t="shared" ref="V2194:V2257" si="3194">N2194+Q2194</f>
        <v>77056.7</v>
      </c>
      <c r="W2194" s="19">
        <f t="shared" si="3191"/>
        <v>0</v>
      </c>
      <c r="X2194" s="32"/>
      <c r="Y2194" s="23"/>
      <c r="Z2194" s="2"/>
    </row>
    <row r="2195" spans="1:26" x14ac:dyDescent="0.3">
      <c r="A2195" s="47" t="s">
        <v>481</v>
      </c>
      <c r="B2195" s="44">
        <v>730</v>
      </c>
      <c r="C2195" s="47"/>
      <c r="D2195" s="47"/>
      <c r="E2195" s="15" t="s">
        <v>598</v>
      </c>
      <c r="F2195" s="19">
        <f t="shared" si="3188"/>
        <v>5249.8</v>
      </c>
      <c r="G2195" s="19">
        <f t="shared" si="3188"/>
        <v>38055.199999999997</v>
      </c>
      <c r="H2195" s="19">
        <f t="shared" si="3188"/>
        <v>77056.7</v>
      </c>
      <c r="I2195" s="19">
        <f t="shared" si="3188"/>
        <v>0</v>
      </c>
      <c r="J2195" s="19">
        <f t="shared" si="3188"/>
        <v>0</v>
      </c>
      <c r="K2195" s="19">
        <f t="shared" si="3188"/>
        <v>0</v>
      </c>
      <c r="L2195" s="19">
        <f t="shared" si="3109"/>
        <v>5249.8</v>
      </c>
      <c r="M2195" s="19">
        <f t="shared" si="3110"/>
        <v>38055.199999999997</v>
      </c>
      <c r="N2195" s="19">
        <f t="shared" si="3111"/>
        <v>77056.7</v>
      </c>
      <c r="O2195" s="19">
        <f t="shared" si="3189"/>
        <v>0</v>
      </c>
      <c r="P2195" s="19">
        <f t="shared" si="3189"/>
        <v>0</v>
      </c>
      <c r="Q2195" s="19">
        <f t="shared" si="3189"/>
        <v>0</v>
      </c>
      <c r="R2195" s="19">
        <f t="shared" si="3192"/>
        <v>5249.8</v>
      </c>
      <c r="S2195" s="19">
        <f t="shared" si="3190"/>
        <v>0</v>
      </c>
      <c r="T2195" s="19">
        <f t="shared" si="3163"/>
        <v>5249.8</v>
      </c>
      <c r="U2195" s="19">
        <f t="shared" si="3193"/>
        <v>38055.199999999997</v>
      </c>
      <c r="V2195" s="19">
        <f t="shared" si="3194"/>
        <v>77056.7</v>
      </c>
      <c r="W2195" s="19">
        <f t="shared" si="3191"/>
        <v>0</v>
      </c>
      <c r="X2195" s="32"/>
      <c r="Y2195" s="23"/>
      <c r="Z2195" s="2"/>
    </row>
    <row r="2196" spans="1:26" ht="31.2" x14ac:dyDescent="0.3">
      <c r="A2196" s="47" t="s">
        <v>481</v>
      </c>
      <c r="B2196" s="44">
        <v>730</v>
      </c>
      <c r="C2196" s="47" t="s">
        <v>6</v>
      </c>
      <c r="D2196" s="47" t="s">
        <v>5</v>
      </c>
      <c r="E2196" s="15" t="s">
        <v>574</v>
      </c>
      <c r="F2196" s="19">
        <v>5249.8</v>
      </c>
      <c r="G2196" s="19">
        <v>38055.199999999997</v>
      </c>
      <c r="H2196" s="19">
        <v>77056.7</v>
      </c>
      <c r="I2196" s="19"/>
      <c r="J2196" s="19"/>
      <c r="K2196" s="19"/>
      <c r="L2196" s="19">
        <f t="shared" si="3109"/>
        <v>5249.8</v>
      </c>
      <c r="M2196" s="19">
        <f t="shared" si="3110"/>
        <v>38055.199999999997</v>
      </c>
      <c r="N2196" s="19">
        <f t="shared" si="3111"/>
        <v>77056.7</v>
      </c>
      <c r="O2196" s="19"/>
      <c r="P2196" s="19"/>
      <c r="Q2196" s="19"/>
      <c r="R2196" s="19">
        <f t="shared" si="3192"/>
        <v>5249.8</v>
      </c>
      <c r="S2196" s="19"/>
      <c r="T2196" s="19">
        <f t="shared" si="3163"/>
        <v>5249.8</v>
      </c>
      <c r="U2196" s="19">
        <f t="shared" si="3193"/>
        <v>38055.199999999997</v>
      </c>
      <c r="V2196" s="19">
        <f t="shared" si="3194"/>
        <v>77056.7</v>
      </c>
      <c r="W2196" s="19"/>
      <c r="X2196" s="32"/>
      <c r="Y2196" s="23"/>
      <c r="Z2196" s="2"/>
    </row>
    <row r="2197" spans="1:26" ht="46.8" x14ac:dyDescent="0.3">
      <c r="A2197" s="47" t="s">
        <v>855</v>
      </c>
      <c r="B2197" s="44"/>
      <c r="C2197" s="47"/>
      <c r="D2197" s="47"/>
      <c r="E2197" s="15" t="s">
        <v>1266</v>
      </c>
      <c r="F2197" s="19">
        <f t="shared" ref="F2197:K2199" si="3195">F2198</f>
        <v>12</v>
      </c>
      <c r="G2197" s="19">
        <f t="shared" si="3195"/>
        <v>12</v>
      </c>
      <c r="H2197" s="19">
        <f t="shared" si="3195"/>
        <v>25</v>
      </c>
      <c r="I2197" s="19">
        <f t="shared" si="3195"/>
        <v>29</v>
      </c>
      <c r="J2197" s="19">
        <f t="shared" si="3195"/>
        <v>-9</v>
      </c>
      <c r="K2197" s="19">
        <f t="shared" si="3195"/>
        <v>-20</v>
      </c>
      <c r="L2197" s="19">
        <f t="shared" si="3109"/>
        <v>41</v>
      </c>
      <c r="M2197" s="19">
        <f t="shared" si="3110"/>
        <v>3</v>
      </c>
      <c r="N2197" s="19">
        <f t="shared" si="3111"/>
        <v>5</v>
      </c>
      <c r="O2197" s="19">
        <f t="shared" ref="O2197:Q2199" si="3196">O2198</f>
        <v>0</v>
      </c>
      <c r="P2197" s="19">
        <f t="shared" si="3196"/>
        <v>0</v>
      </c>
      <c r="Q2197" s="19">
        <f t="shared" si="3196"/>
        <v>0</v>
      </c>
      <c r="R2197" s="19">
        <f t="shared" si="3192"/>
        <v>41</v>
      </c>
      <c r="S2197" s="19">
        <f t="shared" ref="S2197:S2199" si="3197">S2198</f>
        <v>0</v>
      </c>
      <c r="T2197" s="19">
        <f t="shared" si="3163"/>
        <v>41</v>
      </c>
      <c r="U2197" s="19">
        <f t="shared" si="3193"/>
        <v>3</v>
      </c>
      <c r="V2197" s="19">
        <f t="shared" si="3194"/>
        <v>5</v>
      </c>
      <c r="W2197" s="19">
        <f t="shared" ref="W2197:W2199" si="3198">W2198</f>
        <v>0</v>
      </c>
      <c r="X2197" s="32"/>
      <c r="Y2197" s="23"/>
      <c r="Z2197" s="2"/>
    </row>
    <row r="2198" spans="1:26" ht="31.2" x14ac:dyDescent="0.3">
      <c r="A2198" s="47" t="s">
        <v>855</v>
      </c>
      <c r="B2198" s="44">
        <v>200</v>
      </c>
      <c r="C2198" s="47"/>
      <c r="D2198" s="47"/>
      <c r="E2198" s="15" t="s">
        <v>578</v>
      </c>
      <c r="F2198" s="19">
        <f t="shared" si="3195"/>
        <v>12</v>
      </c>
      <c r="G2198" s="19">
        <f t="shared" si="3195"/>
        <v>12</v>
      </c>
      <c r="H2198" s="19">
        <f t="shared" si="3195"/>
        <v>25</v>
      </c>
      <c r="I2198" s="19">
        <f t="shared" si="3195"/>
        <v>29</v>
      </c>
      <c r="J2198" s="19">
        <f t="shared" si="3195"/>
        <v>-9</v>
      </c>
      <c r="K2198" s="19">
        <f t="shared" si="3195"/>
        <v>-20</v>
      </c>
      <c r="L2198" s="19">
        <f t="shared" si="3109"/>
        <v>41</v>
      </c>
      <c r="M2198" s="19">
        <f t="shared" si="3110"/>
        <v>3</v>
      </c>
      <c r="N2198" s="19">
        <f t="shared" si="3111"/>
        <v>5</v>
      </c>
      <c r="O2198" s="19">
        <f t="shared" si="3196"/>
        <v>0</v>
      </c>
      <c r="P2198" s="19">
        <f t="shared" si="3196"/>
        <v>0</v>
      </c>
      <c r="Q2198" s="19">
        <f t="shared" si="3196"/>
        <v>0</v>
      </c>
      <c r="R2198" s="19">
        <f t="shared" si="3192"/>
        <v>41</v>
      </c>
      <c r="S2198" s="19">
        <f t="shared" si="3197"/>
        <v>0</v>
      </c>
      <c r="T2198" s="19">
        <f t="shared" si="3163"/>
        <v>41</v>
      </c>
      <c r="U2198" s="19">
        <f t="shared" si="3193"/>
        <v>3</v>
      </c>
      <c r="V2198" s="19">
        <f t="shared" si="3194"/>
        <v>5</v>
      </c>
      <c r="W2198" s="19">
        <f t="shared" si="3198"/>
        <v>0</v>
      </c>
      <c r="X2198" s="32"/>
      <c r="Y2198" s="23"/>
      <c r="Z2198" s="2"/>
    </row>
    <row r="2199" spans="1:26" ht="46.8" x14ac:dyDescent="0.3">
      <c r="A2199" s="47" t="s">
        <v>855</v>
      </c>
      <c r="B2199" s="44">
        <v>240</v>
      </c>
      <c r="C2199" s="47"/>
      <c r="D2199" s="47"/>
      <c r="E2199" s="15" t="s">
        <v>586</v>
      </c>
      <c r="F2199" s="19">
        <f t="shared" si="3195"/>
        <v>12</v>
      </c>
      <c r="G2199" s="19">
        <f t="shared" si="3195"/>
        <v>12</v>
      </c>
      <c r="H2199" s="19">
        <f t="shared" si="3195"/>
        <v>25</v>
      </c>
      <c r="I2199" s="19">
        <f t="shared" si="3195"/>
        <v>29</v>
      </c>
      <c r="J2199" s="19">
        <f t="shared" si="3195"/>
        <v>-9</v>
      </c>
      <c r="K2199" s="19">
        <f t="shared" si="3195"/>
        <v>-20</v>
      </c>
      <c r="L2199" s="19">
        <f t="shared" si="3109"/>
        <v>41</v>
      </c>
      <c r="M2199" s="19">
        <f t="shared" si="3110"/>
        <v>3</v>
      </c>
      <c r="N2199" s="19">
        <f t="shared" si="3111"/>
        <v>5</v>
      </c>
      <c r="O2199" s="19">
        <f t="shared" si="3196"/>
        <v>0</v>
      </c>
      <c r="P2199" s="19">
        <f t="shared" si="3196"/>
        <v>0</v>
      </c>
      <c r="Q2199" s="19">
        <f t="shared" si="3196"/>
        <v>0</v>
      </c>
      <c r="R2199" s="19">
        <f t="shared" si="3192"/>
        <v>41</v>
      </c>
      <c r="S2199" s="19">
        <f t="shared" si="3197"/>
        <v>0</v>
      </c>
      <c r="T2199" s="19">
        <f t="shared" si="3163"/>
        <v>41</v>
      </c>
      <c r="U2199" s="19">
        <f t="shared" si="3193"/>
        <v>3</v>
      </c>
      <c r="V2199" s="19">
        <f t="shared" si="3194"/>
        <v>5</v>
      </c>
      <c r="W2199" s="19">
        <f t="shared" si="3198"/>
        <v>0</v>
      </c>
      <c r="X2199" s="32"/>
      <c r="Y2199" s="23"/>
      <c r="Z2199" s="2"/>
    </row>
    <row r="2200" spans="1:26" x14ac:dyDescent="0.3">
      <c r="A2200" s="47" t="s">
        <v>855</v>
      </c>
      <c r="B2200" s="44">
        <v>240</v>
      </c>
      <c r="C2200" s="47" t="s">
        <v>5</v>
      </c>
      <c r="D2200" s="47" t="s">
        <v>6</v>
      </c>
      <c r="E2200" s="15" t="s">
        <v>543</v>
      </c>
      <c r="F2200" s="19">
        <v>12</v>
      </c>
      <c r="G2200" s="19">
        <v>12</v>
      </c>
      <c r="H2200" s="19">
        <v>25</v>
      </c>
      <c r="I2200" s="24">
        <v>29</v>
      </c>
      <c r="J2200" s="24">
        <v>-9</v>
      </c>
      <c r="K2200" s="24">
        <v>-20</v>
      </c>
      <c r="L2200" s="19">
        <f t="shared" si="3109"/>
        <v>41</v>
      </c>
      <c r="M2200" s="19">
        <f t="shared" si="3110"/>
        <v>3</v>
      </c>
      <c r="N2200" s="19">
        <f t="shared" si="3111"/>
        <v>5</v>
      </c>
      <c r="O2200" s="19"/>
      <c r="P2200" s="19"/>
      <c r="Q2200" s="19"/>
      <c r="R2200" s="19">
        <f t="shared" si="3192"/>
        <v>41</v>
      </c>
      <c r="S2200" s="19"/>
      <c r="T2200" s="19">
        <f t="shared" si="3163"/>
        <v>41</v>
      </c>
      <c r="U2200" s="19">
        <f t="shared" si="3193"/>
        <v>3</v>
      </c>
      <c r="V2200" s="19">
        <f t="shared" si="3194"/>
        <v>5</v>
      </c>
      <c r="W2200" s="19"/>
      <c r="X2200" s="32"/>
      <c r="Y2200" s="23" t="s">
        <v>1288</v>
      </c>
      <c r="Z2200" s="2"/>
    </row>
    <row r="2201" spans="1:26" ht="31.2" x14ac:dyDescent="0.3">
      <c r="A2201" s="47" t="s">
        <v>482</v>
      </c>
      <c r="B2201" s="44"/>
      <c r="C2201" s="47"/>
      <c r="D2201" s="47"/>
      <c r="E2201" s="15" t="s">
        <v>803</v>
      </c>
      <c r="F2201" s="19">
        <f t="shared" ref="F2201:K2203" si="3199">F2202</f>
        <v>642.89999999999986</v>
      </c>
      <c r="G2201" s="19">
        <f t="shared" si="3199"/>
        <v>642.89999999999986</v>
      </c>
      <c r="H2201" s="19">
        <f t="shared" si="3199"/>
        <v>642.89999999999986</v>
      </c>
      <c r="I2201" s="19">
        <f t="shared" si="3199"/>
        <v>0</v>
      </c>
      <c r="J2201" s="19">
        <f t="shared" si="3199"/>
        <v>0</v>
      </c>
      <c r="K2201" s="19">
        <f t="shared" si="3199"/>
        <v>0</v>
      </c>
      <c r="L2201" s="19">
        <f t="shared" si="3109"/>
        <v>642.89999999999986</v>
      </c>
      <c r="M2201" s="19">
        <f t="shared" si="3110"/>
        <v>642.89999999999986</v>
      </c>
      <c r="N2201" s="19">
        <f t="shared" si="3111"/>
        <v>642.89999999999986</v>
      </c>
      <c r="O2201" s="19">
        <f t="shared" ref="O2201:Q2203" si="3200">O2202</f>
        <v>0</v>
      </c>
      <c r="P2201" s="19">
        <f t="shared" si="3200"/>
        <v>0</v>
      </c>
      <c r="Q2201" s="19">
        <f t="shared" si="3200"/>
        <v>0</v>
      </c>
      <c r="R2201" s="19">
        <f t="shared" si="3192"/>
        <v>642.89999999999986</v>
      </c>
      <c r="S2201" s="19">
        <f t="shared" ref="S2201:S2203" si="3201">S2202</f>
        <v>0</v>
      </c>
      <c r="T2201" s="19">
        <f t="shared" si="3163"/>
        <v>642.89999999999986</v>
      </c>
      <c r="U2201" s="19">
        <f t="shared" si="3193"/>
        <v>642.89999999999986</v>
      </c>
      <c r="V2201" s="19">
        <f t="shared" si="3194"/>
        <v>642.89999999999986</v>
      </c>
      <c r="W2201" s="19">
        <f t="shared" ref="W2201:W2203" si="3202">W2202</f>
        <v>0</v>
      </c>
      <c r="X2201" s="32"/>
      <c r="Y2201" s="23"/>
      <c r="Z2201" s="2"/>
    </row>
    <row r="2202" spans="1:26" ht="31.2" x14ac:dyDescent="0.3">
      <c r="A2202" s="47" t="s">
        <v>482</v>
      </c>
      <c r="B2202" s="44">
        <v>200</v>
      </c>
      <c r="C2202" s="47"/>
      <c r="D2202" s="47"/>
      <c r="E2202" s="15" t="s">
        <v>578</v>
      </c>
      <c r="F2202" s="19">
        <f t="shared" si="3199"/>
        <v>642.89999999999986</v>
      </c>
      <c r="G2202" s="19">
        <f t="shared" si="3199"/>
        <v>642.89999999999986</v>
      </c>
      <c r="H2202" s="19">
        <f t="shared" si="3199"/>
        <v>642.89999999999986</v>
      </c>
      <c r="I2202" s="19">
        <f t="shared" si="3199"/>
        <v>0</v>
      </c>
      <c r="J2202" s="19">
        <f t="shared" si="3199"/>
        <v>0</v>
      </c>
      <c r="K2202" s="19">
        <f t="shared" si="3199"/>
        <v>0</v>
      </c>
      <c r="L2202" s="19">
        <f t="shared" ref="L2202:L2265" si="3203">F2202+I2202</f>
        <v>642.89999999999986</v>
      </c>
      <c r="M2202" s="19">
        <f t="shared" ref="M2202:M2265" si="3204">G2202+J2202</f>
        <v>642.89999999999986</v>
      </c>
      <c r="N2202" s="19">
        <f t="shared" ref="N2202:N2265" si="3205">H2202+K2202</f>
        <v>642.89999999999986</v>
      </c>
      <c r="O2202" s="19">
        <f t="shared" si="3200"/>
        <v>0</v>
      </c>
      <c r="P2202" s="19">
        <f t="shared" si="3200"/>
        <v>0</v>
      </c>
      <c r="Q2202" s="19">
        <f t="shared" si="3200"/>
        <v>0</v>
      </c>
      <c r="R2202" s="19">
        <f t="shared" si="3192"/>
        <v>642.89999999999986</v>
      </c>
      <c r="S2202" s="19">
        <f t="shared" si="3201"/>
        <v>0</v>
      </c>
      <c r="T2202" s="19">
        <f t="shared" si="3163"/>
        <v>642.89999999999986</v>
      </c>
      <c r="U2202" s="19">
        <f t="shared" si="3193"/>
        <v>642.89999999999986</v>
      </c>
      <c r="V2202" s="19">
        <f t="shared" si="3194"/>
        <v>642.89999999999986</v>
      </c>
      <c r="W2202" s="19">
        <f t="shared" si="3202"/>
        <v>0</v>
      </c>
      <c r="X2202" s="32"/>
      <c r="Y2202" s="23"/>
      <c r="Z2202" s="2"/>
    </row>
    <row r="2203" spans="1:26" ht="46.8" x14ac:dyDescent="0.3">
      <c r="A2203" s="47" t="s">
        <v>482</v>
      </c>
      <c r="B2203" s="44">
        <v>240</v>
      </c>
      <c r="C2203" s="47"/>
      <c r="D2203" s="47"/>
      <c r="E2203" s="15" t="s">
        <v>586</v>
      </c>
      <c r="F2203" s="19">
        <f t="shared" si="3199"/>
        <v>642.89999999999986</v>
      </c>
      <c r="G2203" s="19">
        <f t="shared" si="3199"/>
        <v>642.89999999999986</v>
      </c>
      <c r="H2203" s="19">
        <f t="shared" si="3199"/>
        <v>642.89999999999986</v>
      </c>
      <c r="I2203" s="19">
        <f t="shared" si="3199"/>
        <v>0</v>
      </c>
      <c r="J2203" s="19">
        <f t="shared" si="3199"/>
        <v>0</v>
      </c>
      <c r="K2203" s="19">
        <f t="shared" si="3199"/>
        <v>0</v>
      </c>
      <c r="L2203" s="19">
        <f t="shared" si="3203"/>
        <v>642.89999999999986</v>
      </c>
      <c r="M2203" s="19">
        <f t="shared" si="3204"/>
        <v>642.89999999999986</v>
      </c>
      <c r="N2203" s="19">
        <f t="shared" si="3205"/>
        <v>642.89999999999986</v>
      </c>
      <c r="O2203" s="19">
        <f t="shared" si="3200"/>
        <v>0</v>
      </c>
      <c r="P2203" s="19">
        <f t="shared" si="3200"/>
        <v>0</v>
      </c>
      <c r="Q2203" s="19">
        <f t="shared" si="3200"/>
        <v>0</v>
      </c>
      <c r="R2203" s="19">
        <f t="shared" si="3192"/>
        <v>642.89999999999986</v>
      </c>
      <c r="S2203" s="19">
        <f t="shared" si="3201"/>
        <v>0</v>
      </c>
      <c r="T2203" s="19">
        <f t="shared" si="3163"/>
        <v>642.89999999999986</v>
      </c>
      <c r="U2203" s="19">
        <f t="shared" si="3193"/>
        <v>642.89999999999986</v>
      </c>
      <c r="V2203" s="19">
        <f t="shared" si="3194"/>
        <v>642.89999999999986</v>
      </c>
      <c r="W2203" s="19">
        <f t="shared" si="3202"/>
        <v>0</v>
      </c>
      <c r="X2203" s="32"/>
      <c r="Y2203" s="23"/>
      <c r="Z2203" s="2"/>
    </row>
    <row r="2204" spans="1:26" ht="46.8" x14ac:dyDescent="0.3">
      <c r="A2204" s="47" t="s">
        <v>482</v>
      </c>
      <c r="B2204" s="44">
        <v>240</v>
      </c>
      <c r="C2204" s="47" t="s">
        <v>20</v>
      </c>
      <c r="D2204" s="47" t="s">
        <v>35</v>
      </c>
      <c r="E2204" s="15" t="s">
        <v>546</v>
      </c>
      <c r="F2204" s="19">
        <v>642.89999999999986</v>
      </c>
      <c r="G2204" s="19">
        <v>642.89999999999986</v>
      </c>
      <c r="H2204" s="19">
        <v>642.89999999999986</v>
      </c>
      <c r="I2204" s="19"/>
      <c r="J2204" s="19"/>
      <c r="K2204" s="19"/>
      <c r="L2204" s="19">
        <f t="shared" si="3203"/>
        <v>642.89999999999986</v>
      </c>
      <c r="M2204" s="19">
        <f t="shared" si="3204"/>
        <v>642.89999999999986</v>
      </c>
      <c r="N2204" s="19">
        <f t="shared" si="3205"/>
        <v>642.89999999999986</v>
      </c>
      <c r="O2204" s="19"/>
      <c r="P2204" s="19"/>
      <c r="Q2204" s="19"/>
      <c r="R2204" s="19">
        <f t="shared" si="3192"/>
        <v>642.89999999999986</v>
      </c>
      <c r="S2204" s="19"/>
      <c r="T2204" s="19">
        <f t="shared" si="3163"/>
        <v>642.89999999999986</v>
      </c>
      <c r="U2204" s="19">
        <f t="shared" si="3193"/>
        <v>642.89999999999986</v>
      </c>
      <c r="V2204" s="19">
        <f t="shared" si="3194"/>
        <v>642.89999999999986</v>
      </c>
      <c r="W2204" s="19"/>
      <c r="X2204" s="32"/>
      <c r="Y2204" s="23"/>
      <c r="Z2204" s="2"/>
    </row>
    <row r="2205" spans="1:26" ht="46.8" x14ac:dyDescent="0.3">
      <c r="A2205" s="47" t="s">
        <v>483</v>
      </c>
      <c r="B2205" s="44"/>
      <c r="C2205" s="47"/>
      <c r="D2205" s="47"/>
      <c r="E2205" s="15" t="s">
        <v>804</v>
      </c>
      <c r="F2205" s="19">
        <f t="shared" ref="F2205:K2207" si="3206">F2206</f>
        <v>2672.2</v>
      </c>
      <c r="G2205" s="19">
        <f t="shared" si="3206"/>
        <v>2672.2</v>
      </c>
      <c r="H2205" s="19">
        <f t="shared" si="3206"/>
        <v>2672.2</v>
      </c>
      <c r="I2205" s="19">
        <f t="shared" si="3206"/>
        <v>0</v>
      </c>
      <c r="J2205" s="19">
        <f t="shared" si="3206"/>
        <v>0</v>
      </c>
      <c r="K2205" s="19">
        <f t="shared" si="3206"/>
        <v>0</v>
      </c>
      <c r="L2205" s="19">
        <f t="shared" si="3203"/>
        <v>2672.2</v>
      </c>
      <c r="M2205" s="19">
        <f t="shared" si="3204"/>
        <v>2672.2</v>
      </c>
      <c r="N2205" s="19">
        <f t="shared" si="3205"/>
        <v>2672.2</v>
      </c>
      <c r="O2205" s="19">
        <f t="shared" ref="O2205:Q2207" si="3207">O2206</f>
        <v>0</v>
      </c>
      <c r="P2205" s="19">
        <f t="shared" si="3207"/>
        <v>0</v>
      </c>
      <c r="Q2205" s="19">
        <f t="shared" si="3207"/>
        <v>0</v>
      </c>
      <c r="R2205" s="19">
        <f t="shared" si="3192"/>
        <v>2672.2</v>
      </c>
      <c r="S2205" s="19">
        <f t="shared" ref="S2205:S2207" si="3208">S2206</f>
        <v>0</v>
      </c>
      <c r="T2205" s="19">
        <f t="shared" si="3163"/>
        <v>2672.2</v>
      </c>
      <c r="U2205" s="19">
        <f t="shared" si="3193"/>
        <v>2672.2</v>
      </c>
      <c r="V2205" s="19">
        <f t="shared" si="3194"/>
        <v>2672.2</v>
      </c>
      <c r="W2205" s="19">
        <f t="shared" ref="W2205:W2207" si="3209">W2206</f>
        <v>0</v>
      </c>
      <c r="X2205" s="32"/>
      <c r="Y2205" s="23"/>
      <c r="Z2205" s="2"/>
    </row>
    <row r="2206" spans="1:26" ht="31.2" x14ac:dyDescent="0.3">
      <c r="A2206" s="47" t="s">
        <v>483</v>
      </c>
      <c r="B2206" s="44">
        <v>200</v>
      </c>
      <c r="C2206" s="47"/>
      <c r="D2206" s="47"/>
      <c r="E2206" s="15" t="s">
        <v>578</v>
      </c>
      <c r="F2206" s="19">
        <f t="shared" si="3206"/>
        <v>2672.2</v>
      </c>
      <c r="G2206" s="19">
        <f t="shared" si="3206"/>
        <v>2672.2</v>
      </c>
      <c r="H2206" s="19">
        <f t="shared" si="3206"/>
        <v>2672.2</v>
      </c>
      <c r="I2206" s="19">
        <f t="shared" si="3206"/>
        <v>0</v>
      </c>
      <c r="J2206" s="19">
        <f t="shared" si="3206"/>
        <v>0</v>
      </c>
      <c r="K2206" s="19">
        <f t="shared" si="3206"/>
        <v>0</v>
      </c>
      <c r="L2206" s="19">
        <f t="shared" si="3203"/>
        <v>2672.2</v>
      </c>
      <c r="M2206" s="19">
        <f t="shared" si="3204"/>
        <v>2672.2</v>
      </c>
      <c r="N2206" s="19">
        <f t="shared" si="3205"/>
        <v>2672.2</v>
      </c>
      <c r="O2206" s="19">
        <f t="shared" si="3207"/>
        <v>0</v>
      </c>
      <c r="P2206" s="19">
        <f t="shared" si="3207"/>
        <v>0</v>
      </c>
      <c r="Q2206" s="19">
        <f t="shared" si="3207"/>
        <v>0</v>
      </c>
      <c r="R2206" s="19">
        <f t="shared" si="3192"/>
        <v>2672.2</v>
      </c>
      <c r="S2206" s="19">
        <f t="shared" si="3208"/>
        <v>0</v>
      </c>
      <c r="T2206" s="19">
        <f t="shared" si="3163"/>
        <v>2672.2</v>
      </c>
      <c r="U2206" s="19">
        <f t="shared" si="3193"/>
        <v>2672.2</v>
      </c>
      <c r="V2206" s="19">
        <f t="shared" si="3194"/>
        <v>2672.2</v>
      </c>
      <c r="W2206" s="19">
        <f t="shared" si="3209"/>
        <v>0</v>
      </c>
      <c r="X2206" s="32"/>
      <c r="Y2206" s="23"/>
      <c r="Z2206" s="2"/>
    </row>
    <row r="2207" spans="1:26" ht="46.8" x14ac:dyDescent="0.3">
      <c r="A2207" s="47" t="s">
        <v>483</v>
      </c>
      <c r="B2207" s="44">
        <v>240</v>
      </c>
      <c r="C2207" s="47"/>
      <c r="D2207" s="47"/>
      <c r="E2207" s="15" t="s">
        <v>586</v>
      </c>
      <c r="F2207" s="19">
        <f t="shared" si="3206"/>
        <v>2672.2</v>
      </c>
      <c r="G2207" s="19">
        <f t="shared" si="3206"/>
        <v>2672.2</v>
      </c>
      <c r="H2207" s="19">
        <f t="shared" si="3206"/>
        <v>2672.2</v>
      </c>
      <c r="I2207" s="19">
        <f t="shared" si="3206"/>
        <v>0</v>
      </c>
      <c r="J2207" s="19">
        <f t="shared" si="3206"/>
        <v>0</v>
      </c>
      <c r="K2207" s="19">
        <f t="shared" si="3206"/>
        <v>0</v>
      </c>
      <c r="L2207" s="19">
        <f t="shared" si="3203"/>
        <v>2672.2</v>
      </c>
      <c r="M2207" s="19">
        <f t="shared" si="3204"/>
        <v>2672.2</v>
      </c>
      <c r="N2207" s="19">
        <f t="shared" si="3205"/>
        <v>2672.2</v>
      </c>
      <c r="O2207" s="19">
        <f t="shared" si="3207"/>
        <v>0</v>
      </c>
      <c r="P2207" s="19">
        <f t="shared" si="3207"/>
        <v>0</v>
      </c>
      <c r="Q2207" s="19">
        <f t="shared" si="3207"/>
        <v>0</v>
      </c>
      <c r="R2207" s="19">
        <f t="shared" si="3192"/>
        <v>2672.2</v>
      </c>
      <c r="S2207" s="19">
        <f t="shared" si="3208"/>
        <v>0</v>
      </c>
      <c r="T2207" s="19">
        <f t="shared" si="3163"/>
        <v>2672.2</v>
      </c>
      <c r="U2207" s="19">
        <f t="shared" si="3193"/>
        <v>2672.2</v>
      </c>
      <c r="V2207" s="19">
        <f t="shared" si="3194"/>
        <v>2672.2</v>
      </c>
      <c r="W2207" s="19">
        <f t="shared" si="3209"/>
        <v>0</v>
      </c>
      <c r="X2207" s="32"/>
      <c r="Y2207" s="23"/>
      <c r="Z2207" s="2"/>
    </row>
    <row r="2208" spans="1:26" ht="46.8" x14ac:dyDescent="0.3">
      <c r="A2208" s="47" t="s">
        <v>483</v>
      </c>
      <c r="B2208" s="44">
        <v>240</v>
      </c>
      <c r="C2208" s="47" t="s">
        <v>20</v>
      </c>
      <c r="D2208" s="47" t="s">
        <v>35</v>
      </c>
      <c r="E2208" s="15" t="s">
        <v>546</v>
      </c>
      <c r="F2208" s="19">
        <v>2672.2</v>
      </c>
      <c r="G2208" s="19">
        <v>2672.2</v>
      </c>
      <c r="H2208" s="19">
        <v>2672.2</v>
      </c>
      <c r="I2208" s="19"/>
      <c r="J2208" s="19"/>
      <c r="K2208" s="19"/>
      <c r="L2208" s="19">
        <f t="shared" si="3203"/>
        <v>2672.2</v>
      </c>
      <c r="M2208" s="19">
        <f t="shared" si="3204"/>
        <v>2672.2</v>
      </c>
      <c r="N2208" s="19">
        <f t="shared" si="3205"/>
        <v>2672.2</v>
      </c>
      <c r="O2208" s="19"/>
      <c r="P2208" s="19"/>
      <c r="Q2208" s="19"/>
      <c r="R2208" s="19">
        <f t="shared" si="3192"/>
        <v>2672.2</v>
      </c>
      <c r="S2208" s="19"/>
      <c r="T2208" s="19">
        <f t="shared" si="3163"/>
        <v>2672.2</v>
      </c>
      <c r="U2208" s="19">
        <f t="shared" si="3193"/>
        <v>2672.2</v>
      </c>
      <c r="V2208" s="19">
        <f t="shared" si="3194"/>
        <v>2672.2</v>
      </c>
      <c r="W2208" s="19"/>
      <c r="X2208" s="32"/>
      <c r="Y2208" s="23"/>
      <c r="Z2208" s="2"/>
    </row>
    <row r="2209" spans="1:26" ht="93.6" x14ac:dyDescent="0.3">
      <c r="A2209" s="47" t="s">
        <v>484</v>
      </c>
      <c r="B2209" s="44"/>
      <c r="C2209" s="47"/>
      <c r="D2209" s="47"/>
      <c r="E2209" s="15" t="s">
        <v>805</v>
      </c>
      <c r="F2209" s="19">
        <f>F2210+F2213</f>
        <v>2734.1</v>
      </c>
      <c r="G2209" s="19">
        <f>G2210+G2213</f>
        <v>2441.2000000000003</v>
      </c>
      <c r="H2209" s="19">
        <f>H2210+H2213</f>
        <v>2245.9</v>
      </c>
      <c r="I2209" s="19">
        <f t="shared" ref="I2209:K2209" si="3210">I2210+I2213</f>
        <v>0</v>
      </c>
      <c r="J2209" s="19">
        <f t="shared" si="3210"/>
        <v>0</v>
      </c>
      <c r="K2209" s="19">
        <f t="shared" si="3210"/>
        <v>0</v>
      </c>
      <c r="L2209" s="19">
        <f t="shared" si="3203"/>
        <v>2734.1</v>
      </c>
      <c r="M2209" s="19">
        <f t="shared" si="3204"/>
        <v>2441.2000000000003</v>
      </c>
      <c r="N2209" s="19">
        <f t="shared" si="3205"/>
        <v>2245.9</v>
      </c>
      <c r="O2209" s="19">
        <f t="shared" ref="O2209:Q2209" si="3211">O2210+O2213</f>
        <v>0</v>
      </c>
      <c r="P2209" s="19">
        <f t="shared" si="3211"/>
        <v>0</v>
      </c>
      <c r="Q2209" s="19">
        <f t="shared" si="3211"/>
        <v>0</v>
      </c>
      <c r="R2209" s="19">
        <f t="shared" si="3192"/>
        <v>2734.1</v>
      </c>
      <c r="S2209" s="19">
        <f>S2210+S2213</f>
        <v>0</v>
      </c>
      <c r="T2209" s="19">
        <f t="shared" si="3163"/>
        <v>2734.1</v>
      </c>
      <c r="U2209" s="19">
        <f t="shared" si="3193"/>
        <v>2441.2000000000003</v>
      </c>
      <c r="V2209" s="19">
        <f t="shared" si="3194"/>
        <v>2245.9</v>
      </c>
      <c r="W2209" s="19">
        <f>W2210+W2213</f>
        <v>0</v>
      </c>
      <c r="X2209" s="32"/>
      <c r="Y2209" s="23"/>
      <c r="Z2209" s="2"/>
    </row>
    <row r="2210" spans="1:26" ht="93.6" x14ac:dyDescent="0.3">
      <c r="A2210" s="47" t="s">
        <v>484</v>
      </c>
      <c r="B2210" s="44">
        <v>100</v>
      </c>
      <c r="C2210" s="47"/>
      <c r="D2210" s="47"/>
      <c r="E2210" s="15" t="s">
        <v>577</v>
      </c>
      <c r="F2210" s="19">
        <f>F2211</f>
        <v>2630.2</v>
      </c>
      <c r="G2210" s="19">
        <f t="shared" ref="G2210:W2211" si="3212">G2211</f>
        <v>2348.4</v>
      </c>
      <c r="H2210" s="19">
        <f t="shared" si="3212"/>
        <v>2160.5</v>
      </c>
      <c r="I2210" s="19">
        <f t="shared" si="3212"/>
        <v>0</v>
      </c>
      <c r="J2210" s="19">
        <f t="shared" si="3212"/>
        <v>0</v>
      </c>
      <c r="K2210" s="19">
        <f t="shared" si="3212"/>
        <v>0</v>
      </c>
      <c r="L2210" s="19">
        <f t="shared" si="3203"/>
        <v>2630.2</v>
      </c>
      <c r="M2210" s="19">
        <f t="shared" si="3204"/>
        <v>2348.4</v>
      </c>
      <c r="N2210" s="19">
        <f t="shared" si="3205"/>
        <v>2160.5</v>
      </c>
      <c r="O2210" s="19">
        <f t="shared" si="3212"/>
        <v>0</v>
      </c>
      <c r="P2210" s="19">
        <f t="shared" si="3212"/>
        <v>0</v>
      </c>
      <c r="Q2210" s="19">
        <f t="shared" si="3212"/>
        <v>0</v>
      </c>
      <c r="R2210" s="19">
        <f t="shared" si="3192"/>
        <v>2630.2</v>
      </c>
      <c r="S2210" s="19">
        <f t="shared" si="3212"/>
        <v>0</v>
      </c>
      <c r="T2210" s="19">
        <f t="shared" si="3163"/>
        <v>2630.2</v>
      </c>
      <c r="U2210" s="19">
        <f t="shared" si="3193"/>
        <v>2348.4</v>
      </c>
      <c r="V2210" s="19">
        <f t="shared" si="3194"/>
        <v>2160.5</v>
      </c>
      <c r="W2210" s="19">
        <f t="shared" si="3212"/>
        <v>0</v>
      </c>
      <c r="X2210" s="32"/>
      <c r="Y2210" s="23"/>
      <c r="Z2210" s="2"/>
    </row>
    <row r="2211" spans="1:26" ht="31.2" x14ac:dyDescent="0.3">
      <c r="A2211" s="47" t="s">
        <v>484</v>
      </c>
      <c r="B2211" s="44">
        <v>110</v>
      </c>
      <c r="C2211" s="47"/>
      <c r="D2211" s="47"/>
      <c r="E2211" s="15" t="s">
        <v>584</v>
      </c>
      <c r="F2211" s="19">
        <f t="shared" ref="F2211:H2211" si="3213">F2212</f>
        <v>2630.2</v>
      </c>
      <c r="G2211" s="19">
        <f t="shared" si="3213"/>
        <v>2348.4</v>
      </c>
      <c r="H2211" s="19">
        <f t="shared" si="3213"/>
        <v>2160.5</v>
      </c>
      <c r="I2211" s="19">
        <f t="shared" si="3212"/>
        <v>0</v>
      </c>
      <c r="J2211" s="19">
        <f t="shared" si="3212"/>
        <v>0</v>
      </c>
      <c r="K2211" s="19">
        <f t="shared" si="3212"/>
        <v>0</v>
      </c>
      <c r="L2211" s="19">
        <f t="shared" si="3203"/>
        <v>2630.2</v>
      </c>
      <c r="M2211" s="19">
        <f t="shared" si="3204"/>
        <v>2348.4</v>
      </c>
      <c r="N2211" s="19">
        <f t="shared" si="3205"/>
        <v>2160.5</v>
      </c>
      <c r="O2211" s="19">
        <f t="shared" si="3212"/>
        <v>0</v>
      </c>
      <c r="P2211" s="19">
        <f t="shared" si="3212"/>
        <v>0</v>
      </c>
      <c r="Q2211" s="19">
        <f t="shared" si="3212"/>
        <v>0</v>
      </c>
      <c r="R2211" s="19">
        <f t="shared" si="3192"/>
        <v>2630.2</v>
      </c>
      <c r="S2211" s="19">
        <f t="shared" si="3212"/>
        <v>0</v>
      </c>
      <c r="T2211" s="19">
        <f t="shared" si="3163"/>
        <v>2630.2</v>
      </c>
      <c r="U2211" s="19">
        <f t="shared" si="3193"/>
        <v>2348.4</v>
      </c>
      <c r="V2211" s="19">
        <f t="shared" si="3194"/>
        <v>2160.5</v>
      </c>
      <c r="W2211" s="19">
        <f t="shared" ref="W2211" si="3214">W2212</f>
        <v>0</v>
      </c>
      <c r="X2211" s="32"/>
      <c r="Y2211" s="23"/>
      <c r="Z2211" s="2"/>
    </row>
    <row r="2212" spans="1:26" x14ac:dyDescent="0.3">
      <c r="A2212" s="47" t="s">
        <v>484</v>
      </c>
      <c r="B2212" s="44">
        <v>110</v>
      </c>
      <c r="C2212" s="47" t="s">
        <v>61</v>
      </c>
      <c r="D2212" s="47" t="s">
        <v>142</v>
      </c>
      <c r="E2212" s="15" t="s">
        <v>569</v>
      </c>
      <c r="F2212" s="19">
        <v>2630.2</v>
      </c>
      <c r="G2212" s="19">
        <v>2348.4</v>
      </c>
      <c r="H2212" s="19">
        <v>2160.5</v>
      </c>
      <c r="I2212" s="19"/>
      <c r="J2212" s="19"/>
      <c r="K2212" s="19"/>
      <c r="L2212" s="19">
        <f t="shared" si="3203"/>
        <v>2630.2</v>
      </c>
      <c r="M2212" s="19">
        <f t="shared" si="3204"/>
        <v>2348.4</v>
      </c>
      <c r="N2212" s="19">
        <f t="shared" si="3205"/>
        <v>2160.5</v>
      </c>
      <c r="O2212" s="19"/>
      <c r="P2212" s="19"/>
      <c r="Q2212" s="19"/>
      <c r="R2212" s="19">
        <f t="shared" si="3192"/>
        <v>2630.2</v>
      </c>
      <c r="S2212" s="19"/>
      <c r="T2212" s="19">
        <f t="shared" si="3163"/>
        <v>2630.2</v>
      </c>
      <c r="U2212" s="19">
        <f t="shared" si="3193"/>
        <v>2348.4</v>
      </c>
      <c r="V2212" s="19">
        <f t="shared" si="3194"/>
        <v>2160.5</v>
      </c>
      <c r="W2212" s="19"/>
      <c r="X2212" s="32"/>
      <c r="Y2212" s="23"/>
      <c r="Z2212" s="2"/>
    </row>
    <row r="2213" spans="1:26" ht="31.2" x14ac:dyDescent="0.3">
      <c r="A2213" s="47" t="s">
        <v>484</v>
      </c>
      <c r="B2213" s="44">
        <v>200</v>
      </c>
      <c r="C2213" s="47"/>
      <c r="D2213" s="47"/>
      <c r="E2213" s="15" t="s">
        <v>578</v>
      </c>
      <c r="F2213" s="19">
        <f t="shared" ref="F2213:K2214" si="3215">F2214</f>
        <v>103.9</v>
      </c>
      <c r="G2213" s="19">
        <f t="shared" si="3215"/>
        <v>92.8</v>
      </c>
      <c r="H2213" s="19">
        <f t="shared" si="3215"/>
        <v>85.4</v>
      </c>
      <c r="I2213" s="19">
        <f t="shared" si="3215"/>
        <v>0</v>
      </c>
      <c r="J2213" s="19">
        <f t="shared" si="3215"/>
        <v>0</v>
      </c>
      <c r="K2213" s="19">
        <f t="shared" si="3215"/>
        <v>0</v>
      </c>
      <c r="L2213" s="19">
        <f t="shared" si="3203"/>
        <v>103.9</v>
      </c>
      <c r="M2213" s="19">
        <f t="shared" si="3204"/>
        <v>92.8</v>
      </c>
      <c r="N2213" s="19">
        <f t="shared" si="3205"/>
        <v>85.4</v>
      </c>
      <c r="O2213" s="19">
        <f t="shared" ref="O2213:Q2214" si="3216">O2214</f>
        <v>0</v>
      </c>
      <c r="P2213" s="19">
        <f t="shared" si="3216"/>
        <v>0</v>
      </c>
      <c r="Q2213" s="19">
        <f t="shared" si="3216"/>
        <v>0</v>
      </c>
      <c r="R2213" s="19">
        <f t="shared" si="3192"/>
        <v>103.9</v>
      </c>
      <c r="S2213" s="19">
        <f t="shared" ref="S2213:S2214" si="3217">S2214</f>
        <v>0</v>
      </c>
      <c r="T2213" s="19">
        <f t="shared" si="3163"/>
        <v>103.9</v>
      </c>
      <c r="U2213" s="19">
        <f t="shared" si="3193"/>
        <v>92.8</v>
      </c>
      <c r="V2213" s="19">
        <f t="shared" si="3194"/>
        <v>85.4</v>
      </c>
      <c r="W2213" s="19">
        <f t="shared" ref="W2213:W2214" si="3218">W2214</f>
        <v>0</v>
      </c>
      <c r="X2213" s="32"/>
      <c r="Y2213" s="23"/>
      <c r="Z2213" s="2"/>
    </row>
    <row r="2214" spans="1:26" ht="46.8" x14ac:dyDescent="0.3">
      <c r="A2214" s="47" t="s">
        <v>484</v>
      </c>
      <c r="B2214" s="44">
        <v>240</v>
      </c>
      <c r="C2214" s="47"/>
      <c r="D2214" s="47"/>
      <c r="E2214" s="15" t="s">
        <v>586</v>
      </c>
      <c r="F2214" s="19">
        <f t="shared" si="3215"/>
        <v>103.9</v>
      </c>
      <c r="G2214" s="19">
        <f t="shared" si="3215"/>
        <v>92.8</v>
      </c>
      <c r="H2214" s="19">
        <f t="shared" si="3215"/>
        <v>85.4</v>
      </c>
      <c r="I2214" s="19">
        <f t="shared" si="3215"/>
        <v>0</v>
      </c>
      <c r="J2214" s="19">
        <f t="shared" si="3215"/>
        <v>0</v>
      </c>
      <c r="K2214" s="19">
        <f t="shared" si="3215"/>
        <v>0</v>
      </c>
      <c r="L2214" s="19">
        <f t="shared" si="3203"/>
        <v>103.9</v>
      </c>
      <c r="M2214" s="19">
        <f t="shared" si="3204"/>
        <v>92.8</v>
      </c>
      <c r="N2214" s="19">
        <f t="shared" si="3205"/>
        <v>85.4</v>
      </c>
      <c r="O2214" s="19">
        <f t="shared" si="3216"/>
        <v>0</v>
      </c>
      <c r="P2214" s="19">
        <f t="shared" si="3216"/>
        <v>0</v>
      </c>
      <c r="Q2214" s="19">
        <f t="shared" si="3216"/>
        <v>0</v>
      </c>
      <c r="R2214" s="19">
        <f t="shared" si="3192"/>
        <v>103.9</v>
      </c>
      <c r="S2214" s="19">
        <f t="shared" si="3217"/>
        <v>0</v>
      </c>
      <c r="T2214" s="19">
        <f t="shared" si="3163"/>
        <v>103.9</v>
      </c>
      <c r="U2214" s="19">
        <f t="shared" si="3193"/>
        <v>92.8</v>
      </c>
      <c r="V2214" s="19">
        <f t="shared" si="3194"/>
        <v>85.4</v>
      </c>
      <c r="W2214" s="19">
        <f t="shared" si="3218"/>
        <v>0</v>
      </c>
      <c r="X2214" s="32"/>
      <c r="Y2214" s="23"/>
      <c r="Z2214" s="2"/>
    </row>
    <row r="2215" spans="1:26" x14ac:dyDescent="0.3">
      <c r="A2215" s="47" t="s">
        <v>484</v>
      </c>
      <c r="B2215" s="44">
        <v>240</v>
      </c>
      <c r="C2215" s="47" t="s">
        <v>61</v>
      </c>
      <c r="D2215" s="47" t="s">
        <v>142</v>
      </c>
      <c r="E2215" s="15" t="s">
        <v>569</v>
      </c>
      <c r="F2215" s="19">
        <v>103.9</v>
      </c>
      <c r="G2215" s="19">
        <v>92.8</v>
      </c>
      <c r="H2215" s="19">
        <v>85.4</v>
      </c>
      <c r="I2215" s="19"/>
      <c r="J2215" s="19"/>
      <c r="K2215" s="19"/>
      <c r="L2215" s="19">
        <f t="shared" si="3203"/>
        <v>103.9</v>
      </c>
      <c r="M2215" s="19">
        <f t="shared" si="3204"/>
        <v>92.8</v>
      </c>
      <c r="N2215" s="19">
        <f t="shared" si="3205"/>
        <v>85.4</v>
      </c>
      <c r="O2215" s="19"/>
      <c r="P2215" s="19"/>
      <c r="Q2215" s="19"/>
      <c r="R2215" s="19">
        <f t="shared" si="3192"/>
        <v>103.9</v>
      </c>
      <c r="S2215" s="19"/>
      <c r="T2215" s="19">
        <f t="shared" si="3163"/>
        <v>103.9</v>
      </c>
      <c r="U2215" s="19">
        <f t="shared" si="3193"/>
        <v>92.8</v>
      </c>
      <c r="V2215" s="19">
        <f t="shared" si="3194"/>
        <v>85.4</v>
      </c>
      <c r="W2215" s="19"/>
      <c r="X2215" s="32"/>
      <c r="Y2215" s="23"/>
      <c r="Z2215" s="2"/>
    </row>
    <row r="2216" spans="1:26" ht="78" x14ac:dyDescent="0.3">
      <c r="A2216" s="47" t="s">
        <v>485</v>
      </c>
      <c r="B2216" s="44"/>
      <c r="C2216" s="47"/>
      <c r="D2216" s="47"/>
      <c r="E2216" s="15" t="s">
        <v>806</v>
      </c>
      <c r="F2216" s="19">
        <f t="shared" ref="F2216:K2218" si="3219">F2217</f>
        <v>7.5</v>
      </c>
      <c r="G2216" s="19">
        <f t="shared" si="3219"/>
        <v>7.5</v>
      </c>
      <c r="H2216" s="19">
        <f t="shared" si="3219"/>
        <v>7.5</v>
      </c>
      <c r="I2216" s="19">
        <f t="shared" si="3219"/>
        <v>0</v>
      </c>
      <c r="J2216" s="19">
        <f t="shared" si="3219"/>
        <v>0</v>
      </c>
      <c r="K2216" s="19">
        <f t="shared" si="3219"/>
        <v>0</v>
      </c>
      <c r="L2216" s="19">
        <f t="shared" si="3203"/>
        <v>7.5</v>
      </c>
      <c r="M2216" s="19">
        <f t="shared" si="3204"/>
        <v>7.5</v>
      </c>
      <c r="N2216" s="19">
        <f t="shared" si="3205"/>
        <v>7.5</v>
      </c>
      <c r="O2216" s="19">
        <f t="shared" ref="O2216:Q2218" si="3220">O2217</f>
        <v>0</v>
      </c>
      <c r="P2216" s="19">
        <f t="shared" si="3220"/>
        <v>0</v>
      </c>
      <c r="Q2216" s="19">
        <f t="shared" si="3220"/>
        <v>0</v>
      </c>
      <c r="R2216" s="19">
        <f t="shared" si="3192"/>
        <v>7.5</v>
      </c>
      <c r="S2216" s="19">
        <f t="shared" ref="S2216:S2218" si="3221">S2217</f>
        <v>0</v>
      </c>
      <c r="T2216" s="19">
        <f t="shared" si="3163"/>
        <v>7.5</v>
      </c>
      <c r="U2216" s="19">
        <f t="shared" si="3193"/>
        <v>7.5</v>
      </c>
      <c r="V2216" s="19">
        <f t="shared" si="3194"/>
        <v>7.5</v>
      </c>
      <c r="W2216" s="19">
        <f t="shared" ref="W2216:W2218" si="3222">W2217</f>
        <v>0</v>
      </c>
      <c r="X2216" s="32"/>
      <c r="Y2216" s="23"/>
      <c r="Z2216" s="2"/>
    </row>
    <row r="2217" spans="1:26" ht="31.2" x14ac:dyDescent="0.3">
      <c r="A2217" s="47" t="s">
        <v>485</v>
      </c>
      <c r="B2217" s="44">
        <v>200</v>
      </c>
      <c r="C2217" s="47"/>
      <c r="D2217" s="47"/>
      <c r="E2217" s="15" t="s">
        <v>578</v>
      </c>
      <c r="F2217" s="19">
        <f t="shared" si="3219"/>
        <v>7.5</v>
      </c>
      <c r="G2217" s="19">
        <f t="shared" si="3219"/>
        <v>7.5</v>
      </c>
      <c r="H2217" s="19">
        <f t="shared" si="3219"/>
        <v>7.5</v>
      </c>
      <c r="I2217" s="19">
        <f t="shared" si="3219"/>
        <v>0</v>
      </c>
      <c r="J2217" s="19">
        <f t="shared" si="3219"/>
        <v>0</v>
      </c>
      <c r="K2217" s="19">
        <f t="shared" si="3219"/>
        <v>0</v>
      </c>
      <c r="L2217" s="19">
        <f t="shared" si="3203"/>
        <v>7.5</v>
      </c>
      <c r="M2217" s="19">
        <f t="shared" si="3204"/>
        <v>7.5</v>
      </c>
      <c r="N2217" s="19">
        <f t="shared" si="3205"/>
        <v>7.5</v>
      </c>
      <c r="O2217" s="19">
        <f t="shared" si="3220"/>
        <v>0</v>
      </c>
      <c r="P2217" s="19">
        <f t="shared" si="3220"/>
        <v>0</v>
      </c>
      <c r="Q2217" s="19">
        <f t="shared" si="3220"/>
        <v>0</v>
      </c>
      <c r="R2217" s="19">
        <f t="shared" si="3192"/>
        <v>7.5</v>
      </c>
      <c r="S2217" s="19">
        <f t="shared" si="3221"/>
        <v>0</v>
      </c>
      <c r="T2217" s="19">
        <f t="shared" si="3163"/>
        <v>7.5</v>
      </c>
      <c r="U2217" s="19">
        <f t="shared" si="3193"/>
        <v>7.5</v>
      </c>
      <c r="V2217" s="19">
        <f t="shared" si="3194"/>
        <v>7.5</v>
      </c>
      <c r="W2217" s="19">
        <f t="shared" si="3222"/>
        <v>0</v>
      </c>
      <c r="X2217" s="32"/>
      <c r="Y2217" s="23"/>
      <c r="Z2217" s="2"/>
    </row>
    <row r="2218" spans="1:26" ht="46.8" x14ac:dyDescent="0.3">
      <c r="A2218" s="47" t="s">
        <v>485</v>
      </c>
      <c r="B2218" s="44">
        <v>240</v>
      </c>
      <c r="C2218" s="47"/>
      <c r="D2218" s="47"/>
      <c r="E2218" s="15" t="s">
        <v>586</v>
      </c>
      <c r="F2218" s="19">
        <f t="shared" si="3219"/>
        <v>7.5</v>
      </c>
      <c r="G2218" s="19">
        <f t="shared" si="3219"/>
        <v>7.5</v>
      </c>
      <c r="H2218" s="19">
        <f t="shared" si="3219"/>
        <v>7.5</v>
      </c>
      <c r="I2218" s="19">
        <f t="shared" si="3219"/>
        <v>0</v>
      </c>
      <c r="J2218" s="19">
        <f t="shared" si="3219"/>
        <v>0</v>
      </c>
      <c r="K2218" s="19">
        <f t="shared" si="3219"/>
        <v>0</v>
      </c>
      <c r="L2218" s="19">
        <f t="shared" si="3203"/>
        <v>7.5</v>
      </c>
      <c r="M2218" s="19">
        <f t="shared" si="3204"/>
        <v>7.5</v>
      </c>
      <c r="N2218" s="19">
        <f t="shared" si="3205"/>
        <v>7.5</v>
      </c>
      <c r="O2218" s="19">
        <f t="shared" si="3220"/>
        <v>0</v>
      </c>
      <c r="P2218" s="19">
        <f t="shared" si="3220"/>
        <v>0</v>
      </c>
      <c r="Q2218" s="19">
        <f t="shared" si="3220"/>
        <v>0</v>
      </c>
      <c r="R2218" s="19">
        <f t="shared" si="3192"/>
        <v>7.5</v>
      </c>
      <c r="S2218" s="19">
        <f t="shared" si="3221"/>
        <v>0</v>
      </c>
      <c r="T2218" s="19">
        <f t="shared" si="3163"/>
        <v>7.5</v>
      </c>
      <c r="U2218" s="19">
        <f t="shared" si="3193"/>
        <v>7.5</v>
      </c>
      <c r="V2218" s="19">
        <f t="shared" si="3194"/>
        <v>7.5</v>
      </c>
      <c r="W2218" s="19">
        <f t="shared" si="3222"/>
        <v>0</v>
      </c>
      <c r="X2218" s="32"/>
      <c r="Y2218" s="23"/>
      <c r="Z2218" s="2"/>
    </row>
    <row r="2219" spans="1:26" x14ac:dyDescent="0.3">
      <c r="A2219" s="47" t="s">
        <v>485</v>
      </c>
      <c r="B2219" s="44">
        <v>240</v>
      </c>
      <c r="C2219" s="47" t="s">
        <v>5</v>
      </c>
      <c r="D2219" s="47" t="s">
        <v>6</v>
      </c>
      <c r="E2219" s="15" t="s">
        <v>543</v>
      </c>
      <c r="F2219" s="19">
        <v>7.5</v>
      </c>
      <c r="G2219" s="19">
        <v>7.5</v>
      </c>
      <c r="H2219" s="19">
        <v>7.5</v>
      </c>
      <c r="I2219" s="19"/>
      <c r="J2219" s="19"/>
      <c r="K2219" s="19"/>
      <c r="L2219" s="19">
        <f t="shared" si="3203"/>
        <v>7.5</v>
      </c>
      <c r="M2219" s="19">
        <f t="shared" si="3204"/>
        <v>7.5</v>
      </c>
      <c r="N2219" s="19">
        <f t="shared" si="3205"/>
        <v>7.5</v>
      </c>
      <c r="O2219" s="19"/>
      <c r="P2219" s="19"/>
      <c r="Q2219" s="19"/>
      <c r="R2219" s="19">
        <f t="shared" si="3192"/>
        <v>7.5</v>
      </c>
      <c r="S2219" s="19"/>
      <c r="T2219" s="19">
        <f t="shared" si="3163"/>
        <v>7.5</v>
      </c>
      <c r="U2219" s="19">
        <f t="shared" si="3193"/>
        <v>7.5</v>
      </c>
      <c r="V2219" s="19">
        <f t="shared" si="3194"/>
        <v>7.5</v>
      </c>
      <c r="W2219" s="19"/>
      <c r="X2219" s="32"/>
      <c r="Y2219" s="23"/>
      <c r="Z2219" s="2"/>
    </row>
    <row r="2220" spans="1:26" ht="78" x14ac:dyDescent="0.3">
      <c r="A2220" s="47" t="s">
        <v>953</v>
      </c>
      <c r="B2220" s="44"/>
      <c r="C2220" s="47"/>
      <c r="D2220" s="47"/>
      <c r="E2220" s="15" t="s">
        <v>807</v>
      </c>
      <c r="F2220" s="19">
        <f t="shared" ref="F2220:K2222" si="3223">F2221</f>
        <v>39.1</v>
      </c>
      <c r="G2220" s="19">
        <f t="shared" si="3223"/>
        <v>39.1</v>
      </c>
      <c r="H2220" s="19">
        <f t="shared" si="3223"/>
        <v>39.1</v>
      </c>
      <c r="I2220" s="19">
        <f t="shared" si="3223"/>
        <v>0</v>
      </c>
      <c r="J2220" s="19">
        <f t="shared" si="3223"/>
        <v>0</v>
      </c>
      <c r="K2220" s="19">
        <f t="shared" si="3223"/>
        <v>0</v>
      </c>
      <c r="L2220" s="19">
        <f t="shared" si="3203"/>
        <v>39.1</v>
      </c>
      <c r="M2220" s="19">
        <f t="shared" si="3204"/>
        <v>39.1</v>
      </c>
      <c r="N2220" s="19">
        <f t="shared" si="3205"/>
        <v>39.1</v>
      </c>
      <c r="O2220" s="19">
        <f t="shared" ref="O2220:Q2222" si="3224">O2221</f>
        <v>0</v>
      </c>
      <c r="P2220" s="19">
        <f t="shared" si="3224"/>
        <v>0</v>
      </c>
      <c r="Q2220" s="19">
        <f t="shared" si="3224"/>
        <v>0</v>
      </c>
      <c r="R2220" s="19">
        <f t="shared" si="3192"/>
        <v>39.1</v>
      </c>
      <c r="S2220" s="19">
        <f t="shared" ref="S2220:S2222" si="3225">S2221</f>
        <v>0</v>
      </c>
      <c r="T2220" s="19">
        <f t="shared" si="3163"/>
        <v>39.1</v>
      </c>
      <c r="U2220" s="19">
        <f t="shared" si="3193"/>
        <v>39.1</v>
      </c>
      <c r="V2220" s="19">
        <f t="shared" si="3194"/>
        <v>39.1</v>
      </c>
      <c r="W2220" s="19">
        <f t="shared" ref="W2220:W2222" si="3226">W2221</f>
        <v>0</v>
      </c>
      <c r="X2220" s="32"/>
      <c r="Y2220" s="23"/>
      <c r="Z2220" s="2"/>
    </row>
    <row r="2221" spans="1:26" ht="93.6" x14ac:dyDescent="0.3">
      <c r="A2221" s="47" t="s">
        <v>953</v>
      </c>
      <c r="B2221" s="44">
        <v>100</v>
      </c>
      <c r="C2221" s="47"/>
      <c r="D2221" s="47"/>
      <c r="E2221" s="15" t="s">
        <v>577</v>
      </c>
      <c r="F2221" s="19">
        <f t="shared" si="3223"/>
        <v>39.1</v>
      </c>
      <c r="G2221" s="19">
        <f t="shared" si="3223"/>
        <v>39.1</v>
      </c>
      <c r="H2221" s="19">
        <f t="shared" si="3223"/>
        <v>39.1</v>
      </c>
      <c r="I2221" s="19">
        <f t="shared" si="3223"/>
        <v>0</v>
      </c>
      <c r="J2221" s="19">
        <f t="shared" si="3223"/>
        <v>0</v>
      </c>
      <c r="K2221" s="19">
        <f t="shared" si="3223"/>
        <v>0</v>
      </c>
      <c r="L2221" s="19">
        <f t="shared" si="3203"/>
        <v>39.1</v>
      </c>
      <c r="M2221" s="19">
        <f t="shared" si="3204"/>
        <v>39.1</v>
      </c>
      <c r="N2221" s="19">
        <f t="shared" si="3205"/>
        <v>39.1</v>
      </c>
      <c r="O2221" s="19">
        <f t="shared" si="3224"/>
        <v>0</v>
      </c>
      <c r="P2221" s="19">
        <f t="shared" si="3224"/>
        <v>0</v>
      </c>
      <c r="Q2221" s="19">
        <f t="shared" si="3224"/>
        <v>0</v>
      </c>
      <c r="R2221" s="19">
        <f t="shared" si="3192"/>
        <v>39.1</v>
      </c>
      <c r="S2221" s="19">
        <f t="shared" si="3225"/>
        <v>0</v>
      </c>
      <c r="T2221" s="19">
        <f t="shared" si="3163"/>
        <v>39.1</v>
      </c>
      <c r="U2221" s="19">
        <f t="shared" si="3193"/>
        <v>39.1</v>
      </c>
      <c r="V2221" s="19">
        <f t="shared" si="3194"/>
        <v>39.1</v>
      </c>
      <c r="W2221" s="19">
        <f t="shared" si="3226"/>
        <v>0</v>
      </c>
      <c r="X2221" s="32"/>
      <c r="Y2221" s="23"/>
      <c r="Z2221" s="2"/>
    </row>
    <row r="2222" spans="1:26" ht="31.2" x14ac:dyDescent="0.3">
      <c r="A2222" s="47" t="s">
        <v>953</v>
      </c>
      <c r="B2222" s="44">
        <v>120</v>
      </c>
      <c r="C2222" s="47"/>
      <c r="D2222" s="47"/>
      <c r="E2222" s="15" t="s">
        <v>585</v>
      </c>
      <c r="F2222" s="19">
        <f t="shared" si="3223"/>
        <v>39.1</v>
      </c>
      <c r="G2222" s="19">
        <f t="shared" si="3223"/>
        <v>39.1</v>
      </c>
      <c r="H2222" s="19">
        <f t="shared" si="3223"/>
        <v>39.1</v>
      </c>
      <c r="I2222" s="19">
        <f t="shared" si="3223"/>
        <v>0</v>
      </c>
      <c r="J2222" s="19">
        <f t="shared" si="3223"/>
        <v>0</v>
      </c>
      <c r="K2222" s="19">
        <f t="shared" si="3223"/>
        <v>0</v>
      </c>
      <c r="L2222" s="19">
        <f t="shared" si="3203"/>
        <v>39.1</v>
      </c>
      <c r="M2222" s="19">
        <f t="shared" si="3204"/>
        <v>39.1</v>
      </c>
      <c r="N2222" s="19">
        <f t="shared" si="3205"/>
        <v>39.1</v>
      </c>
      <c r="O2222" s="19">
        <f t="shared" si="3224"/>
        <v>0</v>
      </c>
      <c r="P2222" s="19">
        <f t="shared" si="3224"/>
        <v>0</v>
      </c>
      <c r="Q2222" s="19">
        <f t="shared" si="3224"/>
        <v>0</v>
      </c>
      <c r="R2222" s="19">
        <f t="shared" si="3192"/>
        <v>39.1</v>
      </c>
      <c r="S2222" s="19">
        <f t="shared" si="3225"/>
        <v>0</v>
      </c>
      <c r="T2222" s="19">
        <f t="shared" si="3163"/>
        <v>39.1</v>
      </c>
      <c r="U2222" s="19">
        <f t="shared" si="3193"/>
        <v>39.1</v>
      </c>
      <c r="V2222" s="19">
        <f t="shared" si="3194"/>
        <v>39.1</v>
      </c>
      <c r="W2222" s="19">
        <f t="shared" si="3226"/>
        <v>0</v>
      </c>
      <c r="X2222" s="32"/>
      <c r="Y2222" s="23"/>
      <c r="Z2222" s="2"/>
    </row>
    <row r="2223" spans="1:26" x14ac:dyDescent="0.3">
      <c r="A2223" s="47" t="s">
        <v>953</v>
      </c>
      <c r="B2223" s="44">
        <v>120</v>
      </c>
      <c r="C2223" s="47" t="s">
        <v>151</v>
      </c>
      <c r="D2223" s="47" t="s">
        <v>24</v>
      </c>
      <c r="E2223" s="15" t="s">
        <v>548</v>
      </c>
      <c r="F2223" s="19">
        <v>39.1</v>
      </c>
      <c r="G2223" s="19">
        <v>39.1</v>
      </c>
      <c r="H2223" s="19">
        <v>39.1</v>
      </c>
      <c r="I2223" s="19"/>
      <c r="J2223" s="19"/>
      <c r="K2223" s="19"/>
      <c r="L2223" s="19">
        <f t="shared" si="3203"/>
        <v>39.1</v>
      </c>
      <c r="M2223" s="19">
        <f t="shared" si="3204"/>
        <v>39.1</v>
      </c>
      <c r="N2223" s="19">
        <f t="shared" si="3205"/>
        <v>39.1</v>
      </c>
      <c r="O2223" s="19"/>
      <c r="P2223" s="19"/>
      <c r="Q2223" s="19"/>
      <c r="R2223" s="19">
        <f t="shared" si="3192"/>
        <v>39.1</v>
      </c>
      <c r="S2223" s="19"/>
      <c r="T2223" s="19">
        <f t="shared" si="3163"/>
        <v>39.1</v>
      </c>
      <c r="U2223" s="19">
        <f t="shared" si="3193"/>
        <v>39.1</v>
      </c>
      <c r="V2223" s="19">
        <f t="shared" si="3194"/>
        <v>39.1</v>
      </c>
      <c r="W2223" s="19"/>
      <c r="X2223" s="32"/>
      <c r="Y2223" s="23"/>
      <c r="Z2223" s="2"/>
    </row>
    <row r="2224" spans="1:26" ht="93.6" x14ac:dyDescent="0.3">
      <c r="A2224" s="47" t="s">
        <v>486</v>
      </c>
      <c r="B2224" s="44"/>
      <c r="C2224" s="47"/>
      <c r="D2224" s="47"/>
      <c r="E2224" s="15" t="s">
        <v>792</v>
      </c>
      <c r="F2224" s="19">
        <f t="shared" ref="F2224:K2224" si="3227">F2225+F2228</f>
        <v>323.89999999999998</v>
      </c>
      <c r="G2224" s="19">
        <f t="shared" si="3227"/>
        <v>323.89999999999998</v>
      </c>
      <c r="H2224" s="19">
        <f t="shared" si="3227"/>
        <v>323.89999999999998</v>
      </c>
      <c r="I2224" s="19">
        <f t="shared" si="3227"/>
        <v>0</v>
      </c>
      <c r="J2224" s="19">
        <f t="shared" si="3227"/>
        <v>0</v>
      </c>
      <c r="K2224" s="19">
        <f t="shared" si="3227"/>
        <v>0</v>
      </c>
      <c r="L2224" s="19">
        <f t="shared" si="3203"/>
        <v>323.89999999999998</v>
      </c>
      <c r="M2224" s="19">
        <f t="shared" si="3204"/>
        <v>323.89999999999998</v>
      </c>
      <c r="N2224" s="19">
        <f t="shared" si="3205"/>
        <v>323.89999999999998</v>
      </c>
      <c r="O2224" s="19">
        <f t="shared" ref="O2224:Q2224" si="3228">O2225+O2228</f>
        <v>0</v>
      </c>
      <c r="P2224" s="19">
        <f t="shared" si="3228"/>
        <v>0</v>
      </c>
      <c r="Q2224" s="19">
        <f t="shared" si="3228"/>
        <v>0</v>
      </c>
      <c r="R2224" s="19">
        <f t="shared" si="3192"/>
        <v>323.89999999999998</v>
      </c>
      <c r="S2224" s="19">
        <f t="shared" ref="S2224" si="3229">S2225+S2228</f>
        <v>0</v>
      </c>
      <c r="T2224" s="19">
        <f t="shared" si="3163"/>
        <v>323.89999999999998</v>
      </c>
      <c r="U2224" s="19">
        <f t="shared" si="3193"/>
        <v>323.89999999999998</v>
      </c>
      <c r="V2224" s="19">
        <f t="shared" si="3194"/>
        <v>323.89999999999998</v>
      </c>
      <c r="W2224" s="19">
        <f t="shared" ref="W2224" si="3230">W2225+W2228</f>
        <v>0</v>
      </c>
      <c r="X2224" s="32"/>
      <c r="Y2224" s="23"/>
      <c r="Z2224" s="2"/>
    </row>
    <row r="2225" spans="1:26" ht="93.6" x14ac:dyDescent="0.3">
      <c r="A2225" s="47" t="s">
        <v>486</v>
      </c>
      <c r="B2225" s="44">
        <v>100</v>
      </c>
      <c r="C2225" s="47"/>
      <c r="D2225" s="47"/>
      <c r="E2225" s="15" t="s">
        <v>577</v>
      </c>
      <c r="F2225" s="19">
        <f t="shared" ref="F2225:K2226" si="3231">F2226</f>
        <v>310.2</v>
      </c>
      <c r="G2225" s="19">
        <f t="shared" si="3231"/>
        <v>310.2</v>
      </c>
      <c r="H2225" s="19">
        <f t="shared" si="3231"/>
        <v>310.2</v>
      </c>
      <c r="I2225" s="19">
        <f t="shared" si="3231"/>
        <v>0</v>
      </c>
      <c r="J2225" s="19">
        <f t="shared" si="3231"/>
        <v>0</v>
      </c>
      <c r="K2225" s="19">
        <f t="shared" si="3231"/>
        <v>0</v>
      </c>
      <c r="L2225" s="19">
        <f t="shared" si="3203"/>
        <v>310.2</v>
      </c>
      <c r="M2225" s="19">
        <f t="shared" si="3204"/>
        <v>310.2</v>
      </c>
      <c r="N2225" s="19">
        <f t="shared" si="3205"/>
        <v>310.2</v>
      </c>
      <c r="O2225" s="19">
        <f t="shared" ref="O2225:Q2226" si="3232">O2226</f>
        <v>0</v>
      </c>
      <c r="P2225" s="19">
        <f t="shared" si="3232"/>
        <v>0</v>
      </c>
      <c r="Q2225" s="19">
        <f t="shared" si="3232"/>
        <v>0</v>
      </c>
      <c r="R2225" s="19">
        <f t="shared" si="3192"/>
        <v>310.2</v>
      </c>
      <c r="S2225" s="19">
        <f t="shared" ref="S2225:S2226" si="3233">S2226</f>
        <v>0</v>
      </c>
      <c r="T2225" s="19">
        <f t="shared" si="3163"/>
        <v>310.2</v>
      </c>
      <c r="U2225" s="19">
        <f t="shared" si="3193"/>
        <v>310.2</v>
      </c>
      <c r="V2225" s="19">
        <f t="shared" si="3194"/>
        <v>310.2</v>
      </c>
      <c r="W2225" s="19">
        <f t="shared" ref="W2225:W2226" si="3234">W2226</f>
        <v>0</v>
      </c>
      <c r="X2225" s="32"/>
      <c r="Y2225" s="23"/>
      <c r="Z2225" s="2"/>
    </row>
    <row r="2226" spans="1:26" ht="31.2" x14ac:dyDescent="0.3">
      <c r="A2226" s="47" t="s">
        <v>486</v>
      </c>
      <c r="B2226" s="44">
        <v>120</v>
      </c>
      <c r="C2226" s="47"/>
      <c r="D2226" s="47"/>
      <c r="E2226" s="15" t="s">
        <v>585</v>
      </c>
      <c r="F2226" s="19">
        <f t="shared" si="3231"/>
        <v>310.2</v>
      </c>
      <c r="G2226" s="19">
        <f t="shared" si="3231"/>
        <v>310.2</v>
      </c>
      <c r="H2226" s="19">
        <f t="shared" si="3231"/>
        <v>310.2</v>
      </c>
      <c r="I2226" s="19">
        <f t="shared" si="3231"/>
        <v>0</v>
      </c>
      <c r="J2226" s="19">
        <f t="shared" si="3231"/>
        <v>0</v>
      </c>
      <c r="K2226" s="19">
        <f t="shared" si="3231"/>
        <v>0</v>
      </c>
      <c r="L2226" s="19">
        <f t="shared" si="3203"/>
        <v>310.2</v>
      </c>
      <c r="M2226" s="19">
        <f t="shared" si="3204"/>
        <v>310.2</v>
      </c>
      <c r="N2226" s="19">
        <f t="shared" si="3205"/>
        <v>310.2</v>
      </c>
      <c r="O2226" s="19">
        <f t="shared" si="3232"/>
        <v>0</v>
      </c>
      <c r="P2226" s="19">
        <f t="shared" si="3232"/>
        <v>0</v>
      </c>
      <c r="Q2226" s="19">
        <f t="shared" si="3232"/>
        <v>0</v>
      </c>
      <c r="R2226" s="19">
        <f t="shared" si="3192"/>
        <v>310.2</v>
      </c>
      <c r="S2226" s="19">
        <f t="shared" si="3233"/>
        <v>0</v>
      </c>
      <c r="T2226" s="19">
        <f t="shared" si="3163"/>
        <v>310.2</v>
      </c>
      <c r="U2226" s="19">
        <f t="shared" si="3193"/>
        <v>310.2</v>
      </c>
      <c r="V2226" s="19">
        <f t="shared" si="3194"/>
        <v>310.2</v>
      </c>
      <c r="W2226" s="19">
        <f t="shared" si="3234"/>
        <v>0</v>
      </c>
      <c r="X2226" s="32"/>
      <c r="Y2226" s="23"/>
      <c r="Z2226" s="2"/>
    </row>
    <row r="2227" spans="1:26" ht="31.2" x14ac:dyDescent="0.3">
      <c r="A2227" s="47" t="s">
        <v>486</v>
      </c>
      <c r="B2227" s="44">
        <v>120</v>
      </c>
      <c r="C2227" s="47" t="s">
        <v>142</v>
      </c>
      <c r="D2227" s="47" t="s">
        <v>200</v>
      </c>
      <c r="E2227" s="15" t="s">
        <v>556</v>
      </c>
      <c r="F2227" s="19">
        <v>310.2</v>
      </c>
      <c r="G2227" s="19">
        <v>310.2</v>
      </c>
      <c r="H2227" s="19">
        <v>310.2</v>
      </c>
      <c r="I2227" s="19"/>
      <c r="J2227" s="19"/>
      <c r="K2227" s="19"/>
      <c r="L2227" s="19">
        <f t="shared" si="3203"/>
        <v>310.2</v>
      </c>
      <c r="M2227" s="19">
        <f t="shared" si="3204"/>
        <v>310.2</v>
      </c>
      <c r="N2227" s="19">
        <f t="shared" si="3205"/>
        <v>310.2</v>
      </c>
      <c r="O2227" s="19"/>
      <c r="P2227" s="19"/>
      <c r="Q2227" s="19"/>
      <c r="R2227" s="19">
        <f t="shared" si="3192"/>
        <v>310.2</v>
      </c>
      <c r="S2227" s="19"/>
      <c r="T2227" s="19">
        <f t="shared" si="3163"/>
        <v>310.2</v>
      </c>
      <c r="U2227" s="19">
        <f t="shared" si="3193"/>
        <v>310.2</v>
      </c>
      <c r="V2227" s="19">
        <f t="shared" si="3194"/>
        <v>310.2</v>
      </c>
      <c r="W2227" s="19"/>
      <c r="X2227" s="32"/>
      <c r="Y2227" s="23"/>
      <c r="Z2227" s="2"/>
    </row>
    <row r="2228" spans="1:26" ht="31.2" x14ac:dyDescent="0.3">
      <c r="A2228" s="47" t="s">
        <v>486</v>
      </c>
      <c r="B2228" s="44">
        <v>200</v>
      </c>
      <c r="C2228" s="47"/>
      <c r="D2228" s="47"/>
      <c r="E2228" s="15" t="s">
        <v>578</v>
      </c>
      <c r="F2228" s="19">
        <f t="shared" ref="F2228:K2229" si="3235">F2229</f>
        <v>13.7</v>
      </c>
      <c r="G2228" s="19">
        <f t="shared" si="3235"/>
        <v>13.7</v>
      </c>
      <c r="H2228" s="19">
        <f t="shared" si="3235"/>
        <v>13.7</v>
      </c>
      <c r="I2228" s="19">
        <f t="shared" si="3235"/>
        <v>0</v>
      </c>
      <c r="J2228" s="19">
        <f t="shared" si="3235"/>
        <v>0</v>
      </c>
      <c r="K2228" s="19">
        <f t="shared" si="3235"/>
        <v>0</v>
      </c>
      <c r="L2228" s="19">
        <f t="shared" si="3203"/>
        <v>13.7</v>
      </c>
      <c r="M2228" s="19">
        <f t="shared" si="3204"/>
        <v>13.7</v>
      </c>
      <c r="N2228" s="19">
        <f t="shared" si="3205"/>
        <v>13.7</v>
      </c>
      <c r="O2228" s="19">
        <f t="shared" ref="O2228:Q2229" si="3236">O2229</f>
        <v>0</v>
      </c>
      <c r="P2228" s="19">
        <f t="shared" si="3236"/>
        <v>0</v>
      </c>
      <c r="Q2228" s="19">
        <f t="shared" si="3236"/>
        <v>0</v>
      </c>
      <c r="R2228" s="19">
        <f t="shared" si="3192"/>
        <v>13.7</v>
      </c>
      <c r="S2228" s="19">
        <f t="shared" ref="S2228:S2229" si="3237">S2229</f>
        <v>0</v>
      </c>
      <c r="T2228" s="19">
        <f t="shared" si="3163"/>
        <v>13.7</v>
      </c>
      <c r="U2228" s="19">
        <f t="shared" si="3193"/>
        <v>13.7</v>
      </c>
      <c r="V2228" s="19">
        <f t="shared" si="3194"/>
        <v>13.7</v>
      </c>
      <c r="W2228" s="19">
        <f t="shared" ref="W2228:W2229" si="3238">W2229</f>
        <v>0</v>
      </c>
      <c r="X2228" s="32"/>
      <c r="Y2228" s="23"/>
      <c r="Z2228" s="2"/>
    </row>
    <row r="2229" spans="1:26" ht="46.8" x14ac:dyDescent="0.3">
      <c r="A2229" s="47" t="s">
        <v>486</v>
      </c>
      <c r="B2229" s="44">
        <v>240</v>
      </c>
      <c r="C2229" s="47"/>
      <c r="D2229" s="47"/>
      <c r="E2229" s="15" t="s">
        <v>586</v>
      </c>
      <c r="F2229" s="19">
        <f t="shared" si="3235"/>
        <v>13.7</v>
      </c>
      <c r="G2229" s="19">
        <f t="shared" si="3235"/>
        <v>13.7</v>
      </c>
      <c r="H2229" s="19">
        <f t="shared" si="3235"/>
        <v>13.7</v>
      </c>
      <c r="I2229" s="19">
        <f t="shared" si="3235"/>
        <v>0</v>
      </c>
      <c r="J2229" s="19">
        <f t="shared" si="3235"/>
        <v>0</v>
      </c>
      <c r="K2229" s="19">
        <f t="shared" si="3235"/>
        <v>0</v>
      </c>
      <c r="L2229" s="19">
        <f t="shared" si="3203"/>
        <v>13.7</v>
      </c>
      <c r="M2229" s="19">
        <f t="shared" si="3204"/>
        <v>13.7</v>
      </c>
      <c r="N2229" s="19">
        <f t="shared" si="3205"/>
        <v>13.7</v>
      </c>
      <c r="O2229" s="19">
        <f t="shared" si="3236"/>
        <v>0</v>
      </c>
      <c r="P2229" s="19">
        <f t="shared" si="3236"/>
        <v>0</v>
      </c>
      <c r="Q2229" s="19">
        <f t="shared" si="3236"/>
        <v>0</v>
      </c>
      <c r="R2229" s="19">
        <f t="shared" si="3192"/>
        <v>13.7</v>
      </c>
      <c r="S2229" s="19">
        <f t="shared" si="3237"/>
        <v>0</v>
      </c>
      <c r="T2229" s="19">
        <f t="shared" si="3163"/>
        <v>13.7</v>
      </c>
      <c r="U2229" s="19">
        <f t="shared" si="3193"/>
        <v>13.7</v>
      </c>
      <c r="V2229" s="19">
        <f t="shared" si="3194"/>
        <v>13.7</v>
      </c>
      <c r="W2229" s="19">
        <f t="shared" si="3238"/>
        <v>0</v>
      </c>
      <c r="X2229" s="32"/>
      <c r="Y2229" s="23"/>
      <c r="Z2229" s="2"/>
    </row>
    <row r="2230" spans="1:26" ht="31.2" x14ac:dyDescent="0.3">
      <c r="A2230" s="47" t="s">
        <v>486</v>
      </c>
      <c r="B2230" s="44">
        <v>240</v>
      </c>
      <c r="C2230" s="47" t="s">
        <v>142</v>
      </c>
      <c r="D2230" s="47" t="s">
        <v>200</v>
      </c>
      <c r="E2230" s="15" t="s">
        <v>556</v>
      </c>
      <c r="F2230" s="19">
        <v>13.7</v>
      </c>
      <c r="G2230" s="19">
        <v>13.7</v>
      </c>
      <c r="H2230" s="19">
        <v>13.7</v>
      </c>
      <c r="I2230" s="19"/>
      <c r="J2230" s="19"/>
      <c r="K2230" s="19"/>
      <c r="L2230" s="19">
        <f t="shared" si="3203"/>
        <v>13.7</v>
      </c>
      <c r="M2230" s="19">
        <f t="shared" si="3204"/>
        <v>13.7</v>
      </c>
      <c r="N2230" s="19">
        <f t="shared" si="3205"/>
        <v>13.7</v>
      </c>
      <c r="O2230" s="19"/>
      <c r="P2230" s="19"/>
      <c r="Q2230" s="19"/>
      <c r="R2230" s="19">
        <f t="shared" si="3192"/>
        <v>13.7</v>
      </c>
      <c r="S2230" s="19"/>
      <c r="T2230" s="19">
        <f t="shared" si="3163"/>
        <v>13.7</v>
      </c>
      <c r="U2230" s="19">
        <f t="shared" si="3193"/>
        <v>13.7</v>
      </c>
      <c r="V2230" s="19">
        <f t="shared" si="3194"/>
        <v>13.7</v>
      </c>
      <c r="W2230" s="19"/>
      <c r="X2230" s="32"/>
      <c r="Y2230" s="23"/>
      <c r="Z2230" s="2"/>
    </row>
    <row r="2231" spans="1:26" ht="46.8" x14ac:dyDescent="0.3">
      <c r="A2231" s="47" t="s">
        <v>827</v>
      </c>
      <c r="B2231" s="44"/>
      <c r="C2231" s="47"/>
      <c r="D2231" s="47"/>
      <c r="E2231" s="15" t="s">
        <v>836</v>
      </c>
      <c r="F2231" s="19">
        <f t="shared" ref="F2231:K2233" si="3239">F2232</f>
        <v>10964.3</v>
      </c>
      <c r="G2231" s="19">
        <f t="shared" si="3239"/>
        <v>0</v>
      </c>
      <c r="H2231" s="19">
        <f t="shared" si="3239"/>
        <v>0</v>
      </c>
      <c r="I2231" s="19">
        <f t="shared" si="3239"/>
        <v>0</v>
      </c>
      <c r="J2231" s="19">
        <f t="shared" si="3239"/>
        <v>0</v>
      </c>
      <c r="K2231" s="19">
        <f t="shared" si="3239"/>
        <v>0</v>
      </c>
      <c r="L2231" s="19">
        <f t="shared" si="3203"/>
        <v>10964.3</v>
      </c>
      <c r="M2231" s="19">
        <f t="shared" si="3204"/>
        <v>0</v>
      </c>
      <c r="N2231" s="19">
        <f t="shared" si="3205"/>
        <v>0</v>
      </c>
      <c r="O2231" s="19">
        <f t="shared" ref="O2231:Q2233" si="3240">O2232</f>
        <v>8910.5519999999997</v>
      </c>
      <c r="P2231" s="19">
        <f t="shared" si="3240"/>
        <v>0</v>
      </c>
      <c r="Q2231" s="19">
        <f t="shared" si="3240"/>
        <v>0</v>
      </c>
      <c r="R2231" s="19">
        <f t="shared" si="3192"/>
        <v>19874.851999999999</v>
      </c>
      <c r="S2231" s="19">
        <f t="shared" ref="S2231:S2233" si="3241">S2232</f>
        <v>0</v>
      </c>
      <c r="T2231" s="19">
        <f t="shared" si="3163"/>
        <v>19874.851999999999</v>
      </c>
      <c r="U2231" s="19">
        <f t="shared" si="3193"/>
        <v>0</v>
      </c>
      <c r="V2231" s="19">
        <f t="shared" si="3194"/>
        <v>0</v>
      </c>
      <c r="W2231" s="19">
        <f t="shared" ref="W2231:W2233" si="3242">W2232</f>
        <v>0</v>
      </c>
      <c r="X2231" s="32"/>
      <c r="Y2231" s="23"/>
      <c r="Z2231" s="2"/>
    </row>
    <row r="2232" spans="1:26" ht="46.8" x14ac:dyDescent="0.3">
      <c r="A2232" s="47" t="s">
        <v>827</v>
      </c>
      <c r="B2232" s="44">
        <v>400</v>
      </c>
      <c r="C2232" s="47"/>
      <c r="D2232" s="47"/>
      <c r="E2232" s="15" t="s">
        <v>580</v>
      </c>
      <c r="F2232" s="19">
        <f t="shared" si="3239"/>
        <v>10964.3</v>
      </c>
      <c r="G2232" s="19">
        <f t="shared" si="3239"/>
        <v>0</v>
      </c>
      <c r="H2232" s="19">
        <f t="shared" si="3239"/>
        <v>0</v>
      </c>
      <c r="I2232" s="19">
        <f t="shared" si="3239"/>
        <v>0</v>
      </c>
      <c r="J2232" s="19">
        <f t="shared" si="3239"/>
        <v>0</v>
      </c>
      <c r="K2232" s="19">
        <f t="shared" si="3239"/>
        <v>0</v>
      </c>
      <c r="L2232" s="19">
        <f t="shared" si="3203"/>
        <v>10964.3</v>
      </c>
      <c r="M2232" s="19">
        <f t="shared" si="3204"/>
        <v>0</v>
      </c>
      <c r="N2232" s="19">
        <f t="shared" si="3205"/>
        <v>0</v>
      </c>
      <c r="O2232" s="19">
        <f t="shared" si="3240"/>
        <v>8910.5519999999997</v>
      </c>
      <c r="P2232" s="19">
        <f t="shared" si="3240"/>
        <v>0</v>
      </c>
      <c r="Q2232" s="19">
        <f t="shared" si="3240"/>
        <v>0</v>
      </c>
      <c r="R2232" s="19">
        <f t="shared" si="3192"/>
        <v>19874.851999999999</v>
      </c>
      <c r="S2232" s="19">
        <f t="shared" si="3241"/>
        <v>0</v>
      </c>
      <c r="T2232" s="19">
        <f t="shared" si="3163"/>
        <v>19874.851999999999</v>
      </c>
      <c r="U2232" s="19">
        <f t="shared" si="3193"/>
        <v>0</v>
      </c>
      <c r="V2232" s="19">
        <f t="shared" si="3194"/>
        <v>0</v>
      </c>
      <c r="W2232" s="19">
        <f t="shared" si="3242"/>
        <v>0</v>
      </c>
      <c r="X2232" s="32"/>
      <c r="Y2232" s="23"/>
      <c r="Z2232" s="2"/>
    </row>
    <row r="2233" spans="1:26" x14ac:dyDescent="0.3">
      <c r="A2233" s="47" t="s">
        <v>827</v>
      </c>
      <c r="B2233" s="44">
        <v>410</v>
      </c>
      <c r="C2233" s="47"/>
      <c r="D2233" s="47"/>
      <c r="E2233" s="15" t="s">
        <v>593</v>
      </c>
      <c r="F2233" s="19">
        <f t="shared" si="3239"/>
        <v>10964.3</v>
      </c>
      <c r="G2233" s="19">
        <f t="shared" si="3239"/>
        <v>0</v>
      </c>
      <c r="H2233" s="19">
        <f t="shared" si="3239"/>
        <v>0</v>
      </c>
      <c r="I2233" s="19">
        <f t="shared" si="3239"/>
        <v>0</v>
      </c>
      <c r="J2233" s="19">
        <f t="shared" si="3239"/>
        <v>0</v>
      </c>
      <c r="K2233" s="19">
        <f t="shared" si="3239"/>
        <v>0</v>
      </c>
      <c r="L2233" s="19">
        <f t="shared" si="3203"/>
        <v>10964.3</v>
      </c>
      <c r="M2233" s="19">
        <f t="shared" si="3204"/>
        <v>0</v>
      </c>
      <c r="N2233" s="19">
        <f t="shared" si="3205"/>
        <v>0</v>
      </c>
      <c r="O2233" s="19">
        <f t="shared" si="3240"/>
        <v>8910.5519999999997</v>
      </c>
      <c r="P2233" s="19">
        <f t="shared" si="3240"/>
        <v>0</v>
      </c>
      <c r="Q2233" s="19">
        <f t="shared" si="3240"/>
        <v>0</v>
      </c>
      <c r="R2233" s="19">
        <f t="shared" si="3192"/>
        <v>19874.851999999999</v>
      </c>
      <c r="S2233" s="19">
        <f t="shared" si="3241"/>
        <v>0</v>
      </c>
      <c r="T2233" s="19">
        <f t="shared" si="3163"/>
        <v>19874.851999999999</v>
      </c>
      <c r="U2233" s="19">
        <f t="shared" si="3193"/>
        <v>0</v>
      </c>
      <c r="V2233" s="19">
        <f t="shared" si="3194"/>
        <v>0</v>
      </c>
      <c r="W2233" s="19">
        <f t="shared" si="3242"/>
        <v>0</v>
      </c>
      <c r="X2233" s="32"/>
      <c r="Y2233" s="23"/>
      <c r="Z2233" s="2"/>
    </row>
    <row r="2234" spans="1:26" x14ac:dyDescent="0.3">
      <c r="A2234" s="47" t="s">
        <v>827</v>
      </c>
      <c r="B2234" s="44">
        <v>410</v>
      </c>
      <c r="C2234" s="47" t="s">
        <v>30</v>
      </c>
      <c r="D2234" s="47" t="s">
        <v>28</v>
      </c>
      <c r="E2234" s="15" t="s">
        <v>565</v>
      </c>
      <c r="F2234" s="19">
        <v>10964.3</v>
      </c>
      <c r="G2234" s="19">
        <v>0</v>
      </c>
      <c r="H2234" s="19">
        <v>0</v>
      </c>
      <c r="I2234" s="19">
        <f>-637.663+637.663</f>
        <v>0</v>
      </c>
      <c r="J2234" s="19"/>
      <c r="K2234" s="19"/>
      <c r="L2234" s="19">
        <f t="shared" si="3203"/>
        <v>10964.3</v>
      </c>
      <c r="M2234" s="19">
        <f t="shared" si="3204"/>
        <v>0</v>
      </c>
      <c r="N2234" s="19">
        <f t="shared" si="3205"/>
        <v>0</v>
      </c>
      <c r="O2234" s="19">
        <v>8910.5519999999997</v>
      </c>
      <c r="P2234" s="19"/>
      <c r="Q2234" s="19"/>
      <c r="R2234" s="19">
        <f t="shared" si="3192"/>
        <v>19874.851999999999</v>
      </c>
      <c r="S2234" s="19"/>
      <c r="T2234" s="19">
        <f t="shared" si="3163"/>
        <v>19874.851999999999</v>
      </c>
      <c r="U2234" s="19">
        <f t="shared" si="3193"/>
        <v>0</v>
      </c>
      <c r="V2234" s="19">
        <f t="shared" si="3194"/>
        <v>0</v>
      </c>
      <c r="W2234" s="19"/>
      <c r="X2234" s="32"/>
      <c r="Y2234" s="23" t="s">
        <v>1281</v>
      </c>
      <c r="Z2234" s="2"/>
    </row>
    <row r="2235" spans="1:26" ht="62.4" x14ac:dyDescent="0.3">
      <c r="A2235" s="47" t="s">
        <v>844</v>
      </c>
      <c r="B2235" s="44"/>
      <c r="C2235" s="47"/>
      <c r="D2235" s="47"/>
      <c r="E2235" s="15" t="s">
        <v>853</v>
      </c>
      <c r="F2235" s="19">
        <f t="shared" ref="F2235:K2237" si="3243">F2236</f>
        <v>401.1</v>
      </c>
      <c r="G2235" s="19">
        <f t="shared" si="3243"/>
        <v>422.4</v>
      </c>
      <c r="H2235" s="19">
        <f t="shared" si="3243"/>
        <v>0</v>
      </c>
      <c r="I2235" s="19">
        <f t="shared" si="3243"/>
        <v>0</v>
      </c>
      <c r="J2235" s="19">
        <f t="shared" si="3243"/>
        <v>0</v>
      </c>
      <c r="K2235" s="19">
        <f t="shared" si="3243"/>
        <v>0</v>
      </c>
      <c r="L2235" s="19">
        <f t="shared" si="3203"/>
        <v>401.1</v>
      </c>
      <c r="M2235" s="19">
        <f t="shared" si="3204"/>
        <v>422.4</v>
      </c>
      <c r="N2235" s="19">
        <f t="shared" si="3205"/>
        <v>0</v>
      </c>
      <c r="O2235" s="19">
        <f t="shared" ref="O2235:Q2237" si="3244">O2236</f>
        <v>385.1</v>
      </c>
      <c r="P2235" s="19">
        <f t="shared" si="3244"/>
        <v>153.19999999999999</v>
      </c>
      <c r="Q2235" s="19">
        <f t="shared" si="3244"/>
        <v>4679.8</v>
      </c>
      <c r="R2235" s="19">
        <f t="shared" si="3192"/>
        <v>786.2</v>
      </c>
      <c r="S2235" s="19">
        <f t="shared" ref="S2235:S2237" si="3245">S2236</f>
        <v>0</v>
      </c>
      <c r="T2235" s="19">
        <f t="shared" si="3163"/>
        <v>786.2</v>
      </c>
      <c r="U2235" s="19">
        <f t="shared" si="3193"/>
        <v>575.59999999999991</v>
      </c>
      <c r="V2235" s="19">
        <f t="shared" si="3194"/>
        <v>4679.8</v>
      </c>
      <c r="W2235" s="19">
        <f t="shared" ref="W2235:W2237" si="3246">W2236</f>
        <v>0</v>
      </c>
      <c r="X2235" s="32"/>
      <c r="Y2235" s="23"/>
      <c r="Z2235" s="2"/>
    </row>
    <row r="2236" spans="1:26" ht="31.2" x14ac:dyDescent="0.3">
      <c r="A2236" s="47" t="s">
        <v>844</v>
      </c>
      <c r="B2236" s="44">
        <v>200</v>
      </c>
      <c r="C2236" s="47"/>
      <c r="D2236" s="47"/>
      <c r="E2236" s="15" t="s">
        <v>578</v>
      </c>
      <c r="F2236" s="19">
        <f t="shared" si="3243"/>
        <v>401.1</v>
      </c>
      <c r="G2236" s="19">
        <f t="shared" si="3243"/>
        <v>422.4</v>
      </c>
      <c r="H2236" s="19">
        <f t="shared" si="3243"/>
        <v>0</v>
      </c>
      <c r="I2236" s="19">
        <f t="shared" si="3243"/>
        <v>0</v>
      </c>
      <c r="J2236" s="19">
        <f t="shared" si="3243"/>
        <v>0</v>
      </c>
      <c r="K2236" s="19">
        <f t="shared" si="3243"/>
        <v>0</v>
      </c>
      <c r="L2236" s="19">
        <f t="shared" si="3203"/>
        <v>401.1</v>
      </c>
      <c r="M2236" s="19">
        <f t="shared" si="3204"/>
        <v>422.4</v>
      </c>
      <c r="N2236" s="19">
        <f t="shared" si="3205"/>
        <v>0</v>
      </c>
      <c r="O2236" s="19">
        <f t="shared" si="3244"/>
        <v>385.1</v>
      </c>
      <c r="P2236" s="19">
        <f t="shared" si="3244"/>
        <v>153.19999999999999</v>
      </c>
      <c r="Q2236" s="19">
        <f t="shared" si="3244"/>
        <v>4679.8</v>
      </c>
      <c r="R2236" s="19">
        <f t="shared" si="3192"/>
        <v>786.2</v>
      </c>
      <c r="S2236" s="19">
        <f t="shared" si="3245"/>
        <v>0</v>
      </c>
      <c r="T2236" s="19">
        <f t="shared" si="3163"/>
        <v>786.2</v>
      </c>
      <c r="U2236" s="19">
        <f t="shared" si="3193"/>
        <v>575.59999999999991</v>
      </c>
      <c r="V2236" s="19">
        <f t="shared" si="3194"/>
        <v>4679.8</v>
      </c>
      <c r="W2236" s="19">
        <f t="shared" si="3246"/>
        <v>0</v>
      </c>
      <c r="X2236" s="32"/>
      <c r="Y2236" s="23"/>
      <c r="Z2236" s="2"/>
    </row>
    <row r="2237" spans="1:26" ht="46.8" x14ac:dyDescent="0.3">
      <c r="A2237" s="47" t="s">
        <v>844</v>
      </c>
      <c r="B2237" s="44">
        <v>240</v>
      </c>
      <c r="C2237" s="47"/>
      <c r="D2237" s="47"/>
      <c r="E2237" s="15" t="s">
        <v>586</v>
      </c>
      <c r="F2237" s="19">
        <f t="shared" si="3243"/>
        <v>401.1</v>
      </c>
      <c r="G2237" s="19">
        <f t="shared" si="3243"/>
        <v>422.4</v>
      </c>
      <c r="H2237" s="19">
        <f t="shared" si="3243"/>
        <v>0</v>
      </c>
      <c r="I2237" s="19">
        <f t="shared" si="3243"/>
        <v>0</v>
      </c>
      <c r="J2237" s="19">
        <f t="shared" si="3243"/>
        <v>0</v>
      </c>
      <c r="K2237" s="19">
        <f t="shared" si="3243"/>
        <v>0</v>
      </c>
      <c r="L2237" s="19">
        <f t="shared" si="3203"/>
        <v>401.1</v>
      </c>
      <c r="M2237" s="19">
        <f t="shared" si="3204"/>
        <v>422.4</v>
      </c>
      <c r="N2237" s="19">
        <f t="shared" si="3205"/>
        <v>0</v>
      </c>
      <c r="O2237" s="19">
        <f t="shared" si="3244"/>
        <v>385.1</v>
      </c>
      <c r="P2237" s="19">
        <f t="shared" si="3244"/>
        <v>153.19999999999999</v>
      </c>
      <c r="Q2237" s="19">
        <f t="shared" si="3244"/>
        <v>4679.8</v>
      </c>
      <c r="R2237" s="19">
        <f t="shared" si="3192"/>
        <v>786.2</v>
      </c>
      <c r="S2237" s="19">
        <f t="shared" si="3245"/>
        <v>0</v>
      </c>
      <c r="T2237" s="19">
        <f t="shared" si="3163"/>
        <v>786.2</v>
      </c>
      <c r="U2237" s="19">
        <f t="shared" si="3193"/>
        <v>575.59999999999991</v>
      </c>
      <c r="V2237" s="19">
        <f t="shared" si="3194"/>
        <v>4679.8</v>
      </c>
      <c r="W2237" s="19">
        <f t="shared" si="3246"/>
        <v>0</v>
      </c>
      <c r="X2237" s="32"/>
      <c r="Y2237" s="23"/>
      <c r="Z2237" s="2"/>
    </row>
    <row r="2238" spans="1:26" x14ac:dyDescent="0.3">
      <c r="A2238" s="47" t="s">
        <v>844</v>
      </c>
      <c r="B2238" s="44">
        <v>240</v>
      </c>
      <c r="C2238" s="47" t="s">
        <v>5</v>
      </c>
      <c r="D2238" s="47" t="s">
        <v>200</v>
      </c>
      <c r="E2238" s="15" t="s">
        <v>845</v>
      </c>
      <c r="F2238" s="19">
        <v>401.1</v>
      </c>
      <c r="G2238" s="19">
        <v>422.4</v>
      </c>
      <c r="H2238" s="19">
        <v>0</v>
      </c>
      <c r="I2238" s="19"/>
      <c r="J2238" s="19"/>
      <c r="K2238" s="19"/>
      <c r="L2238" s="19">
        <f t="shared" si="3203"/>
        <v>401.1</v>
      </c>
      <c r="M2238" s="19">
        <f t="shared" si="3204"/>
        <v>422.4</v>
      </c>
      <c r="N2238" s="19">
        <f t="shared" si="3205"/>
        <v>0</v>
      </c>
      <c r="O2238" s="19">
        <v>385.1</v>
      </c>
      <c r="P2238" s="19">
        <v>153.19999999999999</v>
      </c>
      <c r="Q2238" s="19">
        <v>4679.8</v>
      </c>
      <c r="R2238" s="19">
        <f t="shared" si="3192"/>
        <v>786.2</v>
      </c>
      <c r="S2238" s="19"/>
      <c r="T2238" s="19">
        <f t="shared" si="3163"/>
        <v>786.2</v>
      </c>
      <c r="U2238" s="19">
        <f t="shared" si="3193"/>
        <v>575.59999999999991</v>
      </c>
      <c r="V2238" s="19">
        <f t="shared" si="3194"/>
        <v>4679.8</v>
      </c>
      <c r="W2238" s="19"/>
      <c r="X2238" s="32"/>
      <c r="Y2238" s="23"/>
      <c r="Z2238" s="2"/>
    </row>
    <row r="2239" spans="1:26" ht="31.2" x14ac:dyDescent="0.3">
      <c r="A2239" s="47" t="s">
        <v>846</v>
      </c>
      <c r="B2239" s="44"/>
      <c r="C2239" s="47"/>
      <c r="D2239" s="47"/>
      <c r="E2239" s="15" t="s">
        <v>847</v>
      </c>
      <c r="F2239" s="19">
        <f t="shared" ref="F2239:K2239" si="3247">F2240+F2243+F2246</f>
        <v>52887.4</v>
      </c>
      <c r="G2239" s="19">
        <f t="shared" si="3247"/>
        <v>51587.600000000006</v>
      </c>
      <c r="H2239" s="19">
        <f t="shared" si="3247"/>
        <v>0</v>
      </c>
      <c r="I2239" s="19">
        <f t="shared" si="3247"/>
        <v>0</v>
      </c>
      <c r="J2239" s="19">
        <f t="shared" si="3247"/>
        <v>0</v>
      </c>
      <c r="K2239" s="19">
        <f t="shared" si="3247"/>
        <v>0</v>
      </c>
      <c r="L2239" s="19">
        <f t="shared" si="3203"/>
        <v>52887.4</v>
      </c>
      <c r="M2239" s="19">
        <f t="shared" si="3204"/>
        <v>51587.600000000006</v>
      </c>
      <c r="N2239" s="19">
        <f t="shared" si="3205"/>
        <v>0</v>
      </c>
      <c r="O2239" s="19">
        <f t="shared" ref="O2239:Q2239" si="3248">O2240+O2243+O2246</f>
        <v>0</v>
      </c>
      <c r="P2239" s="19">
        <f t="shared" si="3248"/>
        <v>0</v>
      </c>
      <c r="Q2239" s="19">
        <f t="shared" si="3248"/>
        <v>56746.400000000001</v>
      </c>
      <c r="R2239" s="19">
        <f t="shared" si="3192"/>
        <v>52887.4</v>
      </c>
      <c r="S2239" s="19">
        <f t="shared" ref="S2239" si="3249">S2240+S2243+S2246</f>
        <v>0</v>
      </c>
      <c r="T2239" s="19">
        <f t="shared" si="3163"/>
        <v>52887.4</v>
      </c>
      <c r="U2239" s="19">
        <f t="shared" si="3193"/>
        <v>51587.600000000006</v>
      </c>
      <c r="V2239" s="19">
        <f t="shared" si="3194"/>
        <v>56746.400000000001</v>
      </c>
      <c r="W2239" s="19">
        <f t="shared" ref="W2239" si="3250">W2240+W2243+W2246</f>
        <v>0</v>
      </c>
      <c r="X2239" s="32"/>
      <c r="Y2239" s="23"/>
      <c r="Z2239" s="2"/>
    </row>
    <row r="2240" spans="1:26" ht="93.6" x14ac:dyDescent="0.3">
      <c r="A2240" s="47" t="s">
        <v>846</v>
      </c>
      <c r="B2240" s="44">
        <v>100</v>
      </c>
      <c r="C2240" s="47"/>
      <c r="D2240" s="47"/>
      <c r="E2240" s="15" t="s">
        <v>577</v>
      </c>
      <c r="F2240" s="19">
        <f t="shared" ref="F2240:K2241" si="3251">F2241</f>
        <v>34269.300000000003</v>
      </c>
      <c r="G2240" s="19">
        <f t="shared" si="3251"/>
        <v>34269.300000000003</v>
      </c>
      <c r="H2240" s="19">
        <f t="shared" si="3251"/>
        <v>0</v>
      </c>
      <c r="I2240" s="19">
        <f t="shared" si="3251"/>
        <v>0</v>
      </c>
      <c r="J2240" s="19">
        <f t="shared" si="3251"/>
        <v>0</v>
      </c>
      <c r="K2240" s="19">
        <f t="shared" si="3251"/>
        <v>0</v>
      </c>
      <c r="L2240" s="19">
        <f t="shared" si="3203"/>
        <v>34269.300000000003</v>
      </c>
      <c r="M2240" s="19">
        <f t="shared" si="3204"/>
        <v>34269.300000000003</v>
      </c>
      <c r="N2240" s="19">
        <f t="shared" si="3205"/>
        <v>0</v>
      </c>
      <c r="O2240" s="19">
        <f t="shared" ref="O2240:Q2241" si="3252">O2241</f>
        <v>0</v>
      </c>
      <c r="P2240" s="19">
        <f t="shared" si="3252"/>
        <v>0</v>
      </c>
      <c r="Q2240" s="19">
        <f t="shared" si="3252"/>
        <v>34269.300000000003</v>
      </c>
      <c r="R2240" s="19">
        <f t="shared" si="3192"/>
        <v>34269.300000000003</v>
      </c>
      <c r="S2240" s="19">
        <f t="shared" ref="S2240:S2241" si="3253">S2241</f>
        <v>0</v>
      </c>
      <c r="T2240" s="19">
        <f t="shared" ref="T2240:T2303" si="3254">R2240+S2240</f>
        <v>34269.300000000003</v>
      </c>
      <c r="U2240" s="19">
        <f t="shared" si="3193"/>
        <v>34269.300000000003</v>
      </c>
      <c r="V2240" s="19">
        <f t="shared" si="3194"/>
        <v>34269.300000000003</v>
      </c>
      <c r="W2240" s="19">
        <f t="shared" ref="W2240:W2241" si="3255">W2241</f>
        <v>0</v>
      </c>
      <c r="X2240" s="32"/>
      <c r="Y2240" s="23"/>
      <c r="Z2240" s="2"/>
    </row>
    <row r="2241" spans="1:26" ht="31.2" x14ac:dyDescent="0.3">
      <c r="A2241" s="47" t="s">
        <v>846</v>
      </c>
      <c r="B2241" s="44">
        <v>120</v>
      </c>
      <c r="C2241" s="47"/>
      <c r="D2241" s="47"/>
      <c r="E2241" s="15" t="s">
        <v>585</v>
      </c>
      <c r="F2241" s="19">
        <f t="shared" si="3251"/>
        <v>34269.300000000003</v>
      </c>
      <c r="G2241" s="19">
        <f t="shared" si="3251"/>
        <v>34269.300000000003</v>
      </c>
      <c r="H2241" s="19">
        <f t="shared" si="3251"/>
        <v>0</v>
      </c>
      <c r="I2241" s="19">
        <f t="shared" si="3251"/>
        <v>0</v>
      </c>
      <c r="J2241" s="19">
        <f t="shared" si="3251"/>
        <v>0</v>
      </c>
      <c r="K2241" s="19">
        <f t="shared" si="3251"/>
        <v>0</v>
      </c>
      <c r="L2241" s="19">
        <f t="shared" si="3203"/>
        <v>34269.300000000003</v>
      </c>
      <c r="M2241" s="19">
        <f t="shared" si="3204"/>
        <v>34269.300000000003</v>
      </c>
      <c r="N2241" s="19">
        <f t="shared" si="3205"/>
        <v>0</v>
      </c>
      <c r="O2241" s="19">
        <f t="shared" si="3252"/>
        <v>0</v>
      </c>
      <c r="P2241" s="19">
        <f t="shared" si="3252"/>
        <v>0</v>
      </c>
      <c r="Q2241" s="19">
        <f t="shared" si="3252"/>
        <v>34269.300000000003</v>
      </c>
      <c r="R2241" s="19">
        <f t="shared" si="3192"/>
        <v>34269.300000000003</v>
      </c>
      <c r="S2241" s="19">
        <f t="shared" si="3253"/>
        <v>0</v>
      </c>
      <c r="T2241" s="19">
        <f t="shared" si="3254"/>
        <v>34269.300000000003</v>
      </c>
      <c r="U2241" s="19">
        <f t="shared" si="3193"/>
        <v>34269.300000000003</v>
      </c>
      <c r="V2241" s="19">
        <f t="shared" si="3194"/>
        <v>34269.300000000003</v>
      </c>
      <c r="W2241" s="19">
        <f t="shared" si="3255"/>
        <v>0</v>
      </c>
      <c r="X2241" s="32"/>
      <c r="Y2241" s="23"/>
      <c r="Z2241" s="2"/>
    </row>
    <row r="2242" spans="1:26" x14ac:dyDescent="0.3">
      <c r="A2242" s="47" t="s">
        <v>846</v>
      </c>
      <c r="B2242" s="44">
        <v>120</v>
      </c>
      <c r="C2242" s="47" t="s">
        <v>5</v>
      </c>
      <c r="D2242" s="47" t="s">
        <v>6</v>
      </c>
      <c r="E2242" s="15" t="s">
        <v>543</v>
      </c>
      <c r="F2242" s="19">
        <v>34269.300000000003</v>
      </c>
      <c r="G2242" s="19">
        <v>34269.300000000003</v>
      </c>
      <c r="H2242" s="19">
        <v>0</v>
      </c>
      <c r="I2242" s="19"/>
      <c r="J2242" s="19"/>
      <c r="K2242" s="19"/>
      <c r="L2242" s="19">
        <f t="shared" si="3203"/>
        <v>34269.300000000003</v>
      </c>
      <c r="M2242" s="19">
        <f t="shared" si="3204"/>
        <v>34269.300000000003</v>
      </c>
      <c r="N2242" s="19">
        <f t="shared" si="3205"/>
        <v>0</v>
      </c>
      <c r="O2242" s="19"/>
      <c r="P2242" s="19"/>
      <c r="Q2242" s="19">
        <v>34269.300000000003</v>
      </c>
      <c r="R2242" s="19">
        <f t="shared" si="3192"/>
        <v>34269.300000000003</v>
      </c>
      <c r="S2242" s="19"/>
      <c r="T2242" s="19">
        <f t="shared" si="3254"/>
        <v>34269.300000000003</v>
      </c>
      <c r="U2242" s="19">
        <f t="shared" si="3193"/>
        <v>34269.300000000003</v>
      </c>
      <c r="V2242" s="19">
        <f t="shared" si="3194"/>
        <v>34269.300000000003</v>
      </c>
      <c r="W2242" s="19"/>
      <c r="X2242" s="32"/>
      <c r="Y2242" s="23"/>
      <c r="Z2242" s="2"/>
    </row>
    <row r="2243" spans="1:26" ht="31.2" x14ac:dyDescent="0.3">
      <c r="A2243" s="47" t="s">
        <v>846</v>
      </c>
      <c r="B2243" s="44">
        <v>200</v>
      </c>
      <c r="C2243" s="47"/>
      <c r="D2243" s="47"/>
      <c r="E2243" s="15" t="s">
        <v>578</v>
      </c>
      <c r="F2243" s="19">
        <f t="shared" ref="F2243:K2244" si="3256">F2244</f>
        <v>18538.099999999999</v>
      </c>
      <c r="G2243" s="19">
        <f t="shared" si="3256"/>
        <v>17238.3</v>
      </c>
      <c r="H2243" s="19">
        <f t="shared" si="3256"/>
        <v>0</v>
      </c>
      <c r="I2243" s="19">
        <f t="shared" si="3256"/>
        <v>0</v>
      </c>
      <c r="J2243" s="19">
        <f t="shared" si="3256"/>
        <v>0</v>
      </c>
      <c r="K2243" s="19">
        <f t="shared" si="3256"/>
        <v>0</v>
      </c>
      <c r="L2243" s="19">
        <f t="shared" si="3203"/>
        <v>18538.099999999999</v>
      </c>
      <c r="M2243" s="19">
        <f t="shared" si="3204"/>
        <v>17238.3</v>
      </c>
      <c r="N2243" s="19">
        <f t="shared" si="3205"/>
        <v>0</v>
      </c>
      <c r="O2243" s="19">
        <f t="shared" ref="O2243:Q2244" si="3257">O2244</f>
        <v>0</v>
      </c>
      <c r="P2243" s="19">
        <f t="shared" si="3257"/>
        <v>0</v>
      </c>
      <c r="Q2243" s="19">
        <f t="shared" si="3257"/>
        <v>22397.1</v>
      </c>
      <c r="R2243" s="19">
        <f t="shared" si="3192"/>
        <v>18538.099999999999</v>
      </c>
      <c r="S2243" s="19">
        <f t="shared" ref="S2243:S2244" si="3258">S2244</f>
        <v>0</v>
      </c>
      <c r="T2243" s="19">
        <f t="shared" si="3254"/>
        <v>18538.099999999999</v>
      </c>
      <c r="U2243" s="19">
        <f t="shared" si="3193"/>
        <v>17238.3</v>
      </c>
      <c r="V2243" s="19">
        <f t="shared" si="3194"/>
        <v>22397.1</v>
      </c>
      <c r="W2243" s="19">
        <f t="shared" ref="W2243:W2244" si="3259">W2244</f>
        <v>0</v>
      </c>
      <c r="X2243" s="32"/>
      <c r="Y2243" s="23"/>
      <c r="Z2243" s="2"/>
    </row>
    <row r="2244" spans="1:26" ht="46.8" x14ac:dyDescent="0.3">
      <c r="A2244" s="47" t="s">
        <v>846</v>
      </c>
      <c r="B2244" s="44">
        <v>240</v>
      </c>
      <c r="C2244" s="47"/>
      <c r="D2244" s="47"/>
      <c r="E2244" s="15" t="s">
        <v>586</v>
      </c>
      <c r="F2244" s="19">
        <f t="shared" si="3256"/>
        <v>18538.099999999999</v>
      </c>
      <c r="G2244" s="19">
        <f t="shared" si="3256"/>
        <v>17238.3</v>
      </c>
      <c r="H2244" s="19">
        <f t="shared" si="3256"/>
        <v>0</v>
      </c>
      <c r="I2244" s="19">
        <f t="shared" si="3256"/>
        <v>0</v>
      </c>
      <c r="J2244" s="19">
        <f t="shared" si="3256"/>
        <v>0</v>
      </c>
      <c r="K2244" s="19">
        <f t="shared" si="3256"/>
        <v>0</v>
      </c>
      <c r="L2244" s="19">
        <f t="shared" si="3203"/>
        <v>18538.099999999999</v>
      </c>
      <c r="M2244" s="19">
        <f t="shared" si="3204"/>
        <v>17238.3</v>
      </c>
      <c r="N2244" s="19">
        <f t="shared" si="3205"/>
        <v>0</v>
      </c>
      <c r="O2244" s="19">
        <f t="shared" si="3257"/>
        <v>0</v>
      </c>
      <c r="P2244" s="19">
        <f t="shared" si="3257"/>
        <v>0</v>
      </c>
      <c r="Q2244" s="19">
        <f t="shared" si="3257"/>
        <v>22397.1</v>
      </c>
      <c r="R2244" s="19">
        <f t="shared" si="3192"/>
        <v>18538.099999999999</v>
      </c>
      <c r="S2244" s="19">
        <f t="shared" si="3258"/>
        <v>0</v>
      </c>
      <c r="T2244" s="19">
        <f t="shared" si="3254"/>
        <v>18538.099999999999</v>
      </c>
      <c r="U2244" s="19">
        <f t="shared" si="3193"/>
        <v>17238.3</v>
      </c>
      <c r="V2244" s="19">
        <f t="shared" si="3194"/>
        <v>22397.1</v>
      </c>
      <c r="W2244" s="19">
        <f t="shared" si="3259"/>
        <v>0</v>
      </c>
      <c r="X2244" s="32"/>
      <c r="Y2244" s="23"/>
      <c r="Z2244" s="2"/>
    </row>
    <row r="2245" spans="1:26" x14ac:dyDescent="0.3">
      <c r="A2245" s="47" t="s">
        <v>846</v>
      </c>
      <c r="B2245" s="44">
        <v>240</v>
      </c>
      <c r="C2245" s="47" t="s">
        <v>5</v>
      </c>
      <c r="D2245" s="47" t="s">
        <v>6</v>
      </c>
      <c r="E2245" s="15" t="s">
        <v>543</v>
      </c>
      <c r="F2245" s="19">
        <v>18538.099999999999</v>
      </c>
      <c r="G2245" s="19">
        <v>17238.3</v>
      </c>
      <c r="H2245" s="19">
        <v>0</v>
      </c>
      <c r="I2245" s="19"/>
      <c r="J2245" s="19"/>
      <c r="K2245" s="19"/>
      <c r="L2245" s="19">
        <f t="shared" si="3203"/>
        <v>18538.099999999999</v>
      </c>
      <c r="M2245" s="19">
        <f t="shared" si="3204"/>
        <v>17238.3</v>
      </c>
      <c r="N2245" s="19">
        <f t="shared" si="3205"/>
        <v>0</v>
      </c>
      <c r="O2245" s="19"/>
      <c r="P2245" s="19"/>
      <c r="Q2245" s="19">
        <v>22397.1</v>
      </c>
      <c r="R2245" s="19">
        <f t="shared" si="3192"/>
        <v>18538.099999999999</v>
      </c>
      <c r="S2245" s="19"/>
      <c r="T2245" s="19">
        <f t="shared" si="3254"/>
        <v>18538.099999999999</v>
      </c>
      <c r="U2245" s="19">
        <f t="shared" si="3193"/>
        <v>17238.3</v>
      </c>
      <c r="V2245" s="19">
        <f t="shared" si="3194"/>
        <v>22397.1</v>
      </c>
      <c r="W2245" s="19"/>
      <c r="X2245" s="32"/>
      <c r="Y2245" s="23"/>
      <c r="Z2245" s="2"/>
    </row>
    <row r="2246" spans="1:26" x14ac:dyDescent="0.3">
      <c r="A2246" s="47" t="s">
        <v>846</v>
      </c>
      <c r="B2246" s="44">
        <v>800</v>
      </c>
      <c r="C2246" s="47"/>
      <c r="D2246" s="47"/>
      <c r="E2246" s="15" t="s">
        <v>583</v>
      </c>
      <c r="F2246" s="19">
        <f t="shared" ref="F2246:K2247" si="3260">F2247</f>
        <v>80</v>
      </c>
      <c r="G2246" s="19">
        <f t="shared" si="3260"/>
        <v>80</v>
      </c>
      <c r="H2246" s="19">
        <f t="shared" si="3260"/>
        <v>0</v>
      </c>
      <c r="I2246" s="19">
        <f t="shared" si="3260"/>
        <v>0</v>
      </c>
      <c r="J2246" s="19">
        <f t="shared" si="3260"/>
        <v>0</v>
      </c>
      <c r="K2246" s="19">
        <f t="shared" si="3260"/>
        <v>0</v>
      </c>
      <c r="L2246" s="19">
        <f t="shared" si="3203"/>
        <v>80</v>
      </c>
      <c r="M2246" s="19">
        <f t="shared" si="3204"/>
        <v>80</v>
      </c>
      <c r="N2246" s="19">
        <f t="shared" si="3205"/>
        <v>0</v>
      </c>
      <c r="O2246" s="19">
        <f t="shared" ref="O2246:Q2247" si="3261">O2247</f>
        <v>0</v>
      </c>
      <c r="P2246" s="19">
        <f t="shared" si="3261"/>
        <v>0</v>
      </c>
      <c r="Q2246" s="19">
        <f t="shared" si="3261"/>
        <v>80</v>
      </c>
      <c r="R2246" s="19">
        <f t="shared" si="3192"/>
        <v>80</v>
      </c>
      <c r="S2246" s="19">
        <f t="shared" ref="S2246:S2247" si="3262">S2247</f>
        <v>0</v>
      </c>
      <c r="T2246" s="19">
        <f t="shared" si="3254"/>
        <v>80</v>
      </c>
      <c r="U2246" s="19">
        <f t="shared" si="3193"/>
        <v>80</v>
      </c>
      <c r="V2246" s="19">
        <f t="shared" si="3194"/>
        <v>80</v>
      </c>
      <c r="W2246" s="19">
        <f t="shared" ref="W2246:W2247" si="3263">W2247</f>
        <v>0</v>
      </c>
      <c r="X2246" s="32"/>
      <c r="Y2246" s="23"/>
      <c r="Z2246" s="2"/>
    </row>
    <row r="2247" spans="1:26" x14ac:dyDescent="0.3">
      <c r="A2247" s="47" t="s">
        <v>846</v>
      </c>
      <c r="B2247" s="44">
        <v>850</v>
      </c>
      <c r="C2247" s="47"/>
      <c r="D2247" s="47"/>
      <c r="E2247" s="15" t="s">
        <v>601</v>
      </c>
      <c r="F2247" s="19">
        <f t="shared" si="3260"/>
        <v>80</v>
      </c>
      <c r="G2247" s="19">
        <f t="shared" si="3260"/>
        <v>80</v>
      </c>
      <c r="H2247" s="19">
        <f t="shared" si="3260"/>
        <v>0</v>
      </c>
      <c r="I2247" s="19">
        <f t="shared" si="3260"/>
        <v>0</v>
      </c>
      <c r="J2247" s="19">
        <f t="shared" si="3260"/>
        <v>0</v>
      </c>
      <c r="K2247" s="19">
        <f t="shared" si="3260"/>
        <v>0</v>
      </c>
      <c r="L2247" s="19">
        <f t="shared" si="3203"/>
        <v>80</v>
      </c>
      <c r="M2247" s="19">
        <f t="shared" si="3204"/>
        <v>80</v>
      </c>
      <c r="N2247" s="19">
        <f t="shared" si="3205"/>
        <v>0</v>
      </c>
      <c r="O2247" s="19">
        <f t="shared" si="3261"/>
        <v>0</v>
      </c>
      <c r="P2247" s="19">
        <f t="shared" si="3261"/>
        <v>0</v>
      </c>
      <c r="Q2247" s="19">
        <f t="shared" si="3261"/>
        <v>80</v>
      </c>
      <c r="R2247" s="19">
        <f t="shared" si="3192"/>
        <v>80</v>
      </c>
      <c r="S2247" s="19">
        <f t="shared" si="3262"/>
        <v>0</v>
      </c>
      <c r="T2247" s="19">
        <f t="shared" si="3254"/>
        <v>80</v>
      </c>
      <c r="U2247" s="19">
        <f t="shared" si="3193"/>
        <v>80</v>
      </c>
      <c r="V2247" s="19">
        <f t="shared" si="3194"/>
        <v>80</v>
      </c>
      <c r="W2247" s="19">
        <f t="shared" si="3263"/>
        <v>0</v>
      </c>
      <c r="X2247" s="32"/>
      <c r="Y2247" s="23"/>
      <c r="Z2247" s="2"/>
    </row>
    <row r="2248" spans="1:26" x14ac:dyDescent="0.3">
      <c r="A2248" s="47" t="s">
        <v>846</v>
      </c>
      <c r="B2248" s="44">
        <v>850</v>
      </c>
      <c r="C2248" s="47" t="s">
        <v>5</v>
      </c>
      <c r="D2248" s="47" t="s">
        <v>6</v>
      </c>
      <c r="E2248" s="15" t="s">
        <v>543</v>
      </c>
      <c r="F2248" s="19">
        <v>80</v>
      </c>
      <c r="G2248" s="19">
        <v>80</v>
      </c>
      <c r="H2248" s="19">
        <v>0</v>
      </c>
      <c r="I2248" s="19"/>
      <c r="J2248" s="19"/>
      <c r="K2248" s="19"/>
      <c r="L2248" s="19">
        <f t="shared" si="3203"/>
        <v>80</v>
      </c>
      <c r="M2248" s="19">
        <f t="shared" si="3204"/>
        <v>80</v>
      </c>
      <c r="N2248" s="19">
        <f t="shared" si="3205"/>
        <v>0</v>
      </c>
      <c r="O2248" s="19"/>
      <c r="P2248" s="19"/>
      <c r="Q2248" s="19">
        <v>80</v>
      </c>
      <c r="R2248" s="19">
        <f t="shared" si="3192"/>
        <v>80</v>
      </c>
      <c r="S2248" s="19"/>
      <c r="T2248" s="19">
        <f t="shared" si="3254"/>
        <v>80</v>
      </c>
      <c r="U2248" s="19">
        <f t="shared" si="3193"/>
        <v>80</v>
      </c>
      <c r="V2248" s="19">
        <f t="shared" si="3194"/>
        <v>80</v>
      </c>
      <c r="W2248" s="19"/>
      <c r="X2248" s="32"/>
      <c r="Y2248" s="23"/>
      <c r="Z2248" s="2"/>
    </row>
    <row r="2249" spans="1:26" ht="46.8" x14ac:dyDescent="0.3">
      <c r="A2249" s="47" t="s">
        <v>487</v>
      </c>
      <c r="B2249" s="44"/>
      <c r="C2249" s="47"/>
      <c r="D2249" s="47"/>
      <c r="E2249" s="15" t="s">
        <v>808</v>
      </c>
      <c r="F2249" s="19">
        <f t="shared" ref="F2249:K2251" si="3264">F2250</f>
        <v>7803.3</v>
      </c>
      <c r="G2249" s="19">
        <f t="shared" si="3264"/>
        <v>8355.9</v>
      </c>
      <c r="H2249" s="19">
        <f t="shared" si="3264"/>
        <v>8908.6</v>
      </c>
      <c r="I2249" s="19">
        <f t="shared" si="3264"/>
        <v>-276.39999999999998</v>
      </c>
      <c r="J2249" s="19">
        <f t="shared" si="3264"/>
        <v>-276.39999999999998</v>
      </c>
      <c r="K2249" s="19">
        <f t="shared" si="3264"/>
        <v>-276.39999999999998</v>
      </c>
      <c r="L2249" s="19">
        <f t="shared" si="3203"/>
        <v>7526.9000000000005</v>
      </c>
      <c r="M2249" s="19">
        <f t="shared" si="3204"/>
        <v>8079.5</v>
      </c>
      <c r="N2249" s="19">
        <f t="shared" si="3205"/>
        <v>8632.2000000000007</v>
      </c>
      <c r="O2249" s="19">
        <f t="shared" ref="O2249:Q2251" si="3265">O2250</f>
        <v>0</v>
      </c>
      <c r="P2249" s="19">
        <f t="shared" si="3265"/>
        <v>0</v>
      </c>
      <c r="Q2249" s="19">
        <f t="shared" si="3265"/>
        <v>0</v>
      </c>
      <c r="R2249" s="19">
        <f t="shared" si="3192"/>
        <v>7526.9000000000005</v>
      </c>
      <c r="S2249" s="19">
        <f t="shared" ref="S2249:S2251" si="3266">S2250</f>
        <v>0</v>
      </c>
      <c r="T2249" s="19">
        <f t="shared" si="3254"/>
        <v>7526.9000000000005</v>
      </c>
      <c r="U2249" s="19">
        <f t="shared" si="3193"/>
        <v>8079.5</v>
      </c>
      <c r="V2249" s="19">
        <f t="shared" si="3194"/>
        <v>8632.2000000000007</v>
      </c>
      <c r="W2249" s="19">
        <f t="shared" ref="W2249:W2251" si="3267">W2250</f>
        <v>0</v>
      </c>
      <c r="X2249" s="32"/>
      <c r="Y2249" s="23"/>
      <c r="Z2249" s="2"/>
    </row>
    <row r="2250" spans="1:26" ht="31.2" x14ac:dyDescent="0.3">
      <c r="A2250" s="47" t="s">
        <v>487</v>
      </c>
      <c r="B2250" s="44">
        <v>300</v>
      </c>
      <c r="C2250" s="47"/>
      <c r="D2250" s="47"/>
      <c r="E2250" s="15" t="s">
        <v>579</v>
      </c>
      <c r="F2250" s="19">
        <f t="shared" si="3264"/>
        <v>7803.3</v>
      </c>
      <c r="G2250" s="19">
        <f t="shared" si="3264"/>
        <v>8355.9</v>
      </c>
      <c r="H2250" s="19">
        <f t="shared" si="3264"/>
        <v>8908.6</v>
      </c>
      <c r="I2250" s="19">
        <f t="shared" si="3264"/>
        <v>-276.39999999999998</v>
      </c>
      <c r="J2250" s="19">
        <f t="shared" si="3264"/>
        <v>-276.39999999999998</v>
      </c>
      <c r="K2250" s="19">
        <f t="shared" si="3264"/>
        <v>-276.39999999999998</v>
      </c>
      <c r="L2250" s="19">
        <f t="shared" si="3203"/>
        <v>7526.9000000000005</v>
      </c>
      <c r="M2250" s="19">
        <f t="shared" si="3204"/>
        <v>8079.5</v>
      </c>
      <c r="N2250" s="19">
        <f t="shared" si="3205"/>
        <v>8632.2000000000007</v>
      </c>
      <c r="O2250" s="19">
        <f t="shared" si="3265"/>
        <v>0</v>
      </c>
      <c r="P2250" s="19">
        <f t="shared" si="3265"/>
        <v>0</v>
      </c>
      <c r="Q2250" s="19">
        <f t="shared" si="3265"/>
        <v>0</v>
      </c>
      <c r="R2250" s="19">
        <f t="shared" si="3192"/>
        <v>7526.9000000000005</v>
      </c>
      <c r="S2250" s="19">
        <f t="shared" si="3266"/>
        <v>0</v>
      </c>
      <c r="T2250" s="19">
        <f t="shared" si="3254"/>
        <v>7526.9000000000005</v>
      </c>
      <c r="U2250" s="19">
        <f t="shared" si="3193"/>
        <v>8079.5</v>
      </c>
      <c r="V2250" s="19">
        <f t="shared" si="3194"/>
        <v>8632.2000000000007</v>
      </c>
      <c r="W2250" s="19">
        <f t="shared" si="3267"/>
        <v>0</v>
      </c>
      <c r="X2250" s="32"/>
      <c r="Y2250" s="23"/>
      <c r="Z2250" s="2"/>
    </row>
    <row r="2251" spans="1:26" ht="31.2" x14ac:dyDescent="0.3">
      <c r="A2251" s="47" t="s">
        <v>487</v>
      </c>
      <c r="B2251" s="44">
        <v>320</v>
      </c>
      <c r="C2251" s="47"/>
      <c r="D2251" s="47"/>
      <c r="E2251" s="15" t="s">
        <v>588</v>
      </c>
      <c r="F2251" s="19">
        <f t="shared" si="3264"/>
        <v>7803.3</v>
      </c>
      <c r="G2251" s="19">
        <f t="shared" si="3264"/>
        <v>8355.9</v>
      </c>
      <c r="H2251" s="19">
        <f t="shared" si="3264"/>
        <v>8908.6</v>
      </c>
      <c r="I2251" s="19">
        <f t="shared" si="3264"/>
        <v>-276.39999999999998</v>
      </c>
      <c r="J2251" s="19">
        <f t="shared" si="3264"/>
        <v>-276.39999999999998</v>
      </c>
      <c r="K2251" s="19">
        <f t="shared" si="3264"/>
        <v>-276.39999999999998</v>
      </c>
      <c r="L2251" s="19">
        <f t="shared" si="3203"/>
        <v>7526.9000000000005</v>
      </c>
      <c r="M2251" s="19">
        <f t="shared" si="3204"/>
        <v>8079.5</v>
      </c>
      <c r="N2251" s="19">
        <f t="shared" si="3205"/>
        <v>8632.2000000000007</v>
      </c>
      <c r="O2251" s="19">
        <f t="shared" si="3265"/>
        <v>0</v>
      </c>
      <c r="P2251" s="19">
        <f t="shared" si="3265"/>
        <v>0</v>
      </c>
      <c r="Q2251" s="19">
        <f t="shared" si="3265"/>
        <v>0</v>
      </c>
      <c r="R2251" s="19">
        <f t="shared" si="3192"/>
        <v>7526.9000000000005</v>
      </c>
      <c r="S2251" s="19">
        <f t="shared" si="3266"/>
        <v>0</v>
      </c>
      <c r="T2251" s="19">
        <f t="shared" si="3254"/>
        <v>7526.9000000000005</v>
      </c>
      <c r="U2251" s="19">
        <f t="shared" si="3193"/>
        <v>8079.5</v>
      </c>
      <c r="V2251" s="19">
        <f t="shared" si="3194"/>
        <v>8632.2000000000007</v>
      </c>
      <c r="W2251" s="19">
        <f t="shared" si="3267"/>
        <v>0</v>
      </c>
      <c r="X2251" s="32"/>
      <c r="Y2251" s="23"/>
      <c r="Z2251" s="2"/>
    </row>
    <row r="2252" spans="1:26" x14ac:dyDescent="0.3">
      <c r="A2252" s="47" t="s">
        <v>487</v>
      </c>
      <c r="B2252" s="44">
        <v>320</v>
      </c>
      <c r="C2252" s="47" t="s">
        <v>61</v>
      </c>
      <c r="D2252" s="47" t="s">
        <v>20</v>
      </c>
      <c r="E2252" s="15" t="s">
        <v>567</v>
      </c>
      <c r="F2252" s="19">
        <v>7803.3</v>
      </c>
      <c r="G2252" s="19">
        <v>8355.9</v>
      </c>
      <c r="H2252" s="19">
        <v>8908.6</v>
      </c>
      <c r="I2252" s="24">
        <v>-276.39999999999998</v>
      </c>
      <c r="J2252" s="24">
        <v>-276.39999999999998</v>
      </c>
      <c r="K2252" s="24">
        <v>-276.39999999999998</v>
      </c>
      <c r="L2252" s="19">
        <f t="shared" si="3203"/>
        <v>7526.9000000000005</v>
      </c>
      <c r="M2252" s="19">
        <f t="shared" si="3204"/>
        <v>8079.5</v>
      </c>
      <c r="N2252" s="19">
        <f t="shared" si="3205"/>
        <v>8632.2000000000007</v>
      </c>
      <c r="O2252" s="19"/>
      <c r="P2252" s="19"/>
      <c r="Q2252" s="19"/>
      <c r="R2252" s="19">
        <f t="shared" si="3192"/>
        <v>7526.9000000000005</v>
      </c>
      <c r="S2252" s="19"/>
      <c r="T2252" s="19">
        <f t="shared" si="3254"/>
        <v>7526.9000000000005</v>
      </c>
      <c r="U2252" s="19">
        <f t="shared" si="3193"/>
        <v>8079.5</v>
      </c>
      <c r="V2252" s="19">
        <f t="shared" si="3194"/>
        <v>8632.2000000000007</v>
      </c>
      <c r="W2252" s="19"/>
      <c r="X2252" s="32"/>
      <c r="Y2252" s="23" t="s">
        <v>1310</v>
      </c>
      <c r="Z2252" s="2"/>
    </row>
    <row r="2253" spans="1:26" ht="62.4" x14ac:dyDescent="0.3">
      <c r="A2253" s="47" t="s">
        <v>856</v>
      </c>
      <c r="B2253" s="44"/>
      <c r="C2253" s="47"/>
      <c r="D2253" s="47"/>
      <c r="E2253" s="15" t="s">
        <v>1267</v>
      </c>
      <c r="F2253" s="19">
        <f t="shared" ref="F2253:K2255" si="3268">F2254</f>
        <v>57.5</v>
      </c>
      <c r="G2253" s="19">
        <f t="shared" si="3268"/>
        <v>57.5</v>
      </c>
      <c r="H2253" s="19">
        <f t="shared" si="3268"/>
        <v>115</v>
      </c>
      <c r="I2253" s="19">
        <f t="shared" si="3268"/>
        <v>0</v>
      </c>
      <c r="J2253" s="19">
        <f t="shared" si="3268"/>
        <v>0</v>
      </c>
      <c r="K2253" s="19">
        <f t="shared" si="3268"/>
        <v>0</v>
      </c>
      <c r="L2253" s="19">
        <f t="shared" si="3203"/>
        <v>57.5</v>
      </c>
      <c r="M2253" s="19">
        <f t="shared" si="3204"/>
        <v>57.5</v>
      </c>
      <c r="N2253" s="19">
        <f t="shared" si="3205"/>
        <v>115</v>
      </c>
      <c r="O2253" s="19">
        <f t="shared" ref="O2253:Q2255" si="3269">O2254</f>
        <v>0</v>
      </c>
      <c r="P2253" s="19">
        <f t="shared" si="3269"/>
        <v>0</v>
      </c>
      <c r="Q2253" s="19">
        <f t="shared" si="3269"/>
        <v>0</v>
      </c>
      <c r="R2253" s="19">
        <f t="shared" si="3192"/>
        <v>57.5</v>
      </c>
      <c r="S2253" s="19">
        <f t="shared" ref="S2253:S2255" si="3270">S2254</f>
        <v>0</v>
      </c>
      <c r="T2253" s="19">
        <f t="shared" si="3254"/>
        <v>57.5</v>
      </c>
      <c r="U2253" s="19">
        <f t="shared" si="3193"/>
        <v>57.5</v>
      </c>
      <c r="V2253" s="19">
        <f t="shared" si="3194"/>
        <v>115</v>
      </c>
      <c r="W2253" s="19">
        <f t="shared" ref="W2253:W2255" si="3271">W2254</f>
        <v>0</v>
      </c>
      <c r="X2253" s="32"/>
      <c r="Y2253" s="23"/>
      <c r="Z2253" s="2"/>
    </row>
    <row r="2254" spans="1:26" ht="31.2" x14ac:dyDescent="0.3">
      <c r="A2254" s="47" t="s">
        <v>856</v>
      </c>
      <c r="B2254" s="44">
        <v>300</v>
      </c>
      <c r="C2254" s="47"/>
      <c r="D2254" s="47"/>
      <c r="E2254" s="15" t="s">
        <v>579</v>
      </c>
      <c r="F2254" s="19">
        <f t="shared" si="3268"/>
        <v>57.5</v>
      </c>
      <c r="G2254" s="19">
        <f t="shared" si="3268"/>
        <v>57.5</v>
      </c>
      <c r="H2254" s="19">
        <f t="shared" si="3268"/>
        <v>115</v>
      </c>
      <c r="I2254" s="19">
        <f t="shared" si="3268"/>
        <v>0</v>
      </c>
      <c r="J2254" s="19">
        <f t="shared" si="3268"/>
        <v>0</v>
      </c>
      <c r="K2254" s="19">
        <f t="shared" si="3268"/>
        <v>0</v>
      </c>
      <c r="L2254" s="19">
        <f t="shared" si="3203"/>
        <v>57.5</v>
      </c>
      <c r="M2254" s="19">
        <f t="shared" si="3204"/>
        <v>57.5</v>
      </c>
      <c r="N2254" s="19">
        <f t="shared" si="3205"/>
        <v>115</v>
      </c>
      <c r="O2254" s="19">
        <f t="shared" si="3269"/>
        <v>0</v>
      </c>
      <c r="P2254" s="19">
        <f t="shared" si="3269"/>
        <v>0</v>
      </c>
      <c r="Q2254" s="19">
        <f t="shared" si="3269"/>
        <v>0</v>
      </c>
      <c r="R2254" s="19">
        <f t="shared" si="3192"/>
        <v>57.5</v>
      </c>
      <c r="S2254" s="19">
        <f t="shared" si="3270"/>
        <v>0</v>
      </c>
      <c r="T2254" s="19">
        <f t="shared" si="3254"/>
        <v>57.5</v>
      </c>
      <c r="U2254" s="19">
        <f t="shared" si="3193"/>
        <v>57.5</v>
      </c>
      <c r="V2254" s="19">
        <f t="shared" si="3194"/>
        <v>115</v>
      </c>
      <c r="W2254" s="19">
        <f t="shared" si="3271"/>
        <v>0</v>
      </c>
      <c r="X2254" s="32"/>
      <c r="Y2254" s="23"/>
      <c r="Z2254" s="2"/>
    </row>
    <row r="2255" spans="1:26" x14ac:dyDescent="0.3">
      <c r="A2255" s="47" t="s">
        <v>856</v>
      </c>
      <c r="B2255" s="44">
        <v>360</v>
      </c>
      <c r="C2255" s="47"/>
      <c r="D2255" s="47"/>
      <c r="E2255" s="15" t="s">
        <v>592</v>
      </c>
      <c r="F2255" s="19">
        <f t="shared" si="3268"/>
        <v>57.5</v>
      </c>
      <c r="G2255" s="19">
        <f t="shared" si="3268"/>
        <v>57.5</v>
      </c>
      <c r="H2255" s="19">
        <f t="shared" si="3268"/>
        <v>115</v>
      </c>
      <c r="I2255" s="19">
        <f t="shared" si="3268"/>
        <v>0</v>
      </c>
      <c r="J2255" s="19">
        <f t="shared" si="3268"/>
        <v>0</v>
      </c>
      <c r="K2255" s="19">
        <f t="shared" si="3268"/>
        <v>0</v>
      </c>
      <c r="L2255" s="19">
        <f t="shared" si="3203"/>
        <v>57.5</v>
      </c>
      <c r="M2255" s="19">
        <f t="shared" si="3204"/>
        <v>57.5</v>
      </c>
      <c r="N2255" s="19">
        <f t="shared" si="3205"/>
        <v>115</v>
      </c>
      <c r="O2255" s="19">
        <f t="shared" si="3269"/>
        <v>0</v>
      </c>
      <c r="P2255" s="19">
        <f t="shared" si="3269"/>
        <v>0</v>
      </c>
      <c r="Q2255" s="19">
        <f t="shared" si="3269"/>
        <v>0</v>
      </c>
      <c r="R2255" s="19">
        <f t="shared" si="3192"/>
        <v>57.5</v>
      </c>
      <c r="S2255" s="19">
        <f t="shared" si="3270"/>
        <v>0</v>
      </c>
      <c r="T2255" s="19">
        <f t="shared" si="3254"/>
        <v>57.5</v>
      </c>
      <c r="U2255" s="19">
        <f t="shared" si="3193"/>
        <v>57.5</v>
      </c>
      <c r="V2255" s="19">
        <f t="shared" si="3194"/>
        <v>115</v>
      </c>
      <c r="W2255" s="19">
        <f t="shared" si="3271"/>
        <v>0</v>
      </c>
      <c r="X2255" s="32"/>
      <c r="Y2255" s="23"/>
      <c r="Z2255" s="2"/>
    </row>
    <row r="2256" spans="1:26" x14ac:dyDescent="0.3">
      <c r="A2256" s="47" t="s">
        <v>856</v>
      </c>
      <c r="B2256" s="44">
        <v>360</v>
      </c>
      <c r="C2256" s="47" t="s">
        <v>5</v>
      </c>
      <c r="D2256" s="47" t="s">
        <v>6</v>
      </c>
      <c r="E2256" s="15" t="s">
        <v>543</v>
      </c>
      <c r="F2256" s="19">
        <v>57.5</v>
      </c>
      <c r="G2256" s="19">
        <v>57.5</v>
      </c>
      <c r="H2256" s="19">
        <v>115</v>
      </c>
      <c r="I2256" s="19"/>
      <c r="J2256" s="19"/>
      <c r="K2256" s="19"/>
      <c r="L2256" s="19">
        <f t="shared" si="3203"/>
        <v>57.5</v>
      </c>
      <c r="M2256" s="19">
        <f t="shared" si="3204"/>
        <v>57.5</v>
      </c>
      <c r="N2256" s="19">
        <f t="shared" si="3205"/>
        <v>115</v>
      </c>
      <c r="O2256" s="19"/>
      <c r="P2256" s="19"/>
      <c r="Q2256" s="19"/>
      <c r="R2256" s="19">
        <f t="shared" si="3192"/>
        <v>57.5</v>
      </c>
      <c r="S2256" s="19"/>
      <c r="T2256" s="19">
        <f t="shared" si="3254"/>
        <v>57.5</v>
      </c>
      <c r="U2256" s="19">
        <f t="shared" si="3193"/>
        <v>57.5</v>
      </c>
      <c r="V2256" s="19">
        <f t="shared" si="3194"/>
        <v>115</v>
      </c>
      <c r="W2256" s="19"/>
      <c r="X2256" s="32"/>
      <c r="Y2256" s="23"/>
      <c r="Z2256" s="2"/>
    </row>
    <row r="2257" spans="1:26" ht="46.8" x14ac:dyDescent="0.3">
      <c r="A2257" s="47" t="s">
        <v>488</v>
      </c>
      <c r="B2257" s="44"/>
      <c r="C2257" s="47"/>
      <c r="D2257" s="47"/>
      <c r="E2257" s="15" t="s">
        <v>1268</v>
      </c>
      <c r="F2257" s="19">
        <f t="shared" ref="F2257:K2259" si="3272">F2258</f>
        <v>57.5</v>
      </c>
      <c r="G2257" s="19">
        <f t="shared" si="3272"/>
        <v>57.5</v>
      </c>
      <c r="H2257" s="19">
        <f t="shared" si="3272"/>
        <v>57.5</v>
      </c>
      <c r="I2257" s="19">
        <f t="shared" si="3272"/>
        <v>0</v>
      </c>
      <c r="J2257" s="19">
        <f t="shared" si="3272"/>
        <v>0</v>
      </c>
      <c r="K2257" s="19">
        <f t="shared" si="3272"/>
        <v>0</v>
      </c>
      <c r="L2257" s="19">
        <f t="shared" si="3203"/>
        <v>57.5</v>
      </c>
      <c r="M2257" s="19">
        <f t="shared" si="3204"/>
        <v>57.5</v>
      </c>
      <c r="N2257" s="19">
        <f t="shared" si="3205"/>
        <v>57.5</v>
      </c>
      <c r="O2257" s="19">
        <f t="shared" ref="O2257:Q2259" si="3273">O2258</f>
        <v>0</v>
      </c>
      <c r="P2257" s="19">
        <f t="shared" si="3273"/>
        <v>0</v>
      </c>
      <c r="Q2257" s="19">
        <f t="shared" si="3273"/>
        <v>0</v>
      </c>
      <c r="R2257" s="19">
        <f t="shared" si="3192"/>
        <v>57.5</v>
      </c>
      <c r="S2257" s="19">
        <f t="shared" ref="S2257:S2259" si="3274">S2258</f>
        <v>0</v>
      </c>
      <c r="T2257" s="19">
        <f t="shared" si="3254"/>
        <v>57.5</v>
      </c>
      <c r="U2257" s="19">
        <f t="shared" si="3193"/>
        <v>57.5</v>
      </c>
      <c r="V2257" s="19">
        <f t="shared" si="3194"/>
        <v>57.5</v>
      </c>
      <c r="W2257" s="19">
        <f t="shared" ref="W2257:W2259" si="3275">W2258</f>
        <v>0</v>
      </c>
      <c r="X2257" s="32"/>
      <c r="Y2257" s="23"/>
      <c r="Z2257" s="2"/>
    </row>
    <row r="2258" spans="1:26" ht="31.2" x14ac:dyDescent="0.3">
      <c r="A2258" s="47" t="s">
        <v>488</v>
      </c>
      <c r="B2258" s="44">
        <v>300</v>
      </c>
      <c r="C2258" s="47"/>
      <c r="D2258" s="47"/>
      <c r="E2258" s="15" t="s">
        <v>579</v>
      </c>
      <c r="F2258" s="19">
        <f t="shared" si="3272"/>
        <v>57.5</v>
      </c>
      <c r="G2258" s="19">
        <f t="shared" si="3272"/>
        <v>57.5</v>
      </c>
      <c r="H2258" s="19">
        <f t="shared" si="3272"/>
        <v>57.5</v>
      </c>
      <c r="I2258" s="19">
        <f t="shared" si="3272"/>
        <v>0</v>
      </c>
      <c r="J2258" s="19">
        <f t="shared" si="3272"/>
        <v>0</v>
      </c>
      <c r="K2258" s="19">
        <f t="shared" si="3272"/>
        <v>0</v>
      </c>
      <c r="L2258" s="19">
        <f t="shared" si="3203"/>
        <v>57.5</v>
      </c>
      <c r="M2258" s="19">
        <f t="shared" si="3204"/>
        <v>57.5</v>
      </c>
      <c r="N2258" s="19">
        <f t="shared" si="3205"/>
        <v>57.5</v>
      </c>
      <c r="O2258" s="19">
        <f t="shared" si="3273"/>
        <v>0</v>
      </c>
      <c r="P2258" s="19">
        <f t="shared" si="3273"/>
        <v>0</v>
      </c>
      <c r="Q2258" s="19">
        <f t="shared" si="3273"/>
        <v>0</v>
      </c>
      <c r="R2258" s="19">
        <f t="shared" ref="R2258:R2321" si="3276">L2258+O2258</f>
        <v>57.5</v>
      </c>
      <c r="S2258" s="19">
        <f t="shared" si="3274"/>
        <v>0</v>
      </c>
      <c r="T2258" s="19">
        <f t="shared" si="3254"/>
        <v>57.5</v>
      </c>
      <c r="U2258" s="19">
        <f t="shared" ref="U2258:U2321" si="3277">M2258+P2258</f>
        <v>57.5</v>
      </c>
      <c r="V2258" s="19">
        <f t="shared" ref="V2258:V2321" si="3278">N2258+Q2258</f>
        <v>57.5</v>
      </c>
      <c r="W2258" s="19">
        <f t="shared" si="3275"/>
        <v>0</v>
      </c>
      <c r="X2258" s="32"/>
      <c r="Y2258" s="23"/>
      <c r="Z2258" s="2"/>
    </row>
    <row r="2259" spans="1:26" x14ac:dyDescent="0.3">
      <c r="A2259" s="47" t="s">
        <v>488</v>
      </c>
      <c r="B2259" s="44">
        <v>360</v>
      </c>
      <c r="C2259" s="47"/>
      <c r="D2259" s="47"/>
      <c r="E2259" s="15" t="s">
        <v>592</v>
      </c>
      <c r="F2259" s="19">
        <f t="shared" si="3272"/>
        <v>57.5</v>
      </c>
      <c r="G2259" s="19">
        <f t="shared" si="3272"/>
        <v>57.5</v>
      </c>
      <c r="H2259" s="19">
        <f t="shared" si="3272"/>
        <v>57.5</v>
      </c>
      <c r="I2259" s="19">
        <f t="shared" si="3272"/>
        <v>0</v>
      </c>
      <c r="J2259" s="19">
        <f t="shared" si="3272"/>
        <v>0</v>
      </c>
      <c r="K2259" s="19">
        <f t="shared" si="3272"/>
        <v>0</v>
      </c>
      <c r="L2259" s="19">
        <f t="shared" si="3203"/>
        <v>57.5</v>
      </c>
      <c r="M2259" s="19">
        <f t="shared" si="3204"/>
        <v>57.5</v>
      </c>
      <c r="N2259" s="19">
        <f t="shared" si="3205"/>
        <v>57.5</v>
      </c>
      <c r="O2259" s="19">
        <f t="shared" si="3273"/>
        <v>0</v>
      </c>
      <c r="P2259" s="19">
        <f t="shared" si="3273"/>
        <v>0</v>
      </c>
      <c r="Q2259" s="19">
        <f t="shared" si="3273"/>
        <v>0</v>
      </c>
      <c r="R2259" s="19">
        <f t="shared" si="3276"/>
        <v>57.5</v>
      </c>
      <c r="S2259" s="19">
        <f t="shared" si="3274"/>
        <v>0</v>
      </c>
      <c r="T2259" s="19">
        <f t="shared" si="3254"/>
        <v>57.5</v>
      </c>
      <c r="U2259" s="19">
        <f t="shared" si="3277"/>
        <v>57.5</v>
      </c>
      <c r="V2259" s="19">
        <f t="shared" si="3278"/>
        <v>57.5</v>
      </c>
      <c r="W2259" s="19">
        <f t="shared" si="3275"/>
        <v>0</v>
      </c>
      <c r="X2259" s="32"/>
      <c r="Y2259" s="23"/>
      <c r="Z2259" s="2"/>
    </row>
    <row r="2260" spans="1:26" x14ac:dyDescent="0.3">
      <c r="A2260" s="47" t="s">
        <v>488</v>
      </c>
      <c r="B2260" s="44">
        <v>360</v>
      </c>
      <c r="C2260" s="47" t="s">
        <v>5</v>
      </c>
      <c r="D2260" s="47" t="s">
        <v>6</v>
      </c>
      <c r="E2260" s="15" t="s">
        <v>543</v>
      </c>
      <c r="F2260" s="19">
        <v>57.5</v>
      </c>
      <c r="G2260" s="19">
        <v>57.5</v>
      </c>
      <c r="H2260" s="19">
        <v>57.5</v>
      </c>
      <c r="I2260" s="19"/>
      <c r="J2260" s="19"/>
      <c r="K2260" s="19"/>
      <c r="L2260" s="19">
        <f t="shared" si="3203"/>
        <v>57.5</v>
      </c>
      <c r="M2260" s="19">
        <f t="shared" si="3204"/>
        <v>57.5</v>
      </c>
      <c r="N2260" s="19">
        <f t="shared" si="3205"/>
        <v>57.5</v>
      </c>
      <c r="O2260" s="19"/>
      <c r="P2260" s="19"/>
      <c r="Q2260" s="19"/>
      <c r="R2260" s="19">
        <f t="shared" si="3276"/>
        <v>57.5</v>
      </c>
      <c r="S2260" s="19"/>
      <c r="T2260" s="19">
        <f t="shared" si="3254"/>
        <v>57.5</v>
      </c>
      <c r="U2260" s="19">
        <f t="shared" si="3277"/>
        <v>57.5</v>
      </c>
      <c r="V2260" s="19">
        <f t="shared" si="3278"/>
        <v>57.5</v>
      </c>
      <c r="W2260" s="19"/>
      <c r="X2260" s="32"/>
      <c r="Y2260" s="23"/>
      <c r="Z2260" s="2"/>
    </row>
    <row r="2261" spans="1:26" ht="46.8" x14ac:dyDescent="0.3">
      <c r="A2261" s="47" t="s">
        <v>489</v>
      </c>
      <c r="B2261" s="44"/>
      <c r="C2261" s="47"/>
      <c r="D2261" s="47"/>
      <c r="E2261" s="15" t="s">
        <v>809</v>
      </c>
      <c r="F2261" s="19">
        <f t="shared" ref="F2261:K2263" si="3279">F2262</f>
        <v>276</v>
      </c>
      <c r="G2261" s="19">
        <f t="shared" si="3279"/>
        <v>276</v>
      </c>
      <c r="H2261" s="19">
        <f t="shared" si="3279"/>
        <v>276</v>
      </c>
      <c r="I2261" s="19">
        <f t="shared" si="3279"/>
        <v>0</v>
      </c>
      <c r="J2261" s="19">
        <f t="shared" si="3279"/>
        <v>0</v>
      </c>
      <c r="K2261" s="19">
        <f t="shared" si="3279"/>
        <v>0</v>
      </c>
      <c r="L2261" s="19">
        <f t="shared" si="3203"/>
        <v>276</v>
      </c>
      <c r="M2261" s="19">
        <f t="shared" si="3204"/>
        <v>276</v>
      </c>
      <c r="N2261" s="19">
        <f t="shared" si="3205"/>
        <v>276</v>
      </c>
      <c r="O2261" s="19">
        <f t="shared" ref="O2261:Q2263" si="3280">O2262</f>
        <v>0</v>
      </c>
      <c r="P2261" s="19">
        <f t="shared" si="3280"/>
        <v>0</v>
      </c>
      <c r="Q2261" s="19">
        <f t="shared" si="3280"/>
        <v>0</v>
      </c>
      <c r="R2261" s="19">
        <f t="shared" si="3276"/>
        <v>276</v>
      </c>
      <c r="S2261" s="19">
        <f t="shared" ref="S2261:S2263" si="3281">S2262</f>
        <v>0</v>
      </c>
      <c r="T2261" s="19">
        <f t="shared" si="3254"/>
        <v>276</v>
      </c>
      <c r="U2261" s="19">
        <f t="shared" si="3277"/>
        <v>276</v>
      </c>
      <c r="V2261" s="19">
        <f t="shared" si="3278"/>
        <v>276</v>
      </c>
      <c r="W2261" s="19">
        <f t="shared" ref="W2261:W2263" si="3282">W2262</f>
        <v>0</v>
      </c>
      <c r="X2261" s="32"/>
      <c r="Y2261" s="23"/>
      <c r="Z2261" s="2"/>
    </row>
    <row r="2262" spans="1:26" ht="31.2" x14ac:dyDescent="0.3">
      <c r="A2262" s="47" t="s">
        <v>489</v>
      </c>
      <c r="B2262" s="44">
        <v>300</v>
      </c>
      <c r="C2262" s="47"/>
      <c r="D2262" s="47"/>
      <c r="E2262" s="15" t="s">
        <v>579</v>
      </c>
      <c r="F2262" s="19">
        <f t="shared" si="3279"/>
        <v>276</v>
      </c>
      <c r="G2262" s="19">
        <f t="shared" si="3279"/>
        <v>276</v>
      </c>
      <c r="H2262" s="19">
        <f t="shared" si="3279"/>
        <v>276</v>
      </c>
      <c r="I2262" s="19">
        <f t="shared" si="3279"/>
        <v>0</v>
      </c>
      <c r="J2262" s="19">
        <f t="shared" si="3279"/>
        <v>0</v>
      </c>
      <c r="K2262" s="19">
        <f t="shared" si="3279"/>
        <v>0</v>
      </c>
      <c r="L2262" s="19">
        <f t="shared" si="3203"/>
        <v>276</v>
      </c>
      <c r="M2262" s="19">
        <f t="shared" si="3204"/>
        <v>276</v>
      </c>
      <c r="N2262" s="19">
        <f t="shared" si="3205"/>
        <v>276</v>
      </c>
      <c r="O2262" s="19">
        <f t="shared" si="3280"/>
        <v>0</v>
      </c>
      <c r="P2262" s="19">
        <f t="shared" si="3280"/>
        <v>0</v>
      </c>
      <c r="Q2262" s="19">
        <f t="shared" si="3280"/>
        <v>0</v>
      </c>
      <c r="R2262" s="19">
        <f t="shared" si="3276"/>
        <v>276</v>
      </c>
      <c r="S2262" s="19">
        <f t="shared" si="3281"/>
        <v>0</v>
      </c>
      <c r="T2262" s="19">
        <f t="shared" si="3254"/>
        <v>276</v>
      </c>
      <c r="U2262" s="19">
        <f t="shared" si="3277"/>
        <v>276</v>
      </c>
      <c r="V2262" s="19">
        <f t="shared" si="3278"/>
        <v>276</v>
      </c>
      <c r="W2262" s="19">
        <f t="shared" si="3282"/>
        <v>0</v>
      </c>
      <c r="X2262" s="32"/>
      <c r="Y2262" s="23"/>
      <c r="Z2262" s="2"/>
    </row>
    <row r="2263" spans="1:26" x14ac:dyDescent="0.3">
      <c r="A2263" s="47" t="s">
        <v>489</v>
      </c>
      <c r="B2263" s="44">
        <v>360</v>
      </c>
      <c r="C2263" s="47"/>
      <c r="D2263" s="47"/>
      <c r="E2263" s="15" t="s">
        <v>592</v>
      </c>
      <c r="F2263" s="19">
        <f t="shared" si="3279"/>
        <v>276</v>
      </c>
      <c r="G2263" s="19">
        <f t="shared" si="3279"/>
        <v>276</v>
      </c>
      <c r="H2263" s="19">
        <f t="shared" si="3279"/>
        <v>276</v>
      </c>
      <c r="I2263" s="19">
        <f t="shared" si="3279"/>
        <v>0</v>
      </c>
      <c r="J2263" s="19">
        <f t="shared" si="3279"/>
        <v>0</v>
      </c>
      <c r="K2263" s="19">
        <f t="shared" si="3279"/>
        <v>0</v>
      </c>
      <c r="L2263" s="19">
        <f t="shared" si="3203"/>
        <v>276</v>
      </c>
      <c r="M2263" s="19">
        <f t="shared" si="3204"/>
        <v>276</v>
      </c>
      <c r="N2263" s="19">
        <f t="shared" si="3205"/>
        <v>276</v>
      </c>
      <c r="O2263" s="19">
        <f t="shared" si="3280"/>
        <v>0</v>
      </c>
      <c r="P2263" s="19">
        <f t="shared" si="3280"/>
        <v>0</v>
      </c>
      <c r="Q2263" s="19">
        <f t="shared" si="3280"/>
        <v>0</v>
      </c>
      <c r="R2263" s="19">
        <f t="shared" si="3276"/>
        <v>276</v>
      </c>
      <c r="S2263" s="19">
        <f t="shared" si="3281"/>
        <v>0</v>
      </c>
      <c r="T2263" s="19">
        <f t="shared" si="3254"/>
        <v>276</v>
      </c>
      <c r="U2263" s="19">
        <f t="shared" si="3277"/>
        <v>276</v>
      </c>
      <c r="V2263" s="19">
        <f t="shared" si="3278"/>
        <v>276</v>
      </c>
      <c r="W2263" s="19">
        <f t="shared" si="3282"/>
        <v>0</v>
      </c>
      <c r="X2263" s="32"/>
      <c r="Y2263" s="23"/>
      <c r="Z2263" s="2"/>
    </row>
    <row r="2264" spans="1:26" x14ac:dyDescent="0.3">
      <c r="A2264" s="47" t="s">
        <v>489</v>
      </c>
      <c r="B2264" s="44">
        <v>360</v>
      </c>
      <c r="C2264" s="47" t="s">
        <v>5</v>
      </c>
      <c r="D2264" s="47" t="s">
        <v>6</v>
      </c>
      <c r="E2264" s="15" t="s">
        <v>543</v>
      </c>
      <c r="F2264" s="19">
        <v>276</v>
      </c>
      <c r="G2264" s="19">
        <v>276</v>
      </c>
      <c r="H2264" s="19">
        <v>276</v>
      </c>
      <c r="I2264" s="19"/>
      <c r="J2264" s="19"/>
      <c r="K2264" s="19"/>
      <c r="L2264" s="19">
        <f t="shared" si="3203"/>
        <v>276</v>
      </c>
      <c r="M2264" s="19">
        <f t="shared" si="3204"/>
        <v>276</v>
      </c>
      <c r="N2264" s="19">
        <f t="shared" si="3205"/>
        <v>276</v>
      </c>
      <c r="O2264" s="19"/>
      <c r="P2264" s="19"/>
      <c r="Q2264" s="19"/>
      <c r="R2264" s="19">
        <f t="shared" si="3276"/>
        <v>276</v>
      </c>
      <c r="S2264" s="19"/>
      <c r="T2264" s="19">
        <f t="shared" si="3254"/>
        <v>276</v>
      </c>
      <c r="U2264" s="19">
        <f t="shared" si="3277"/>
        <v>276</v>
      </c>
      <c r="V2264" s="19">
        <f t="shared" si="3278"/>
        <v>276</v>
      </c>
      <c r="W2264" s="19"/>
      <c r="X2264" s="32"/>
      <c r="Y2264" s="23"/>
      <c r="Z2264" s="2"/>
    </row>
    <row r="2265" spans="1:26" ht="62.4" x14ac:dyDescent="0.3">
      <c r="A2265" s="47" t="s">
        <v>490</v>
      </c>
      <c r="B2265" s="44"/>
      <c r="C2265" s="47"/>
      <c r="D2265" s="47"/>
      <c r="E2265" s="15" t="s">
        <v>810</v>
      </c>
      <c r="F2265" s="19">
        <f t="shared" ref="F2265:K2265" si="3283">F2266+F2269</f>
        <v>111084.2</v>
      </c>
      <c r="G2265" s="19">
        <f t="shared" si="3283"/>
        <v>103851.7</v>
      </c>
      <c r="H2265" s="19">
        <f t="shared" si="3283"/>
        <v>105000</v>
      </c>
      <c r="I2265" s="19">
        <f t="shared" si="3283"/>
        <v>0</v>
      </c>
      <c r="J2265" s="19">
        <f t="shared" si="3283"/>
        <v>0</v>
      </c>
      <c r="K2265" s="19">
        <f t="shared" si="3283"/>
        <v>0</v>
      </c>
      <c r="L2265" s="19">
        <f t="shared" si="3203"/>
        <v>111084.2</v>
      </c>
      <c r="M2265" s="19">
        <f t="shared" si="3204"/>
        <v>103851.7</v>
      </c>
      <c r="N2265" s="19">
        <f t="shared" si="3205"/>
        <v>105000</v>
      </c>
      <c r="O2265" s="19">
        <f t="shared" ref="O2265:Q2265" si="3284">O2266+O2269</f>
        <v>0</v>
      </c>
      <c r="P2265" s="19">
        <f t="shared" si="3284"/>
        <v>0</v>
      </c>
      <c r="Q2265" s="19">
        <f t="shared" si="3284"/>
        <v>0</v>
      </c>
      <c r="R2265" s="19">
        <f t="shared" si="3276"/>
        <v>111084.2</v>
      </c>
      <c r="S2265" s="19">
        <f t="shared" ref="S2265" si="3285">S2266+S2269</f>
        <v>0</v>
      </c>
      <c r="T2265" s="19">
        <f t="shared" si="3254"/>
        <v>111084.2</v>
      </c>
      <c r="U2265" s="19">
        <f t="shared" si="3277"/>
        <v>103851.7</v>
      </c>
      <c r="V2265" s="19">
        <f t="shared" si="3278"/>
        <v>105000</v>
      </c>
      <c r="W2265" s="19">
        <f t="shared" ref="W2265" si="3286">W2266+W2269</f>
        <v>0</v>
      </c>
      <c r="X2265" s="32"/>
      <c r="Y2265" s="23"/>
      <c r="Z2265" s="2"/>
    </row>
    <row r="2266" spans="1:26" ht="31.2" x14ac:dyDescent="0.3">
      <c r="A2266" s="47" t="s">
        <v>490</v>
      </c>
      <c r="B2266" s="44">
        <v>200</v>
      </c>
      <c r="C2266" s="47"/>
      <c r="D2266" s="47"/>
      <c r="E2266" s="15" t="s">
        <v>578</v>
      </c>
      <c r="F2266" s="19">
        <f t="shared" ref="F2266:K2267" si="3287">F2267</f>
        <v>552.70000000000005</v>
      </c>
      <c r="G2266" s="19">
        <f t="shared" si="3287"/>
        <v>516.70000000000005</v>
      </c>
      <c r="H2266" s="19">
        <f t="shared" si="3287"/>
        <v>522.4</v>
      </c>
      <c r="I2266" s="19">
        <f t="shared" si="3287"/>
        <v>0</v>
      </c>
      <c r="J2266" s="19">
        <f t="shared" si="3287"/>
        <v>0</v>
      </c>
      <c r="K2266" s="19">
        <f t="shared" si="3287"/>
        <v>0</v>
      </c>
      <c r="L2266" s="19">
        <f t="shared" ref="L2266:L2329" si="3288">F2266+I2266</f>
        <v>552.70000000000005</v>
      </c>
      <c r="M2266" s="19">
        <f t="shared" ref="M2266:M2329" si="3289">G2266+J2266</f>
        <v>516.70000000000005</v>
      </c>
      <c r="N2266" s="19">
        <f t="shared" ref="N2266:N2329" si="3290">H2266+K2266</f>
        <v>522.4</v>
      </c>
      <c r="O2266" s="19">
        <f t="shared" ref="O2266:Q2267" si="3291">O2267</f>
        <v>0</v>
      </c>
      <c r="P2266" s="19">
        <f t="shared" si="3291"/>
        <v>0</v>
      </c>
      <c r="Q2266" s="19">
        <f t="shared" si="3291"/>
        <v>0</v>
      </c>
      <c r="R2266" s="19">
        <f t="shared" si="3276"/>
        <v>552.70000000000005</v>
      </c>
      <c r="S2266" s="19">
        <f t="shared" ref="S2266:S2267" si="3292">S2267</f>
        <v>0</v>
      </c>
      <c r="T2266" s="19">
        <f t="shared" si="3254"/>
        <v>552.70000000000005</v>
      </c>
      <c r="U2266" s="19">
        <f t="shared" si="3277"/>
        <v>516.70000000000005</v>
      </c>
      <c r="V2266" s="19">
        <f t="shared" si="3278"/>
        <v>522.4</v>
      </c>
      <c r="W2266" s="19">
        <f t="shared" ref="W2266:W2267" si="3293">W2267</f>
        <v>0</v>
      </c>
      <c r="X2266" s="32"/>
      <c r="Y2266" s="23"/>
      <c r="Z2266" s="2"/>
    </row>
    <row r="2267" spans="1:26" ht="46.8" x14ac:dyDescent="0.3">
      <c r="A2267" s="47" t="s">
        <v>490</v>
      </c>
      <c r="B2267" s="44">
        <v>240</v>
      </c>
      <c r="C2267" s="47"/>
      <c r="D2267" s="47"/>
      <c r="E2267" s="15" t="s">
        <v>586</v>
      </c>
      <c r="F2267" s="19">
        <f t="shared" si="3287"/>
        <v>552.70000000000005</v>
      </c>
      <c r="G2267" s="19">
        <f t="shared" si="3287"/>
        <v>516.70000000000005</v>
      </c>
      <c r="H2267" s="19">
        <f t="shared" si="3287"/>
        <v>522.4</v>
      </c>
      <c r="I2267" s="19">
        <f t="shared" si="3287"/>
        <v>0</v>
      </c>
      <c r="J2267" s="19">
        <f t="shared" si="3287"/>
        <v>0</v>
      </c>
      <c r="K2267" s="19">
        <f t="shared" si="3287"/>
        <v>0</v>
      </c>
      <c r="L2267" s="19">
        <f t="shared" si="3288"/>
        <v>552.70000000000005</v>
      </c>
      <c r="M2267" s="19">
        <f t="shared" si="3289"/>
        <v>516.70000000000005</v>
      </c>
      <c r="N2267" s="19">
        <f t="shared" si="3290"/>
        <v>522.4</v>
      </c>
      <c r="O2267" s="19">
        <f t="shared" si="3291"/>
        <v>0</v>
      </c>
      <c r="P2267" s="19">
        <f t="shared" si="3291"/>
        <v>0</v>
      </c>
      <c r="Q2267" s="19">
        <f t="shared" si="3291"/>
        <v>0</v>
      </c>
      <c r="R2267" s="19">
        <f t="shared" si="3276"/>
        <v>552.70000000000005</v>
      </c>
      <c r="S2267" s="19">
        <f t="shared" si="3292"/>
        <v>0</v>
      </c>
      <c r="T2267" s="19">
        <f t="shared" si="3254"/>
        <v>552.70000000000005</v>
      </c>
      <c r="U2267" s="19">
        <f t="shared" si="3277"/>
        <v>516.70000000000005</v>
      </c>
      <c r="V2267" s="19">
        <f t="shared" si="3278"/>
        <v>522.4</v>
      </c>
      <c r="W2267" s="19">
        <f t="shared" si="3293"/>
        <v>0</v>
      </c>
      <c r="X2267" s="32"/>
      <c r="Y2267" s="23"/>
      <c r="Z2267" s="2"/>
    </row>
    <row r="2268" spans="1:26" x14ac:dyDescent="0.3">
      <c r="A2268" s="47" t="s">
        <v>490</v>
      </c>
      <c r="B2268" s="44">
        <v>240</v>
      </c>
      <c r="C2268" s="47" t="s">
        <v>61</v>
      </c>
      <c r="D2268" s="47" t="s">
        <v>5</v>
      </c>
      <c r="E2268" s="15" t="s">
        <v>566</v>
      </c>
      <c r="F2268" s="19">
        <v>552.70000000000005</v>
      </c>
      <c r="G2268" s="19">
        <v>516.70000000000005</v>
      </c>
      <c r="H2268" s="19">
        <v>522.4</v>
      </c>
      <c r="I2268" s="19"/>
      <c r="J2268" s="19"/>
      <c r="K2268" s="19"/>
      <c r="L2268" s="19">
        <f t="shared" si="3288"/>
        <v>552.70000000000005</v>
      </c>
      <c r="M2268" s="19">
        <f t="shared" si="3289"/>
        <v>516.70000000000005</v>
      </c>
      <c r="N2268" s="19">
        <f t="shared" si="3290"/>
        <v>522.4</v>
      </c>
      <c r="O2268" s="19"/>
      <c r="P2268" s="19"/>
      <c r="Q2268" s="19"/>
      <c r="R2268" s="19">
        <f t="shared" si="3276"/>
        <v>552.70000000000005</v>
      </c>
      <c r="S2268" s="19"/>
      <c r="T2268" s="19">
        <f t="shared" si="3254"/>
        <v>552.70000000000005</v>
      </c>
      <c r="U2268" s="19">
        <f t="shared" si="3277"/>
        <v>516.70000000000005</v>
      </c>
      <c r="V2268" s="19">
        <f t="shared" si="3278"/>
        <v>522.4</v>
      </c>
      <c r="W2268" s="19"/>
      <c r="X2268" s="32"/>
      <c r="Y2268" s="23"/>
      <c r="Z2268" s="2"/>
    </row>
    <row r="2269" spans="1:26" ht="31.2" x14ac:dyDescent="0.3">
      <c r="A2269" s="47" t="s">
        <v>490</v>
      </c>
      <c r="B2269" s="44">
        <v>300</v>
      </c>
      <c r="C2269" s="47"/>
      <c r="D2269" s="47"/>
      <c r="E2269" s="15" t="s">
        <v>579</v>
      </c>
      <c r="F2269" s="19">
        <f t="shared" ref="F2269:K2270" si="3294">F2270</f>
        <v>110531.5</v>
      </c>
      <c r="G2269" s="19">
        <f t="shared" si="3294"/>
        <v>103335</v>
      </c>
      <c r="H2269" s="19">
        <f t="shared" si="3294"/>
        <v>104477.6</v>
      </c>
      <c r="I2269" s="19">
        <f t="shared" si="3294"/>
        <v>0</v>
      </c>
      <c r="J2269" s="19">
        <f t="shared" si="3294"/>
        <v>0</v>
      </c>
      <c r="K2269" s="19">
        <f t="shared" si="3294"/>
        <v>0</v>
      </c>
      <c r="L2269" s="19">
        <f t="shared" si="3288"/>
        <v>110531.5</v>
      </c>
      <c r="M2269" s="19">
        <f t="shared" si="3289"/>
        <v>103335</v>
      </c>
      <c r="N2269" s="19">
        <f t="shared" si="3290"/>
        <v>104477.6</v>
      </c>
      <c r="O2269" s="19">
        <f t="shared" ref="O2269:Q2270" si="3295">O2270</f>
        <v>0</v>
      </c>
      <c r="P2269" s="19">
        <f t="shared" si="3295"/>
        <v>0</v>
      </c>
      <c r="Q2269" s="19">
        <f t="shared" si="3295"/>
        <v>0</v>
      </c>
      <c r="R2269" s="19">
        <f t="shared" si="3276"/>
        <v>110531.5</v>
      </c>
      <c r="S2269" s="19">
        <f t="shared" ref="S2269:S2270" si="3296">S2270</f>
        <v>0</v>
      </c>
      <c r="T2269" s="19">
        <f t="shared" si="3254"/>
        <v>110531.5</v>
      </c>
      <c r="U2269" s="19">
        <f t="shared" si="3277"/>
        <v>103335</v>
      </c>
      <c r="V2269" s="19">
        <f t="shared" si="3278"/>
        <v>104477.6</v>
      </c>
      <c r="W2269" s="19">
        <f t="shared" ref="W2269:W2270" si="3297">W2270</f>
        <v>0</v>
      </c>
      <c r="X2269" s="32"/>
      <c r="Y2269" s="23"/>
      <c r="Z2269" s="2"/>
    </row>
    <row r="2270" spans="1:26" ht="31.2" x14ac:dyDescent="0.3">
      <c r="A2270" s="47" t="s">
        <v>490</v>
      </c>
      <c r="B2270" s="44">
        <v>320</v>
      </c>
      <c r="C2270" s="47"/>
      <c r="D2270" s="47"/>
      <c r="E2270" s="15" t="s">
        <v>588</v>
      </c>
      <c r="F2270" s="19">
        <f t="shared" si="3294"/>
        <v>110531.5</v>
      </c>
      <c r="G2270" s="19">
        <f t="shared" si="3294"/>
        <v>103335</v>
      </c>
      <c r="H2270" s="19">
        <f t="shared" si="3294"/>
        <v>104477.6</v>
      </c>
      <c r="I2270" s="19">
        <f t="shared" si="3294"/>
        <v>0</v>
      </c>
      <c r="J2270" s="19">
        <f t="shared" si="3294"/>
        <v>0</v>
      </c>
      <c r="K2270" s="19">
        <f t="shared" si="3294"/>
        <v>0</v>
      </c>
      <c r="L2270" s="19">
        <f t="shared" si="3288"/>
        <v>110531.5</v>
      </c>
      <c r="M2270" s="19">
        <f t="shared" si="3289"/>
        <v>103335</v>
      </c>
      <c r="N2270" s="19">
        <f t="shared" si="3290"/>
        <v>104477.6</v>
      </c>
      <c r="O2270" s="19">
        <f t="shared" si="3295"/>
        <v>0</v>
      </c>
      <c r="P2270" s="19">
        <f t="shared" si="3295"/>
        <v>0</v>
      </c>
      <c r="Q2270" s="19">
        <f t="shared" si="3295"/>
        <v>0</v>
      </c>
      <c r="R2270" s="19">
        <f t="shared" si="3276"/>
        <v>110531.5</v>
      </c>
      <c r="S2270" s="19">
        <f t="shared" si="3296"/>
        <v>0</v>
      </c>
      <c r="T2270" s="19">
        <f t="shared" si="3254"/>
        <v>110531.5</v>
      </c>
      <c r="U2270" s="19">
        <f t="shared" si="3277"/>
        <v>103335</v>
      </c>
      <c r="V2270" s="19">
        <f t="shared" si="3278"/>
        <v>104477.6</v>
      </c>
      <c r="W2270" s="19">
        <f t="shared" si="3297"/>
        <v>0</v>
      </c>
      <c r="X2270" s="32"/>
      <c r="Y2270" s="23"/>
      <c r="Z2270" s="2"/>
    </row>
    <row r="2271" spans="1:26" x14ac:dyDescent="0.3">
      <c r="A2271" s="47" t="s">
        <v>490</v>
      </c>
      <c r="B2271" s="44">
        <v>320</v>
      </c>
      <c r="C2271" s="47" t="s">
        <v>61</v>
      </c>
      <c r="D2271" s="47" t="s">
        <v>5</v>
      </c>
      <c r="E2271" s="15" t="s">
        <v>566</v>
      </c>
      <c r="F2271" s="19">
        <v>110531.5</v>
      </c>
      <c r="G2271" s="19">
        <v>103335</v>
      </c>
      <c r="H2271" s="19">
        <v>104477.6</v>
      </c>
      <c r="I2271" s="19"/>
      <c r="J2271" s="19"/>
      <c r="K2271" s="19"/>
      <c r="L2271" s="19">
        <f t="shared" si="3288"/>
        <v>110531.5</v>
      </c>
      <c r="M2271" s="19">
        <f t="shared" si="3289"/>
        <v>103335</v>
      </c>
      <c r="N2271" s="19">
        <f t="shared" si="3290"/>
        <v>104477.6</v>
      </c>
      <c r="O2271" s="19"/>
      <c r="P2271" s="19"/>
      <c r="Q2271" s="19"/>
      <c r="R2271" s="19">
        <f t="shared" si="3276"/>
        <v>110531.5</v>
      </c>
      <c r="S2271" s="19"/>
      <c r="T2271" s="19">
        <f t="shared" si="3254"/>
        <v>110531.5</v>
      </c>
      <c r="U2271" s="19">
        <f t="shared" si="3277"/>
        <v>103335</v>
      </c>
      <c r="V2271" s="19">
        <f t="shared" si="3278"/>
        <v>104477.6</v>
      </c>
      <c r="W2271" s="19"/>
      <c r="X2271" s="32"/>
      <c r="Y2271" s="23"/>
      <c r="Z2271" s="2"/>
    </row>
    <row r="2272" spans="1:26" s="9" customFormat="1" ht="31.2" x14ac:dyDescent="0.3">
      <c r="A2272" s="8" t="s">
        <v>494</v>
      </c>
      <c r="B2272" s="14"/>
      <c r="C2272" s="8"/>
      <c r="D2272" s="8"/>
      <c r="E2272" s="45" t="s">
        <v>605</v>
      </c>
      <c r="F2272" s="12">
        <f t="shared" ref="F2272:K2272" si="3298">F2273+F2282</f>
        <v>159305.30000000002</v>
      </c>
      <c r="G2272" s="12">
        <f t="shared" si="3298"/>
        <v>147485</v>
      </c>
      <c r="H2272" s="12">
        <f t="shared" si="3298"/>
        <v>147462</v>
      </c>
      <c r="I2272" s="12">
        <f t="shared" si="3298"/>
        <v>-29</v>
      </c>
      <c r="J2272" s="12">
        <f t="shared" si="3298"/>
        <v>9</v>
      </c>
      <c r="K2272" s="12">
        <f t="shared" si="3298"/>
        <v>20</v>
      </c>
      <c r="L2272" s="12">
        <f t="shared" si="3288"/>
        <v>159276.30000000002</v>
      </c>
      <c r="M2272" s="12">
        <f t="shared" si="3289"/>
        <v>147494</v>
      </c>
      <c r="N2272" s="12">
        <f t="shared" si="3290"/>
        <v>147482</v>
      </c>
      <c r="O2272" s="12">
        <f t="shared" ref="O2272:Q2272" si="3299">O2273+O2282</f>
        <v>0</v>
      </c>
      <c r="P2272" s="12">
        <f t="shared" si="3299"/>
        <v>0</v>
      </c>
      <c r="Q2272" s="12">
        <f t="shared" si="3299"/>
        <v>0</v>
      </c>
      <c r="R2272" s="12">
        <f t="shared" si="3276"/>
        <v>159276.30000000002</v>
      </c>
      <c r="S2272" s="12">
        <f t="shared" ref="S2272" si="3300">S2273+S2282</f>
        <v>0</v>
      </c>
      <c r="T2272" s="12">
        <f t="shared" si="3254"/>
        <v>159276.30000000002</v>
      </c>
      <c r="U2272" s="12">
        <f t="shared" si="3277"/>
        <v>147494</v>
      </c>
      <c r="V2272" s="12">
        <f t="shared" si="3278"/>
        <v>147482</v>
      </c>
      <c r="W2272" s="12">
        <f t="shared" ref="W2272" si="3301">W2273+W2282</f>
        <v>0</v>
      </c>
      <c r="X2272" s="22"/>
      <c r="Y2272" s="25"/>
    </row>
    <row r="2273" spans="1:26" s="11" customFormat="1" ht="31.2" x14ac:dyDescent="0.3">
      <c r="A2273" s="10" t="s">
        <v>495</v>
      </c>
      <c r="B2273" s="17"/>
      <c r="C2273" s="10"/>
      <c r="D2273" s="10"/>
      <c r="E2273" s="16" t="s">
        <v>615</v>
      </c>
      <c r="F2273" s="18">
        <f t="shared" ref="F2273:K2273" si="3302">F2274+F2278</f>
        <v>53539.600000000006</v>
      </c>
      <c r="G2273" s="18">
        <f t="shared" si="3302"/>
        <v>49508.4</v>
      </c>
      <c r="H2273" s="18">
        <f t="shared" si="3302"/>
        <v>49508.4</v>
      </c>
      <c r="I2273" s="18">
        <f t="shared" si="3302"/>
        <v>0</v>
      </c>
      <c r="J2273" s="18">
        <f t="shared" si="3302"/>
        <v>0</v>
      </c>
      <c r="K2273" s="18">
        <f t="shared" si="3302"/>
        <v>0</v>
      </c>
      <c r="L2273" s="18">
        <f t="shared" si="3288"/>
        <v>53539.600000000006</v>
      </c>
      <c r="M2273" s="18">
        <f t="shared" si="3289"/>
        <v>49508.4</v>
      </c>
      <c r="N2273" s="18">
        <f t="shared" si="3290"/>
        <v>49508.4</v>
      </c>
      <c r="O2273" s="18">
        <f t="shared" ref="O2273:Q2273" si="3303">O2274+O2278</f>
        <v>0</v>
      </c>
      <c r="P2273" s="18">
        <f t="shared" si="3303"/>
        <v>0</v>
      </c>
      <c r="Q2273" s="18">
        <f t="shared" si="3303"/>
        <v>0</v>
      </c>
      <c r="R2273" s="18">
        <f t="shared" si="3276"/>
        <v>53539.600000000006</v>
      </c>
      <c r="S2273" s="18">
        <f t="shared" ref="S2273" si="3304">S2274+S2278</f>
        <v>0</v>
      </c>
      <c r="T2273" s="18">
        <f t="shared" si="3254"/>
        <v>53539.600000000006</v>
      </c>
      <c r="U2273" s="18">
        <f t="shared" si="3277"/>
        <v>49508.4</v>
      </c>
      <c r="V2273" s="18">
        <f t="shared" si="3278"/>
        <v>49508.4</v>
      </c>
      <c r="W2273" s="18">
        <f t="shared" ref="W2273" si="3305">W2274+W2278</f>
        <v>0</v>
      </c>
      <c r="X2273" s="31"/>
      <c r="Y2273" s="26"/>
    </row>
    <row r="2274" spans="1:26" ht="31.2" x14ac:dyDescent="0.3">
      <c r="A2274" s="47" t="s">
        <v>492</v>
      </c>
      <c r="B2274" s="44"/>
      <c r="C2274" s="47"/>
      <c r="D2274" s="47"/>
      <c r="E2274" s="15" t="s">
        <v>628</v>
      </c>
      <c r="F2274" s="19">
        <f t="shared" ref="F2274:K2276" si="3306">F2275</f>
        <v>49186.700000000004</v>
      </c>
      <c r="G2274" s="19">
        <f t="shared" si="3306"/>
        <v>45484</v>
      </c>
      <c r="H2274" s="19">
        <f t="shared" si="3306"/>
        <v>45484</v>
      </c>
      <c r="I2274" s="19">
        <f t="shared" si="3306"/>
        <v>0</v>
      </c>
      <c r="J2274" s="19">
        <f t="shared" si="3306"/>
        <v>0</v>
      </c>
      <c r="K2274" s="19">
        <f t="shared" si="3306"/>
        <v>0</v>
      </c>
      <c r="L2274" s="19">
        <f t="shared" si="3288"/>
        <v>49186.700000000004</v>
      </c>
      <c r="M2274" s="19">
        <f t="shared" si="3289"/>
        <v>45484</v>
      </c>
      <c r="N2274" s="19">
        <f t="shared" si="3290"/>
        <v>45484</v>
      </c>
      <c r="O2274" s="19">
        <f t="shared" ref="O2274:Q2276" si="3307">O2275</f>
        <v>0</v>
      </c>
      <c r="P2274" s="19">
        <f t="shared" si="3307"/>
        <v>0</v>
      </c>
      <c r="Q2274" s="19">
        <f t="shared" si="3307"/>
        <v>0</v>
      </c>
      <c r="R2274" s="19">
        <f t="shared" si="3276"/>
        <v>49186.700000000004</v>
      </c>
      <c r="S2274" s="19">
        <f t="shared" ref="S2274:S2276" si="3308">S2275</f>
        <v>0</v>
      </c>
      <c r="T2274" s="19">
        <f t="shared" si="3254"/>
        <v>49186.700000000004</v>
      </c>
      <c r="U2274" s="19">
        <f t="shared" si="3277"/>
        <v>45484</v>
      </c>
      <c r="V2274" s="19">
        <f t="shared" si="3278"/>
        <v>45484</v>
      </c>
      <c r="W2274" s="19">
        <f t="shared" ref="W2274:W2276" si="3309">W2275</f>
        <v>0</v>
      </c>
      <c r="X2274" s="32"/>
      <c r="Y2274" s="23"/>
      <c r="Z2274" s="2"/>
    </row>
    <row r="2275" spans="1:26" ht="93.6" x14ac:dyDescent="0.3">
      <c r="A2275" s="47" t="s">
        <v>492</v>
      </c>
      <c r="B2275" s="44">
        <v>100</v>
      </c>
      <c r="C2275" s="47"/>
      <c r="D2275" s="47"/>
      <c r="E2275" s="15" t="s">
        <v>577</v>
      </c>
      <c r="F2275" s="19">
        <f t="shared" si="3306"/>
        <v>49186.700000000004</v>
      </c>
      <c r="G2275" s="19">
        <f t="shared" si="3306"/>
        <v>45484</v>
      </c>
      <c r="H2275" s="19">
        <f t="shared" si="3306"/>
        <v>45484</v>
      </c>
      <c r="I2275" s="19">
        <f t="shared" si="3306"/>
        <v>0</v>
      </c>
      <c r="J2275" s="19">
        <f t="shared" si="3306"/>
        <v>0</v>
      </c>
      <c r="K2275" s="19">
        <f t="shared" si="3306"/>
        <v>0</v>
      </c>
      <c r="L2275" s="19">
        <f t="shared" si="3288"/>
        <v>49186.700000000004</v>
      </c>
      <c r="M2275" s="19">
        <f t="shared" si="3289"/>
        <v>45484</v>
      </c>
      <c r="N2275" s="19">
        <f t="shared" si="3290"/>
        <v>45484</v>
      </c>
      <c r="O2275" s="19">
        <f t="shared" si="3307"/>
        <v>0</v>
      </c>
      <c r="P2275" s="19">
        <f t="shared" si="3307"/>
        <v>0</v>
      </c>
      <c r="Q2275" s="19">
        <f t="shared" si="3307"/>
        <v>0</v>
      </c>
      <c r="R2275" s="19">
        <f t="shared" si="3276"/>
        <v>49186.700000000004</v>
      </c>
      <c r="S2275" s="19">
        <f t="shared" si="3308"/>
        <v>0</v>
      </c>
      <c r="T2275" s="19">
        <f t="shared" si="3254"/>
        <v>49186.700000000004</v>
      </c>
      <c r="U2275" s="19">
        <f t="shared" si="3277"/>
        <v>45484</v>
      </c>
      <c r="V2275" s="19">
        <f t="shared" si="3278"/>
        <v>45484</v>
      </c>
      <c r="W2275" s="19">
        <f t="shared" si="3309"/>
        <v>0</v>
      </c>
      <c r="X2275" s="32"/>
      <c r="Y2275" s="23"/>
      <c r="Z2275" s="2"/>
    </row>
    <row r="2276" spans="1:26" ht="31.2" x14ac:dyDescent="0.3">
      <c r="A2276" s="47" t="s">
        <v>492</v>
      </c>
      <c r="B2276" s="44">
        <v>120</v>
      </c>
      <c r="C2276" s="47"/>
      <c r="D2276" s="47"/>
      <c r="E2276" s="15" t="s">
        <v>585</v>
      </c>
      <c r="F2276" s="19">
        <f t="shared" si="3306"/>
        <v>49186.700000000004</v>
      </c>
      <c r="G2276" s="19">
        <f t="shared" si="3306"/>
        <v>45484</v>
      </c>
      <c r="H2276" s="19">
        <f t="shared" si="3306"/>
        <v>45484</v>
      </c>
      <c r="I2276" s="19">
        <f t="shared" si="3306"/>
        <v>0</v>
      </c>
      <c r="J2276" s="19">
        <f t="shared" si="3306"/>
        <v>0</v>
      </c>
      <c r="K2276" s="19">
        <f t="shared" si="3306"/>
        <v>0</v>
      </c>
      <c r="L2276" s="19">
        <f t="shared" si="3288"/>
        <v>49186.700000000004</v>
      </c>
      <c r="M2276" s="19">
        <f t="shared" si="3289"/>
        <v>45484</v>
      </c>
      <c r="N2276" s="19">
        <f t="shared" si="3290"/>
        <v>45484</v>
      </c>
      <c r="O2276" s="19">
        <f t="shared" si="3307"/>
        <v>0</v>
      </c>
      <c r="P2276" s="19">
        <f t="shared" si="3307"/>
        <v>0</v>
      </c>
      <c r="Q2276" s="19">
        <f t="shared" si="3307"/>
        <v>0</v>
      </c>
      <c r="R2276" s="19">
        <f t="shared" si="3276"/>
        <v>49186.700000000004</v>
      </c>
      <c r="S2276" s="19">
        <f t="shared" si="3308"/>
        <v>0</v>
      </c>
      <c r="T2276" s="19">
        <f t="shared" si="3254"/>
        <v>49186.700000000004</v>
      </c>
      <c r="U2276" s="19">
        <f t="shared" si="3277"/>
        <v>45484</v>
      </c>
      <c r="V2276" s="19">
        <f t="shared" si="3278"/>
        <v>45484</v>
      </c>
      <c r="W2276" s="19">
        <f t="shared" si="3309"/>
        <v>0</v>
      </c>
      <c r="X2276" s="32"/>
      <c r="Y2276" s="23"/>
      <c r="Z2276" s="2"/>
    </row>
    <row r="2277" spans="1:26" ht="62.4" x14ac:dyDescent="0.3">
      <c r="A2277" s="47" t="s">
        <v>492</v>
      </c>
      <c r="B2277" s="44">
        <v>120</v>
      </c>
      <c r="C2277" s="47" t="s">
        <v>5</v>
      </c>
      <c r="D2277" s="47" t="s">
        <v>20</v>
      </c>
      <c r="E2277" s="15" t="s">
        <v>538</v>
      </c>
      <c r="F2277" s="19">
        <v>49186.700000000004</v>
      </c>
      <c r="G2277" s="19">
        <v>45484</v>
      </c>
      <c r="H2277" s="19">
        <v>45484</v>
      </c>
      <c r="I2277" s="19"/>
      <c r="J2277" s="19"/>
      <c r="K2277" s="19"/>
      <c r="L2277" s="19">
        <f t="shared" si="3288"/>
        <v>49186.700000000004</v>
      </c>
      <c r="M2277" s="19">
        <f t="shared" si="3289"/>
        <v>45484</v>
      </c>
      <c r="N2277" s="19">
        <f t="shared" si="3290"/>
        <v>45484</v>
      </c>
      <c r="O2277" s="19"/>
      <c r="P2277" s="19"/>
      <c r="Q2277" s="19"/>
      <c r="R2277" s="19">
        <f t="shared" si="3276"/>
        <v>49186.700000000004</v>
      </c>
      <c r="S2277" s="19"/>
      <c r="T2277" s="19">
        <f t="shared" si="3254"/>
        <v>49186.700000000004</v>
      </c>
      <c r="U2277" s="19">
        <f t="shared" si="3277"/>
        <v>45484</v>
      </c>
      <c r="V2277" s="19">
        <f t="shared" si="3278"/>
        <v>45484</v>
      </c>
      <c r="W2277" s="19"/>
      <c r="X2277" s="32"/>
      <c r="Y2277" s="23"/>
      <c r="Z2277" s="2"/>
    </row>
    <row r="2278" spans="1:26" ht="31.2" x14ac:dyDescent="0.3">
      <c r="A2278" s="47" t="s">
        <v>493</v>
      </c>
      <c r="B2278" s="44"/>
      <c r="C2278" s="47"/>
      <c r="D2278" s="47"/>
      <c r="E2278" s="15" t="s">
        <v>629</v>
      </c>
      <c r="F2278" s="19">
        <f t="shared" ref="F2278:K2280" si="3310">F2279</f>
        <v>4352.8999999999996</v>
      </c>
      <c r="G2278" s="19">
        <f t="shared" si="3310"/>
        <v>4024.3999999999996</v>
      </c>
      <c r="H2278" s="19">
        <f t="shared" si="3310"/>
        <v>4024.3999999999996</v>
      </c>
      <c r="I2278" s="19">
        <f t="shared" si="3310"/>
        <v>0</v>
      </c>
      <c r="J2278" s="19">
        <f t="shared" si="3310"/>
        <v>0</v>
      </c>
      <c r="K2278" s="19">
        <f t="shared" si="3310"/>
        <v>0</v>
      </c>
      <c r="L2278" s="19">
        <f t="shared" si="3288"/>
        <v>4352.8999999999996</v>
      </c>
      <c r="M2278" s="19">
        <f t="shared" si="3289"/>
        <v>4024.3999999999996</v>
      </c>
      <c r="N2278" s="19">
        <f t="shared" si="3290"/>
        <v>4024.3999999999996</v>
      </c>
      <c r="O2278" s="19">
        <f t="shared" ref="O2278:Q2280" si="3311">O2279</f>
        <v>0</v>
      </c>
      <c r="P2278" s="19">
        <f t="shared" si="3311"/>
        <v>0</v>
      </c>
      <c r="Q2278" s="19">
        <f t="shared" si="3311"/>
        <v>0</v>
      </c>
      <c r="R2278" s="19">
        <f t="shared" si="3276"/>
        <v>4352.8999999999996</v>
      </c>
      <c r="S2278" s="19">
        <f t="shared" ref="S2278:S2280" si="3312">S2279</f>
        <v>0</v>
      </c>
      <c r="T2278" s="19">
        <f t="shared" si="3254"/>
        <v>4352.8999999999996</v>
      </c>
      <c r="U2278" s="19">
        <f t="shared" si="3277"/>
        <v>4024.3999999999996</v>
      </c>
      <c r="V2278" s="19">
        <f t="shared" si="3278"/>
        <v>4024.3999999999996</v>
      </c>
      <c r="W2278" s="19">
        <f t="shared" ref="W2278:W2280" si="3313">W2279</f>
        <v>0</v>
      </c>
      <c r="X2278" s="32"/>
      <c r="Y2278" s="23"/>
      <c r="Z2278" s="2"/>
    </row>
    <row r="2279" spans="1:26" ht="93.6" x14ac:dyDescent="0.3">
      <c r="A2279" s="47" t="s">
        <v>493</v>
      </c>
      <c r="B2279" s="44">
        <v>100</v>
      </c>
      <c r="C2279" s="47"/>
      <c r="D2279" s="47"/>
      <c r="E2279" s="15" t="s">
        <v>577</v>
      </c>
      <c r="F2279" s="19">
        <f t="shared" si="3310"/>
        <v>4352.8999999999996</v>
      </c>
      <c r="G2279" s="19">
        <f t="shared" si="3310"/>
        <v>4024.3999999999996</v>
      </c>
      <c r="H2279" s="19">
        <f t="shared" si="3310"/>
        <v>4024.3999999999996</v>
      </c>
      <c r="I2279" s="19">
        <f t="shared" si="3310"/>
        <v>0</v>
      </c>
      <c r="J2279" s="19">
        <f t="shared" si="3310"/>
        <v>0</v>
      </c>
      <c r="K2279" s="19">
        <f t="shared" si="3310"/>
        <v>0</v>
      </c>
      <c r="L2279" s="19">
        <f t="shared" si="3288"/>
        <v>4352.8999999999996</v>
      </c>
      <c r="M2279" s="19">
        <f t="shared" si="3289"/>
        <v>4024.3999999999996</v>
      </c>
      <c r="N2279" s="19">
        <f t="shared" si="3290"/>
        <v>4024.3999999999996</v>
      </c>
      <c r="O2279" s="19">
        <f t="shared" si="3311"/>
        <v>0</v>
      </c>
      <c r="P2279" s="19">
        <f t="shared" si="3311"/>
        <v>0</v>
      </c>
      <c r="Q2279" s="19">
        <f t="shared" si="3311"/>
        <v>0</v>
      </c>
      <c r="R2279" s="19">
        <f t="shared" si="3276"/>
        <v>4352.8999999999996</v>
      </c>
      <c r="S2279" s="19">
        <f t="shared" si="3312"/>
        <v>0</v>
      </c>
      <c r="T2279" s="19">
        <f t="shared" si="3254"/>
        <v>4352.8999999999996</v>
      </c>
      <c r="U2279" s="19">
        <f t="shared" si="3277"/>
        <v>4024.3999999999996</v>
      </c>
      <c r="V2279" s="19">
        <f t="shared" si="3278"/>
        <v>4024.3999999999996</v>
      </c>
      <c r="W2279" s="19">
        <f t="shared" si="3313"/>
        <v>0</v>
      </c>
      <c r="X2279" s="32"/>
      <c r="Y2279" s="23"/>
      <c r="Z2279" s="2"/>
    </row>
    <row r="2280" spans="1:26" ht="31.2" x14ac:dyDescent="0.3">
      <c r="A2280" s="47" t="s">
        <v>493</v>
      </c>
      <c r="B2280" s="44">
        <v>120</v>
      </c>
      <c r="C2280" s="47"/>
      <c r="D2280" s="47"/>
      <c r="E2280" s="15" t="s">
        <v>585</v>
      </c>
      <c r="F2280" s="19">
        <f t="shared" si="3310"/>
        <v>4352.8999999999996</v>
      </c>
      <c r="G2280" s="19">
        <f t="shared" si="3310"/>
        <v>4024.3999999999996</v>
      </c>
      <c r="H2280" s="19">
        <f t="shared" si="3310"/>
        <v>4024.3999999999996</v>
      </c>
      <c r="I2280" s="19">
        <f t="shared" si="3310"/>
        <v>0</v>
      </c>
      <c r="J2280" s="19">
        <f t="shared" si="3310"/>
        <v>0</v>
      </c>
      <c r="K2280" s="19">
        <f t="shared" si="3310"/>
        <v>0</v>
      </c>
      <c r="L2280" s="19">
        <f t="shared" si="3288"/>
        <v>4352.8999999999996</v>
      </c>
      <c r="M2280" s="19">
        <f t="shared" si="3289"/>
        <v>4024.3999999999996</v>
      </c>
      <c r="N2280" s="19">
        <f t="shared" si="3290"/>
        <v>4024.3999999999996</v>
      </c>
      <c r="O2280" s="19">
        <f t="shared" si="3311"/>
        <v>0</v>
      </c>
      <c r="P2280" s="19">
        <f t="shared" si="3311"/>
        <v>0</v>
      </c>
      <c r="Q2280" s="19">
        <f t="shared" si="3311"/>
        <v>0</v>
      </c>
      <c r="R2280" s="19">
        <f t="shared" si="3276"/>
        <v>4352.8999999999996</v>
      </c>
      <c r="S2280" s="19">
        <f t="shared" si="3312"/>
        <v>0</v>
      </c>
      <c r="T2280" s="19">
        <f t="shared" si="3254"/>
        <v>4352.8999999999996</v>
      </c>
      <c r="U2280" s="19">
        <f t="shared" si="3277"/>
        <v>4024.3999999999996</v>
      </c>
      <c r="V2280" s="19">
        <f t="shared" si="3278"/>
        <v>4024.3999999999996</v>
      </c>
      <c r="W2280" s="19">
        <f t="shared" si="3313"/>
        <v>0</v>
      </c>
      <c r="X2280" s="32"/>
      <c r="Y2280" s="23"/>
      <c r="Z2280" s="2"/>
    </row>
    <row r="2281" spans="1:26" ht="62.4" x14ac:dyDescent="0.3">
      <c r="A2281" s="47" t="s">
        <v>493</v>
      </c>
      <c r="B2281" s="44">
        <v>120</v>
      </c>
      <c r="C2281" s="47" t="s">
        <v>5</v>
      </c>
      <c r="D2281" s="47" t="s">
        <v>20</v>
      </c>
      <c r="E2281" s="15" t="s">
        <v>538</v>
      </c>
      <c r="F2281" s="19">
        <v>4352.8999999999996</v>
      </c>
      <c r="G2281" s="19">
        <v>4024.3999999999996</v>
      </c>
      <c r="H2281" s="19">
        <v>4024.3999999999996</v>
      </c>
      <c r="I2281" s="19"/>
      <c r="J2281" s="19"/>
      <c r="K2281" s="19"/>
      <c r="L2281" s="19">
        <f t="shared" si="3288"/>
        <v>4352.8999999999996</v>
      </c>
      <c r="M2281" s="19">
        <f t="shared" si="3289"/>
        <v>4024.3999999999996</v>
      </c>
      <c r="N2281" s="19">
        <f t="shared" si="3290"/>
        <v>4024.3999999999996</v>
      </c>
      <c r="O2281" s="19"/>
      <c r="P2281" s="19"/>
      <c r="Q2281" s="19"/>
      <c r="R2281" s="19">
        <f t="shared" si="3276"/>
        <v>4352.8999999999996</v>
      </c>
      <c r="S2281" s="19"/>
      <c r="T2281" s="19">
        <f t="shared" si="3254"/>
        <v>4352.8999999999996</v>
      </c>
      <c r="U2281" s="19">
        <f t="shared" si="3277"/>
        <v>4024.3999999999996</v>
      </c>
      <c r="V2281" s="19">
        <f t="shared" si="3278"/>
        <v>4024.3999999999996</v>
      </c>
      <c r="W2281" s="19"/>
      <c r="X2281" s="32"/>
      <c r="Y2281" s="23"/>
      <c r="Z2281" s="2"/>
    </row>
    <row r="2282" spans="1:26" s="11" customFormat="1" x14ac:dyDescent="0.3">
      <c r="A2282" s="10" t="s">
        <v>498</v>
      </c>
      <c r="B2282" s="17"/>
      <c r="C2282" s="10"/>
      <c r="D2282" s="10"/>
      <c r="E2282" s="16" t="s">
        <v>616</v>
      </c>
      <c r="F2282" s="18">
        <f t="shared" ref="F2282:K2282" si="3314">F2283+F2287</f>
        <v>105765.70000000001</v>
      </c>
      <c r="G2282" s="18">
        <f t="shared" si="3314"/>
        <v>97976.6</v>
      </c>
      <c r="H2282" s="18">
        <f t="shared" si="3314"/>
        <v>97953.600000000006</v>
      </c>
      <c r="I2282" s="18">
        <f t="shared" si="3314"/>
        <v>-29</v>
      </c>
      <c r="J2282" s="18">
        <f t="shared" si="3314"/>
        <v>9</v>
      </c>
      <c r="K2282" s="18">
        <f t="shared" si="3314"/>
        <v>20</v>
      </c>
      <c r="L2282" s="18">
        <f t="shared" si="3288"/>
        <v>105736.70000000001</v>
      </c>
      <c r="M2282" s="18">
        <f t="shared" si="3289"/>
        <v>97985.600000000006</v>
      </c>
      <c r="N2282" s="18">
        <f t="shared" si="3290"/>
        <v>97973.6</v>
      </c>
      <c r="O2282" s="18">
        <f t="shared" ref="O2282:Q2282" si="3315">O2283+O2287</f>
        <v>0</v>
      </c>
      <c r="P2282" s="18">
        <f t="shared" si="3315"/>
        <v>0</v>
      </c>
      <c r="Q2282" s="18">
        <f t="shared" si="3315"/>
        <v>0</v>
      </c>
      <c r="R2282" s="18">
        <f t="shared" si="3276"/>
        <v>105736.70000000001</v>
      </c>
      <c r="S2282" s="18">
        <f t="shared" ref="S2282" si="3316">S2283+S2287</f>
        <v>0</v>
      </c>
      <c r="T2282" s="18">
        <f t="shared" si="3254"/>
        <v>105736.70000000001</v>
      </c>
      <c r="U2282" s="18">
        <f t="shared" si="3277"/>
        <v>97985.600000000006</v>
      </c>
      <c r="V2282" s="18">
        <f t="shared" si="3278"/>
        <v>97973.6</v>
      </c>
      <c r="W2282" s="18">
        <f t="shared" ref="W2282" si="3317">W2283+W2287</f>
        <v>0</v>
      </c>
      <c r="X2282" s="31"/>
      <c r="Y2282" s="26"/>
    </row>
    <row r="2283" spans="1:26" ht="31.2" x14ac:dyDescent="0.3">
      <c r="A2283" s="47" t="s">
        <v>496</v>
      </c>
      <c r="B2283" s="44"/>
      <c r="C2283" s="47"/>
      <c r="D2283" s="47"/>
      <c r="E2283" s="15" t="s">
        <v>628</v>
      </c>
      <c r="F2283" s="19">
        <f t="shared" ref="F2283:K2285" si="3318">F2284</f>
        <v>75233.600000000006</v>
      </c>
      <c r="G2283" s="19">
        <f t="shared" si="3318"/>
        <v>67510.7</v>
      </c>
      <c r="H2283" s="19">
        <f t="shared" si="3318"/>
        <v>67510.7</v>
      </c>
      <c r="I2283" s="19">
        <f t="shared" si="3318"/>
        <v>0</v>
      </c>
      <c r="J2283" s="19">
        <f t="shared" si="3318"/>
        <v>0</v>
      </c>
      <c r="K2283" s="19">
        <f t="shared" si="3318"/>
        <v>0</v>
      </c>
      <c r="L2283" s="19">
        <f t="shared" si="3288"/>
        <v>75233.600000000006</v>
      </c>
      <c r="M2283" s="19">
        <f t="shared" si="3289"/>
        <v>67510.7</v>
      </c>
      <c r="N2283" s="19">
        <f t="shared" si="3290"/>
        <v>67510.7</v>
      </c>
      <c r="O2283" s="19">
        <f t="shared" ref="O2283:Q2285" si="3319">O2284</f>
        <v>0</v>
      </c>
      <c r="P2283" s="19">
        <f t="shared" si="3319"/>
        <v>0</v>
      </c>
      <c r="Q2283" s="19">
        <f t="shared" si="3319"/>
        <v>0</v>
      </c>
      <c r="R2283" s="19">
        <f t="shared" si="3276"/>
        <v>75233.600000000006</v>
      </c>
      <c r="S2283" s="19">
        <f t="shared" ref="S2283:S2285" si="3320">S2284</f>
        <v>0</v>
      </c>
      <c r="T2283" s="19">
        <f t="shared" si="3254"/>
        <v>75233.600000000006</v>
      </c>
      <c r="U2283" s="19">
        <f t="shared" si="3277"/>
        <v>67510.7</v>
      </c>
      <c r="V2283" s="19">
        <f t="shared" si="3278"/>
        <v>67510.7</v>
      </c>
      <c r="W2283" s="19">
        <f t="shared" ref="W2283:W2285" si="3321">W2284</f>
        <v>0</v>
      </c>
      <c r="X2283" s="32"/>
      <c r="Y2283" s="23"/>
      <c r="Z2283" s="2"/>
    </row>
    <row r="2284" spans="1:26" ht="93.6" x14ac:dyDescent="0.3">
      <c r="A2284" s="47" t="s">
        <v>496</v>
      </c>
      <c r="B2284" s="44">
        <v>100</v>
      </c>
      <c r="C2284" s="47"/>
      <c r="D2284" s="47"/>
      <c r="E2284" s="15" t="s">
        <v>577</v>
      </c>
      <c r="F2284" s="19">
        <f t="shared" si="3318"/>
        <v>75233.600000000006</v>
      </c>
      <c r="G2284" s="19">
        <f t="shared" si="3318"/>
        <v>67510.7</v>
      </c>
      <c r="H2284" s="19">
        <f t="shared" si="3318"/>
        <v>67510.7</v>
      </c>
      <c r="I2284" s="19">
        <f t="shared" si="3318"/>
        <v>0</v>
      </c>
      <c r="J2284" s="19">
        <f t="shared" si="3318"/>
        <v>0</v>
      </c>
      <c r="K2284" s="19">
        <f t="shared" si="3318"/>
        <v>0</v>
      </c>
      <c r="L2284" s="19">
        <f t="shared" si="3288"/>
        <v>75233.600000000006</v>
      </c>
      <c r="M2284" s="19">
        <f t="shared" si="3289"/>
        <v>67510.7</v>
      </c>
      <c r="N2284" s="19">
        <f t="shared" si="3290"/>
        <v>67510.7</v>
      </c>
      <c r="O2284" s="19">
        <f t="shared" si="3319"/>
        <v>0</v>
      </c>
      <c r="P2284" s="19">
        <f t="shared" si="3319"/>
        <v>0</v>
      </c>
      <c r="Q2284" s="19">
        <f t="shared" si="3319"/>
        <v>0</v>
      </c>
      <c r="R2284" s="19">
        <f t="shared" si="3276"/>
        <v>75233.600000000006</v>
      </c>
      <c r="S2284" s="19">
        <f t="shared" si="3320"/>
        <v>0</v>
      </c>
      <c r="T2284" s="19">
        <f t="shared" si="3254"/>
        <v>75233.600000000006</v>
      </c>
      <c r="U2284" s="19">
        <f t="shared" si="3277"/>
        <v>67510.7</v>
      </c>
      <c r="V2284" s="19">
        <f t="shared" si="3278"/>
        <v>67510.7</v>
      </c>
      <c r="W2284" s="19">
        <f t="shared" si="3321"/>
        <v>0</v>
      </c>
      <c r="X2284" s="32"/>
      <c r="Y2284" s="23"/>
      <c r="Z2284" s="2"/>
    </row>
    <row r="2285" spans="1:26" ht="31.2" x14ac:dyDescent="0.3">
      <c r="A2285" s="47" t="s">
        <v>496</v>
      </c>
      <c r="B2285" s="44">
        <v>120</v>
      </c>
      <c r="C2285" s="47"/>
      <c r="D2285" s="47"/>
      <c r="E2285" s="15" t="s">
        <v>585</v>
      </c>
      <c r="F2285" s="19">
        <f t="shared" si="3318"/>
        <v>75233.600000000006</v>
      </c>
      <c r="G2285" s="19">
        <f t="shared" si="3318"/>
        <v>67510.7</v>
      </c>
      <c r="H2285" s="19">
        <f t="shared" si="3318"/>
        <v>67510.7</v>
      </c>
      <c r="I2285" s="19">
        <f t="shared" si="3318"/>
        <v>0</v>
      </c>
      <c r="J2285" s="19">
        <f t="shared" si="3318"/>
        <v>0</v>
      </c>
      <c r="K2285" s="19">
        <f t="shared" si="3318"/>
        <v>0</v>
      </c>
      <c r="L2285" s="19">
        <f t="shared" si="3288"/>
        <v>75233.600000000006</v>
      </c>
      <c r="M2285" s="19">
        <f t="shared" si="3289"/>
        <v>67510.7</v>
      </c>
      <c r="N2285" s="19">
        <f t="shared" si="3290"/>
        <v>67510.7</v>
      </c>
      <c r="O2285" s="19">
        <f t="shared" si="3319"/>
        <v>0</v>
      </c>
      <c r="P2285" s="19">
        <f t="shared" si="3319"/>
        <v>0</v>
      </c>
      <c r="Q2285" s="19">
        <f t="shared" si="3319"/>
        <v>0</v>
      </c>
      <c r="R2285" s="19">
        <f t="shared" si="3276"/>
        <v>75233.600000000006</v>
      </c>
      <c r="S2285" s="19">
        <f t="shared" si="3320"/>
        <v>0</v>
      </c>
      <c r="T2285" s="19">
        <f t="shared" si="3254"/>
        <v>75233.600000000006</v>
      </c>
      <c r="U2285" s="19">
        <f t="shared" si="3277"/>
        <v>67510.7</v>
      </c>
      <c r="V2285" s="19">
        <f t="shared" si="3278"/>
        <v>67510.7</v>
      </c>
      <c r="W2285" s="19">
        <f t="shared" si="3321"/>
        <v>0</v>
      </c>
      <c r="X2285" s="32"/>
      <c r="Y2285" s="23"/>
      <c r="Z2285" s="2"/>
    </row>
    <row r="2286" spans="1:26" ht="62.4" x14ac:dyDescent="0.3">
      <c r="A2286" s="47" t="s">
        <v>496</v>
      </c>
      <c r="B2286" s="44">
        <v>120</v>
      </c>
      <c r="C2286" s="47" t="s">
        <v>5</v>
      </c>
      <c r="D2286" s="47" t="s">
        <v>20</v>
      </c>
      <c r="E2286" s="15" t="s">
        <v>538</v>
      </c>
      <c r="F2286" s="19">
        <v>75233.600000000006</v>
      </c>
      <c r="G2286" s="19">
        <v>67510.7</v>
      </c>
      <c r="H2286" s="19">
        <v>67510.7</v>
      </c>
      <c r="I2286" s="19"/>
      <c r="J2286" s="19"/>
      <c r="K2286" s="19"/>
      <c r="L2286" s="19">
        <f t="shared" si="3288"/>
        <v>75233.600000000006</v>
      </c>
      <c r="M2286" s="19">
        <f t="shared" si="3289"/>
        <v>67510.7</v>
      </c>
      <c r="N2286" s="19">
        <f t="shared" si="3290"/>
        <v>67510.7</v>
      </c>
      <c r="O2286" s="19"/>
      <c r="P2286" s="19"/>
      <c r="Q2286" s="19"/>
      <c r="R2286" s="19">
        <f t="shared" si="3276"/>
        <v>75233.600000000006</v>
      </c>
      <c r="S2286" s="19"/>
      <c r="T2286" s="19">
        <f t="shared" si="3254"/>
        <v>75233.600000000006</v>
      </c>
      <c r="U2286" s="19">
        <f t="shared" si="3277"/>
        <v>67510.7</v>
      </c>
      <c r="V2286" s="19">
        <f t="shared" si="3278"/>
        <v>67510.7</v>
      </c>
      <c r="W2286" s="19"/>
      <c r="X2286" s="32"/>
      <c r="Y2286" s="23"/>
      <c r="Z2286" s="2"/>
    </row>
    <row r="2287" spans="1:26" ht="31.2" x14ac:dyDescent="0.3">
      <c r="A2287" s="47" t="s">
        <v>497</v>
      </c>
      <c r="B2287" s="44"/>
      <c r="C2287" s="47"/>
      <c r="D2287" s="47"/>
      <c r="E2287" s="15" t="s">
        <v>629</v>
      </c>
      <c r="F2287" s="19">
        <f>F2288+F2291</f>
        <v>30532.1</v>
      </c>
      <c r="G2287" s="19">
        <f t="shared" ref="G2287:W2287" si="3322">G2288+G2291</f>
        <v>30465.9</v>
      </c>
      <c r="H2287" s="19">
        <f t="shared" si="3322"/>
        <v>30442.9</v>
      </c>
      <c r="I2287" s="19">
        <f t="shared" ref="I2287:K2287" si="3323">I2288+I2291</f>
        <v>-29</v>
      </c>
      <c r="J2287" s="19">
        <f t="shared" si="3323"/>
        <v>9</v>
      </c>
      <c r="K2287" s="19">
        <f t="shared" si="3323"/>
        <v>20</v>
      </c>
      <c r="L2287" s="19">
        <f t="shared" si="3288"/>
        <v>30503.1</v>
      </c>
      <c r="M2287" s="19">
        <f t="shared" si="3289"/>
        <v>30474.9</v>
      </c>
      <c r="N2287" s="19">
        <f t="shared" si="3290"/>
        <v>30462.9</v>
      </c>
      <c r="O2287" s="19">
        <f t="shared" ref="O2287:Q2287" si="3324">O2288+O2291</f>
        <v>0</v>
      </c>
      <c r="P2287" s="19">
        <f t="shared" si="3324"/>
        <v>0</v>
      </c>
      <c r="Q2287" s="19">
        <f t="shared" si="3324"/>
        <v>0</v>
      </c>
      <c r="R2287" s="19">
        <f t="shared" si="3276"/>
        <v>30503.1</v>
      </c>
      <c r="S2287" s="19">
        <f t="shared" ref="S2287" si="3325">S2288+S2291</f>
        <v>0</v>
      </c>
      <c r="T2287" s="19">
        <f t="shared" si="3254"/>
        <v>30503.1</v>
      </c>
      <c r="U2287" s="19">
        <f t="shared" si="3277"/>
        <v>30474.9</v>
      </c>
      <c r="V2287" s="19">
        <f t="shared" si="3278"/>
        <v>30462.9</v>
      </c>
      <c r="W2287" s="19">
        <f t="shared" si="3322"/>
        <v>0</v>
      </c>
      <c r="X2287" s="32"/>
      <c r="Y2287" s="23"/>
      <c r="Z2287" s="2"/>
    </row>
    <row r="2288" spans="1:26" ht="93.6" x14ac:dyDescent="0.3">
      <c r="A2288" s="47" t="s">
        <v>497</v>
      </c>
      <c r="B2288" s="44">
        <v>100</v>
      </c>
      <c r="C2288" s="47"/>
      <c r="D2288" s="47"/>
      <c r="E2288" s="15" t="s">
        <v>577</v>
      </c>
      <c r="F2288" s="19">
        <f t="shared" ref="F2288:K2289" si="3326">F2289</f>
        <v>600</v>
      </c>
      <c r="G2288" s="19">
        <f t="shared" si="3326"/>
        <v>600</v>
      </c>
      <c r="H2288" s="19">
        <f t="shared" si="3326"/>
        <v>600</v>
      </c>
      <c r="I2288" s="19">
        <f t="shared" si="3326"/>
        <v>0</v>
      </c>
      <c r="J2288" s="19">
        <f t="shared" si="3326"/>
        <v>0</v>
      </c>
      <c r="K2288" s="19">
        <f t="shared" si="3326"/>
        <v>0</v>
      </c>
      <c r="L2288" s="19">
        <f t="shared" si="3288"/>
        <v>600</v>
      </c>
      <c r="M2288" s="19">
        <f t="shared" si="3289"/>
        <v>600</v>
      </c>
      <c r="N2288" s="19">
        <f t="shared" si="3290"/>
        <v>600</v>
      </c>
      <c r="O2288" s="19">
        <f t="shared" ref="O2288:Q2289" si="3327">O2289</f>
        <v>0</v>
      </c>
      <c r="P2288" s="19">
        <f t="shared" si="3327"/>
        <v>0</v>
      </c>
      <c r="Q2288" s="19">
        <f t="shared" si="3327"/>
        <v>0</v>
      </c>
      <c r="R2288" s="19">
        <f t="shared" si="3276"/>
        <v>600</v>
      </c>
      <c r="S2288" s="19">
        <f t="shared" ref="S2288:S2289" si="3328">S2289</f>
        <v>0</v>
      </c>
      <c r="T2288" s="19">
        <f t="shared" si="3254"/>
        <v>600</v>
      </c>
      <c r="U2288" s="19">
        <f t="shared" si="3277"/>
        <v>600</v>
      </c>
      <c r="V2288" s="19">
        <f t="shared" si="3278"/>
        <v>600</v>
      </c>
      <c r="W2288" s="19">
        <f t="shared" ref="W2288:W2289" si="3329">W2289</f>
        <v>0</v>
      </c>
      <c r="X2288" s="32"/>
      <c r="Y2288" s="23"/>
      <c r="Z2288" s="2"/>
    </row>
    <row r="2289" spans="1:26" ht="31.2" x14ac:dyDescent="0.3">
      <c r="A2289" s="47" t="s">
        <v>497</v>
      </c>
      <c r="B2289" s="44">
        <v>120</v>
      </c>
      <c r="C2289" s="47"/>
      <c r="D2289" s="47"/>
      <c r="E2289" s="15" t="s">
        <v>585</v>
      </c>
      <c r="F2289" s="19">
        <f t="shared" si="3326"/>
        <v>600</v>
      </c>
      <c r="G2289" s="19">
        <f t="shared" si="3326"/>
        <v>600</v>
      </c>
      <c r="H2289" s="19">
        <f t="shared" si="3326"/>
        <v>600</v>
      </c>
      <c r="I2289" s="19">
        <f t="shared" si="3326"/>
        <v>0</v>
      </c>
      <c r="J2289" s="19">
        <f t="shared" si="3326"/>
        <v>0</v>
      </c>
      <c r="K2289" s="19">
        <f t="shared" si="3326"/>
        <v>0</v>
      </c>
      <c r="L2289" s="19">
        <f t="shared" si="3288"/>
        <v>600</v>
      </c>
      <c r="M2289" s="19">
        <f t="shared" si="3289"/>
        <v>600</v>
      </c>
      <c r="N2289" s="19">
        <f t="shared" si="3290"/>
        <v>600</v>
      </c>
      <c r="O2289" s="19">
        <f t="shared" si="3327"/>
        <v>0</v>
      </c>
      <c r="P2289" s="19">
        <f t="shared" si="3327"/>
        <v>0</v>
      </c>
      <c r="Q2289" s="19">
        <f t="shared" si="3327"/>
        <v>0</v>
      </c>
      <c r="R2289" s="19">
        <f t="shared" si="3276"/>
        <v>600</v>
      </c>
      <c r="S2289" s="19">
        <f t="shared" si="3328"/>
        <v>0</v>
      </c>
      <c r="T2289" s="19">
        <f t="shared" si="3254"/>
        <v>600</v>
      </c>
      <c r="U2289" s="19">
        <f t="shared" si="3277"/>
        <v>600</v>
      </c>
      <c r="V2289" s="19">
        <f t="shared" si="3278"/>
        <v>600</v>
      </c>
      <c r="W2289" s="19">
        <f t="shared" si="3329"/>
        <v>0</v>
      </c>
      <c r="X2289" s="32"/>
      <c r="Y2289" s="23"/>
      <c r="Z2289" s="2"/>
    </row>
    <row r="2290" spans="1:26" ht="62.4" x14ac:dyDescent="0.3">
      <c r="A2290" s="47" t="s">
        <v>497</v>
      </c>
      <c r="B2290" s="44">
        <v>120</v>
      </c>
      <c r="C2290" s="47" t="s">
        <v>5</v>
      </c>
      <c r="D2290" s="47" t="s">
        <v>20</v>
      </c>
      <c r="E2290" s="15" t="s">
        <v>538</v>
      </c>
      <c r="F2290" s="19">
        <v>600</v>
      </c>
      <c r="G2290" s="19">
        <v>600</v>
      </c>
      <c r="H2290" s="19">
        <v>600</v>
      </c>
      <c r="I2290" s="19"/>
      <c r="J2290" s="19"/>
      <c r="K2290" s="19"/>
      <c r="L2290" s="19">
        <f t="shared" si="3288"/>
        <v>600</v>
      </c>
      <c r="M2290" s="19">
        <f t="shared" si="3289"/>
        <v>600</v>
      </c>
      <c r="N2290" s="19">
        <f t="shared" si="3290"/>
        <v>600</v>
      </c>
      <c r="O2290" s="19"/>
      <c r="P2290" s="19"/>
      <c r="Q2290" s="19"/>
      <c r="R2290" s="19">
        <f t="shared" si="3276"/>
        <v>600</v>
      </c>
      <c r="S2290" s="19"/>
      <c r="T2290" s="19">
        <f t="shared" si="3254"/>
        <v>600</v>
      </c>
      <c r="U2290" s="19">
        <f t="shared" si="3277"/>
        <v>600</v>
      </c>
      <c r="V2290" s="19">
        <f t="shared" si="3278"/>
        <v>600</v>
      </c>
      <c r="W2290" s="19"/>
      <c r="X2290" s="32"/>
      <c r="Y2290" s="23"/>
      <c r="Z2290" s="2"/>
    </row>
    <row r="2291" spans="1:26" ht="31.2" x14ac:dyDescent="0.3">
      <c r="A2291" s="47" t="s">
        <v>497</v>
      </c>
      <c r="B2291" s="44">
        <v>200</v>
      </c>
      <c r="C2291" s="47"/>
      <c r="D2291" s="47"/>
      <c r="E2291" s="15" t="s">
        <v>578</v>
      </c>
      <c r="F2291" s="19">
        <f t="shared" ref="F2291:K2292" si="3330">F2292</f>
        <v>29932.1</v>
      </c>
      <c r="G2291" s="19">
        <f t="shared" si="3330"/>
        <v>29865.9</v>
      </c>
      <c r="H2291" s="19">
        <f t="shared" si="3330"/>
        <v>29842.9</v>
      </c>
      <c r="I2291" s="19">
        <f t="shared" si="3330"/>
        <v>-29</v>
      </c>
      <c r="J2291" s="19">
        <f t="shared" si="3330"/>
        <v>9</v>
      </c>
      <c r="K2291" s="19">
        <f t="shared" si="3330"/>
        <v>20</v>
      </c>
      <c r="L2291" s="19">
        <f t="shared" si="3288"/>
        <v>29903.1</v>
      </c>
      <c r="M2291" s="19">
        <f t="shared" si="3289"/>
        <v>29874.9</v>
      </c>
      <c r="N2291" s="19">
        <f t="shared" si="3290"/>
        <v>29862.9</v>
      </c>
      <c r="O2291" s="19">
        <f t="shared" ref="O2291:Q2292" si="3331">O2292</f>
        <v>0</v>
      </c>
      <c r="P2291" s="19">
        <f t="shared" si="3331"/>
        <v>0</v>
      </c>
      <c r="Q2291" s="19">
        <f t="shared" si="3331"/>
        <v>0</v>
      </c>
      <c r="R2291" s="19">
        <f t="shared" si="3276"/>
        <v>29903.1</v>
      </c>
      <c r="S2291" s="19">
        <f t="shared" ref="S2291:S2292" si="3332">S2292</f>
        <v>0</v>
      </c>
      <c r="T2291" s="19">
        <f t="shared" si="3254"/>
        <v>29903.1</v>
      </c>
      <c r="U2291" s="19">
        <f t="shared" si="3277"/>
        <v>29874.9</v>
      </c>
      <c r="V2291" s="19">
        <f t="shared" si="3278"/>
        <v>29862.9</v>
      </c>
      <c r="W2291" s="19">
        <f t="shared" ref="W2291:W2292" si="3333">W2292</f>
        <v>0</v>
      </c>
      <c r="X2291" s="32"/>
      <c r="Y2291" s="23"/>
      <c r="Z2291" s="2"/>
    </row>
    <row r="2292" spans="1:26" ht="46.8" x14ac:dyDescent="0.3">
      <c r="A2292" s="47" t="s">
        <v>497</v>
      </c>
      <c r="B2292" s="44">
        <v>240</v>
      </c>
      <c r="C2292" s="47"/>
      <c r="D2292" s="47"/>
      <c r="E2292" s="15" t="s">
        <v>586</v>
      </c>
      <c r="F2292" s="19">
        <f t="shared" si="3330"/>
        <v>29932.1</v>
      </c>
      <c r="G2292" s="19">
        <f t="shared" si="3330"/>
        <v>29865.9</v>
      </c>
      <c r="H2292" s="19">
        <f t="shared" si="3330"/>
        <v>29842.9</v>
      </c>
      <c r="I2292" s="19">
        <f t="shared" si="3330"/>
        <v>-29</v>
      </c>
      <c r="J2292" s="19">
        <f t="shared" si="3330"/>
        <v>9</v>
      </c>
      <c r="K2292" s="19">
        <f t="shared" si="3330"/>
        <v>20</v>
      </c>
      <c r="L2292" s="19">
        <f t="shared" si="3288"/>
        <v>29903.1</v>
      </c>
      <c r="M2292" s="19">
        <f t="shared" si="3289"/>
        <v>29874.9</v>
      </c>
      <c r="N2292" s="19">
        <f t="shared" si="3290"/>
        <v>29862.9</v>
      </c>
      <c r="O2292" s="19">
        <f t="shared" si="3331"/>
        <v>0</v>
      </c>
      <c r="P2292" s="19">
        <f t="shared" si="3331"/>
        <v>0</v>
      </c>
      <c r="Q2292" s="19">
        <f t="shared" si="3331"/>
        <v>0</v>
      </c>
      <c r="R2292" s="19">
        <f t="shared" si="3276"/>
        <v>29903.1</v>
      </c>
      <c r="S2292" s="19">
        <f t="shared" si="3332"/>
        <v>0</v>
      </c>
      <c r="T2292" s="19">
        <f t="shared" si="3254"/>
        <v>29903.1</v>
      </c>
      <c r="U2292" s="19">
        <f t="shared" si="3277"/>
        <v>29874.9</v>
      </c>
      <c r="V2292" s="19">
        <f t="shared" si="3278"/>
        <v>29862.9</v>
      </c>
      <c r="W2292" s="19">
        <f t="shared" si="3333"/>
        <v>0</v>
      </c>
      <c r="X2292" s="32"/>
      <c r="Y2292" s="23"/>
      <c r="Z2292" s="2"/>
    </row>
    <row r="2293" spans="1:26" ht="62.4" x14ac:dyDescent="0.3">
      <c r="A2293" s="47" t="s">
        <v>497</v>
      </c>
      <c r="B2293" s="44">
        <v>240</v>
      </c>
      <c r="C2293" s="47" t="s">
        <v>5</v>
      </c>
      <c r="D2293" s="47" t="s">
        <v>20</v>
      </c>
      <c r="E2293" s="15" t="s">
        <v>538</v>
      </c>
      <c r="F2293" s="19">
        <v>29932.1</v>
      </c>
      <c r="G2293" s="19">
        <v>29865.9</v>
      </c>
      <c r="H2293" s="19">
        <v>29842.9</v>
      </c>
      <c r="I2293" s="24">
        <v>-29</v>
      </c>
      <c r="J2293" s="24">
        <v>9</v>
      </c>
      <c r="K2293" s="24">
        <v>20</v>
      </c>
      <c r="L2293" s="19">
        <f t="shared" si="3288"/>
        <v>29903.1</v>
      </c>
      <c r="M2293" s="19">
        <f t="shared" si="3289"/>
        <v>29874.9</v>
      </c>
      <c r="N2293" s="19">
        <f t="shared" si="3290"/>
        <v>29862.9</v>
      </c>
      <c r="O2293" s="19"/>
      <c r="P2293" s="19"/>
      <c r="Q2293" s="19"/>
      <c r="R2293" s="19">
        <f t="shared" si="3276"/>
        <v>29903.1</v>
      </c>
      <c r="S2293" s="19"/>
      <c r="T2293" s="19">
        <f t="shared" si="3254"/>
        <v>29903.1</v>
      </c>
      <c r="U2293" s="19">
        <f t="shared" si="3277"/>
        <v>29874.9</v>
      </c>
      <c r="V2293" s="19">
        <f t="shared" si="3278"/>
        <v>29862.9</v>
      </c>
      <c r="W2293" s="19"/>
      <c r="X2293" s="32"/>
      <c r="Y2293" s="23" t="s">
        <v>1289</v>
      </c>
      <c r="Z2293" s="2"/>
    </row>
    <row r="2294" spans="1:26" s="9" customFormat="1" ht="46.8" x14ac:dyDescent="0.3">
      <c r="A2294" s="8" t="s">
        <v>500</v>
      </c>
      <c r="B2294" s="14"/>
      <c r="C2294" s="8"/>
      <c r="D2294" s="8"/>
      <c r="E2294" s="45" t="s">
        <v>606</v>
      </c>
      <c r="F2294" s="12">
        <f t="shared" ref="F2294:K2294" si="3334">F2295+F2300</f>
        <v>44237.8</v>
      </c>
      <c r="G2294" s="12">
        <f t="shared" si="3334"/>
        <v>40497.300000000003</v>
      </c>
      <c r="H2294" s="12">
        <f t="shared" si="3334"/>
        <v>40497.300000000003</v>
      </c>
      <c r="I2294" s="12">
        <f t="shared" si="3334"/>
        <v>0</v>
      </c>
      <c r="J2294" s="12">
        <f t="shared" si="3334"/>
        <v>0</v>
      </c>
      <c r="K2294" s="12">
        <f t="shared" si="3334"/>
        <v>0</v>
      </c>
      <c r="L2294" s="12">
        <f t="shared" si="3288"/>
        <v>44237.8</v>
      </c>
      <c r="M2294" s="12">
        <f t="shared" si="3289"/>
        <v>40497.300000000003</v>
      </c>
      <c r="N2294" s="12">
        <f t="shared" si="3290"/>
        <v>40497.300000000003</v>
      </c>
      <c r="O2294" s="12">
        <f t="shared" ref="O2294:Q2294" si="3335">O2295+O2300</f>
        <v>0</v>
      </c>
      <c r="P2294" s="12">
        <f t="shared" si="3335"/>
        <v>0</v>
      </c>
      <c r="Q2294" s="12">
        <f t="shared" si="3335"/>
        <v>0</v>
      </c>
      <c r="R2294" s="12">
        <f t="shared" si="3276"/>
        <v>44237.8</v>
      </c>
      <c r="S2294" s="12">
        <f t="shared" ref="S2294" si="3336">S2295+S2300</f>
        <v>0</v>
      </c>
      <c r="T2294" s="12">
        <f t="shared" si="3254"/>
        <v>44237.8</v>
      </c>
      <c r="U2294" s="12">
        <f t="shared" si="3277"/>
        <v>40497.300000000003</v>
      </c>
      <c r="V2294" s="12">
        <f t="shared" si="3278"/>
        <v>40497.300000000003</v>
      </c>
      <c r="W2294" s="12">
        <f t="shared" ref="W2294" si="3337">W2295+W2300</f>
        <v>0</v>
      </c>
      <c r="X2294" s="22"/>
      <c r="Y2294" s="25"/>
    </row>
    <row r="2295" spans="1:26" s="11" customFormat="1" ht="31.2" x14ac:dyDescent="0.3">
      <c r="A2295" s="10" t="s">
        <v>501</v>
      </c>
      <c r="B2295" s="17"/>
      <c r="C2295" s="10"/>
      <c r="D2295" s="10"/>
      <c r="E2295" s="16" t="s">
        <v>617</v>
      </c>
      <c r="F2295" s="18">
        <f t="shared" ref="F2295:K2298" si="3338">F2296</f>
        <v>4529.3</v>
      </c>
      <c r="G2295" s="18">
        <f t="shared" si="3338"/>
        <v>4187.7</v>
      </c>
      <c r="H2295" s="18">
        <f t="shared" si="3338"/>
        <v>4187.7</v>
      </c>
      <c r="I2295" s="18">
        <f t="shared" si="3338"/>
        <v>0</v>
      </c>
      <c r="J2295" s="18">
        <f t="shared" si="3338"/>
        <v>0</v>
      </c>
      <c r="K2295" s="18">
        <f t="shared" si="3338"/>
        <v>0</v>
      </c>
      <c r="L2295" s="18">
        <f t="shared" si="3288"/>
        <v>4529.3</v>
      </c>
      <c r="M2295" s="18">
        <f t="shared" si="3289"/>
        <v>4187.7</v>
      </c>
      <c r="N2295" s="18">
        <f t="shared" si="3290"/>
        <v>4187.7</v>
      </c>
      <c r="O2295" s="18">
        <f t="shared" ref="O2295:Q2298" si="3339">O2296</f>
        <v>0</v>
      </c>
      <c r="P2295" s="18">
        <f t="shared" si="3339"/>
        <v>0</v>
      </c>
      <c r="Q2295" s="18">
        <f t="shared" si="3339"/>
        <v>0</v>
      </c>
      <c r="R2295" s="18">
        <f t="shared" si="3276"/>
        <v>4529.3</v>
      </c>
      <c r="S2295" s="18">
        <f t="shared" ref="S2295:S2298" si="3340">S2296</f>
        <v>0</v>
      </c>
      <c r="T2295" s="18">
        <f t="shared" si="3254"/>
        <v>4529.3</v>
      </c>
      <c r="U2295" s="18">
        <f t="shared" si="3277"/>
        <v>4187.7</v>
      </c>
      <c r="V2295" s="18">
        <f t="shared" si="3278"/>
        <v>4187.7</v>
      </c>
      <c r="W2295" s="18">
        <f t="shared" ref="W2295:W2296" si="3341">W2296</f>
        <v>0</v>
      </c>
      <c r="X2295" s="31"/>
      <c r="Y2295" s="26"/>
    </row>
    <row r="2296" spans="1:26" ht="31.2" x14ac:dyDescent="0.3">
      <c r="A2296" s="47" t="s">
        <v>499</v>
      </c>
      <c r="B2296" s="44"/>
      <c r="C2296" s="47"/>
      <c r="D2296" s="47"/>
      <c r="E2296" s="15" t="s">
        <v>628</v>
      </c>
      <c r="F2296" s="19">
        <f t="shared" si="3338"/>
        <v>4529.3</v>
      </c>
      <c r="G2296" s="19">
        <f t="shared" si="3338"/>
        <v>4187.7</v>
      </c>
      <c r="H2296" s="19">
        <f t="shared" si="3338"/>
        <v>4187.7</v>
      </c>
      <c r="I2296" s="19">
        <f t="shared" si="3338"/>
        <v>0</v>
      </c>
      <c r="J2296" s="19">
        <f t="shared" si="3338"/>
        <v>0</v>
      </c>
      <c r="K2296" s="19">
        <f t="shared" si="3338"/>
        <v>0</v>
      </c>
      <c r="L2296" s="19">
        <f t="shared" si="3288"/>
        <v>4529.3</v>
      </c>
      <c r="M2296" s="19">
        <f t="shared" si="3289"/>
        <v>4187.7</v>
      </c>
      <c r="N2296" s="19">
        <f t="shared" si="3290"/>
        <v>4187.7</v>
      </c>
      <c r="O2296" s="19">
        <f t="shared" si="3339"/>
        <v>0</v>
      </c>
      <c r="P2296" s="19">
        <f t="shared" si="3339"/>
        <v>0</v>
      </c>
      <c r="Q2296" s="19">
        <f t="shared" si="3339"/>
        <v>0</v>
      </c>
      <c r="R2296" s="19">
        <f t="shared" si="3276"/>
        <v>4529.3</v>
      </c>
      <c r="S2296" s="19">
        <f t="shared" si="3340"/>
        <v>0</v>
      </c>
      <c r="T2296" s="19">
        <f t="shared" si="3254"/>
        <v>4529.3</v>
      </c>
      <c r="U2296" s="19">
        <f t="shared" si="3277"/>
        <v>4187.7</v>
      </c>
      <c r="V2296" s="19">
        <f t="shared" si="3278"/>
        <v>4187.7</v>
      </c>
      <c r="W2296" s="19">
        <f t="shared" si="3341"/>
        <v>0</v>
      </c>
      <c r="X2296" s="32"/>
      <c r="Y2296" s="23"/>
      <c r="Z2296" s="2"/>
    </row>
    <row r="2297" spans="1:26" ht="93.6" x14ac:dyDescent="0.3">
      <c r="A2297" s="47" t="s">
        <v>499</v>
      </c>
      <c r="B2297" s="44">
        <v>100</v>
      </c>
      <c r="C2297" s="47"/>
      <c r="D2297" s="47"/>
      <c r="E2297" s="15" t="s">
        <v>577</v>
      </c>
      <c r="F2297" s="19">
        <f t="shared" si="3338"/>
        <v>4529.3</v>
      </c>
      <c r="G2297" s="19">
        <f t="shared" si="3338"/>
        <v>4187.7</v>
      </c>
      <c r="H2297" s="19">
        <f t="shared" si="3338"/>
        <v>4187.7</v>
      </c>
      <c r="I2297" s="19">
        <f t="shared" si="3338"/>
        <v>0</v>
      </c>
      <c r="J2297" s="19">
        <f t="shared" si="3338"/>
        <v>0</v>
      </c>
      <c r="K2297" s="19">
        <f t="shared" si="3338"/>
        <v>0</v>
      </c>
      <c r="L2297" s="19">
        <f t="shared" si="3288"/>
        <v>4529.3</v>
      </c>
      <c r="M2297" s="19">
        <f t="shared" si="3289"/>
        <v>4187.7</v>
      </c>
      <c r="N2297" s="19">
        <f t="shared" si="3290"/>
        <v>4187.7</v>
      </c>
      <c r="O2297" s="19">
        <f t="shared" si="3339"/>
        <v>0</v>
      </c>
      <c r="P2297" s="19">
        <f t="shared" si="3339"/>
        <v>0</v>
      </c>
      <c r="Q2297" s="19">
        <f t="shared" si="3339"/>
        <v>0</v>
      </c>
      <c r="R2297" s="19">
        <f t="shared" si="3276"/>
        <v>4529.3</v>
      </c>
      <c r="S2297" s="19">
        <f t="shared" si="3340"/>
        <v>0</v>
      </c>
      <c r="T2297" s="19">
        <f t="shared" si="3254"/>
        <v>4529.3</v>
      </c>
      <c r="U2297" s="19">
        <f t="shared" si="3277"/>
        <v>4187.7</v>
      </c>
      <c r="V2297" s="19">
        <f t="shared" si="3278"/>
        <v>4187.7</v>
      </c>
      <c r="W2297" s="19">
        <f t="shared" ref="W2297:W2298" si="3342">W2298</f>
        <v>0</v>
      </c>
      <c r="X2297" s="32"/>
      <c r="Y2297" s="23"/>
      <c r="Z2297" s="2"/>
    </row>
    <row r="2298" spans="1:26" ht="31.2" x14ac:dyDescent="0.3">
      <c r="A2298" s="47" t="s">
        <v>499</v>
      </c>
      <c r="B2298" s="44">
        <v>120</v>
      </c>
      <c r="C2298" s="47"/>
      <c r="D2298" s="47"/>
      <c r="E2298" s="15" t="s">
        <v>585</v>
      </c>
      <c r="F2298" s="19">
        <f t="shared" si="3338"/>
        <v>4529.3</v>
      </c>
      <c r="G2298" s="19">
        <f t="shared" si="3338"/>
        <v>4187.7</v>
      </c>
      <c r="H2298" s="19">
        <f t="shared" si="3338"/>
        <v>4187.7</v>
      </c>
      <c r="I2298" s="19">
        <f t="shared" si="3338"/>
        <v>0</v>
      </c>
      <c r="J2298" s="19">
        <f t="shared" si="3338"/>
        <v>0</v>
      </c>
      <c r="K2298" s="19">
        <f t="shared" si="3338"/>
        <v>0</v>
      </c>
      <c r="L2298" s="19">
        <f t="shared" si="3288"/>
        <v>4529.3</v>
      </c>
      <c r="M2298" s="19">
        <f t="shared" si="3289"/>
        <v>4187.7</v>
      </c>
      <c r="N2298" s="19">
        <f t="shared" si="3290"/>
        <v>4187.7</v>
      </c>
      <c r="O2298" s="19">
        <f t="shared" si="3339"/>
        <v>0</v>
      </c>
      <c r="P2298" s="19">
        <f t="shared" si="3339"/>
        <v>0</v>
      </c>
      <c r="Q2298" s="19">
        <f t="shared" si="3339"/>
        <v>0</v>
      </c>
      <c r="R2298" s="19">
        <f t="shared" si="3276"/>
        <v>4529.3</v>
      </c>
      <c r="S2298" s="19">
        <f t="shared" si="3340"/>
        <v>0</v>
      </c>
      <c r="T2298" s="19">
        <f t="shared" si="3254"/>
        <v>4529.3</v>
      </c>
      <c r="U2298" s="19">
        <f t="shared" si="3277"/>
        <v>4187.7</v>
      </c>
      <c r="V2298" s="19">
        <f t="shared" si="3278"/>
        <v>4187.7</v>
      </c>
      <c r="W2298" s="19">
        <f t="shared" si="3342"/>
        <v>0</v>
      </c>
      <c r="X2298" s="32"/>
      <c r="Y2298" s="23"/>
      <c r="Z2298" s="2"/>
    </row>
    <row r="2299" spans="1:26" ht="46.8" x14ac:dyDescent="0.3">
      <c r="A2299" s="47" t="s">
        <v>499</v>
      </c>
      <c r="B2299" s="44">
        <v>120</v>
      </c>
      <c r="C2299" s="47" t="s">
        <v>5</v>
      </c>
      <c r="D2299" s="47" t="s">
        <v>142</v>
      </c>
      <c r="E2299" s="15" t="s">
        <v>540</v>
      </c>
      <c r="F2299" s="19">
        <v>4529.3</v>
      </c>
      <c r="G2299" s="19">
        <v>4187.7</v>
      </c>
      <c r="H2299" s="19">
        <v>4187.7</v>
      </c>
      <c r="I2299" s="19"/>
      <c r="J2299" s="19"/>
      <c r="K2299" s="19"/>
      <c r="L2299" s="19">
        <f t="shared" si="3288"/>
        <v>4529.3</v>
      </c>
      <c r="M2299" s="19">
        <f t="shared" si="3289"/>
        <v>4187.7</v>
      </c>
      <c r="N2299" s="19">
        <f t="shared" si="3290"/>
        <v>4187.7</v>
      </c>
      <c r="O2299" s="19"/>
      <c r="P2299" s="19"/>
      <c r="Q2299" s="19"/>
      <c r="R2299" s="19">
        <f t="shared" si="3276"/>
        <v>4529.3</v>
      </c>
      <c r="S2299" s="19"/>
      <c r="T2299" s="19">
        <f t="shared" si="3254"/>
        <v>4529.3</v>
      </c>
      <c r="U2299" s="19">
        <f t="shared" si="3277"/>
        <v>4187.7</v>
      </c>
      <c r="V2299" s="19">
        <f t="shared" si="3278"/>
        <v>4187.7</v>
      </c>
      <c r="W2299" s="19"/>
      <c r="X2299" s="32"/>
      <c r="Y2299" s="23"/>
      <c r="Z2299" s="2"/>
    </row>
    <row r="2300" spans="1:26" s="11" customFormat="1" x14ac:dyDescent="0.3">
      <c r="A2300" s="10" t="s">
        <v>504</v>
      </c>
      <c r="B2300" s="17"/>
      <c r="C2300" s="10"/>
      <c r="D2300" s="10"/>
      <c r="E2300" s="16" t="s">
        <v>616</v>
      </c>
      <c r="F2300" s="18">
        <f t="shared" ref="F2300:K2300" si="3343">F2301+F2305</f>
        <v>39708.5</v>
      </c>
      <c r="G2300" s="18">
        <f t="shared" si="3343"/>
        <v>36309.600000000006</v>
      </c>
      <c r="H2300" s="18">
        <f t="shared" si="3343"/>
        <v>36309.600000000006</v>
      </c>
      <c r="I2300" s="18">
        <f t="shared" si="3343"/>
        <v>0</v>
      </c>
      <c r="J2300" s="18">
        <f t="shared" si="3343"/>
        <v>0</v>
      </c>
      <c r="K2300" s="18">
        <f t="shared" si="3343"/>
        <v>0</v>
      </c>
      <c r="L2300" s="18">
        <f t="shared" si="3288"/>
        <v>39708.5</v>
      </c>
      <c r="M2300" s="18">
        <f t="shared" si="3289"/>
        <v>36309.600000000006</v>
      </c>
      <c r="N2300" s="18">
        <f t="shared" si="3290"/>
        <v>36309.600000000006</v>
      </c>
      <c r="O2300" s="18">
        <f t="shared" ref="O2300:Q2300" si="3344">O2301+O2305</f>
        <v>0</v>
      </c>
      <c r="P2300" s="18">
        <f t="shared" si="3344"/>
        <v>0</v>
      </c>
      <c r="Q2300" s="18">
        <f t="shared" si="3344"/>
        <v>0</v>
      </c>
      <c r="R2300" s="18">
        <f t="shared" si="3276"/>
        <v>39708.5</v>
      </c>
      <c r="S2300" s="18">
        <f t="shared" ref="S2300" si="3345">S2301+S2305</f>
        <v>0</v>
      </c>
      <c r="T2300" s="18">
        <f t="shared" si="3254"/>
        <v>39708.5</v>
      </c>
      <c r="U2300" s="18">
        <f t="shared" si="3277"/>
        <v>36309.600000000006</v>
      </c>
      <c r="V2300" s="18">
        <f t="shared" si="3278"/>
        <v>36309.600000000006</v>
      </c>
      <c r="W2300" s="18">
        <f t="shared" ref="W2300" si="3346">W2301+W2305</f>
        <v>0</v>
      </c>
      <c r="X2300" s="31"/>
      <c r="Y2300" s="26"/>
    </row>
    <row r="2301" spans="1:26" ht="31.2" x14ac:dyDescent="0.3">
      <c r="A2301" s="47" t="s">
        <v>502</v>
      </c>
      <c r="B2301" s="44"/>
      <c r="C2301" s="47"/>
      <c r="D2301" s="47"/>
      <c r="E2301" s="15" t="s">
        <v>628</v>
      </c>
      <c r="F2301" s="19">
        <f t="shared" ref="F2301:K2303" si="3347">F2302</f>
        <v>34141.5</v>
      </c>
      <c r="G2301" s="19">
        <f t="shared" si="3347"/>
        <v>30742.600000000002</v>
      </c>
      <c r="H2301" s="19">
        <f t="shared" si="3347"/>
        <v>30742.600000000002</v>
      </c>
      <c r="I2301" s="19">
        <f t="shared" si="3347"/>
        <v>0</v>
      </c>
      <c r="J2301" s="19">
        <f t="shared" si="3347"/>
        <v>0</v>
      </c>
      <c r="K2301" s="19">
        <f t="shared" si="3347"/>
        <v>0</v>
      </c>
      <c r="L2301" s="19">
        <f t="shared" si="3288"/>
        <v>34141.5</v>
      </c>
      <c r="M2301" s="19">
        <f t="shared" si="3289"/>
        <v>30742.600000000002</v>
      </c>
      <c r="N2301" s="19">
        <f t="shared" si="3290"/>
        <v>30742.600000000002</v>
      </c>
      <c r="O2301" s="19">
        <f t="shared" ref="O2301:Q2303" si="3348">O2302</f>
        <v>0</v>
      </c>
      <c r="P2301" s="19">
        <f t="shared" si="3348"/>
        <v>0</v>
      </c>
      <c r="Q2301" s="19">
        <f t="shared" si="3348"/>
        <v>0</v>
      </c>
      <c r="R2301" s="19">
        <f t="shared" si="3276"/>
        <v>34141.5</v>
      </c>
      <c r="S2301" s="19">
        <f t="shared" ref="S2301:S2303" si="3349">S2302</f>
        <v>0</v>
      </c>
      <c r="T2301" s="19">
        <f t="shared" si="3254"/>
        <v>34141.5</v>
      </c>
      <c r="U2301" s="19">
        <f t="shared" si="3277"/>
        <v>30742.600000000002</v>
      </c>
      <c r="V2301" s="19">
        <f t="shared" si="3278"/>
        <v>30742.600000000002</v>
      </c>
      <c r="W2301" s="19">
        <f t="shared" ref="W2301" si="3350">W2302</f>
        <v>0</v>
      </c>
      <c r="X2301" s="32"/>
      <c r="Y2301" s="23"/>
      <c r="Z2301" s="2"/>
    </row>
    <row r="2302" spans="1:26" ht="93.6" x14ac:dyDescent="0.3">
      <c r="A2302" s="47" t="s">
        <v>502</v>
      </c>
      <c r="B2302" s="44">
        <v>100</v>
      </c>
      <c r="C2302" s="47"/>
      <c r="D2302" s="47"/>
      <c r="E2302" s="15" t="s">
        <v>577</v>
      </c>
      <c r="F2302" s="19">
        <f t="shared" si="3347"/>
        <v>34141.5</v>
      </c>
      <c r="G2302" s="19">
        <f t="shared" si="3347"/>
        <v>30742.600000000002</v>
      </c>
      <c r="H2302" s="19">
        <f t="shared" si="3347"/>
        <v>30742.600000000002</v>
      </c>
      <c r="I2302" s="19">
        <f t="shared" si="3347"/>
        <v>0</v>
      </c>
      <c r="J2302" s="19">
        <f t="shared" si="3347"/>
        <v>0</v>
      </c>
      <c r="K2302" s="19">
        <f t="shared" si="3347"/>
        <v>0</v>
      </c>
      <c r="L2302" s="19">
        <f t="shared" si="3288"/>
        <v>34141.5</v>
      </c>
      <c r="M2302" s="19">
        <f t="shared" si="3289"/>
        <v>30742.600000000002</v>
      </c>
      <c r="N2302" s="19">
        <f t="shared" si="3290"/>
        <v>30742.600000000002</v>
      </c>
      <c r="O2302" s="19">
        <f t="shared" si="3348"/>
        <v>0</v>
      </c>
      <c r="P2302" s="19">
        <f t="shared" si="3348"/>
        <v>0</v>
      </c>
      <c r="Q2302" s="19">
        <f t="shared" si="3348"/>
        <v>0</v>
      </c>
      <c r="R2302" s="19">
        <f t="shared" si="3276"/>
        <v>34141.5</v>
      </c>
      <c r="S2302" s="19">
        <f t="shared" si="3349"/>
        <v>0</v>
      </c>
      <c r="T2302" s="19">
        <f t="shared" si="3254"/>
        <v>34141.5</v>
      </c>
      <c r="U2302" s="19">
        <f t="shared" si="3277"/>
        <v>30742.600000000002</v>
      </c>
      <c r="V2302" s="19">
        <f t="shared" si="3278"/>
        <v>30742.600000000002</v>
      </c>
      <c r="W2302" s="19">
        <f t="shared" ref="W2302:W2303" si="3351">W2303</f>
        <v>0</v>
      </c>
      <c r="X2302" s="32"/>
      <c r="Y2302" s="23"/>
      <c r="Z2302" s="2"/>
    </row>
    <row r="2303" spans="1:26" ht="31.2" x14ac:dyDescent="0.3">
      <c r="A2303" s="47" t="s">
        <v>502</v>
      </c>
      <c r="B2303" s="44">
        <v>120</v>
      </c>
      <c r="C2303" s="47"/>
      <c r="D2303" s="47"/>
      <c r="E2303" s="15" t="s">
        <v>585</v>
      </c>
      <c r="F2303" s="19">
        <f t="shared" si="3347"/>
        <v>34141.5</v>
      </c>
      <c r="G2303" s="19">
        <f t="shared" si="3347"/>
        <v>30742.600000000002</v>
      </c>
      <c r="H2303" s="19">
        <f t="shared" si="3347"/>
        <v>30742.600000000002</v>
      </c>
      <c r="I2303" s="19">
        <f t="shared" si="3347"/>
        <v>0</v>
      </c>
      <c r="J2303" s="19">
        <f t="shared" si="3347"/>
        <v>0</v>
      </c>
      <c r="K2303" s="19">
        <f t="shared" si="3347"/>
        <v>0</v>
      </c>
      <c r="L2303" s="19">
        <f t="shared" si="3288"/>
        <v>34141.5</v>
      </c>
      <c r="M2303" s="19">
        <f t="shared" si="3289"/>
        <v>30742.600000000002</v>
      </c>
      <c r="N2303" s="19">
        <f t="shared" si="3290"/>
        <v>30742.600000000002</v>
      </c>
      <c r="O2303" s="19">
        <f t="shared" si="3348"/>
        <v>0</v>
      </c>
      <c r="P2303" s="19">
        <f t="shared" si="3348"/>
        <v>0</v>
      </c>
      <c r="Q2303" s="19">
        <f t="shared" si="3348"/>
        <v>0</v>
      </c>
      <c r="R2303" s="19">
        <f t="shared" si="3276"/>
        <v>34141.5</v>
      </c>
      <c r="S2303" s="19">
        <f t="shared" si="3349"/>
        <v>0</v>
      </c>
      <c r="T2303" s="19">
        <f t="shared" si="3254"/>
        <v>34141.5</v>
      </c>
      <c r="U2303" s="19">
        <f t="shared" si="3277"/>
        <v>30742.600000000002</v>
      </c>
      <c r="V2303" s="19">
        <f t="shared" si="3278"/>
        <v>30742.600000000002</v>
      </c>
      <c r="W2303" s="19">
        <f t="shared" si="3351"/>
        <v>0</v>
      </c>
      <c r="X2303" s="32"/>
      <c r="Y2303" s="23"/>
      <c r="Z2303" s="2"/>
    </row>
    <row r="2304" spans="1:26" ht="46.8" x14ac:dyDescent="0.3">
      <c r="A2304" s="47" t="s">
        <v>502</v>
      </c>
      <c r="B2304" s="44">
        <v>120</v>
      </c>
      <c r="C2304" s="47" t="s">
        <v>5</v>
      </c>
      <c r="D2304" s="47" t="s">
        <v>142</v>
      </c>
      <c r="E2304" s="15" t="s">
        <v>540</v>
      </c>
      <c r="F2304" s="19">
        <v>34141.5</v>
      </c>
      <c r="G2304" s="19">
        <v>30742.600000000002</v>
      </c>
      <c r="H2304" s="19">
        <v>30742.600000000002</v>
      </c>
      <c r="I2304" s="19"/>
      <c r="J2304" s="19"/>
      <c r="K2304" s="19"/>
      <c r="L2304" s="19">
        <f t="shared" si="3288"/>
        <v>34141.5</v>
      </c>
      <c r="M2304" s="19">
        <f t="shared" si="3289"/>
        <v>30742.600000000002</v>
      </c>
      <c r="N2304" s="19">
        <f t="shared" si="3290"/>
        <v>30742.600000000002</v>
      </c>
      <c r="O2304" s="19"/>
      <c r="P2304" s="19"/>
      <c r="Q2304" s="19"/>
      <c r="R2304" s="19">
        <f t="shared" si="3276"/>
        <v>34141.5</v>
      </c>
      <c r="S2304" s="19"/>
      <c r="T2304" s="19">
        <f t="shared" ref="T2304:T2367" si="3352">R2304+S2304</f>
        <v>34141.5</v>
      </c>
      <c r="U2304" s="19">
        <f t="shared" si="3277"/>
        <v>30742.600000000002</v>
      </c>
      <c r="V2304" s="19">
        <f t="shared" si="3278"/>
        <v>30742.600000000002</v>
      </c>
      <c r="W2304" s="19"/>
      <c r="X2304" s="32"/>
      <c r="Y2304" s="23"/>
      <c r="Z2304" s="2"/>
    </row>
    <row r="2305" spans="1:26" ht="31.2" x14ac:dyDescent="0.3">
      <c r="A2305" s="47" t="s">
        <v>503</v>
      </c>
      <c r="B2305" s="44"/>
      <c r="C2305" s="47"/>
      <c r="D2305" s="47"/>
      <c r="E2305" s="15" t="s">
        <v>629</v>
      </c>
      <c r="F2305" s="19">
        <f t="shared" ref="F2305:K2305" si="3353">F2306+F2309+F2312</f>
        <v>5567</v>
      </c>
      <c r="G2305" s="19">
        <f t="shared" si="3353"/>
        <v>5567</v>
      </c>
      <c r="H2305" s="19">
        <f t="shared" si="3353"/>
        <v>5567</v>
      </c>
      <c r="I2305" s="19">
        <f t="shared" si="3353"/>
        <v>0</v>
      </c>
      <c r="J2305" s="19">
        <f t="shared" si="3353"/>
        <v>0</v>
      </c>
      <c r="K2305" s="19">
        <f t="shared" si="3353"/>
        <v>0</v>
      </c>
      <c r="L2305" s="19">
        <f t="shared" si="3288"/>
        <v>5567</v>
      </c>
      <c r="M2305" s="19">
        <f t="shared" si="3289"/>
        <v>5567</v>
      </c>
      <c r="N2305" s="19">
        <f t="shared" si="3290"/>
        <v>5567</v>
      </c>
      <c r="O2305" s="19">
        <f t="shared" ref="O2305:Q2305" si="3354">O2306+O2309+O2312</f>
        <v>0</v>
      </c>
      <c r="P2305" s="19">
        <f t="shared" si="3354"/>
        <v>0</v>
      </c>
      <c r="Q2305" s="19">
        <f t="shared" si="3354"/>
        <v>0</v>
      </c>
      <c r="R2305" s="19">
        <f t="shared" si="3276"/>
        <v>5567</v>
      </c>
      <c r="S2305" s="19">
        <f t="shared" ref="S2305" si="3355">S2306+S2309+S2312</f>
        <v>0</v>
      </c>
      <c r="T2305" s="19">
        <f t="shared" si="3352"/>
        <v>5567</v>
      </c>
      <c r="U2305" s="19">
        <f t="shared" si="3277"/>
        <v>5567</v>
      </c>
      <c r="V2305" s="19">
        <f t="shared" si="3278"/>
        <v>5567</v>
      </c>
      <c r="W2305" s="19">
        <f t="shared" ref="W2305" si="3356">W2306+W2309+W2312</f>
        <v>0</v>
      </c>
      <c r="X2305" s="32"/>
      <c r="Y2305" s="23"/>
      <c r="Z2305" s="2"/>
    </row>
    <row r="2306" spans="1:26" ht="93.6" x14ac:dyDescent="0.3">
      <c r="A2306" s="47" t="s">
        <v>503</v>
      </c>
      <c r="B2306" s="44">
        <v>100</v>
      </c>
      <c r="C2306" s="47"/>
      <c r="D2306" s="47"/>
      <c r="E2306" s="15" t="s">
        <v>577</v>
      </c>
      <c r="F2306" s="19">
        <f t="shared" ref="F2306:K2307" si="3357">F2307</f>
        <v>442.7</v>
      </c>
      <c r="G2306" s="19">
        <f t="shared" si="3357"/>
        <v>442.7</v>
      </c>
      <c r="H2306" s="19">
        <f t="shared" si="3357"/>
        <v>442.7</v>
      </c>
      <c r="I2306" s="19">
        <f t="shared" si="3357"/>
        <v>0</v>
      </c>
      <c r="J2306" s="19">
        <f t="shared" si="3357"/>
        <v>0</v>
      </c>
      <c r="K2306" s="19">
        <f t="shared" si="3357"/>
        <v>0</v>
      </c>
      <c r="L2306" s="19">
        <f t="shared" si="3288"/>
        <v>442.7</v>
      </c>
      <c r="M2306" s="19">
        <f t="shared" si="3289"/>
        <v>442.7</v>
      </c>
      <c r="N2306" s="19">
        <f t="shared" si="3290"/>
        <v>442.7</v>
      </c>
      <c r="O2306" s="19">
        <f t="shared" ref="O2306:Q2307" si="3358">O2307</f>
        <v>0</v>
      </c>
      <c r="P2306" s="19">
        <f t="shared" si="3358"/>
        <v>0</v>
      </c>
      <c r="Q2306" s="19">
        <f t="shared" si="3358"/>
        <v>0</v>
      </c>
      <c r="R2306" s="19">
        <f t="shared" si="3276"/>
        <v>442.7</v>
      </c>
      <c r="S2306" s="19">
        <f t="shared" ref="S2306:S2307" si="3359">S2307</f>
        <v>0</v>
      </c>
      <c r="T2306" s="19">
        <f t="shared" si="3352"/>
        <v>442.7</v>
      </c>
      <c r="U2306" s="19">
        <f t="shared" si="3277"/>
        <v>442.7</v>
      </c>
      <c r="V2306" s="19">
        <f t="shared" si="3278"/>
        <v>442.7</v>
      </c>
      <c r="W2306" s="19">
        <f t="shared" ref="W2306:W2307" si="3360">W2307</f>
        <v>0</v>
      </c>
      <c r="X2306" s="32"/>
      <c r="Y2306" s="23"/>
      <c r="Z2306" s="2"/>
    </row>
    <row r="2307" spans="1:26" ht="31.2" x14ac:dyDescent="0.3">
      <c r="A2307" s="47" t="s">
        <v>503</v>
      </c>
      <c r="B2307" s="44">
        <v>120</v>
      </c>
      <c r="C2307" s="47"/>
      <c r="D2307" s="47"/>
      <c r="E2307" s="15" t="s">
        <v>585</v>
      </c>
      <c r="F2307" s="19">
        <f t="shared" si="3357"/>
        <v>442.7</v>
      </c>
      <c r="G2307" s="19">
        <f t="shared" si="3357"/>
        <v>442.7</v>
      </c>
      <c r="H2307" s="19">
        <f t="shared" si="3357"/>
        <v>442.7</v>
      </c>
      <c r="I2307" s="19">
        <f t="shared" si="3357"/>
        <v>0</v>
      </c>
      <c r="J2307" s="19">
        <f t="shared" si="3357"/>
        <v>0</v>
      </c>
      <c r="K2307" s="19">
        <f t="shared" si="3357"/>
        <v>0</v>
      </c>
      <c r="L2307" s="19">
        <f t="shared" si="3288"/>
        <v>442.7</v>
      </c>
      <c r="M2307" s="19">
        <f t="shared" si="3289"/>
        <v>442.7</v>
      </c>
      <c r="N2307" s="19">
        <f t="shared" si="3290"/>
        <v>442.7</v>
      </c>
      <c r="O2307" s="19">
        <f t="shared" si="3358"/>
        <v>0</v>
      </c>
      <c r="P2307" s="19">
        <f t="shared" si="3358"/>
        <v>0</v>
      </c>
      <c r="Q2307" s="19">
        <f t="shared" si="3358"/>
        <v>0</v>
      </c>
      <c r="R2307" s="19">
        <f t="shared" si="3276"/>
        <v>442.7</v>
      </c>
      <c r="S2307" s="19">
        <f t="shared" si="3359"/>
        <v>0</v>
      </c>
      <c r="T2307" s="19">
        <f t="shared" si="3352"/>
        <v>442.7</v>
      </c>
      <c r="U2307" s="19">
        <f t="shared" si="3277"/>
        <v>442.7</v>
      </c>
      <c r="V2307" s="19">
        <f t="shared" si="3278"/>
        <v>442.7</v>
      </c>
      <c r="W2307" s="19">
        <f t="shared" si="3360"/>
        <v>0</v>
      </c>
      <c r="X2307" s="32"/>
      <c r="Y2307" s="23"/>
      <c r="Z2307" s="2"/>
    </row>
    <row r="2308" spans="1:26" ht="46.8" x14ac:dyDescent="0.3">
      <c r="A2308" s="47" t="s">
        <v>503</v>
      </c>
      <c r="B2308" s="44">
        <v>120</v>
      </c>
      <c r="C2308" s="47" t="s">
        <v>5</v>
      </c>
      <c r="D2308" s="47" t="s">
        <v>142</v>
      </c>
      <c r="E2308" s="15" t="s">
        <v>540</v>
      </c>
      <c r="F2308" s="19">
        <v>442.7</v>
      </c>
      <c r="G2308" s="19">
        <v>442.7</v>
      </c>
      <c r="H2308" s="19">
        <v>442.7</v>
      </c>
      <c r="I2308" s="19"/>
      <c r="J2308" s="19"/>
      <c r="K2308" s="19"/>
      <c r="L2308" s="19">
        <f t="shared" si="3288"/>
        <v>442.7</v>
      </c>
      <c r="M2308" s="19">
        <f t="shared" si="3289"/>
        <v>442.7</v>
      </c>
      <c r="N2308" s="19">
        <f t="shared" si="3290"/>
        <v>442.7</v>
      </c>
      <c r="O2308" s="19"/>
      <c r="P2308" s="19"/>
      <c r="Q2308" s="19"/>
      <c r="R2308" s="19">
        <f t="shared" si="3276"/>
        <v>442.7</v>
      </c>
      <c r="S2308" s="19"/>
      <c r="T2308" s="19">
        <f t="shared" si="3352"/>
        <v>442.7</v>
      </c>
      <c r="U2308" s="19">
        <f t="shared" si="3277"/>
        <v>442.7</v>
      </c>
      <c r="V2308" s="19">
        <f t="shared" si="3278"/>
        <v>442.7</v>
      </c>
      <c r="W2308" s="19"/>
      <c r="X2308" s="32"/>
      <c r="Y2308" s="23"/>
      <c r="Z2308" s="2"/>
    </row>
    <row r="2309" spans="1:26" ht="31.2" x14ac:dyDescent="0.3">
      <c r="A2309" s="47" t="s">
        <v>503</v>
      </c>
      <c r="B2309" s="44">
        <v>200</v>
      </c>
      <c r="C2309" s="47"/>
      <c r="D2309" s="47"/>
      <c r="E2309" s="15" t="s">
        <v>578</v>
      </c>
      <c r="F2309" s="19">
        <f t="shared" ref="F2309:K2310" si="3361">F2310</f>
        <v>5074.3</v>
      </c>
      <c r="G2309" s="19">
        <f t="shared" si="3361"/>
        <v>5074.3</v>
      </c>
      <c r="H2309" s="19">
        <f t="shared" si="3361"/>
        <v>5074.3</v>
      </c>
      <c r="I2309" s="19">
        <f t="shared" si="3361"/>
        <v>0</v>
      </c>
      <c r="J2309" s="19">
        <f t="shared" si="3361"/>
        <v>0</v>
      </c>
      <c r="K2309" s="19">
        <f t="shared" si="3361"/>
        <v>0</v>
      </c>
      <c r="L2309" s="19">
        <f t="shared" si="3288"/>
        <v>5074.3</v>
      </c>
      <c r="M2309" s="19">
        <f t="shared" si="3289"/>
        <v>5074.3</v>
      </c>
      <c r="N2309" s="19">
        <f t="shared" si="3290"/>
        <v>5074.3</v>
      </c>
      <c r="O2309" s="19">
        <f t="shared" ref="O2309:Q2310" si="3362">O2310</f>
        <v>0</v>
      </c>
      <c r="P2309" s="19">
        <f t="shared" si="3362"/>
        <v>0</v>
      </c>
      <c r="Q2309" s="19">
        <f t="shared" si="3362"/>
        <v>0</v>
      </c>
      <c r="R2309" s="19">
        <f t="shared" si="3276"/>
        <v>5074.3</v>
      </c>
      <c r="S2309" s="19">
        <f t="shared" ref="S2309:S2310" si="3363">S2310</f>
        <v>0</v>
      </c>
      <c r="T2309" s="19">
        <f t="shared" si="3352"/>
        <v>5074.3</v>
      </c>
      <c r="U2309" s="19">
        <f t="shared" si="3277"/>
        <v>5074.3</v>
      </c>
      <c r="V2309" s="19">
        <f t="shared" si="3278"/>
        <v>5074.3</v>
      </c>
      <c r="W2309" s="19">
        <f t="shared" ref="W2309:W2310" si="3364">W2310</f>
        <v>0</v>
      </c>
      <c r="X2309" s="32"/>
      <c r="Y2309" s="23"/>
      <c r="Z2309" s="2"/>
    </row>
    <row r="2310" spans="1:26" ht="46.8" x14ac:dyDescent="0.3">
      <c r="A2310" s="47" t="s">
        <v>503</v>
      </c>
      <c r="B2310" s="44">
        <v>240</v>
      </c>
      <c r="C2310" s="47"/>
      <c r="D2310" s="47"/>
      <c r="E2310" s="15" t="s">
        <v>586</v>
      </c>
      <c r="F2310" s="19">
        <f t="shared" si="3361"/>
        <v>5074.3</v>
      </c>
      <c r="G2310" s="19">
        <f t="shared" si="3361"/>
        <v>5074.3</v>
      </c>
      <c r="H2310" s="19">
        <f t="shared" si="3361"/>
        <v>5074.3</v>
      </c>
      <c r="I2310" s="19">
        <f t="shared" si="3361"/>
        <v>0</v>
      </c>
      <c r="J2310" s="19">
        <f t="shared" si="3361"/>
        <v>0</v>
      </c>
      <c r="K2310" s="19">
        <f t="shared" si="3361"/>
        <v>0</v>
      </c>
      <c r="L2310" s="19">
        <f t="shared" si="3288"/>
        <v>5074.3</v>
      </c>
      <c r="M2310" s="19">
        <f t="shared" si="3289"/>
        <v>5074.3</v>
      </c>
      <c r="N2310" s="19">
        <f t="shared" si="3290"/>
        <v>5074.3</v>
      </c>
      <c r="O2310" s="19">
        <f t="shared" si="3362"/>
        <v>0</v>
      </c>
      <c r="P2310" s="19">
        <f t="shared" si="3362"/>
        <v>0</v>
      </c>
      <c r="Q2310" s="19">
        <f t="shared" si="3362"/>
        <v>0</v>
      </c>
      <c r="R2310" s="19">
        <f t="shared" si="3276"/>
        <v>5074.3</v>
      </c>
      <c r="S2310" s="19">
        <f t="shared" si="3363"/>
        <v>0</v>
      </c>
      <c r="T2310" s="19">
        <f t="shared" si="3352"/>
        <v>5074.3</v>
      </c>
      <c r="U2310" s="19">
        <f t="shared" si="3277"/>
        <v>5074.3</v>
      </c>
      <c r="V2310" s="19">
        <f t="shared" si="3278"/>
        <v>5074.3</v>
      </c>
      <c r="W2310" s="19">
        <f t="shared" si="3364"/>
        <v>0</v>
      </c>
      <c r="X2310" s="32"/>
      <c r="Y2310" s="23"/>
      <c r="Z2310" s="2"/>
    </row>
    <row r="2311" spans="1:26" ht="46.8" x14ac:dyDescent="0.3">
      <c r="A2311" s="47" t="s">
        <v>503</v>
      </c>
      <c r="B2311" s="44">
        <v>240</v>
      </c>
      <c r="C2311" s="47" t="s">
        <v>5</v>
      </c>
      <c r="D2311" s="47" t="s">
        <v>142</v>
      </c>
      <c r="E2311" s="15" t="s">
        <v>540</v>
      </c>
      <c r="F2311" s="19">
        <v>5074.3</v>
      </c>
      <c r="G2311" s="19">
        <v>5074.3</v>
      </c>
      <c r="H2311" s="19">
        <v>5074.3</v>
      </c>
      <c r="I2311" s="19"/>
      <c r="J2311" s="19"/>
      <c r="K2311" s="19"/>
      <c r="L2311" s="19">
        <f t="shared" si="3288"/>
        <v>5074.3</v>
      </c>
      <c r="M2311" s="19">
        <f t="shared" si="3289"/>
        <v>5074.3</v>
      </c>
      <c r="N2311" s="19">
        <f t="shared" si="3290"/>
        <v>5074.3</v>
      </c>
      <c r="O2311" s="19"/>
      <c r="P2311" s="19"/>
      <c r="Q2311" s="19"/>
      <c r="R2311" s="19">
        <f t="shared" si="3276"/>
        <v>5074.3</v>
      </c>
      <c r="S2311" s="19"/>
      <c r="T2311" s="19">
        <f t="shared" si="3352"/>
        <v>5074.3</v>
      </c>
      <c r="U2311" s="19">
        <f t="shared" si="3277"/>
        <v>5074.3</v>
      </c>
      <c r="V2311" s="19">
        <f t="shared" si="3278"/>
        <v>5074.3</v>
      </c>
      <c r="W2311" s="19"/>
      <c r="X2311" s="32"/>
      <c r="Y2311" s="23"/>
      <c r="Z2311" s="2"/>
    </row>
    <row r="2312" spans="1:26" x14ac:dyDescent="0.3">
      <c r="A2312" s="47" t="s">
        <v>503</v>
      </c>
      <c r="B2312" s="44">
        <v>800</v>
      </c>
      <c r="C2312" s="47"/>
      <c r="D2312" s="47"/>
      <c r="E2312" s="15" t="s">
        <v>583</v>
      </c>
      <c r="F2312" s="19">
        <f t="shared" ref="F2312:K2313" si="3365">F2313</f>
        <v>50</v>
      </c>
      <c r="G2312" s="19">
        <f t="shared" si="3365"/>
        <v>50</v>
      </c>
      <c r="H2312" s="19">
        <f t="shared" si="3365"/>
        <v>50</v>
      </c>
      <c r="I2312" s="19">
        <f t="shared" si="3365"/>
        <v>0</v>
      </c>
      <c r="J2312" s="19">
        <f t="shared" si="3365"/>
        <v>0</v>
      </c>
      <c r="K2312" s="19">
        <f t="shared" si="3365"/>
        <v>0</v>
      </c>
      <c r="L2312" s="19">
        <f t="shared" si="3288"/>
        <v>50</v>
      </c>
      <c r="M2312" s="19">
        <f t="shared" si="3289"/>
        <v>50</v>
      </c>
      <c r="N2312" s="19">
        <f t="shared" si="3290"/>
        <v>50</v>
      </c>
      <c r="O2312" s="19">
        <f t="shared" ref="O2312:Q2313" si="3366">O2313</f>
        <v>0</v>
      </c>
      <c r="P2312" s="19">
        <f t="shared" si="3366"/>
        <v>0</v>
      </c>
      <c r="Q2312" s="19">
        <f t="shared" si="3366"/>
        <v>0</v>
      </c>
      <c r="R2312" s="19">
        <f t="shared" si="3276"/>
        <v>50</v>
      </c>
      <c r="S2312" s="19">
        <f t="shared" ref="S2312:S2313" si="3367">S2313</f>
        <v>0</v>
      </c>
      <c r="T2312" s="19">
        <f t="shared" si="3352"/>
        <v>50</v>
      </c>
      <c r="U2312" s="19">
        <f t="shared" si="3277"/>
        <v>50</v>
      </c>
      <c r="V2312" s="19">
        <f t="shared" si="3278"/>
        <v>50</v>
      </c>
      <c r="W2312" s="19">
        <f t="shared" ref="W2312:W2313" si="3368">W2313</f>
        <v>0</v>
      </c>
      <c r="X2312" s="32"/>
      <c r="Y2312" s="23"/>
      <c r="Z2312" s="2"/>
    </row>
    <row r="2313" spans="1:26" x14ac:dyDescent="0.3">
      <c r="A2313" s="47" t="s">
        <v>503</v>
      </c>
      <c r="B2313" s="44">
        <v>850</v>
      </c>
      <c r="C2313" s="47"/>
      <c r="D2313" s="47"/>
      <c r="E2313" s="15" t="s">
        <v>601</v>
      </c>
      <c r="F2313" s="19">
        <f t="shared" si="3365"/>
        <v>50</v>
      </c>
      <c r="G2313" s="19">
        <f t="shared" si="3365"/>
        <v>50</v>
      </c>
      <c r="H2313" s="19">
        <f t="shared" si="3365"/>
        <v>50</v>
      </c>
      <c r="I2313" s="19">
        <f t="shared" si="3365"/>
        <v>0</v>
      </c>
      <c r="J2313" s="19">
        <f t="shared" si="3365"/>
        <v>0</v>
      </c>
      <c r="K2313" s="19">
        <f t="shared" si="3365"/>
        <v>0</v>
      </c>
      <c r="L2313" s="19">
        <f t="shared" si="3288"/>
        <v>50</v>
      </c>
      <c r="M2313" s="19">
        <f t="shared" si="3289"/>
        <v>50</v>
      </c>
      <c r="N2313" s="19">
        <f t="shared" si="3290"/>
        <v>50</v>
      </c>
      <c r="O2313" s="19">
        <f t="shared" si="3366"/>
        <v>0</v>
      </c>
      <c r="P2313" s="19">
        <f t="shared" si="3366"/>
        <v>0</v>
      </c>
      <c r="Q2313" s="19">
        <f t="shared" si="3366"/>
        <v>0</v>
      </c>
      <c r="R2313" s="19">
        <f t="shared" si="3276"/>
        <v>50</v>
      </c>
      <c r="S2313" s="19">
        <f t="shared" si="3367"/>
        <v>0</v>
      </c>
      <c r="T2313" s="19">
        <f t="shared" si="3352"/>
        <v>50</v>
      </c>
      <c r="U2313" s="19">
        <f t="shared" si="3277"/>
        <v>50</v>
      </c>
      <c r="V2313" s="19">
        <f t="shared" si="3278"/>
        <v>50</v>
      </c>
      <c r="W2313" s="19">
        <f t="shared" si="3368"/>
        <v>0</v>
      </c>
      <c r="X2313" s="32"/>
      <c r="Y2313" s="23"/>
      <c r="Z2313" s="2"/>
    </row>
    <row r="2314" spans="1:26" ht="46.8" x14ac:dyDescent="0.3">
      <c r="A2314" s="47" t="s">
        <v>503</v>
      </c>
      <c r="B2314" s="44">
        <v>850</v>
      </c>
      <c r="C2314" s="47" t="s">
        <v>5</v>
      </c>
      <c r="D2314" s="47" t="s">
        <v>142</v>
      </c>
      <c r="E2314" s="15" t="s">
        <v>540</v>
      </c>
      <c r="F2314" s="19">
        <v>50</v>
      </c>
      <c r="G2314" s="19">
        <v>50</v>
      </c>
      <c r="H2314" s="19">
        <v>50</v>
      </c>
      <c r="I2314" s="19"/>
      <c r="J2314" s="19"/>
      <c r="K2314" s="19"/>
      <c r="L2314" s="19">
        <f t="shared" si="3288"/>
        <v>50</v>
      </c>
      <c r="M2314" s="19">
        <f t="shared" si="3289"/>
        <v>50</v>
      </c>
      <c r="N2314" s="19">
        <f t="shared" si="3290"/>
        <v>50</v>
      </c>
      <c r="O2314" s="19"/>
      <c r="P2314" s="19"/>
      <c r="Q2314" s="19"/>
      <c r="R2314" s="19">
        <f t="shared" si="3276"/>
        <v>50</v>
      </c>
      <c r="S2314" s="19"/>
      <c r="T2314" s="19">
        <f t="shared" si="3352"/>
        <v>50</v>
      </c>
      <c r="U2314" s="19">
        <f t="shared" si="3277"/>
        <v>50</v>
      </c>
      <c r="V2314" s="19">
        <f t="shared" si="3278"/>
        <v>50</v>
      </c>
      <c r="W2314" s="19"/>
      <c r="X2314" s="32"/>
      <c r="Y2314" s="23"/>
      <c r="Z2314" s="2"/>
    </row>
    <row r="2315" spans="1:26" s="9" customFormat="1" ht="46.8" x14ac:dyDescent="0.3">
      <c r="A2315" s="8" t="s">
        <v>506</v>
      </c>
      <c r="B2315" s="14"/>
      <c r="C2315" s="8"/>
      <c r="D2315" s="8"/>
      <c r="E2315" s="45" t="s">
        <v>607</v>
      </c>
      <c r="F2315" s="12">
        <f t="shared" ref="F2315:K2315" si="3369">F2316+F2321</f>
        <v>10155.300000000001</v>
      </c>
      <c r="G2315" s="12">
        <f t="shared" si="3369"/>
        <v>9394.7000000000007</v>
      </c>
      <c r="H2315" s="12">
        <f t="shared" si="3369"/>
        <v>9394.7000000000007</v>
      </c>
      <c r="I2315" s="12">
        <f t="shared" si="3369"/>
        <v>0</v>
      </c>
      <c r="J2315" s="12">
        <f t="shared" si="3369"/>
        <v>0</v>
      </c>
      <c r="K2315" s="12">
        <f t="shared" si="3369"/>
        <v>0</v>
      </c>
      <c r="L2315" s="12">
        <f t="shared" si="3288"/>
        <v>10155.300000000001</v>
      </c>
      <c r="M2315" s="12">
        <f t="shared" si="3289"/>
        <v>9394.7000000000007</v>
      </c>
      <c r="N2315" s="12">
        <f t="shared" si="3290"/>
        <v>9394.7000000000007</v>
      </c>
      <c r="O2315" s="12">
        <f t="shared" ref="O2315:Q2315" si="3370">O2316+O2321</f>
        <v>0</v>
      </c>
      <c r="P2315" s="12">
        <f t="shared" si="3370"/>
        <v>0</v>
      </c>
      <c r="Q2315" s="12">
        <f t="shared" si="3370"/>
        <v>0</v>
      </c>
      <c r="R2315" s="12">
        <f t="shared" si="3276"/>
        <v>10155.300000000001</v>
      </c>
      <c r="S2315" s="12">
        <f t="shared" ref="S2315" si="3371">S2316+S2321</f>
        <v>0</v>
      </c>
      <c r="T2315" s="12">
        <f t="shared" si="3352"/>
        <v>10155.300000000001</v>
      </c>
      <c r="U2315" s="12">
        <f t="shared" si="3277"/>
        <v>9394.7000000000007</v>
      </c>
      <c r="V2315" s="12">
        <f t="shared" si="3278"/>
        <v>9394.7000000000007</v>
      </c>
      <c r="W2315" s="12">
        <f t="shared" ref="W2315" si="3372">W2316+W2321</f>
        <v>0</v>
      </c>
      <c r="X2315" s="22"/>
      <c r="Y2315" s="25"/>
    </row>
    <row r="2316" spans="1:26" s="11" customFormat="1" ht="31.2" x14ac:dyDescent="0.3">
      <c r="A2316" s="10" t="s">
        <v>507</v>
      </c>
      <c r="B2316" s="17"/>
      <c r="C2316" s="10"/>
      <c r="D2316" s="10"/>
      <c r="E2316" s="16" t="s">
        <v>618</v>
      </c>
      <c r="F2316" s="18">
        <f t="shared" ref="F2316:K2319" si="3373">F2317</f>
        <v>9368.2000000000007</v>
      </c>
      <c r="G2316" s="18">
        <f t="shared" si="3373"/>
        <v>8670</v>
      </c>
      <c r="H2316" s="18">
        <f t="shared" si="3373"/>
        <v>8670</v>
      </c>
      <c r="I2316" s="18">
        <f t="shared" si="3373"/>
        <v>9.3000000000000007</v>
      </c>
      <c r="J2316" s="18">
        <f t="shared" si="3373"/>
        <v>0</v>
      </c>
      <c r="K2316" s="18">
        <f t="shared" si="3373"/>
        <v>0</v>
      </c>
      <c r="L2316" s="18">
        <f t="shared" si="3288"/>
        <v>9377.5</v>
      </c>
      <c r="M2316" s="18">
        <f t="shared" si="3289"/>
        <v>8670</v>
      </c>
      <c r="N2316" s="18">
        <f t="shared" si="3290"/>
        <v>8670</v>
      </c>
      <c r="O2316" s="18">
        <f t="shared" ref="O2316:Q2319" si="3374">O2317</f>
        <v>0</v>
      </c>
      <c r="P2316" s="18">
        <f t="shared" si="3374"/>
        <v>0</v>
      </c>
      <c r="Q2316" s="18">
        <f t="shared" si="3374"/>
        <v>0</v>
      </c>
      <c r="R2316" s="18">
        <f t="shared" si="3276"/>
        <v>9377.5</v>
      </c>
      <c r="S2316" s="18">
        <f t="shared" ref="S2316:S2319" si="3375">S2317</f>
        <v>0</v>
      </c>
      <c r="T2316" s="18">
        <f t="shared" si="3352"/>
        <v>9377.5</v>
      </c>
      <c r="U2316" s="18">
        <f t="shared" si="3277"/>
        <v>8670</v>
      </c>
      <c r="V2316" s="18">
        <f t="shared" si="3278"/>
        <v>8670</v>
      </c>
      <c r="W2316" s="18">
        <f t="shared" ref="W2316" si="3376">W2317</f>
        <v>0</v>
      </c>
      <c r="X2316" s="31"/>
      <c r="Y2316" s="26"/>
    </row>
    <row r="2317" spans="1:26" ht="31.2" x14ac:dyDescent="0.3">
      <c r="A2317" s="47" t="s">
        <v>505</v>
      </c>
      <c r="B2317" s="44"/>
      <c r="C2317" s="47"/>
      <c r="D2317" s="47"/>
      <c r="E2317" s="15" t="s">
        <v>628</v>
      </c>
      <c r="F2317" s="19">
        <f t="shared" si="3373"/>
        <v>9368.2000000000007</v>
      </c>
      <c r="G2317" s="19">
        <f t="shared" si="3373"/>
        <v>8670</v>
      </c>
      <c r="H2317" s="19">
        <f t="shared" si="3373"/>
        <v>8670</v>
      </c>
      <c r="I2317" s="19">
        <f t="shared" si="3373"/>
        <v>9.3000000000000007</v>
      </c>
      <c r="J2317" s="19">
        <f t="shared" si="3373"/>
        <v>0</v>
      </c>
      <c r="K2317" s="19">
        <f t="shared" si="3373"/>
        <v>0</v>
      </c>
      <c r="L2317" s="19">
        <f t="shared" si="3288"/>
        <v>9377.5</v>
      </c>
      <c r="M2317" s="19">
        <f t="shared" si="3289"/>
        <v>8670</v>
      </c>
      <c r="N2317" s="19">
        <f t="shared" si="3290"/>
        <v>8670</v>
      </c>
      <c r="O2317" s="19">
        <f t="shared" si="3374"/>
        <v>0</v>
      </c>
      <c r="P2317" s="19">
        <f t="shared" si="3374"/>
        <v>0</v>
      </c>
      <c r="Q2317" s="19">
        <f t="shared" si="3374"/>
        <v>0</v>
      </c>
      <c r="R2317" s="19">
        <f t="shared" si="3276"/>
        <v>9377.5</v>
      </c>
      <c r="S2317" s="19">
        <f t="shared" si="3375"/>
        <v>0</v>
      </c>
      <c r="T2317" s="19">
        <f t="shared" si="3352"/>
        <v>9377.5</v>
      </c>
      <c r="U2317" s="19">
        <f t="shared" si="3277"/>
        <v>8670</v>
      </c>
      <c r="V2317" s="19">
        <f t="shared" si="3278"/>
        <v>8670</v>
      </c>
      <c r="W2317" s="19">
        <f t="shared" ref="W2317:W2319" si="3377">W2318</f>
        <v>0</v>
      </c>
      <c r="X2317" s="32"/>
      <c r="Y2317" s="23"/>
      <c r="Z2317" s="2"/>
    </row>
    <row r="2318" spans="1:26" ht="93.6" x14ac:dyDescent="0.3">
      <c r="A2318" s="47" t="s">
        <v>505</v>
      </c>
      <c r="B2318" s="44">
        <v>100</v>
      </c>
      <c r="C2318" s="47"/>
      <c r="D2318" s="47"/>
      <c r="E2318" s="15" t="s">
        <v>577</v>
      </c>
      <c r="F2318" s="19">
        <f t="shared" si="3373"/>
        <v>9368.2000000000007</v>
      </c>
      <c r="G2318" s="19">
        <f t="shared" si="3373"/>
        <v>8670</v>
      </c>
      <c r="H2318" s="19">
        <f t="shared" si="3373"/>
        <v>8670</v>
      </c>
      <c r="I2318" s="19">
        <f t="shared" si="3373"/>
        <v>9.3000000000000007</v>
      </c>
      <c r="J2318" s="19">
        <f t="shared" si="3373"/>
        <v>0</v>
      </c>
      <c r="K2318" s="19">
        <f t="shared" si="3373"/>
        <v>0</v>
      </c>
      <c r="L2318" s="19">
        <f t="shared" si="3288"/>
        <v>9377.5</v>
      </c>
      <c r="M2318" s="19">
        <f t="shared" si="3289"/>
        <v>8670</v>
      </c>
      <c r="N2318" s="19">
        <f t="shared" si="3290"/>
        <v>8670</v>
      </c>
      <c r="O2318" s="19">
        <f t="shared" si="3374"/>
        <v>0</v>
      </c>
      <c r="P2318" s="19">
        <f t="shared" si="3374"/>
        <v>0</v>
      </c>
      <c r="Q2318" s="19">
        <f t="shared" si="3374"/>
        <v>0</v>
      </c>
      <c r="R2318" s="19">
        <f t="shared" si="3276"/>
        <v>9377.5</v>
      </c>
      <c r="S2318" s="19">
        <f t="shared" si="3375"/>
        <v>0</v>
      </c>
      <c r="T2318" s="19">
        <f t="shared" si="3352"/>
        <v>9377.5</v>
      </c>
      <c r="U2318" s="19">
        <f t="shared" si="3277"/>
        <v>8670</v>
      </c>
      <c r="V2318" s="19">
        <f t="shared" si="3278"/>
        <v>8670</v>
      </c>
      <c r="W2318" s="19">
        <f t="shared" si="3377"/>
        <v>0</v>
      </c>
      <c r="X2318" s="32"/>
      <c r="Y2318" s="23"/>
      <c r="Z2318" s="2"/>
    </row>
    <row r="2319" spans="1:26" ht="31.2" x14ac:dyDescent="0.3">
      <c r="A2319" s="47" t="s">
        <v>505</v>
      </c>
      <c r="B2319" s="44">
        <v>120</v>
      </c>
      <c r="C2319" s="47"/>
      <c r="D2319" s="47"/>
      <c r="E2319" s="15" t="s">
        <v>585</v>
      </c>
      <c r="F2319" s="19">
        <f t="shared" si="3373"/>
        <v>9368.2000000000007</v>
      </c>
      <c r="G2319" s="19">
        <f t="shared" si="3373"/>
        <v>8670</v>
      </c>
      <c r="H2319" s="19">
        <f t="shared" si="3373"/>
        <v>8670</v>
      </c>
      <c r="I2319" s="19">
        <f t="shared" si="3373"/>
        <v>9.3000000000000007</v>
      </c>
      <c r="J2319" s="19">
        <f t="shared" si="3373"/>
        <v>0</v>
      </c>
      <c r="K2319" s="19">
        <f t="shared" si="3373"/>
        <v>0</v>
      </c>
      <c r="L2319" s="19">
        <f t="shared" si="3288"/>
        <v>9377.5</v>
      </c>
      <c r="M2319" s="19">
        <f t="shared" si="3289"/>
        <v>8670</v>
      </c>
      <c r="N2319" s="19">
        <f t="shared" si="3290"/>
        <v>8670</v>
      </c>
      <c r="O2319" s="19">
        <f t="shared" si="3374"/>
        <v>0</v>
      </c>
      <c r="P2319" s="19">
        <f t="shared" si="3374"/>
        <v>0</v>
      </c>
      <c r="Q2319" s="19">
        <f t="shared" si="3374"/>
        <v>0</v>
      </c>
      <c r="R2319" s="19">
        <f t="shared" si="3276"/>
        <v>9377.5</v>
      </c>
      <c r="S2319" s="19">
        <f t="shared" si="3375"/>
        <v>0</v>
      </c>
      <c r="T2319" s="19">
        <f t="shared" si="3352"/>
        <v>9377.5</v>
      </c>
      <c r="U2319" s="19">
        <f t="shared" si="3277"/>
        <v>8670</v>
      </c>
      <c r="V2319" s="19">
        <f t="shared" si="3278"/>
        <v>8670</v>
      </c>
      <c r="W2319" s="19">
        <f t="shared" si="3377"/>
        <v>0</v>
      </c>
      <c r="X2319" s="32"/>
      <c r="Y2319" s="23"/>
      <c r="Z2319" s="2"/>
    </row>
    <row r="2320" spans="1:26" ht="31.2" x14ac:dyDescent="0.3">
      <c r="A2320" s="47" t="s">
        <v>505</v>
      </c>
      <c r="B2320" s="44">
        <v>120</v>
      </c>
      <c r="C2320" s="47" t="s">
        <v>5</v>
      </c>
      <c r="D2320" s="47" t="s">
        <v>28</v>
      </c>
      <c r="E2320" s="15" t="s">
        <v>541</v>
      </c>
      <c r="F2320" s="19">
        <v>9368.2000000000007</v>
      </c>
      <c r="G2320" s="19">
        <v>8670</v>
      </c>
      <c r="H2320" s="19">
        <v>8670</v>
      </c>
      <c r="I2320" s="19">
        <v>9.3000000000000007</v>
      </c>
      <c r="J2320" s="19"/>
      <c r="K2320" s="19"/>
      <c r="L2320" s="19">
        <f t="shared" si="3288"/>
        <v>9377.5</v>
      </c>
      <c r="M2320" s="19">
        <f t="shared" si="3289"/>
        <v>8670</v>
      </c>
      <c r="N2320" s="19">
        <f t="shared" si="3290"/>
        <v>8670</v>
      </c>
      <c r="O2320" s="19"/>
      <c r="P2320" s="19"/>
      <c r="Q2320" s="19"/>
      <c r="R2320" s="19">
        <f t="shared" si="3276"/>
        <v>9377.5</v>
      </c>
      <c r="S2320" s="19"/>
      <c r="T2320" s="19">
        <f t="shared" si="3352"/>
        <v>9377.5</v>
      </c>
      <c r="U2320" s="19">
        <f t="shared" si="3277"/>
        <v>8670</v>
      </c>
      <c r="V2320" s="19">
        <f t="shared" si="3278"/>
        <v>8670</v>
      </c>
      <c r="W2320" s="19"/>
      <c r="X2320" s="32"/>
      <c r="Y2320" s="23" t="s">
        <v>1286</v>
      </c>
      <c r="Z2320" s="2"/>
    </row>
    <row r="2321" spans="1:26" s="11" customFormat="1" x14ac:dyDescent="0.3">
      <c r="A2321" s="10" t="s">
        <v>510</v>
      </c>
      <c r="B2321" s="17"/>
      <c r="C2321" s="10"/>
      <c r="D2321" s="10"/>
      <c r="E2321" s="16" t="s">
        <v>616</v>
      </c>
      <c r="F2321" s="18">
        <f t="shared" ref="F2321:K2321" si="3378">F2322+F2326</f>
        <v>787.09999999999991</v>
      </c>
      <c r="G2321" s="18">
        <f t="shared" si="3378"/>
        <v>724.7</v>
      </c>
      <c r="H2321" s="18">
        <f t="shared" si="3378"/>
        <v>724.7</v>
      </c>
      <c r="I2321" s="18">
        <f t="shared" si="3378"/>
        <v>-9.3000000000000007</v>
      </c>
      <c r="J2321" s="18">
        <f t="shared" si="3378"/>
        <v>0</v>
      </c>
      <c r="K2321" s="18">
        <f t="shared" si="3378"/>
        <v>0</v>
      </c>
      <c r="L2321" s="18">
        <f t="shared" si="3288"/>
        <v>777.8</v>
      </c>
      <c r="M2321" s="18">
        <f t="shared" si="3289"/>
        <v>724.7</v>
      </c>
      <c r="N2321" s="18">
        <f t="shared" si="3290"/>
        <v>724.7</v>
      </c>
      <c r="O2321" s="18">
        <f t="shared" ref="O2321:Q2321" si="3379">O2322+O2326</f>
        <v>0</v>
      </c>
      <c r="P2321" s="18">
        <f t="shared" si="3379"/>
        <v>0</v>
      </c>
      <c r="Q2321" s="18">
        <f t="shared" si="3379"/>
        <v>0</v>
      </c>
      <c r="R2321" s="18">
        <f t="shared" si="3276"/>
        <v>777.8</v>
      </c>
      <c r="S2321" s="18">
        <f t="shared" ref="S2321" si="3380">S2322+S2326</f>
        <v>0</v>
      </c>
      <c r="T2321" s="18">
        <f t="shared" si="3352"/>
        <v>777.8</v>
      </c>
      <c r="U2321" s="18">
        <f t="shared" si="3277"/>
        <v>724.7</v>
      </c>
      <c r="V2321" s="18">
        <f t="shared" si="3278"/>
        <v>724.7</v>
      </c>
      <c r="W2321" s="18">
        <f t="shared" ref="W2321" si="3381">W2322+W2326</f>
        <v>0</v>
      </c>
      <c r="X2321" s="31"/>
      <c r="Y2321" s="26"/>
    </row>
    <row r="2322" spans="1:26" ht="31.2" x14ac:dyDescent="0.3">
      <c r="A2322" s="47" t="s">
        <v>508</v>
      </c>
      <c r="B2322" s="44"/>
      <c r="C2322" s="47"/>
      <c r="D2322" s="47"/>
      <c r="E2322" s="15" t="s">
        <v>628</v>
      </c>
      <c r="F2322" s="19">
        <f t="shared" ref="F2322:K2324" si="3382">F2323</f>
        <v>563.4</v>
      </c>
      <c r="G2322" s="19">
        <f t="shared" si="3382"/>
        <v>501</v>
      </c>
      <c r="H2322" s="19">
        <f t="shared" si="3382"/>
        <v>501</v>
      </c>
      <c r="I2322" s="19">
        <f t="shared" si="3382"/>
        <v>-9.3000000000000007</v>
      </c>
      <c r="J2322" s="19">
        <f t="shared" si="3382"/>
        <v>0</v>
      </c>
      <c r="K2322" s="19">
        <f t="shared" si="3382"/>
        <v>0</v>
      </c>
      <c r="L2322" s="19">
        <f t="shared" si="3288"/>
        <v>554.1</v>
      </c>
      <c r="M2322" s="19">
        <f t="shared" si="3289"/>
        <v>501</v>
      </c>
      <c r="N2322" s="19">
        <f t="shared" si="3290"/>
        <v>501</v>
      </c>
      <c r="O2322" s="19">
        <f t="shared" ref="O2322:Q2324" si="3383">O2323</f>
        <v>0</v>
      </c>
      <c r="P2322" s="19">
        <f t="shared" si="3383"/>
        <v>0</v>
      </c>
      <c r="Q2322" s="19">
        <f t="shared" si="3383"/>
        <v>0</v>
      </c>
      <c r="R2322" s="19">
        <f t="shared" ref="R2322:R2385" si="3384">L2322+O2322</f>
        <v>554.1</v>
      </c>
      <c r="S2322" s="19">
        <f t="shared" ref="S2322:S2324" si="3385">S2323</f>
        <v>0</v>
      </c>
      <c r="T2322" s="19">
        <f t="shared" si="3352"/>
        <v>554.1</v>
      </c>
      <c r="U2322" s="19">
        <f t="shared" ref="U2322:U2385" si="3386">M2322+P2322</f>
        <v>501</v>
      </c>
      <c r="V2322" s="19">
        <f t="shared" ref="V2322:V2385" si="3387">N2322+Q2322</f>
        <v>501</v>
      </c>
      <c r="W2322" s="19">
        <f t="shared" ref="W2322:W2324" si="3388">W2323</f>
        <v>0</v>
      </c>
      <c r="X2322" s="32"/>
      <c r="Y2322" s="23"/>
      <c r="Z2322" s="2"/>
    </row>
    <row r="2323" spans="1:26" ht="93.6" x14ac:dyDescent="0.3">
      <c r="A2323" s="47" t="s">
        <v>508</v>
      </c>
      <c r="B2323" s="44">
        <v>100</v>
      </c>
      <c r="C2323" s="47"/>
      <c r="D2323" s="47"/>
      <c r="E2323" s="15" t="s">
        <v>577</v>
      </c>
      <c r="F2323" s="19">
        <f t="shared" si="3382"/>
        <v>563.4</v>
      </c>
      <c r="G2323" s="19">
        <f t="shared" si="3382"/>
        <v>501</v>
      </c>
      <c r="H2323" s="19">
        <f t="shared" si="3382"/>
        <v>501</v>
      </c>
      <c r="I2323" s="19">
        <f t="shared" si="3382"/>
        <v>-9.3000000000000007</v>
      </c>
      <c r="J2323" s="19">
        <f t="shared" si="3382"/>
        <v>0</v>
      </c>
      <c r="K2323" s="19">
        <f t="shared" si="3382"/>
        <v>0</v>
      </c>
      <c r="L2323" s="19">
        <f t="shared" si="3288"/>
        <v>554.1</v>
      </c>
      <c r="M2323" s="19">
        <f t="shared" si="3289"/>
        <v>501</v>
      </c>
      <c r="N2323" s="19">
        <f t="shared" si="3290"/>
        <v>501</v>
      </c>
      <c r="O2323" s="19">
        <f t="shared" si="3383"/>
        <v>0</v>
      </c>
      <c r="P2323" s="19">
        <f t="shared" si="3383"/>
        <v>0</v>
      </c>
      <c r="Q2323" s="19">
        <f t="shared" si="3383"/>
        <v>0</v>
      </c>
      <c r="R2323" s="19">
        <f t="shared" si="3384"/>
        <v>554.1</v>
      </c>
      <c r="S2323" s="19">
        <f t="shared" si="3385"/>
        <v>0</v>
      </c>
      <c r="T2323" s="19">
        <f t="shared" si="3352"/>
        <v>554.1</v>
      </c>
      <c r="U2323" s="19">
        <f t="shared" si="3386"/>
        <v>501</v>
      </c>
      <c r="V2323" s="19">
        <f t="shared" si="3387"/>
        <v>501</v>
      </c>
      <c r="W2323" s="19">
        <f t="shared" si="3388"/>
        <v>0</v>
      </c>
      <c r="X2323" s="32"/>
      <c r="Y2323" s="23"/>
      <c r="Z2323" s="2"/>
    </row>
    <row r="2324" spans="1:26" ht="31.2" x14ac:dyDescent="0.3">
      <c r="A2324" s="47" t="s">
        <v>508</v>
      </c>
      <c r="B2324" s="44">
        <v>120</v>
      </c>
      <c r="C2324" s="47"/>
      <c r="D2324" s="47"/>
      <c r="E2324" s="15" t="s">
        <v>585</v>
      </c>
      <c r="F2324" s="19">
        <f t="shared" si="3382"/>
        <v>563.4</v>
      </c>
      <c r="G2324" s="19">
        <f t="shared" si="3382"/>
        <v>501</v>
      </c>
      <c r="H2324" s="19">
        <f t="shared" si="3382"/>
        <v>501</v>
      </c>
      <c r="I2324" s="19">
        <f t="shared" si="3382"/>
        <v>-9.3000000000000007</v>
      </c>
      <c r="J2324" s="19">
        <f t="shared" si="3382"/>
        <v>0</v>
      </c>
      <c r="K2324" s="19">
        <f t="shared" si="3382"/>
        <v>0</v>
      </c>
      <c r="L2324" s="19">
        <f t="shared" si="3288"/>
        <v>554.1</v>
      </c>
      <c r="M2324" s="19">
        <f t="shared" si="3289"/>
        <v>501</v>
      </c>
      <c r="N2324" s="19">
        <f t="shared" si="3290"/>
        <v>501</v>
      </c>
      <c r="O2324" s="19">
        <f t="shared" si="3383"/>
        <v>0</v>
      </c>
      <c r="P2324" s="19">
        <f t="shared" si="3383"/>
        <v>0</v>
      </c>
      <c r="Q2324" s="19">
        <f t="shared" si="3383"/>
        <v>0</v>
      </c>
      <c r="R2324" s="19">
        <f t="shared" si="3384"/>
        <v>554.1</v>
      </c>
      <c r="S2324" s="19">
        <f t="shared" si="3385"/>
        <v>0</v>
      </c>
      <c r="T2324" s="19">
        <f t="shared" si="3352"/>
        <v>554.1</v>
      </c>
      <c r="U2324" s="19">
        <f t="shared" si="3386"/>
        <v>501</v>
      </c>
      <c r="V2324" s="19">
        <f t="shared" si="3387"/>
        <v>501</v>
      </c>
      <c r="W2324" s="19">
        <f t="shared" si="3388"/>
        <v>0</v>
      </c>
      <c r="X2324" s="32"/>
      <c r="Y2324" s="23"/>
      <c r="Z2324" s="2"/>
    </row>
    <row r="2325" spans="1:26" ht="31.2" x14ac:dyDescent="0.3">
      <c r="A2325" s="47" t="s">
        <v>508</v>
      </c>
      <c r="B2325" s="44">
        <v>120</v>
      </c>
      <c r="C2325" s="47" t="s">
        <v>5</v>
      </c>
      <c r="D2325" s="47" t="s">
        <v>28</v>
      </c>
      <c r="E2325" s="15" t="s">
        <v>541</v>
      </c>
      <c r="F2325" s="19">
        <v>563.4</v>
      </c>
      <c r="G2325" s="19">
        <v>501</v>
      </c>
      <c r="H2325" s="19">
        <v>501</v>
      </c>
      <c r="I2325" s="19">
        <v>-9.3000000000000007</v>
      </c>
      <c r="J2325" s="19"/>
      <c r="K2325" s="19"/>
      <c r="L2325" s="19">
        <f t="shared" si="3288"/>
        <v>554.1</v>
      </c>
      <c r="M2325" s="19">
        <f t="shared" si="3289"/>
        <v>501</v>
      </c>
      <c r="N2325" s="19">
        <f t="shared" si="3290"/>
        <v>501</v>
      </c>
      <c r="O2325" s="19"/>
      <c r="P2325" s="19"/>
      <c r="Q2325" s="19"/>
      <c r="R2325" s="19">
        <f t="shared" si="3384"/>
        <v>554.1</v>
      </c>
      <c r="S2325" s="19"/>
      <c r="T2325" s="19">
        <f t="shared" si="3352"/>
        <v>554.1</v>
      </c>
      <c r="U2325" s="19">
        <f t="shared" si="3386"/>
        <v>501</v>
      </c>
      <c r="V2325" s="19">
        <f t="shared" si="3387"/>
        <v>501</v>
      </c>
      <c r="W2325" s="19"/>
      <c r="X2325" s="32"/>
      <c r="Y2325" s="23" t="s">
        <v>1287</v>
      </c>
      <c r="Z2325" s="2"/>
    </row>
    <row r="2326" spans="1:26" ht="31.2" x14ac:dyDescent="0.3">
      <c r="A2326" s="47" t="s">
        <v>509</v>
      </c>
      <c r="B2326" s="44"/>
      <c r="C2326" s="47"/>
      <c r="D2326" s="47"/>
      <c r="E2326" s="15" t="s">
        <v>629</v>
      </c>
      <c r="F2326" s="19">
        <f>F2327+F2330</f>
        <v>223.7</v>
      </c>
      <c r="G2326" s="19">
        <f t="shared" ref="G2326:W2326" si="3389">G2327+G2330</f>
        <v>223.7</v>
      </c>
      <c r="H2326" s="19">
        <f t="shared" si="3389"/>
        <v>223.7</v>
      </c>
      <c r="I2326" s="19">
        <f t="shared" ref="I2326:K2326" si="3390">I2327+I2330</f>
        <v>0</v>
      </c>
      <c r="J2326" s="19">
        <f t="shared" si="3390"/>
        <v>0</v>
      </c>
      <c r="K2326" s="19">
        <f t="shared" si="3390"/>
        <v>0</v>
      </c>
      <c r="L2326" s="19">
        <f t="shared" si="3288"/>
        <v>223.7</v>
      </c>
      <c r="M2326" s="19">
        <f t="shared" si="3289"/>
        <v>223.7</v>
      </c>
      <c r="N2326" s="19">
        <f t="shared" si="3290"/>
        <v>223.7</v>
      </c>
      <c r="O2326" s="19">
        <f t="shared" ref="O2326:Q2326" si="3391">O2327+O2330</f>
        <v>0</v>
      </c>
      <c r="P2326" s="19">
        <f t="shared" si="3391"/>
        <v>0</v>
      </c>
      <c r="Q2326" s="19">
        <f t="shared" si="3391"/>
        <v>0</v>
      </c>
      <c r="R2326" s="19">
        <f t="shared" si="3384"/>
        <v>223.7</v>
      </c>
      <c r="S2326" s="19">
        <f t="shared" ref="S2326" si="3392">S2327+S2330</f>
        <v>0</v>
      </c>
      <c r="T2326" s="19">
        <f t="shared" si="3352"/>
        <v>223.7</v>
      </c>
      <c r="U2326" s="19">
        <f t="shared" si="3386"/>
        <v>223.7</v>
      </c>
      <c r="V2326" s="19">
        <f t="shared" si="3387"/>
        <v>223.7</v>
      </c>
      <c r="W2326" s="19">
        <f t="shared" si="3389"/>
        <v>0</v>
      </c>
      <c r="X2326" s="32"/>
      <c r="Y2326" s="23"/>
      <c r="Z2326" s="2"/>
    </row>
    <row r="2327" spans="1:26" ht="93.6" x14ac:dyDescent="0.3">
      <c r="A2327" s="47" t="s">
        <v>509</v>
      </c>
      <c r="B2327" s="44">
        <v>100</v>
      </c>
      <c r="C2327" s="47"/>
      <c r="D2327" s="47"/>
      <c r="E2327" s="15" t="s">
        <v>577</v>
      </c>
      <c r="F2327" s="19">
        <f t="shared" ref="F2327:K2328" si="3393">F2328</f>
        <v>2</v>
      </c>
      <c r="G2327" s="19">
        <f t="shared" si="3393"/>
        <v>2</v>
      </c>
      <c r="H2327" s="19">
        <f t="shared" si="3393"/>
        <v>2</v>
      </c>
      <c r="I2327" s="19">
        <f t="shared" si="3393"/>
        <v>0</v>
      </c>
      <c r="J2327" s="19">
        <f t="shared" si="3393"/>
        <v>0</v>
      </c>
      <c r="K2327" s="19">
        <f t="shared" si="3393"/>
        <v>0</v>
      </c>
      <c r="L2327" s="19">
        <f t="shared" si="3288"/>
        <v>2</v>
      </c>
      <c r="M2327" s="19">
        <f t="shared" si="3289"/>
        <v>2</v>
      </c>
      <c r="N2327" s="19">
        <f t="shared" si="3290"/>
        <v>2</v>
      </c>
      <c r="O2327" s="19">
        <f t="shared" ref="O2327:Q2328" si="3394">O2328</f>
        <v>0</v>
      </c>
      <c r="P2327" s="19">
        <f t="shared" si="3394"/>
        <v>0</v>
      </c>
      <c r="Q2327" s="19">
        <f t="shared" si="3394"/>
        <v>0</v>
      </c>
      <c r="R2327" s="19">
        <f t="shared" si="3384"/>
        <v>2</v>
      </c>
      <c r="S2327" s="19">
        <f t="shared" ref="S2327:S2328" si="3395">S2328</f>
        <v>0</v>
      </c>
      <c r="T2327" s="19">
        <f t="shared" si="3352"/>
        <v>2</v>
      </c>
      <c r="U2327" s="19">
        <f t="shared" si="3386"/>
        <v>2</v>
      </c>
      <c r="V2327" s="19">
        <f t="shared" si="3387"/>
        <v>2</v>
      </c>
      <c r="W2327" s="19">
        <f t="shared" ref="W2327:W2328" si="3396">W2328</f>
        <v>0</v>
      </c>
      <c r="X2327" s="32"/>
      <c r="Y2327" s="23"/>
      <c r="Z2327" s="2"/>
    </row>
    <row r="2328" spans="1:26" ht="31.2" x14ac:dyDescent="0.3">
      <c r="A2328" s="47" t="s">
        <v>509</v>
      </c>
      <c r="B2328" s="44">
        <v>120</v>
      </c>
      <c r="C2328" s="47"/>
      <c r="D2328" s="47"/>
      <c r="E2328" s="15" t="s">
        <v>585</v>
      </c>
      <c r="F2328" s="19">
        <f t="shared" si="3393"/>
        <v>2</v>
      </c>
      <c r="G2328" s="19">
        <f t="shared" si="3393"/>
        <v>2</v>
      </c>
      <c r="H2328" s="19">
        <f t="shared" si="3393"/>
        <v>2</v>
      </c>
      <c r="I2328" s="19">
        <f t="shared" si="3393"/>
        <v>0</v>
      </c>
      <c r="J2328" s="19">
        <f t="shared" si="3393"/>
        <v>0</v>
      </c>
      <c r="K2328" s="19">
        <f t="shared" si="3393"/>
        <v>0</v>
      </c>
      <c r="L2328" s="19">
        <f t="shared" si="3288"/>
        <v>2</v>
      </c>
      <c r="M2328" s="19">
        <f t="shared" si="3289"/>
        <v>2</v>
      </c>
      <c r="N2328" s="19">
        <f t="shared" si="3290"/>
        <v>2</v>
      </c>
      <c r="O2328" s="19">
        <f t="shared" si="3394"/>
        <v>0</v>
      </c>
      <c r="P2328" s="19">
        <f t="shared" si="3394"/>
        <v>0</v>
      </c>
      <c r="Q2328" s="19">
        <f t="shared" si="3394"/>
        <v>0</v>
      </c>
      <c r="R2328" s="19">
        <f t="shared" si="3384"/>
        <v>2</v>
      </c>
      <c r="S2328" s="19">
        <f t="shared" si="3395"/>
        <v>0</v>
      </c>
      <c r="T2328" s="19">
        <f t="shared" si="3352"/>
        <v>2</v>
      </c>
      <c r="U2328" s="19">
        <f t="shared" si="3386"/>
        <v>2</v>
      </c>
      <c r="V2328" s="19">
        <f t="shared" si="3387"/>
        <v>2</v>
      </c>
      <c r="W2328" s="19">
        <f t="shared" si="3396"/>
        <v>0</v>
      </c>
      <c r="X2328" s="32"/>
      <c r="Y2328" s="23"/>
      <c r="Z2328" s="2"/>
    </row>
    <row r="2329" spans="1:26" ht="31.2" x14ac:dyDescent="0.3">
      <c r="A2329" s="47" t="s">
        <v>509</v>
      </c>
      <c r="B2329" s="44">
        <v>120</v>
      </c>
      <c r="C2329" s="47" t="s">
        <v>5</v>
      </c>
      <c r="D2329" s="47" t="s">
        <v>28</v>
      </c>
      <c r="E2329" s="15" t="s">
        <v>541</v>
      </c>
      <c r="F2329" s="19">
        <v>2</v>
      </c>
      <c r="G2329" s="19">
        <v>2</v>
      </c>
      <c r="H2329" s="19">
        <v>2</v>
      </c>
      <c r="I2329" s="19"/>
      <c r="J2329" s="19"/>
      <c r="K2329" s="19"/>
      <c r="L2329" s="19">
        <f t="shared" si="3288"/>
        <v>2</v>
      </c>
      <c r="M2329" s="19">
        <f t="shared" si="3289"/>
        <v>2</v>
      </c>
      <c r="N2329" s="19">
        <f t="shared" si="3290"/>
        <v>2</v>
      </c>
      <c r="O2329" s="19"/>
      <c r="P2329" s="19"/>
      <c r="Q2329" s="19"/>
      <c r="R2329" s="19">
        <f t="shared" si="3384"/>
        <v>2</v>
      </c>
      <c r="S2329" s="19"/>
      <c r="T2329" s="19">
        <f t="shared" si="3352"/>
        <v>2</v>
      </c>
      <c r="U2329" s="19">
        <f t="shared" si="3386"/>
        <v>2</v>
      </c>
      <c r="V2329" s="19">
        <f t="shared" si="3387"/>
        <v>2</v>
      </c>
      <c r="W2329" s="19"/>
      <c r="X2329" s="32"/>
      <c r="Y2329" s="23"/>
      <c r="Z2329" s="2"/>
    </row>
    <row r="2330" spans="1:26" ht="31.2" x14ac:dyDescent="0.3">
      <c r="A2330" s="47" t="s">
        <v>509</v>
      </c>
      <c r="B2330" s="44">
        <v>200</v>
      </c>
      <c r="C2330" s="47"/>
      <c r="D2330" s="47"/>
      <c r="E2330" s="15" t="s">
        <v>578</v>
      </c>
      <c r="F2330" s="19">
        <f t="shared" ref="F2330:K2331" si="3397">F2331</f>
        <v>221.7</v>
      </c>
      <c r="G2330" s="19">
        <f t="shared" si="3397"/>
        <v>221.7</v>
      </c>
      <c r="H2330" s="19">
        <f t="shared" si="3397"/>
        <v>221.7</v>
      </c>
      <c r="I2330" s="19">
        <f t="shared" si="3397"/>
        <v>0</v>
      </c>
      <c r="J2330" s="19">
        <f t="shared" si="3397"/>
        <v>0</v>
      </c>
      <c r="K2330" s="19">
        <f t="shared" si="3397"/>
        <v>0</v>
      </c>
      <c r="L2330" s="19">
        <f t="shared" ref="L2330:L2393" si="3398">F2330+I2330</f>
        <v>221.7</v>
      </c>
      <c r="M2330" s="19">
        <f t="shared" ref="M2330:M2393" si="3399">G2330+J2330</f>
        <v>221.7</v>
      </c>
      <c r="N2330" s="19">
        <f t="shared" ref="N2330:N2393" si="3400">H2330+K2330</f>
        <v>221.7</v>
      </c>
      <c r="O2330" s="19">
        <f t="shared" ref="O2330:Q2331" si="3401">O2331</f>
        <v>0</v>
      </c>
      <c r="P2330" s="19">
        <f t="shared" si="3401"/>
        <v>0</v>
      </c>
      <c r="Q2330" s="19">
        <f t="shared" si="3401"/>
        <v>0</v>
      </c>
      <c r="R2330" s="19">
        <f t="shared" si="3384"/>
        <v>221.7</v>
      </c>
      <c r="S2330" s="19">
        <f t="shared" ref="S2330:S2331" si="3402">S2331</f>
        <v>0</v>
      </c>
      <c r="T2330" s="19">
        <f t="shared" si="3352"/>
        <v>221.7</v>
      </c>
      <c r="U2330" s="19">
        <f t="shared" si="3386"/>
        <v>221.7</v>
      </c>
      <c r="V2330" s="19">
        <f t="shared" si="3387"/>
        <v>221.7</v>
      </c>
      <c r="W2330" s="19">
        <f t="shared" ref="W2330:W2331" si="3403">W2331</f>
        <v>0</v>
      </c>
      <c r="X2330" s="32"/>
      <c r="Y2330" s="23"/>
      <c r="Z2330" s="2"/>
    </row>
    <row r="2331" spans="1:26" ht="46.8" x14ac:dyDescent="0.3">
      <c r="A2331" s="47" t="s">
        <v>509</v>
      </c>
      <c r="B2331" s="44">
        <v>240</v>
      </c>
      <c r="C2331" s="47"/>
      <c r="D2331" s="47"/>
      <c r="E2331" s="15" t="s">
        <v>586</v>
      </c>
      <c r="F2331" s="19">
        <f t="shared" si="3397"/>
        <v>221.7</v>
      </c>
      <c r="G2331" s="19">
        <f t="shared" si="3397"/>
        <v>221.7</v>
      </c>
      <c r="H2331" s="19">
        <f t="shared" si="3397"/>
        <v>221.7</v>
      </c>
      <c r="I2331" s="19">
        <f t="shared" si="3397"/>
        <v>0</v>
      </c>
      <c r="J2331" s="19">
        <f t="shared" si="3397"/>
        <v>0</v>
      </c>
      <c r="K2331" s="19">
        <f t="shared" si="3397"/>
        <v>0</v>
      </c>
      <c r="L2331" s="19">
        <f t="shared" si="3398"/>
        <v>221.7</v>
      </c>
      <c r="M2331" s="19">
        <f t="shared" si="3399"/>
        <v>221.7</v>
      </c>
      <c r="N2331" s="19">
        <f t="shared" si="3400"/>
        <v>221.7</v>
      </c>
      <c r="O2331" s="19">
        <f t="shared" si="3401"/>
        <v>0</v>
      </c>
      <c r="P2331" s="19">
        <f t="shared" si="3401"/>
        <v>0</v>
      </c>
      <c r="Q2331" s="19">
        <f t="shared" si="3401"/>
        <v>0</v>
      </c>
      <c r="R2331" s="19">
        <f t="shared" si="3384"/>
        <v>221.7</v>
      </c>
      <c r="S2331" s="19">
        <f t="shared" si="3402"/>
        <v>0</v>
      </c>
      <c r="T2331" s="19">
        <f t="shared" si="3352"/>
        <v>221.7</v>
      </c>
      <c r="U2331" s="19">
        <f t="shared" si="3386"/>
        <v>221.7</v>
      </c>
      <c r="V2331" s="19">
        <f t="shared" si="3387"/>
        <v>221.7</v>
      </c>
      <c r="W2331" s="19">
        <f t="shared" si="3403"/>
        <v>0</v>
      </c>
      <c r="X2331" s="32"/>
      <c r="Y2331" s="23"/>
      <c r="Z2331" s="2"/>
    </row>
    <row r="2332" spans="1:26" ht="31.2" x14ac:dyDescent="0.3">
      <c r="A2332" s="47" t="s">
        <v>509</v>
      </c>
      <c r="B2332" s="44">
        <v>240</v>
      </c>
      <c r="C2332" s="47" t="s">
        <v>5</v>
      </c>
      <c r="D2332" s="47" t="s">
        <v>28</v>
      </c>
      <c r="E2332" s="15" t="s">
        <v>541</v>
      </c>
      <c r="F2332" s="19">
        <v>221.7</v>
      </c>
      <c r="G2332" s="19">
        <v>221.7</v>
      </c>
      <c r="H2332" s="19">
        <v>221.7</v>
      </c>
      <c r="I2332" s="19"/>
      <c r="J2332" s="19"/>
      <c r="K2332" s="19"/>
      <c r="L2332" s="19">
        <f t="shared" si="3398"/>
        <v>221.7</v>
      </c>
      <c r="M2332" s="19">
        <f t="shared" si="3399"/>
        <v>221.7</v>
      </c>
      <c r="N2332" s="19">
        <f t="shared" si="3400"/>
        <v>221.7</v>
      </c>
      <c r="O2332" s="19"/>
      <c r="P2332" s="19"/>
      <c r="Q2332" s="19"/>
      <c r="R2332" s="19">
        <f t="shared" si="3384"/>
        <v>221.7</v>
      </c>
      <c r="S2332" s="19"/>
      <c r="T2332" s="19">
        <f t="shared" si="3352"/>
        <v>221.7</v>
      </c>
      <c r="U2332" s="19">
        <f t="shared" si="3386"/>
        <v>221.7</v>
      </c>
      <c r="V2332" s="19">
        <f t="shared" si="3387"/>
        <v>221.7</v>
      </c>
      <c r="W2332" s="19"/>
      <c r="X2332" s="32"/>
      <c r="Y2332" s="23"/>
      <c r="Z2332" s="2"/>
    </row>
    <row r="2333" spans="1:26" s="9" customFormat="1" ht="31.2" x14ac:dyDescent="0.3">
      <c r="A2333" s="8" t="s">
        <v>512</v>
      </c>
      <c r="B2333" s="14"/>
      <c r="C2333" s="8"/>
      <c r="D2333" s="8"/>
      <c r="E2333" s="45" t="s">
        <v>608</v>
      </c>
      <c r="F2333" s="12">
        <f>F2334+F2339+F2354+F2396</f>
        <v>1320548.8999999999</v>
      </c>
      <c r="G2333" s="12">
        <f>G2334+G2339+G2354+G2396</f>
        <v>1174019.3</v>
      </c>
      <c r="H2333" s="12">
        <f>H2334+H2339+H2354+H2396</f>
        <v>1174019.3</v>
      </c>
      <c r="I2333" s="12">
        <f t="shared" ref="I2333:K2333" si="3404">I2334+I2339+I2354+I2396</f>
        <v>1911.2</v>
      </c>
      <c r="J2333" s="12">
        <f t="shared" si="3404"/>
        <v>2083.1000000000004</v>
      </c>
      <c r="K2333" s="12">
        <f t="shared" si="3404"/>
        <v>2083.1000000000004</v>
      </c>
      <c r="L2333" s="12">
        <f t="shared" si="3398"/>
        <v>1322460.0999999999</v>
      </c>
      <c r="M2333" s="12">
        <f t="shared" si="3399"/>
        <v>1176102.4000000001</v>
      </c>
      <c r="N2333" s="12">
        <f t="shared" si="3400"/>
        <v>1176102.4000000001</v>
      </c>
      <c r="O2333" s="12">
        <f t="shared" ref="O2333:Q2333" si="3405">O2334+O2339+O2354+O2396</f>
        <v>17321.7</v>
      </c>
      <c r="P2333" s="12">
        <f t="shared" si="3405"/>
        <v>0</v>
      </c>
      <c r="Q2333" s="12">
        <f t="shared" si="3405"/>
        <v>0</v>
      </c>
      <c r="R2333" s="12">
        <f t="shared" si="3384"/>
        <v>1339781.7999999998</v>
      </c>
      <c r="S2333" s="12">
        <f>S2334+S2339+S2354+S2396</f>
        <v>0</v>
      </c>
      <c r="T2333" s="12">
        <f t="shared" si="3352"/>
        <v>1339781.7999999998</v>
      </c>
      <c r="U2333" s="12">
        <f t="shared" si="3386"/>
        <v>1176102.4000000001</v>
      </c>
      <c r="V2333" s="12">
        <f t="shared" si="3387"/>
        <v>1176102.4000000001</v>
      </c>
      <c r="W2333" s="12">
        <f>W2334+W2339+W2354+W2396</f>
        <v>0</v>
      </c>
      <c r="X2333" s="22"/>
      <c r="Y2333" s="25"/>
    </row>
    <row r="2334" spans="1:26" s="11" customFormat="1" x14ac:dyDescent="0.3">
      <c r="A2334" s="10" t="s">
        <v>513</v>
      </c>
      <c r="B2334" s="17"/>
      <c r="C2334" s="10"/>
      <c r="D2334" s="10"/>
      <c r="E2334" s="16" t="s">
        <v>619</v>
      </c>
      <c r="F2334" s="18">
        <f t="shared" ref="F2334:K2337" si="3406">F2335</f>
        <v>4977.3</v>
      </c>
      <c r="G2334" s="18">
        <f t="shared" si="3406"/>
        <v>4601.8</v>
      </c>
      <c r="H2334" s="18">
        <f t="shared" si="3406"/>
        <v>4601.8</v>
      </c>
      <c r="I2334" s="18">
        <f t="shared" si="3406"/>
        <v>0</v>
      </c>
      <c r="J2334" s="18">
        <f t="shared" si="3406"/>
        <v>0</v>
      </c>
      <c r="K2334" s="18">
        <f t="shared" si="3406"/>
        <v>0</v>
      </c>
      <c r="L2334" s="18">
        <f t="shared" si="3398"/>
        <v>4977.3</v>
      </c>
      <c r="M2334" s="18">
        <f t="shared" si="3399"/>
        <v>4601.8</v>
      </c>
      <c r="N2334" s="18">
        <f t="shared" si="3400"/>
        <v>4601.8</v>
      </c>
      <c r="O2334" s="18">
        <f t="shared" ref="O2334:Q2337" si="3407">O2335</f>
        <v>0</v>
      </c>
      <c r="P2334" s="18">
        <f t="shared" si="3407"/>
        <v>0</v>
      </c>
      <c r="Q2334" s="18">
        <f t="shared" si="3407"/>
        <v>0</v>
      </c>
      <c r="R2334" s="18">
        <f t="shared" si="3384"/>
        <v>4977.3</v>
      </c>
      <c r="S2334" s="18">
        <f t="shared" ref="S2334:S2337" si="3408">S2335</f>
        <v>0</v>
      </c>
      <c r="T2334" s="18">
        <f t="shared" si="3352"/>
        <v>4977.3</v>
      </c>
      <c r="U2334" s="18">
        <f t="shared" si="3386"/>
        <v>4601.8</v>
      </c>
      <c r="V2334" s="18">
        <f t="shared" si="3387"/>
        <v>4601.8</v>
      </c>
      <c r="W2334" s="18">
        <f t="shared" ref="W2334" si="3409">W2335</f>
        <v>0</v>
      </c>
      <c r="X2334" s="31"/>
      <c r="Y2334" s="26"/>
    </row>
    <row r="2335" spans="1:26" ht="31.2" x14ac:dyDescent="0.3">
      <c r="A2335" s="47" t="s">
        <v>511</v>
      </c>
      <c r="B2335" s="44"/>
      <c r="C2335" s="47"/>
      <c r="D2335" s="47"/>
      <c r="E2335" s="15" t="s">
        <v>628</v>
      </c>
      <c r="F2335" s="19">
        <f t="shared" si="3406"/>
        <v>4977.3</v>
      </c>
      <c r="G2335" s="19">
        <f t="shared" si="3406"/>
        <v>4601.8</v>
      </c>
      <c r="H2335" s="19">
        <f t="shared" si="3406"/>
        <v>4601.8</v>
      </c>
      <c r="I2335" s="19">
        <f t="shared" si="3406"/>
        <v>0</v>
      </c>
      <c r="J2335" s="19">
        <f t="shared" si="3406"/>
        <v>0</v>
      </c>
      <c r="K2335" s="19">
        <f t="shared" si="3406"/>
        <v>0</v>
      </c>
      <c r="L2335" s="19">
        <f t="shared" si="3398"/>
        <v>4977.3</v>
      </c>
      <c r="M2335" s="19">
        <f t="shared" si="3399"/>
        <v>4601.8</v>
      </c>
      <c r="N2335" s="19">
        <f t="shared" si="3400"/>
        <v>4601.8</v>
      </c>
      <c r="O2335" s="19">
        <f t="shared" si="3407"/>
        <v>0</v>
      </c>
      <c r="P2335" s="19">
        <f t="shared" si="3407"/>
        <v>0</v>
      </c>
      <c r="Q2335" s="19">
        <f t="shared" si="3407"/>
        <v>0</v>
      </c>
      <c r="R2335" s="19">
        <f t="shared" si="3384"/>
        <v>4977.3</v>
      </c>
      <c r="S2335" s="19">
        <f t="shared" si="3408"/>
        <v>0</v>
      </c>
      <c r="T2335" s="19">
        <f t="shared" si="3352"/>
        <v>4977.3</v>
      </c>
      <c r="U2335" s="19">
        <f t="shared" si="3386"/>
        <v>4601.8</v>
      </c>
      <c r="V2335" s="19">
        <f t="shared" si="3387"/>
        <v>4601.8</v>
      </c>
      <c r="W2335" s="19">
        <f t="shared" ref="W2335:W2337" si="3410">W2336</f>
        <v>0</v>
      </c>
      <c r="X2335" s="32"/>
      <c r="Y2335" s="23"/>
      <c r="Z2335" s="2"/>
    </row>
    <row r="2336" spans="1:26" ht="93.6" x14ac:dyDescent="0.3">
      <c r="A2336" s="47" t="s">
        <v>511</v>
      </c>
      <c r="B2336" s="44">
        <v>100</v>
      </c>
      <c r="C2336" s="47"/>
      <c r="D2336" s="47"/>
      <c r="E2336" s="15" t="s">
        <v>577</v>
      </c>
      <c r="F2336" s="19">
        <f t="shared" si="3406"/>
        <v>4977.3</v>
      </c>
      <c r="G2336" s="19">
        <f t="shared" si="3406"/>
        <v>4601.8</v>
      </c>
      <c r="H2336" s="19">
        <f t="shared" si="3406"/>
        <v>4601.8</v>
      </c>
      <c r="I2336" s="19">
        <f t="shared" si="3406"/>
        <v>0</v>
      </c>
      <c r="J2336" s="19">
        <f t="shared" si="3406"/>
        <v>0</v>
      </c>
      <c r="K2336" s="19">
        <f t="shared" si="3406"/>
        <v>0</v>
      </c>
      <c r="L2336" s="19">
        <f t="shared" si="3398"/>
        <v>4977.3</v>
      </c>
      <c r="M2336" s="19">
        <f t="shared" si="3399"/>
        <v>4601.8</v>
      </c>
      <c r="N2336" s="19">
        <f t="shared" si="3400"/>
        <v>4601.8</v>
      </c>
      <c r="O2336" s="19">
        <f t="shared" si="3407"/>
        <v>0</v>
      </c>
      <c r="P2336" s="19">
        <f t="shared" si="3407"/>
        <v>0</v>
      </c>
      <c r="Q2336" s="19">
        <f t="shared" si="3407"/>
        <v>0</v>
      </c>
      <c r="R2336" s="19">
        <f t="shared" si="3384"/>
        <v>4977.3</v>
      </c>
      <c r="S2336" s="19">
        <f t="shared" si="3408"/>
        <v>0</v>
      </c>
      <c r="T2336" s="19">
        <f t="shared" si="3352"/>
        <v>4977.3</v>
      </c>
      <c r="U2336" s="19">
        <f t="shared" si="3386"/>
        <v>4601.8</v>
      </c>
      <c r="V2336" s="19">
        <f t="shared" si="3387"/>
        <v>4601.8</v>
      </c>
      <c r="W2336" s="19">
        <f t="shared" si="3410"/>
        <v>0</v>
      </c>
      <c r="X2336" s="32"/>
      <c r="Y2336" s="23"/>
      <c r="Z2336" s="2"/>
    </row>
    <row r="2337" spans="1:26" ht="31.2" x14ac:dyDescent="0.3">
      <c r="A2337" s="47" t="s">
        <v>511</v>
      </c>
      <c r="B2337" s="44">
        <v>120</v>
      </c>
      <c r="C2337" s="47"/>
      <c r="D2337" s="47"/>
      <c r="E2337" s="15" t="s">
        <v>585</v>
      </c>
      <c r="F2337" s="19">
        <f t="shared" si="3406"/>
        <v>4977.3</v>
      </c>
      <c r="G2337" s="19">
        <f t="shared" si="3406"/>
        <v>4601.8</v>
      </c>
      <c r="H2337" s="19">
        <f t="shared" si="3406"/>
        <v>4601.8</v>
      </c>
      <c r="I2337" s="19">
        <f t="shared" si="3406"/>
        <v>0</v>
      </c>
      <c r="J2337" s="19">
        <f t="shared" si="3406"/>
        <v>0</v>
      </c>
      <c r="K2337" s="19">
        <f t="shared" si="3406"/>
        <v>0</v>
      </c>
      <c r="L2337" s="19">
        <f t="shared" si="3398"/>
        <v>4977.3</v>
      </c>
      <c r="M2337" s="19">
        <f t="shared" si="3399"/>
        <v>4601.8</v>
      </c>
      <c r="N2337" s="19">
        <f t="shared" si="3400"/>
        <v>4601.8</v>
      </c>
      <c r="O2337" s="19">
        <f t="shared" si="3407"/>
        <v>0</v>
      </c>
      <c r="P2337" s="19">
        <f t="shared" si="3407"/>
        <v>0</v>
      </c>
      <c r="Q2337" s="19">
        <f t="shared" si="3407"/>
        <v>0</v>
      </c>
      <c r="R2337" s="19">
        <f t="shared" si="3384"/>
        <v>4977.3</v>
      </c>
      <c r="S2337" s="19">
        <f t="shared" si="3408"/>
        <v>0</v>
      </c>
      <c r="T2337" s="19">
        <f t="shared" si="3352"/>
        <v>4977.3</v>
      </c>
      <c r="U2337" s="19">
        <f t="shared" si="3386"/>
        <v>4601.8</v>
      </c>
      <c r="V2337" s="19">
        <f t="shared" si="3387"/>
        <v>4601.8</v>
      </c>
      <c r="W2337" s="19">
        <f t="shared" si="3410"/>
        <v>0</v>
      </c>
      <c r="X2337" s="32"/>
      <c r="Y2337" s="23"/>
      <c r="Z2337" s="2"/>
    </row>
    <row r="2338" spans="1:26" ht="46.8" x14ac:dyDescent="0.3">
      <c r="A2338" s="47" t="s">
        <v>511</v>
      </c>
      <c r="B2338" s="44">
        <v>120</v>
      </c>
      <c r="C2338" s="47" t="s">
        <v>5</v>
      </c>
      <c r="D2338" s="47" t="s">
        <v>112</v>
      </c>
      <c r="E2338" s="15" t="s">
        <v>537</v>
      </c>
      <c r="F2338" s="19">
        <v>4977.3</v>
      </c>
      <c r="G2338" s="19">
        <v>4601.8</v>
      </c>
      <c r="H2338" s="19">
        <v>4601.8</v>
      </c>
      <c r="I2338" s="19"/>
      <c r="J2338" s="19"/>
      <c r="K2338" s="19"/>
      <c r="L2338" s="19">
        <f t="shared" si="3398"/>
        <v>4977.3</v>
      </c>
      <c r="M2338" s="19">
        <f t="shared" si="3399"/>
        <v>4601.8</v>
      </c>
      <c r="N2338" s="19">
        <f t="shared" si="3400"/>
        <v>4601.8</v>
      </c>
      <c r="O2338" s="19"/>
      <c r="P2338" s="19"/>
      <c r="Q2338" s="19"/>
      <c r="R2338" s="19">
        <f t="shared" si="3384"/>
        <v>4977.3</v>
      </c>
      <c r="S2338" s="19"/>
      <c r="T2338" s="19">
        <f t="shared" si="3352"/>
        <v>4977.3</v>
      </c>
      <c r="U2338" s="19">
        <f t="shared" si="3386"/>
        <v>4601.8</v>
      </c>
      <c r="V2338" s="19">
        <f t="shared" si="3387"/>
        <v>4601.8</v>
      </c>
      <c r="W2338" s="19"/>
      <c r="X2338" s="32"/>
      <c r="Y2338" s="23"/>
      <c r="Z2338" s="2"/>
    </row>
    <row r="2339" spans="1:26" s="11" customFormat="1" ht="31.2" x14ac:dyDescent="0.3">
      <c r="A2339" s="10" t="s">
        <v>516</v>
      </c>
      <c r="B2339" s="17"/>
      <c r="C2339" s="10"/>
      <c r="D2339" s="10"/>
      <c r="E2339" s="16" t="s">
        <v>620</v>
      </c>
      <c r="F2339" s="18">
        <f t="shared" ref="F2339:K2339" si="3411">F2340+F2344</f>
        <v>326839.60000000009</v>
      </c>
      <c r="G2339" s="18">
        <f t="shared" si="3411"/>
        <v>276478.59999999998</v>
      </c>
      <c r="H2339" s="18">
        <f t="shared" si="3411"/>
        <v>276478.59999999998</v>
      </c>
      <c r="I2339" s="18">
        <f t="shared" si="3411"/>
        <v>0</v>
      </c>
      <c r="J2339" s="18">
        <f t="shared" si="3411"/>
        <v>0</v>
      </c>
      <c r="K2339" s="18">
        <f t="shared" si="3411"/>
        <v>0</v>
      </c>
      <c r="L2339" s="18">
        <f t="shared" si="3398"/>
        <v>326839.60000000009</v>
      </c>
      <c r="M2339" s="18">
        <f t="shared" si="3399"/>
        <v>276478.59999999998</v>
      </c>
      <c r="N2339" s="18">
        <f t="shared" si="3400"/>
        <v>276478.59999999998</v>
      </c>
      <c r="O2339" s="18">
        <f t="shared" ref="O2339:Q2339" si="3412">O2340+O2344</f>
        <v>0</v>
      </c>
      <c r="P2339" s="18">
        <f t="shared" si="3412"/>
        <v>0</v>
      </c>
      <c r="Q2339" s="18">
        <f t="shared" si="3412"/>
        <v>0</v>
      </c>
      <c r="R2339" s="18">
        <f t="shared" si="3384"/>
        <v>326839.60000000009</v>
      </c>
      <c r="S2339" s="18">
        <f t="shared" ref="S2339" si="3413">S2340+S2344</f>
        <v>0</v>
      </c>
      <c r="T2339" s="18">
        <f t="shared" si="3352"/>
        <v>326839.60000000009</v>
      </c>
      <c r="U2339" s="18">
        <f t="shared" si="3386"/>
        <v>276478.59999999998</v>
      </c>
      <c r="V2339" s="18">
        <f t="shared" si="3387"/>
        <v>276478.59999999998</v>
      </c>
      <c r="W2339" s="18">
        <f t="shared" ref="W2339" si="3414">W2340+W2344</f>
        <v>0</v>
      </c>
      <c r="X2339" s="31"/>
      <c r="Y2339" s="26"/>
    </row>
    <row r="2340" spans="1:26" ht="31.2" x14ac:dyDescent="0.3">
      <c r="A2340" s="47" t="s">
        <v>514</v>
      </c>
      <c r="B2340" s="44"/>
      <c r="C2340" s="47"/>
      <c r="D2340" s="47"/>
      <c r="E2340" s="15" t="s">
        <v>628</v>
      </c>
      <c r="F2340" s="19">
        <f t="shared" ref="F2340:K2342" si="3415">F2341</f>
        <v>297360.70000000007</v>
      </c>
      <c r="G2340" s="19">
        <f t="shared" si="3415"/>
        <v>246999.8</v>
      </c>
      <c r="H2340" s="19">
        <f t="shared" si="3415"/>
        <v>246999.8</v>
      </c>
      <c r="I2340" s="19">
        <f t="shared" si="3415"/>
        <v>0</v>
      </c>
      <c r="J2340" s="19">
        <f t="shared" si="3415"/>
        <v>0</v>
      </c>
      <c r="K2340" s="19">
        <f t="shared" si="3415"/>
        <v>0</v>
      </c>
      <c r="L2340" s="19">
        <f t="shared" si="3398"/>
        <v>297360.70000000007</v>
      </c>
      <c r="M2340" s="19">
        <f t="shared" si="3399"/>
        <v>246999.8</v>
      </c>
      <c r="N2340" s="19">
        <f t="shared" si="3400"/>
        <v>246999.8</v>
      </c>
      <c r="O2340" s="19">
        <f t="shared" ref="O2340:Q2342" si="3416">O2341</f>
        <v>0</v>
      </c>
      <c r="P2340" s="19">
        <f t="shared" si="3416"/>
        <v>0</v>
      </c>
      <c r="Q2340" s="19">
        <f t="shared" si="3416"/>
        <v>0</v>
      </c>
      <c r="R2340" s="19">
        <f t="shared" si="3384"/>
        <v>297360.70000000007</v>
      </c>
      <c r="S2340" s="19">
        <f t="shared" ref="S2340:S2342" si="3417">S2341</f>
        <v>0</v>
      </c>
      <c r="T2340" s="19">
        <f t="shared" si="3352"/>
        <v>297360.70000000007</v>
      </c>
      <c r="U2340" s="19">
        <f t="shared" si="3386"/>
        <v>246999.8</v>
      </c>
      <c r="V2340" s="19">
        <f t="shared" si="3387"/>
        <v>246999.8</v>
      </c>
      <c r="W2340" s="19">
        <f t="shared" ref="W2340:W2342" si="3418">W2341</f>
        <v>0</v>
      </c>
      <c r="X2340" s="32"/>
      <c r="Y2340" s="23"/>
      <c r="Z2340" s="2"/>
    </row>
    <row r="2341" spans="1:26" ht="93.6" x14ac:dyDescent="0.3">
      <c r="A2341" s="47" t="s">
        <v>514</v>
      </c>
      <c r="B2341" s="44">
        <v>100</v>
      </c>
      <c r="C2341" s="47"/>
      <c r="D2341" s="47"/>
      <c r="E2341" s="15" t="s">
        <v>577</v>
      </c>
      <c r="F2341" s="19">
        <f t="shared" si="3415"/>
        <v>297360.70000000007</v>
      </c>
      <c r="G2341" s="19">
        <f t="shared" si="3415"/>
        <v>246999.8</v>
      </c>
      <c r="H2341" s="19">
        <f t="shared" si="3415"/>
        <v>246999.8</v>
      </c>
      <c r="I2341" s="19">
        <f t="shared" si="3415"/>
        <v>0</v>
      </c>
      <c r="J2341" s="19">
        <f t="shared" si="3415"/>
        <v>0</v>
      </c>
      <c r="K2341" s="19">
        <f t="shared" si="3415"/>
        <v>0</v>
      </c>
      <c r="L2341" s="19">
        <f t="shared" si="3398"/>
        <v>297360.70000000007</v>
      </c>
      <c r="M2341" s="19">
        <f t="shared" si="3399"/>
        <v>246999.8</v>
      </c>
      <c r="N2341" s="19">
        <f t="shared" si="3400"/>
        <v>246999.8</v>
      </c>
      <c r="O2341" s="19">
        <f t="shared" si="3416"/>
        <v>0</v>
      </c>
      <c r="P2341" s="19">
        <f t="shared" si="3416"/>
        <v>0</v>
      </c>
      <c r="Q2341" s="19">
        <f t="shared" si="3416"/>
        <v>0</v>
      </c>
      <c r="R2341" s="19">
        <f t="shared" si="3384"/>
        <v>297360.70000000007</v>
      </c>
      <c r="S2341" s="19">
        <f t="shared" si="3417"/>
        <v>0</v>
      </c>
      <c r="T2341" s="19">
        <f t="shared" si="3352"/>
        <v>297360.70000000007</v>
      </c>
      <c r="U2341" s="19">
        <f t="shared" si="3386"/>
        <v>246999.8</v>
      </c>
      <c r="V2341" s="19">
        <f t="shared" si="3387"/>
        <v>246999.8</v>
      </c>
      <c r="W2341" s="19">
        <f t="shared" si="3418"/>
        <v>0</v>
      </c>
      <c r="X2341" s="32"/>
      <c r="Y2341" s="23"/>
      <c r="Z2341" s="2"/>
    </row>
    <row r="2342" spans="1:26" ht="31.2" x14ac:dyDescent="0.3">
      <c r="A2342" s="47" t="s">
        <v>514</v>
      </c>
      <c r="B2342" s="44">
        <v>120</v>
      </c>
      <c r="C2342" s="47"/>
      <c r="D2342" s="47"/>
      <c r="E2342" s="15" t="s">
        <v>585</v>
      </c>
      <c r="F2342" s="19">
        <f t="shared" si="3415"/>
        <v>297360.70000000007</v>
      </c>
      <c r="G2342" s="19">
        <f t="shared" si="3415"/>
        <v>246999.8</v>
      </c>
      <c r="H2342" s="19">
        <f t="shared" si="3415"/>
        <v>246999.8</v>
      </c>
      <c r="I2342" s="19">
        <f t="shared" si="3415"/>
        <v>0</v>
      </c>
      <c r="J2342" s="19">
        <f t="shared" si="3415"/>
        <v>0</v>
      </c>
      <c r="K2342" s="19">
        <f t="shared" si="3415"/>
        <v>0</v>
      </c>
      <c r="L2342" s="19">
        <f t="shared" si="3398"/>
        <v>297360.70000000007</v>
      </c>
      <c r="M2342" s="19">
        <f t="shared" si="3399"/>
        <v>246999.8</v>
      </c>
      <c r="N2342" s="19">
        <f t="shared" si="3400"/>
        <v>246999.8</v>
      </c>
      <c r="O2342" s="19">
        <f t="shared" si="3416"/>
        <v>0</v>
      </c>
      <c r="P2342" s="19">
        <f t="shared" si="3416"/>
        <v>0</v>
      </c>
      <c r="Q2342" s="19">
        <f t="shared" si="3416"/>
        <v>0</v>
      </c>
      <c r="R2342" s="19">
        <f t="shared" si="3384"/>
        <v>297360.70000000007</v>
      </c>
      <c r="S2342" s="19">
        <f t="shared" si="3417"/>
        <v>0</v>
      </c>
      <c r="T2342" s="19">
        <f t="shared" si="3352"/>
        <v>297360.70000000007</v>
      </c>
      <c r="U2342" s="19">
        <f t="shared" si="3386"/>
        <v>246999.8</v>
      </c>
      <c r="V2342" s="19">
        <f t="shared" si="3387"/>
        <v>246999.8</v>
      </c>
      <c r="W2342" s="19">
        <f t="shared" si="3418"/>
        <v>0</v>
      </c>
      <c r="X2342" s="32"/>
      <c r="Y2342" s="23"/>
      <c r="Z2342" s="2"/>
    </row>
    <row r="2343" spans="1:26" ht="62.4" x14ac:dyDescent="0.3">
      <c r="A2343" s="47" t="s">
        <v>514</v>
      </c>
      <c r="B2343" s="44">
        <v>120</v>
      </c>
      <c r="C2343" s="47" t="s">
        <v>5</v>
      </c>
      <c r="D2343" s="47" t="s">
        <v>151</v>
      </c>
      <c r="E2343" s="15" t="s">
        <v>539</v>
      </c>
      <c r="F2343" s="19">
        <v>297360.70000000007</v>
      </c>
      <c r="G2343" s="19">
        <v>246999.8</v>
      </c>
      <c r="H2343" s="19">
        <v>246999.8</v>
      </c>
      <c r="I2343" s="19"/>
      <c r="J2343" s="19"/>
      <c r="K2343" s="19"/>
      <c r="L2343" s="19">
        <f t="shared" si="3398"/>
        <v>297360.70000000007</v>
      </c>
      <c r="M2343" s="19">
        <f t="shared" si="3399"/>
        <v>246999.8</v>
      </c>
      <c r="N2343" s="19">
        <f t="shared" si="3400"/>
        <v>246999.8</v>
      </c>
      <c r="O2343" s="19"/>
      <c r="P2343" s="19"/>
      <c r="Q2343" s="19"/>
      <c r="R2343" s="19">
        <f t="shared" si="3384"/>
        <v>297360.70000000007</v>
      </c>
      <c r="S2343" s="19"/>
      <c r="T2343" s="19">
        <f t="shared" si="3352"/>
        <v>297360.70000000007</v>
      </c>
      <c r="U2343" s="19">
        <f t="shared" si="3386"/>
        <v>246999.8</v>
      </c>
      <c r="V2343" s="19">
        <f t="shared" si="3387"/>
        <v>246999.8</v>
      </c>
      <c r="W2343" s="19"/>
      <c r="X2343" s="32"/>
      <c r="Y2343" s="23"/>
      <c r="Z2343" s="2"/>
    </row>
    <row r="2344" spans="1:26" ht="31.2" x14ac:dyDescent="0.3">
      <c r="A2344" s="47" t="s">
        <v>515</v>
      </c>
      <c r="B2344" s="44"/>
      <c r="C2344" s="47"/>
      <c r="D2344" s="47"/>
      <c r="E2344" s="15" t="s">
        <v>629</v>
      </c>
      <c r="F2344" s="19">
        <f t="shared" ref="F2344:K2344" si="3419">F2345+F2348+F2351</f>
        <v>29478.900000000005</v>
      </c>
      <c r="G2344" s="19">
        <f t="shared" si="3419"/>
        <v>29478.800000000003</v>
      </c>
      <c r="H2344" s="19">
        <f t="shared" si="3419"/>
        <v>29478.799999999999</v>
      </c>
      <c r="I2344" s="19">
        <f t="shared" si="3419"/>
        <v>0</v>
      </c>
      <c r="J2344" s="19">
        <f t="shared" si="3419"/>
        <v>0</v>
      </c>
      <c r="K2344" s="19">
        <f t="shared" si="3419"/>
        <v>0</v>
      </c>
      <c r="L2344" s="19">
        <f t="shared" si="3398"/>
        <v>29478.900000000005</v>
      </c>
      <c r="M2344" s="19">
        <f t="shared" si="3399"/>
        <v>29478.800000000003</v>
      </c>
      <c r="N2344" s="19">
        <f t="shared" si="3400"/>
        <v>29478.799999999999</v>
      </c>
      <c r="O2344" s="19">
        <f t="shared" ref="O2344:Q2344" si="3420">O2345+O2348+O2351</f>
        <v>0</v>
      </c>
      <c r="P2344" s="19">
        <f t="shared" si="3420"/>
        <v>0</v>
      </c>
      <c r="Q2344" s="19">
        <f t="shared" si="3420"/>
        <v>0</v>
      </c>
      <c r="R2344" s="19">
        <f t="shared" si="3384"/>
        <v>29478.900000000005</v>
      </c>
      <c r="S2344" s="19">
        <f t="shared" ref="S2344" si="3421">S2345+S2348+S2351</f>
        <v>0</v>
      </c>
      <c r="T2344" s="19">
        <f t="shared" si="3352"/>
        <v>29478.900000000005</v>
      </c>
      <c r="U2344" s="19">
        <f t="shared" si="3386"/>
        <v>29478.800000000003</v>
      </c>
      <c r="V2344" s="19">
        <f t="shared" si="3387"/>
        <v>29478.799999999999</v>
      </c>
      <c r="W2344" s="19">
        <f t="shared" ref="W2344" si="3422">W2345+W2348+W2351</f>
        <v>0</v>
      </c>
      <c r="X2344" s="32"/>
      <c r="Y2344" s="23"/>
      <c r="Z2344" s="2"/>
    </row>
    <row r="2345" spans="1:26" ht="93.6" x14ac:dyDescent="0.3">
      <c r="A2345" s="47" t="s">
        <v>515</v>
      </c>
      <c r="B2345" s="44">
        <v>100</v>
      </c>
      <c r="C2345" s="47"/>
      <c r="D2345" s="47"/>
      <c r="E2345" s="15" t="s">
        <v>577</v>
      </c>
      <c r="F2345" s="19">
        <f t="shared" ref="F2345:K2346" si="3423">F2346</f>
        <v>29.5</v>
      </c>
      <c r="G2345" s="19">
        <f t="shared" si="3423"/>
        <v>16.399999999999999</v>
      </c>
      <c r="H2345" s="19">
        <f t="shared" si="3423"/>
        <v>14.999999999999998</v>
      </c>
      <c r="I2345" s="19">
        <f t="shared" si="3423"/>
        <v>0</v>
      </c>
      <c r="J2345" s="19">
        <f t="shared" si="3423"/>
        <v>0</v>
      </c>
      <c r="K2345" s="19">
        <f t="shared" si="3423"/>
        <v>0</v>
      </c>
      <c r="L2345" s="19">
        <f t="shared" si="3398"/>
        <v>29.5</v>
      </c>
      <c r="M2345" s="19">
        <f t="shared" si="3399"/>
        <v>16.399999999999999</v>
      </c>
      <c r="N2345" s="19">
        <f t="shared" si="3400"/>
        <v>14.999999999999998</v>
      </c>
      <c r="O2345" s="19">
        <f t="shared" ref="O2345:Q2346" si="3424">O2346</f>
        <v>0</v>
      </c>
      <c r="P2345" s="19">
        <f t="shared" si="3424"/>
        <v>0</v>
      </c>
      <c r="Q2345" s="19">
        <f t="shared" si="3424"/>
        <v>0</v>
      </c>
      <c r="R2345" s="19">
        <f t="shared" si="3384"/>
        <v>29.5</v>
      </c>
      <c r="S2345" s="19">
        <f t="shared" ref="S2345:S2346" si="3425">S2346</f>
        <v>0</v>
      </c>
      <c r="T2345" s="19">
        <f t="shared" si="3352"/>
        <v>29.5</v>
      </c>
      <c r="U2345" s="19">
        <f t="shared" si="3386"/>
        <v>16.399999999999999</v>
      </c>
      <c r="V2345" s="19">
        <f t="shared" si="3387"/>
        <v>14.999999999999998</v>
      </c>
      <c r="W2345" s="19">
        <f t="shared" ref="W2345:W2346" si="3426">W2346</f>
        <v>0</v>
      </c>
      <c r="X2345" s="32"/>
      <c r="Y2345" s="23"/>
      <c r="Z2345" s="2"/>
    </row>
    <row r="2346" spans="1:26" ht="31.2" x14ac:dyDescent="0.3">
      <c r="A2346" s="47" t="s">
        <v>515</v>
      </c>
      <c r="B2346" s="44">
        <v>120</v>
      </c>
      <c r="C2346" s="47"/>
      <c r="D2346" s="47"/>
      <c r="E2346" s="15" t="s">
        <v>585</v>
      </c>
      <c r="F2346" s="19">
        <f t="shared" si="3423"/>
        <v>29.5</v>
      </c>
      <c r="G2346" s="19">
        <f t="shared" si="3423"/>
        <v>16.399999999999999</v>
      </c>
      <c r="H2346" s="19">
        <f t="shared" si="3423"/>
        <v>14.999999999999998</v>
      </c>
      <c r="I2346" s="19">
        <f t="shared" si="3423"/>
        <v>0</v>
      </c>
      <c r="J2346" s="19">
        <f t="shared" si="3423"/>
        <v>0</v>
      </c>
      <c r="K2346" s="19">
        <f t="shared" si="3423"/>
        <v>0</v>
      </c>
      <c r="L2346" s="19">
        <f t="shared" si="3398"/>
        <v>29.5</v>
      </c>
      <c r="M2346" s="19">
        <f t="shared" si="3399"/>
        <v>16.399999999999999</v>
      </c>
      <c r="N2346" s="19">
        <f t="shared" si="3400"/>
        <v>14.999999999999998</v>
      </c>
      <c r="O2346" s="19">
        <f t="shared" si="3424"/>
        <v>0</v>
      </c>
      <c r="P2346" s="19">
        <f t="shared" si="3424"/>
        <v>0</v>
      </c>
      <c r="Q2346" s="19">
        <f t="shared" si="3424"/>
        <v>0</v>
      </c>
      <c r="R2346" s="19">
        <f t="shared" si="3384"/>
        <v>29.5</v>
      </c>
      <c r="S2346" s="19">
        <f t="shared" si="3425"/>
        <v>0</v>
      </c>
      <c r="T2346" s="19">
        <f t="shared" si="3352"/>
        <v>29.5</v>
      </c>
      <c r="U2346" s="19">
        <f t="shared" si="3386"/>
        <v>16.399999999999999</v>
      </c>
      <c r="V2346" s="19">
        <f t="shared" si="3387"/>
        <v>14.999999999999998</v>
      </c>
      <c r="W2346" s="19">
        <f t="shared" si="3426"/>
        <v>0</v>
      </c>
      <c r="X2346" s="32"/>
      <c r="Y2346" s="23"/>
      <c r="Z2346" s="2"/>
    </row>
    <row r="2347" spans="1:26" ht="62.4" x14ac:dyDescent="0.3">
      <c r="A2347" s="47" t="s">
        <v>515</v>
      </c>
      <c r="B2347" s="44">
        <v>120</v>
      </c>
      <c r="C2347" s="47" t="s">
        <v>5</v>
      </c>
      <c r="D2347" s="47" t="s">
        <v>151</v>
      </c>
      <c r="E2347" s="15" t="s">
        <v>539</v>
      </c>
      <c r="F2347" s="19">
        <v>29.5</v>
      </c>
      <c r="G2347" s="19">
        <v>16.399999999999999</v>
      </c>
      <c r="H2347" s="19">
        <v>14.999999999999998</v>
      </c>
      <c r="I2347" s="19"/>
      <c r="J2347" s="19"/>
      <c r="K2347" s="19"/>
      <c r="L2347" s="19">
        <f t="shared" si="3398"/>
        <v>29.5</v>
      </c>
      <c r="M2347" s="19">
        <f t="shared" si="3399"/>
        <v>16.399999999999999</v>
      </c>
      <c r="N2347" s="19">
        <f t="shared" si="3400"/>
        <v>14.999999999999998</v>
      </c>
      <c r="O2347" s="19"/>
      <c r="P2347" s="19"/>
      <c r="Q2347" s="19"/>
      <c r="R2347" s="19">
        <f t="shared" si="3384"/>
        <v>29.5</v>
      </c>
      <c r="S2347" s="19"/>
      <c r="T2347" s="19">
        <f t="shared" si="3352"/>
        <v>29.5</v>
      </c>
      <c r="U2347" s="19">
        <f t="shared" si="3386"/>
        <v>16.399999999999999</v>
      </c>
      <c r="V2347" s="19">
        <f t="shared" si="3387"/>
        <v>14.999999999999998</v>
      </c>
      <c r="W2347" s="19"/>
      <c r="X2347" s="32"/>
      <c r="Y2347" s="23"/>
      <c r="Z2347" s="2"/>
    </row>
    <row r="2348" spans="1:26" ht="31.2" x14ac:dyDescent="0.3">
      <c r="A2348" s="47" t="s">
        <v>515</v>
      </c>
      <c r="B2348" s="44">
        <v>200</v>
      </c>
      <c r="C2348" s="47"/>
      <c r="D2348" s="47"/>
      <c r="E2348" s="15" t="s">
        <v>578</v>
      </c>
      <c r="F2348" s="19">
        <f t="shared" ref="F2348:K2349" si="3427">F2349</f>
        <v>29115.200000000004</v>
      </c>
      <c r="G2348" s="19">
        <f t="shared" si="3427"/>
        <v>29128.300000000003</v>
      </c>
      <c r="H2348" s="19">
        <f t="shared" si="3427"/>
        <v>29129.7</v>
      </c>
      <c r="I2348" s="19">
        <f t="shared" si="3427"/>
        <v>0</v>
      </c>
      <c r="J2348" s="19">
        <f t="shared" si="3427"/>
        <v>0</v>
      </c>
      <c r="K2348" s="19">
        <f t="shared" si="3427"/>
        <v>0</v>
      </c>
      <c r="L2348" s="19">
        <f t="shared" si="3398"/>
        <v>29115.200000000004</v>
      </c>
      <c r="M2348" s="19">
        <f t="shared" si="3399"/>
        <v>29128.300000000003</v>
      </c>
      <c r="N2348" s="19">
        <f t="shared" si="3400"/>
        <v>29129.7</v>
      </c>
      <c r="O2348" s="19">
        <f t="shared" ref="O2348:Q2349" si="3428">O2349</f>
        <v>0</v>
      </c>
      <c r="P2348" s="19">
        <f t="shared" si="3428"/>
        <v>0</v>
      </c>
      <c r="Q2348" s="19">
        <f t="shared" si="3428"/>
        <v>0</v>
      </c>
      <c r="R2348" s="19">
        <f t="shared" si="3384"/>
        <v>29115.200000000004</v>
      </c>
      <c r="S2348" s="19">
        <f t="shared" ref="S2348:S2349" si="3429">S2349</f>
        <v>0</v>
      </c>
      <c r="T2348" s="19">
        <f t="shared" si="3352"/>
        <v>29115.200000000004</v>
      </c>
      <c r="U2348" s="19">
        <f t="shared" si="3386"/>
        <v>29128.300000000003</v>
      </c>
      <c r="V2348" s="19">
        <f t="shared" si="3387"/>
        <v>29129.7</v>
      </c>
      <c r="W2348" s="19">
        <f t="shared" ref="W2348:W2349" si="3430">W2349</f>
        <v>0</v>
      </c>
      <c r="X2348" s="32"/>
      <c r="Y2348" s="23"/>
      <c r="Z2348" s="2"/>
    </row>
    <row r="2349" spans="1:26" ht="46.8" x14ac:dyDescent="0.3">
      <c r="A2349" s="47" t="s">
        <v>515</v>
      </c>
      <c r="B2349" s="44">
        <v>240</v>
      </c>
      <c r="C2349" s="47"/>
      <c r="D2349" s="47"/>
      <c r="E2349" s="15" t="s">
        <v>586</v>
      </c>
      <c r="F2349" s="19">
        <f t="shared" si="3427"/>
        <v>29115.200000000004</v>
      </c>
      <c r="G2349" s="19">
        <f t="shared" si="3427"/>
        <v>29128.300000000003</v>
      </c>
      <c r="H2349" s="19">
        <f t="shared" si="3427"/>
        <v>29129.7</v>
      </c>
      <c r="I2349" s="19">
        <f t="shared" si="3427"/>
        <v>0</v>
      </c>
      <c r="J2349" s="19">
        <f t="shared" si="3427"/>
        <v>0</v>
      </c>
      <c r="K2349" s="19">
        <f t="shared" si="3427"/>
        <v>0</v>
      </c>
      <c r="L2349" s="19">
        <f t="shared" si="3398"/>
        <v>29115.200000000004</v>
      </c>
      <c r="M2349" s="19">
        <f t="shared" si="3399"/>
        <v>29128.300000000003</v>
      </c>
      <c r="N2349" s="19">
        <f t="shared" si="3400"/>
        <v>29129.7</v>
      </c>
      <c r="O2349" s="19">
        <f t="shared" si="3428"/>
        <v>0</v>
      </c>
      <c r="P2349" s="19">
        <f t="shared" si="3428"/>
        <v>0</v>
      </c>
      <c r="Q2349" s="19">
        <f t="shared" si="3428"/>
        <v>0</v>
      </c>
      <c r="R2349" s="19">
        <f t="shared" si="3384"/>
        <v>29115.200000000004</v>
      </c>
      <c r="S2349" s="19">
        <f t="shared" si="3429"/>
        <v>0</v>
      </c>
      <c r="T2349" s="19">
        <f t="shared" si="3352"/>
        <v>29115.200000000004</v>
      </c>
      <c r="U2349" s="19">
        <f t="shared" si="3386"/>
        <v>29128.300000000003</v>
      </c>
      <c r="V2349" s="19">
        <f t="shared" si="3387"/>
        <v>29129.7</v>
      </c>
      <c r="W2349" s="19">
        <f t="shared" si="3430"/>
        <v>0</v>
      </c>
      <c r="X2349" s="32"/>
      <c r="Y2349" s="23"/>
      <c r="Z2349" s="2"/>
    </row>
    <row r="2350" spans="1:26" ht="62.4" x14ac:dyDescent="0.3">
      <c r="A2350" s="47" t="s">
        <v>515</v>
      </c>
      <c r="B2350" s="44">
        <v>240</v>
      </c>
      <c r="C2350" s="47" t="s">
        <v>5</v>
      </c>
      <c r="D2350" s="47" t="s">
        <v>151</v>
      </c>
      <c r="E2350" s="15" t="s">
        <v>539</v>
      </c>
      <c r="F2350" s="19">
        <v>29115.200000000004</v>
      </c>
      <c r="G2350" s="19">
        <v>29128.300000000003</v>
      </c>
      <c r="H2350" s="19">
        <v>29129.7</v>
      </c>
      <c r="I2350" s="19"/>
      <c r="J2350" s="19"/>
      <c r="K2350" s="19"/>
      <c r="L2350" s="19">
        <f t="shared" si="3398"/>
        <v>29115.200000000004</v>
      </c>
      <c r="M2350" s="19">
        <f t="shared" si="3399"/>
        <v>29128.300000000003</v>
      </c>
      <c r="N2350" s="19">
        <f t="shared" si="3400"/>
        <v>29129.7</v>
      </c>
      <c r="O2350" s="19"/>
      <c r="P2350" s="19"/>
      <c r="Q2350" s="19"/>
      <c r="R2350" s="19">
        <f t="shared" si="3384"/>
        <v>29115.200000000004</v>
      </c>
      <c r="S2350" s="19"/>
      <c r="T2350" s="19">
        <f t="shared" si="3352"/>
        <v>29115.200000000004</v>
      </c>
      <c r="U2350" s="19">
        <f t="shared" si="3386"/>
        <v>29128.300000000003</v>
      </c>
      <c r="V2350" s="19">
        <f t="shared" si="3387"/>
        <v>29129.7</v>
      </c>
      <c r="W2350" s="19"/>
      <c r="X2350" s="32"/>
      <c r="Y2350" s="23"/>
      <c r="Z2350" s="2"/>
    </row>
    <row r="2351" spans="1:26" x14ac:dyDescent="0.3">
      <c r="A2351" s="47" t="s">
        <v>515</v>
      </c>
      <c r="B2351" s="44">
        <v>800</v>
      </c>
      <c r="C2351" s="47"/>
      <c r="D2351" s="47"/>
      <c r="E2351" s="15" t="s">
        <v>583</v>
      </c>
      <c r="F2351" s="19">
        <f t="shared" ref="F2351:K2352" si="3431">F2352</f>
        <v>334.2</v>
      </c>
      <c r="G2351" s="19">
        <f t="shared" si="3431"/>
        <v>334.1</v>
      </c>
      <c r="H2351" s="19">
        <f t="shared" si="3431"/>
        <v>334.1</v>
      </c>
      <c r="I2351" s="19">
        <f t="shared" si="3431"/>
        <v>0</v>
      </c>
      <c r="J2351" s="19">
        <f t="shared" si="3431"/>
        <v>0</v>
      </c>
      <c r="K2351" s="19">
        <f t="shared" si="3431"/>
        <v>0</v>
      </c>
      <c r="L2351" s="19">
        <f t="shared" si="3398"/>
        <v>334.2</v>
      </c>
      <c r="M2351" s="19">
        <f t="shared" si="3399"/>
        <v>334.1</v>
      </c>
      <c r="N2351" s="19">
        <f t="shared" si="3400"/>
        <v>334.1</v>
      </c>
      <c r="O2351" s="19">
        <f t="shared" ref="O2351:Q2352" si="3432">O2352</f>
        <v>0</v>
      </c>
      <c r="P2351" s="19">
        <f t="shared" si="3432"/>
        <v>0</v>
      </c>
      <c r="Q2351" s="19">
        <f t="shared" si="3432"/>
        <v>0</v>
      </c>
      <c r="R2351" s="19">
        <f t="shared" si="3384"/>
        <v>334.2</v>
      </c>
      <c r="S2351" s="19">
        <f t="shared" ref="S2351:S2352" si="3433">S2352</f>
        <v>0</v>
      </c>
      <c r="T2351" s="19">
        <f t="shared" si="3352"/>
        <v>334.2</v>
      </c>
      <c r="U2351" s="19">
        <f t="shared" si="3386"/>
        <v>334.1</v>
      </c>
      <c r="V2351" s="19">
        <f t="shared" si="3387"/>
        <v>334.1</v>
      </c>
      <c r="W2351" s="19">
        <f t="shared" ref="W2351:W2352" si="3434">W2352</f>
        <v>0</v>
      </c>
      <c r="X2351" s="32"/>
      <c r="Y2351" s="23"/>
      <c r="Z2351" s="2"/>
    </row>
    <row r="2352" spans="1:26" x14ac:dyDescent="0.3">
      <c r="A2352" s="47" t="s">
        <v>515</v>
      </c>
      <c r="B2352" s="44">
        <v>850</v>
      </c>
      <c r="C2352" s="47"/>
      <c r="D2352" s="47"/>
      <c r="E2352" s="15" t="s">
        <v>601</v>
      </c>
      <c r="F2352" s="19">
        <f t="shared" si="3431"/>
        <v>334.2</v>
      </c>
      <c r="G2352" s="19">
        <f t="shared" si="3431"/>
        <v>334.1</v>
      </c>
      <c r="H2352" s="19">
        <f t="shared" si="3431"/>
        <v>334.1</v>
      </c>
      <c r="I2352" s="19">
        <f t="shared" si="3431"/>
        <v>0</v>
      </c>
      <c r="J2352" s="19">
        <f t="shared" si="3431"/>
        <v>0</v>
      </c>
      <c r="K2352" s="19">
        <f t="shared" si="3431"/>
        <v>0</v>
      </c>
      <c r="L2352" s="19">
        <f t="shared" si="3398"/>
        <v>334.2</v>
      </c>
      <c r="M2352" s="19">
        <f t="shared" si="3399"/>
        <v>334.1</v>
      </c>
      <c r="N2352" s="19">
        <f t="shared" si="3400"/>
        <v>334.1</v>
      </c>
      <c r="O2352" s="19">
        <f t="shared" si="3432"/>
        <v>0</v>
      </c>
      <c r="P2352" s="19">
        <f t="shared" si="3432"/>
        <v>0</v>
      </c>
      <c r="Q2352" s="19">
        <f t="shared" si="3432"/>
        <v>0</v>
      </c>
      <c r="R2352" s="19">
        <f t="shared" si="3384"/>
        <v>334.2</v>
      </c>
      <c r="S2352" s="19">
        <f t="shared" si="3433"/>
        <v>0</v>
      </c>
      <c r="T2352" s="19">
        <f t="shared" si="3352"/>
        <v>334.2</v>
      </c>
      <c r="U2352" s="19">
        <f t="shared" si="3386"/>
        <v>334.1</v>
      </c>
      <c r="V2352" s="19">
        <f t="shared" si="3387"/>
        <v>334.1</v>
      </c>
      <c r="W2352" s="19">
        <f t="shared" si="3434"/>
        <v>0</v>
      </c>
      <c r="X2352" s="32"/>
      <c r="Y2352" s="23"/>
      <c r="Z2352" s="2"/>
    </row>
    <row r="2353" spans="1:26" ht="62.4" x14ac:dyDescent="0.3">
      <c r="A2353" s="47" t="s">
        <v>515</v>
      </c>
      <c r="B2353" s="44">
        <v>850</v>
      </c>
      <c r="C2353" s="47" t="s">
        <v>5</v>
      </c>
      <c r="D2353" s="47" t="s">
        <v>151</v>
      </c>
      <c r="E2353" s="15" t="s">
        <v>539</v>
      </c>
      <c r="F2353" s="19">
        <v>334.2</v>
      </c>
      <c r="G2353" s="19">
        <v>334.1</v>
      </c>
      <c r="H2353" s="19">
        <v>334.1</v>
      </c>
      <c r="I2353" s="19"/>
      <c r="J2353" s="19"/>
      <c r="K2353" s="19"/>
      <c r="L2353" s="19">
        <f t="shared" si="3398"/>
        <v>334.2</v>
      </c>
      <c r="M2353" s="19">
        <f t="shared" si="3399"/>
        <v>334.1</v>
      </c>
      <c r="N2353" s="19">
        <f t="shared" si="3400"/>
        <v>334.1</v>
      </c>
      <c r="O2353" s="19"/>
      <c r="P2353" s="19"/>
      <c r="Q2353" s="19"/>
      <c r="R2353" s="19">
        <f t="shared" si="3384"/>
        <v>334.2</v>
      </c>
      <c r="S2353" s="19"/>
      <c r="T2353" s="19">
        <f t="shared" si="3352"/>
        <v>334.2</v>
      </c>
      <c r="U2353" s="19">
        <f t="shared" si="3386"/>
        <v>334.1</v>
      </c>
      <c r="V2353" s="19">
        <f t="shared" si="3387"/>
        <v>334.1</v>
      </c>
      <c r="W2353" s="19"/>
      <c r="X2353" s="32"/>
      <c r="Y2353" s="23"/>
      <c r="Z2353" s="2"/>
    </row>
    <row r="2354" spans="1:26" s="11" customFormat="1" ht="31.2" x14ac:dyDescent="0.3">
      <c r="A2354" s="10" t="s">
        <v>519</v>
      </c>
      <c r="B2354" s="17"/>
      <c r="C2354" s="10"/>
      <c r="D2354" s="10"/>
      <c r="E2354" s="16" t="s">
        <v>621</v>
      </c>
      <c r="F2354" s="18">
        <f t="shared" ref="F2354:K2354" si="3435">F2355+F2368</f>
        <v>713908.1</v>
      </c>
      <c r="G2354" s="18">
        <f t="shared" si="3435"/>
        <v>636954.00000000012</v>
      </c>
      <c r="H2354" s="18">
        <f t="shared" si="3435"/>
        <v>636954.00000000012</v>
      </c>
      <c r="I2354" s="18">
        <f t="shared" si="3435"/>
        <v>1911.2</v>
      </c>
      <c r="J2354" s="18">
        <f t="shared" si="3435"/>
        <v>2083.1000000000004</v>
      </c>
      <c r="K2354" s="18">
        <f t="shared" si="3435"/>
        <v>2083.1000000000004</v>
      </c>
      <c r="L2354" s="18">
        <f t="shared" si="3398"/>
        <v>715819.29999999993</v>
      </c>
      <c r="M2354" s="18">
        <f t="shared" si="3399"/>
        <v>639037.10000000009</v>
      </c>
      <c r="N2354" s="18">
        <f t="shared" si="3400"/>
        <v>639037.10000000009</v>
      </c>
      <c r="O2354" s="18">
        <f t="shared" ref="O2354:Q2354" si="3436">O2355+O2368</f>
        <v>17321.7</v>
      </c>
      <c r="P2354" s="18">
        <f t="shared" si="3436"/>
        <v>0</v>
      </c>
      <c r="Q2354" s="18">
        <f t="shared" si="3436"/>
        <v>0</v>
      </c>
      <c r="R2354" s="18">
        <f t="shared" si="3384"/>
        <v>733140.99999999988</v>
      </c>
      <c r="S2354" s="18">
        <f t="shared" ref="S2354" si="3437">S2355+S2368</f>
        <v>0</v>
      </c>
      <c r="T2354" s="18">
        <f t="shared" si="3352"/>
        <v>733140.99999999988</v>
      </c>
      <c r="U2354" s="18">
        <f t="shared" si="3386"/>
        <v>639037.10000000009</v>
      </c>
      <c r="V2354" s="18">
        <f t="shared" si="3387"/>
        <v>639037.10000000009</v>
      </c>
      <c r="W2354" s="18">
        <f t="shared" ref="W2354" si="3438">W2355+W2368</f>
        <v>0</v>
      </c>
      <c r="X2354" s="31"/>
      <c r="Y2354" s="26"/>
    </row>
    <row r="2355" spans="1:26" ht="31.2" x14ac:dyDescent="0.3">
      <c r="A2355" s="47" t="s">
        <v>517</v>
      </c>
      <c r="B2355" s="44"/>
      <c r="C2355" s="47"/>
      <c r="D2355" s="47"/>
      <c r="E2355" s="15" t="s">
        <v>628</v>
      </c>
      <c r="F2355" s="19">
        <f t="shared" ref="F2355:K2356" si="3439">F2356</f>
        <v>667460</v>
      </c>
      <c r="G2355" s="19">
        <f t="shared" si="3439"/>
        <v>591025.10000000009</v>
      </c>
      <c r="H2355" s="19">
        <f t="shared" si="3439"/>
        <v>591025.10000000009</v>
      </c>
      <c r="I2355" s="19">
        <f t="shared" si="3439"/>
        <v>471.5</v>
      </c>
      <c r="J2355" s="19">
        <f t="shared" si="3439"/>
        <v>629.70000000000005</v>
      </c>
      <c r="K2355" s="19">
        <f t="shared" si="3439"/>
        <v>629.70000000000005</v>
      </c>
      <c r="L2355" s="19">
        <f t="shared" si="3398"/>
        <v>667931.5</v>
      </c>
      <c r="M2355" s="19">
        <f t="shared" si="3399"/>
        <v>591654.80000000005</v>
      </c>
      <c r="N2355" s="19">
        <f t="shared" si="3400"/>
        <v>591654.80000000005</v>
      </c>
      <c r="O2355" s="19">
        <f t="shared" ref="O2355:Q2356" si="3440">O2356</f>
        <v>16467.5</v>
      </c>
      <c r="P2355" s="19">
        <f t="shared" si="3440"/>
        <v>0</v>
      </c>
      <c r="Q2355" s="19">
        <f t="shared" si="3440"/>
        <v>0</v>
      </c>
      <c r="R2355" s="19">
        <f t="shared" si="3384"/>
        <v>684399</v>
      </c>
      <c r="S2355" s="19">
        <f t="shared" ref="S2355:S2356" si="3441">S2356</f>
        <v>0</v>
      </c>
      <c r="T2355" s="19">
        <f t="shared" si="3352"/>
        <v>684399</v>
      </c>
      <c r="U2355" s="19">
        <f t="shared" si="3386"/>
        <v>591654.80000000005</v>
      </c>
      <c r="V2355" s="19">
        <f t="shared" si="3387"/>
        <v>591654.80000000005</v>
      </c>
      <c r="W2355" s="19">
        <f t="shared" ref="W2355:W2356" si="3442">W2356</f>
        <v>0</v>
      </c>
      <c r="X2355" s="32"/>
      <c r="Y2355" s="23"/>
      <c r="Z2355" s="2"/>
    </row>
    <row r="2356" spans="1:26" ht="93.6" x14ac:dyDescent="0.3">
      <c r="A2356" s="47" t="s">
        <v>517</v>
      </c>
      <c r="B2356" s="44">
        <v>100</v>
      </c>
      <c r="C2356" s="47"/>
      <c r="D2356" s="47"/>
      <c r="E2356" s="15" t="s">
        <v>577</v>
      </c>
      <c r="F2356" s="19">
        <f t="shared" si="3439"/>
        <v>667460</v>
      </c>
      <c r="G2356" s="19">
        <f t="shared" si="3439"/>
        <v>591025.10000000009</v>
      </c>
      <c r="H2356" s="19">
        <f t="shared" si="3439"/>
        <v>591025.10000000009</v>
      </c>
      <c r="I2356" s="19">
        <f t="shared" si="3439"/>
        <v>471.5</v>
      </c>
      <c r="J2356" s="19">
        <f t="shared" si="3439"/>
        <v>629.70000000000005</v>
      </c>
      <c r="K2356" s="19">
        <f t="shared" si="3439"/>
        <v>629.70000000000005</v>
      </c>
      <c r="L2356" s="19">
        <f t="shared" si="3398"/>
        <v>667931.5</v>
      </c>
      <c r="M2356" s="19">
        <f t="shared" si="3399"/>
        <v>591654.80000000005</v>
      </c>
      <c r="N2356" s="19">
        <f t="shared" si="3400"/>
        <v>591654.80000000005</v>
      </c>
      <c r="O2356" s="19">
        <f t="shared" si="3440"/>
        <v>16467.5</v>
      </c>
      <c r="P2356" s="19">
        <f t="shared" si="3440"/>
        <v>0</v>
      </c>
      <c r="Q2356" s="19">
        <f t="shared" si="3440"/>
        <v>0</v>
      </c>
      <c r="R2356" s="19">
        <f t="shared" si="3384"/>
        <v>684399</v>
      </c>
      <c r="S2356" s="19">
        <f t="shared" si="3441"/>
        <v>0</v>
      </c>
      <c r="T2356" s="19">
        <f t="shared" si="3352"/>
        <v>684399</v>
      </c>
      <c r="U2356" s="19">
        <f t="shared" si="3386"/>
        <v>591654.80000000005</v>
      </c>
      <c r="V2356" s="19">
        <f t="shared" si="3387"/>
        <v>591654.80000000005</v>
      </c>
      <c r="W2356" s="19">
        <f t="shared" si="3442"/>
        <v>0</v>
      </c>
      <c r="X2356" s="32"/>
      <c r="Y2356" s="23"/>
      <c r="Z2356" s="2"/>
    </row>
    <row r="2357" spans="1:26" ht="31.2" x14ac:dyDescent="0.3">
      <c r="A2357" s="47" t="s">
        <v>517</v>
      </c>
      <c r="B2357" s="44">
        <v>120</v>
      </c>
      <c r="C2357" s="47"/>
      <c r="D2357" s="47"/>
      <c r="E2357" s="15" t="s">
        <v>585</v>
      </c>
      <c r="F2357" s="19">
        <f t="shared" ref="F2357:K2357" si="3443">F2358+F2359+F2360+F2361+F2362+F2363+F2364+F2365+F2366+F2367</f>
        <v>667460</v>
      </c>
      <c r="G2357" s="19">
        <f t="shared" si="3443"/>
        <v>591025.10000000009</v>
      </c>
      <c r="H2357" s="19">
        <f t="shared" si="3443"/>
        <v>591025.10000000009</v>
      </c>
      <c r="I2357" s="19">
        <f t="shared" si="3443"/>
        <v>471.5</v>
      </c>
      <c r="J2357" s="19">
        <f t="shared" si="3443"/>
        <v>629.70000000000005</v>
      </c>
      <c r="K2357" s="19">
        <f t="shared" si="3443"/>
        <v>629.70000000000005</v>
      </c>
      <c r="L2357" s="19">
        <f t="shared" si="3398"/>
        <v>667931.5</v>
      </c>
      <c r="M2357" s="19">
        <f t="shared" si="3399"/>
        <v>591654.80000000005</v>
      </c>
      <c r="N2357" s="19">
        <f t="shared" si="3400"/>
        <v>591654.80000000005</v>
      </c>
      <c r="O2357" s="19">
        <f t="shared" ref="O2357:Q2357" si="3444">O2358+O2359+O2360+O2361+O2362+O2363+O2364+O2365+O2366+O2367</f>
        <v>16467.5</v>
      </c>
      <c r="P2357" s="19">
        <f t="shared" si="3444"/>
        <v>0</v>
      </c>
      <c r="Q2357" s="19">
        <f t="shared" si="3444"/>
        <v>0</v>
      </c>
      <c r="R2357" s="19">
        <f t="shared" si="3384"/>
        <v>684399</v>
      </c>
      <c r="S2357" s="19">
        <f t="shared" ref="S2357" si="3445">S2358+S2359+S2360+S2361+S2362+S2363+S2364+S2365+S2366+S2367</f>
        <v>0</v>
      </c>
      <c r="T2357" s="19">
        <f t="shared" si="3352"/>
        <v>684399</v>
      </c>
      <c r="U2357" s="19">
        <f t="shared" si="3386"/>
        <v>591654.80000000005</v>
      </c>
      <c r="V2357" s="19">
        <f t="shared" si="3387"/>
        <v>591654.80000000005</v>
      </c>
      <c r="W2357" s="19">
        <f t="shared" ref="W2357" si="3446">W2358+W2359+W2360+W2361+W2362+W2363+W2364+W2365+W2366+W2367</f>
        <v>0</v>
      </c>
      <c r="X2357" s="32"/>
      <c r="Y2357" s="23"/>
      <c r="Z2357" s="2"/>
    </row>
    <row r="2358" spans="1:26" ht="46.8" x14ac:dyDescent="0.3">
      <c r="A2358" s="47" t="s">
        <v>517</v>
      </c>
      <c r="B2358" s="44">
        <v>120</v>
      </c>
      <c r="C2358" s="47" t="s">
        <v>5</v>
      </c>
      <c r="D2358" s="47" t="s">
        <v>142</v>
      </c>
      <c r="E2358" s="15" t="s">
        <v>540</v>
      </c>
      <c r="F2358" s="19">
        <v>116504.2</v>
      </c>
      <c r="G2358" s="19">
        <v>104585.7</v>
      </c>
      <c r="H2358" s="19">
        <v>104585.7</v>
      </c>
      <c r="I2358" s="19"/>
      <c r="J2358" s="19"/>
      <c r="K2358" s="19"/>
      <c r="L2358" s="19">
        <f t="shared" si="3398"/>
        <v>116504.2</v>
      </c>
      <c r="M2358" s="19">
        <f t="shared" si="3399"/>
        <v>104585.7</v>
      </c>
      <c r="N2358" s="19">
        <f t="shared" si="3400"/>
        <v>104585.7</v>
      </c>
      <c r="O2358" s="19"/>
      <c r="P2358" s="19"/>
      <c r="Q2358" s="19"/>
      <c r="R2358" s="19">
        <f t="shared" si="3384"/>
        <v>116504.2</v>
      </c>
      <c r="S2358" s="19"/>
      <c r="T2358" s="19">
        <f t="shared" si="3352"/>
        <v>116504.2</v>
      </c>
      <c r="U2358" s="19">
        <f t="shared" si="3386"/>
        <v>104585.7</v>
      </c>
      <c r="V2358" s="19">
        <f t="shared" si="3387"/>
        <v>104585.7</v>
      </c>
      <c r="W2358" s="19"/>
      <c r="X2358" s="32"/>
      <c r="Y2358" s="23"/>
      <c r="Z2358" s="2"/>
    </row>
    <row r="2359" spans="1:26" x14ac:dyDescent="0.3">
      <c r="A2359" s="47" t="s">
        <v>517</v>
      </c>
      <c r="B2359" s="44">
        <v>120</v>
      </c>
      <c r="C2359" s="47" t="s">
        <v>5</v>
      </c>
      <c r="D2359" s="47" t="s">
        <v>6</v>
      </c>
      <c r="E2359" s="15" t="s">
        <v>543</v>
      </c>
      <c r="F2359" s="19">
        <v>307295.3</v>
      </c>
      <c r="G2359" s="19">
        <v>271327.40000000002</v>
      </c>
      <c r="H2359" s="19">
        <v>271327.40000000002</v>
      </c>
      <c r="I2359" s="19"/>
      <c r="J2359" s="19"/>
      <c r="K2359" s="19"/>
      <c r="L2359" s="19">
        <f t="shared" si="3398"/>
        <v>307295.3</v>
      </c>
      <c r="M2359" s="19">
        <f t="shared" si="3399"/>
        <v>271327.40000000002</v>
      </c>
      <c r="N2359" s="19">
        <f t="shared" si="3400"/>
        <v>271327.40000000002</v>
      </c>
      <c r="O2359" s="19">
        <f>9340.4+477</f>
        <v>9817.4</v>
      </c>
      <c r="P2359" s="19"/>
      <c r="Q2359" s="19"/>
      <c r="R2359" s="19">
        <f t="shared" si="3384"/>
        <v>317112.7</v>
      </c>
      <c r="S2359" s="19"/>
      <c r="T2359" s="19">
        <f t="shared" si="3352"/>
        <v>317112.7</v>
      </c>
      <c r="U2359" s="19">
        <f t="shared" si="3386"/>
        <v>271327.40000000002</v>
      </c>
      <c r="V2359" s="19">
        <f t="shared" si="3387"/>
        <v>271327.40000000002</v>
      </c>
      <c r="W2359" s="19"/>
      <c r="X2359" s="32"/>
      <c r="Y2359" s="23"/>
      <c r="Z2359" s="2"/>
    </row>
    <row r="2360" spans="1:26" ht="46.8" x14ac:dyDescent="0.3">
      <c r="A2360" s="47" t="s">
        <v>517</v>
      </c>
      <c r="B2360" s="44">
        <v>120</v>
      </c>
      <c r="C2360" s="47" t="s">
        <v>20</v>
      </c>
      <c r="D2360" s="47" t="s">
        <v>35</v>
      </c>
      <c r="E2360" s="15" t="s">
        <v>546</v>
      </c>
      <c r="F2360" s="19">
        <v>10784.5</v>
      </c>
      <c r="G2360" s="19">
        <v>8963.5</v>
      </c>
      <c r="H2360" s="19">
        <v>8963.5</v>
      </c>
      <c r="I2360" s="24">
        <v>471.5</v>
      </c>
      <c r="J2360" s="24">
        <v>629.70000000000005</v>
      </c>
      <c r="K2360" s="24">
        <v>629.70000000000005</v>
      </c>
      <c r="L2360" s="19">
        <f t="shared" si="3398"/>
        <v>11256</v>
      </c>
      <c r="M2360" s="19">
        <f t="shared" si="3399"/>
        <v>9593.2000000000007</v>
      </c>
      <c r="N2360" s="19">
        <f t="shared" si="3400"/>
        <v>9593.2000000000007</v>
      </c>
      <c r="O2360" s="19">
        <v>1485</v>
      </c>
      <c r="P2360" s="19"/>
      <c r="Q2360" s="19"/>
      <c r="R2360" s="19">
        <f t="shared" si="3384"/>
        <v>12741</v>
      </c>
      <c r="S2360" s="19"/>
      <c r="T2360" s="19">
        <f t="shared" si="3352"/>
        <v>12741</v>
      </c>
      <c r="U2360" s="19">
        <f t="shared" si="3386"/>
        <v>9593.2000000000007</v>
      </c>
      <c r="V2360" s="19">
        <f t="shared" si="3387"/>
        <v>9593.2000000000007</v>
      </c>
      <c r="W2360" s="19"/>
      <c r="X2360" s="32"/>
      <c r="Y2360" s="23" t="s">
        <v>1279</v>
      </c>
      <c r="Z2360" s="2"/>
    </row>
    <row r="2361" spans="1:26" x14ac:dyDescent="0.3">
      <c r="A2361" s="47" t="s">
        <v>517</v>
      </c>
      <c r="B2361" s="44">
        <v>120</v>
      </c>
      <c r="C2361" s="47" t="s">
        <v>151</v>
      </c>
      <c r="D2361" s="47" t="s">
        <v>24</v>
      </c>
      <c r="E2361" s="15" t="s">
        <v>548</v>
      </c>
      <c r="F2361" s="19">
        <v>14227</v>
      </c>
      <c r="G2361" s="19">
        <v>12240.599999999999</v>
      </c>
      <c r="H2361" s="19">
        <v>12240.599999999999</v>
      </c>
      <c r="I2361" s="19"/>
      <c r="J2361" s="19"/>
      <c r="K2361" s="19"/>
      <c r="L2361" s="19">
        <f t="shared" si="3398"/>
        <v>14227</v>
      </c>
      <c r="M2361" s="19">
        <f t="shared" si="3399"/>
        <v>12240.599999999999</v>
      </c>
      <c r="N2361" s="19">
        <f t="shared" si="3400"/>
        <v>12240.599999999999</v>
      </c>
      <c r="O2361" s="19"/>
      <c r="P2361" s="19"/>
      <c r="Q2361" s="19"/>
      <c r="R2361" s="19">
        <f t="shared" si="3384"/>
        <v>14227</v>
      </c>
      <c r="S2361" s="19"/>
      <c r="T2361" s="19">
        <f t="shared" si="3352"/>
        <v>14227</v>
      </c>
      <c r="U2361" s="19">
        <f t="shared" si="3386"/>
        <v>12240.599999999999</v>
      </c>
      <c r="V2361" s="19">
        <f t="shared" si="3387"/>
        <v>12240.599999999999</v>
      </c>
      <c r="W2361" s="19"/>
      <c r="X2361" s="32"/>
      <c r="Y2361" s="23"/>
      <c r="Z2361" s="2"/>
    </row>
    <row r="2362" spans="1:26" ht="31.2" x14ac:dyDescent="0.3">
      <c r="A2362" s="47" t="s">
        <v>517</v>
      </c>
      <c r="B2362" s="44">
        <v>120</v>
      </c>
      <c r="C2362" s="47" t="s">
        <v>200</v>
      </c>
      <c r="D2362" s="47" t="s">
        <v>200</v>
      </c>
      <c r="E2362" s="15" t="s">
        <v>554</v>
      </c>
      <c r="F2362" s="19">
        <v>79583.099999999991</v>
      </c>
      <c r="G2362" s="19">
        <v>70206.7</v>
      </c>
      <c r="H2362" s="19">
        <v>70206.7</v>
      </c>
      <c r="I2362" s="19"/>
      <c r="J2362" s="19"/>
      <c r="K2362" s="19"/>
      <c r="L2362" s="19">
        <f t="shared" si="3398"/>
        <v>79583.099999999991</v>
      </c>
      <c r="M2362" s="19">
        <f t="shared" si="3399"/>
        <v>70206.7</v>
      </c>
      <c r="N2362" s="19">
        <f t="shared" si="3400"/>
        <v>70206.7</v>
      </c>
      <c r="O2362" s="19">
        <v>2967</v>
      </c>
      <c r="P2362" s="19"/>
      <c r="Q2362" s="19"/>
      <c r="R2362" s="19">
        <f t="shared" si="3384"/>
        <v>82550.099999999991</v>
      </c>
      <c r="S2362" s="19"/>
      <c r="T2362" s="19">
        <f t="shared" si="3352"/>
        <v>82550.099999999991</v>
      </c>
      <c r="U2362" s="19">
        <f t="shared" si="3386"/>
        <v>70206.7</v>
      </c>
      <c r="V2362" s="19">
        <f t="shared" si="3387"/>
        <v>70206.7</v>
      </c>
      <c r="W2362" s="19"/>
      <c r="X2362" s="32"/>
      <c r="Y2362" s="23"/>
      <c r="Z2362" s="2"/>
    </row>
    <row r="2363" spans="1:26" ht="31.2" x14ac:dyDescent="0.3">
      <c r="A2363" s="47" t="s">
        <v>517</v>
      </c>
      <c r="B2363" s="44">
        <v>120</v>
      </c>
      <c r="C2363" s="47" t="s">
        <v>142</v>
      </c>
      <c r="D2363" s="47" t="s">
        <v>200</v>
      </c>
      <c r="E2363" s="15" t="s">
        <v>556</v>
      </c>
      <c r="F2363" s="19">
        <v>14001.1</v>
      </c>
      <c r="G2363" s="19">
        <v>12094.099999999999</v>
      </c>
      <c r="H2363" s="19">
        <v>12094.099999999999</v>
      </c>
      <c r="I2363" s="19"/>
      <c r="J2363" s="19"/>
      <c r="K2363" s="19"/>
      <c r="L2363" s="19">
        <f t="shared" si="3398"/>
        <v>14001.1</v>
      </c>
      <c r="M2363" s="19">
        <f t="shared" si="3399"/>
        <v>12094.099999999999</v>
      </c>
      <c r="N2363" s="19">
        <f t="shared" si="3400"/>
        <v>12094.099999999999</v>
      </c>
      <c r="O2363" s="19"/>
      <c r="P2363" s="19"/>
      <c r="Q2363" s="19"/>
      <c r="R2363" s="19">
        <f t="shared" si="3384"/>
        <v>14001.1</v>
      </c>
      <c r="S2363" s="19"/>
      <c r="T2363" s="19">
        <f t="shared" si="3352"/>
        <v>14001.1</v>
      </c>
      <c r="U2363" s="19">
        <f t="shared" si="3386"/>
        <v>12094.099999999999</v>
      </c>
      <c r="V2363" s="19">
        <f t="shared" si="3387"/>
        <v>12094.099999999999</v>
      </c>
      <c r="W2363" s="19"/>
      <c r="X2363" s="32"/>
      <c r="Y2363" s="23"/>
      <c r="Z2363" s="2"/>
    </row>
    <row r="2364" spans="1:26" x14ac:dyDescent="0.3">
      <c r="A2364" s="47" t="s">
        <v>517</v>
      </c>
      <c r="B2364" s="44">
        <v>120</v>
      </c>
      <c r="C2364" s="47" t="s">
        <v>28</v>
      </c>
      <c r="D2364" s="47" t="s">
        <v>30</v>
      </c>
      <c r="E2364" s="15" t="s">
        <v>562</v>
      </c>
      <c r="F2364" s="19">
        <v>70270.399999999994</v>
      </c>
      <c r="G2364" s="19">
        <v>63296.299999999996</v>
      </c>
      <c r="H2364" s="19">
        <v>63296.299999999996</v>
      </c>
      <c r="I2364" s="19"/>
      <c r="J2364" s="19"/>
      <c r="K2364" s="19"/>
      <c r="L2364" s="19">
        <f t="shared" si="3398"/>
        <v>70270.399999999994</v>
      </c>
      <c r="M2364" s="19">
        <f t="shared" si="3399"/>
        <v>63296.299999999996</v>
      </c>
      <c r="N2364" s="19">
        <f t="shared" si="3400"/>
        <v>63296.299999999996</v>
      </c>
      <c r="O2364" s="19"/>
      <c r="P2364" s="19"/>
      <c r="Q2364" s="19"/>
      <c r="R2364" s="19">
        <f t="shared" si="3384"/>
        <v>70270.399999999994</v>
      </c>
      <c r="S2364" s="19"/>
      <c r="T2364" s="19">
        <f t="shared" si="3352"/>
        <v>70270.399999999994</v>
      </c>
      <c r="U2364" s="19">
        <f t="shared" si="3386"/>
        <v>63296.299999999996</v>
      </c>
      <c r="V2364" s="19">
        <f t="shared" si="3387"/>
        <v>63296.299999999996</v>
      </c>
      <c r="W2364" s="19"/>
      <c r="X2364" s="32"/>
      <c r="Y2364" s="23"/>
      <c r="Z2364" s="2"/>
    </row>
    <row r="2365" spans="1:26" ht="31.2" x14ac:dyDescent="0.3">
      <c r="A2365" s="47" t="s">
        <v>517</v>
      </c>
      <c r="B2365" s="44">
        <v>120</v>
      </c>
      <c r="C2365" s="47" t="s">
        <v>24</v>
      </c>
      <c r="D2365" s="47" t="s">
        <v>151</v>
      </c>
      <c r="E2365" s="15" t="s">
        <v>564</v>
      </c>
      <c r="F2365" s="19">
        <v>18120.400000000001</v>
      </c>
      <c r="G2365" s="19">
        <v>16240.9</v>
      </c>
      <c r="H2365" s="19">
        <v>16240.9</v>
      </c>
      <c r="I2365" s="19"/>
      <c r="J2365" s="19"/>
      <c r="K2365" s="19"/>
      <c r="L2365" s="19">
        <f t="shared" si="3398"/>
        <v>18120.400000000001</v>
      </c>
      <c r="M2365" s="19">
        <f t="shared" si="3399"/>
        <v>16240.9</v>
      </c>
      <c r="N2365" s="19">
        <f t="shared" si="3400"/>
        <v>16240.9</v>
      </c>
      <c r="O2365" s="19">
        <v>2198.1</v>
      </c>
      <c r="P2365" s="19"/>
      <c r="Q2365" s="19"/>
      <c r="R2365" s="19">
        <f t="shared" si="3384"/>
        <v>20318.5</v>
      </c>
      <c r="S2365" s="19"/>
      <c r="T2365" s="19">
        <f t="shared" si="3352"/>
        <v>20318.5</v>
      </c>
      <c r="U2365" s="19">
        <f t="shared" si="3386"/>
        <v>16240.9</v>
      </c>
      <c r="V2365" s="19">
        <f t="shared" si="3387"/>
        <v>16240.9</v>
      </c>
      <c r="W2365" s="19"/>
      <c r="X2365" s="32"/>
      <c r="Y2365" s="23"/>
      <c r="Z2365" s="2"/>
    </row>
    <row r="2366" spans="1:26" x14ac:dyDescent="0.3">
      <c r="A2366" s="47" t="s">
        <v>517</v>
      </c>
      <c r="B2366" s="44">
        <v>120</v>
      </c>
      <c r="C2366" s="47" t="s">
        <v>61</v>
      </c>
      <c r="D2366" s="47" t="s">
        <v>142</v>
      </c>
      <c r="E2366" s="15" t="s">
        <v>569</v>
      </c>
      <c r="F2366" s="19">
        <v>26315.200000000001</v>
      </c>
      <c r="G2366" s="19">
        <v>22781.8</v>
      </c>
      <c r="H2366" s="19">
        <v>22781.8</v>
      </c>
      <c r="I2366" s="19"/>
      <c r="J2366" s="19"/>
      <c r="K2366" s="19"/>
      <c r="L2366" s="19">
        <f t="shared" si="3398"/>
        <v>26315.200000000001</v>
      </c>
      <c r="M2366" s="19">
        <f t="shared" si="3399"/>
        <v>22781.8</v>
      </c>
      <c r="N2366" s="19">
        <f t="shared" si="3400"/>
        <v>22781.8</v>
      </c>
      <c r="O2366" s="19"/>
      <c r="P2366" s="19"/>
      <c r="Q2366" s="19"/>
      <c r="R2366" s="19">
        <f t="shared" si="3384"/>
        <v>26315.200000000001</v>
      </c>
      <c r="S2366" s="19"/>
      <c r="T2366" s="19">
        <f t="shared" si="3352"/>
        <v>26315.200000000001</v>
      </c>
      <c r="U2366" s="19">
        <f t="shared" si="3386"/>
        <v>22781.8</v>
      </c>
      <c r="V2366" s="19">
        <f t="shared" si="3387"/>
        <v>22781.8</v>
      </c>
      <c r="W2366" s="19"/>
      <c r="X2366" s="32"/>
      <c r="Y2366" s="23"/>
      <c r="Z2366" s="2"/>
    </row>
    <row r="2367" spans="1:26" ht="31.2" x14ac:dyDescent="0.3">
      <c r="A2367" s="47" t="s">
        <v>517</v>
      </c>
      <c r="B2367" s="44">
        <v>120</v>
      </c>
      <c r="C2367" s="47" t="s">
        <v>105</v>
      </c>
      <c r="D2367" s="47" t="s">
        <v>200</v>
      </c>
      <c r="E2367" s="15" t="s">
        <v>573</v>
      </c>
      <c r="F2367" s="19">
        <v>10358.799999999999</v>
      </c>
      <c r="G2367" s="19">
        <v>9288.1</v>
      </c>
      <c r="H2367" s="19">
        <v>9288.1</v>
      </c>
      <c r="I2367" s="19"/>
      <c r="J2367" s="19"/>
      <c r="K2367" s="19"/>
      <c r="L2367" s="19">
        <f t="shared" si="3398"/>
        <v>10358.799999999999</v>
      </c>
      <c r="M2367" s="19">
        <f t="shared" si="3399"/>
        <v>9288.1</v>
      </c>
      <c r="N2367" s="19">
        <f t="shared" si="3400"/>
        <v>9288.1</v>
      </c>
      <c r="O2367" s="19"/>
      <c r="P2367" s="19"/>
      <c r="Q2367" s="19"/>
      <c r="R2367" s="19">
        <f t="shared" si="3384"/>
        <v>10358.799999999999</v>
      </c>
      <c r="S2367" s="19"/>
      <c r="T2367" s="19">
        <f t="shared" si="3352"/>
        <v>10358.799999999999</v>
      </c>
      <c r="U2367" s="19">
        <f t="shared" si="3386"/>
        <v>9288.1</v>
      </c>
      <c r="V2367" s="19">
        <f t="shared" si="3387"/>
        <v>9288.1</v>
      </c>
      <c r="W2367" s="19"/>
      <c r="X2367" s="32"/>
      <c r="Y2367" s="23"/>
      <c r="Z2367" s="2"/>
    </row>
    <row r="2368" spans="1:26" ht="31.2" x14ac:dyDescent="0.3">
      <c r="A2368" s="47" t="s">
        <v>518</v>
      </c>
      <c r="B2368" s="44"/>
      <c r="C2368" s="47"/>
      <c r="D2368" s="47"/>
      <c r="E2368" s="15" t="s">
        <v>629</v>
      </c>
      <c r="F2368" s="19">
        <f>F2369+F2380+F2392</f>
        <v>46448.100000000013</v>
      </c>
      <c r="G2368" s="19">
        <f>G2369+G2380+G2392</f>
        <v>45928.900000000009</v>
      </c>
      <c r="H2368" s="19">
        <f>H2369+H2380+H2392</f>
        <v>45928.9</v>
      </c>
      <c r="I2368" s="19">
        <f t="shared" ref="I2368:K2368" si="3447">I2369+I2380+I2392</f>
        <v>1439.7</v>
      </c>
      <c r="J2368" s="19">
        <f t="shared" si="3447"/>
        <v>1453.4</v>
      </c>
      <c r="K2368" s="19">
        <f t="shared" si="3447"/>
        <v>1453.4</v>
      </c>
      <c r="L2368" s="19">
        <f t="shared" si="3398"/>
        <v>47887.80000000001</v>
      </c>
      <c r="M2368" s="19">
        <f t="shared" si="3399"/>
        <v>47382.30000000001</v>
      </c>
      <c r="N2368" s="19">
        <f t="shared" si="3400"/>
        <v>47382.3</v>
      </c>
      <c r="O2368" s="19">
        <f t="shared" ref="O2368:Q2368" si="3448">O2369+O2380+O2392</f>
        <v>854.2</v>
      </c>
      <c r="P2368" s="19">
        <f t="shared" si="3448"/>
        <v>0</v>
      </c>
      <c r="Q2368" s="19">
        <f t="shared" si="3448"/>
        <v>0</v>
      </c>
      <c r="R2368" s="19">
        <f t="shared" si="3384"/>
        <v>48742.000000000007</v>
      </c>
      <c r="S2368" s="19">
        <f>S2369+S2380+S2392</f>
        <v>0</v>
      </c>
      <c r="T2368" s="19">
        <f t="shared" ref="T2368:T2431" si="3449">R2368+S2368</f>
        <v>48742.000000000007</v>
      </c>
      <c r="U2368" s="19">
        <f t="shared" si="3386"/>
        <v>47382.30000000001</v>
      </c>
      <c r="V2368" s="19">
        <f t="shared" si="3387"/>
        <v>47382.3</v>
      </c>
      <c r="W2368" s="19">
        <f>W2369+W2380+W2392</f>
        <v>0</v>
      </c>
      <c r="X2368" s="32"/>
      <c r="Y2368" s="23"/>
      <c r="Z2368" s="2"/>
    </row>
    <row r="2369" spans="1:26" ht="93.6" x14ac:dyDescent="0.3">
      <c r="A2369" s="47" t="s">
        <v>518</v>
      </c>
      <c r="B2369" s="44">
        <v>100</v>
      </c>
      <c r="C2369" s="47"/>
      <c r="D2369" s="47"/>
      <c r="E2369" s="15" t="s">
        <v>577</v>
      </c>
      <c r="F2369" s="19">
        <f t="shared" ref="F2369:K2369" si="3450">F2370</f>
        <v>1785.3000000000002</v>
      </c>
      <c r="G2369" s="19">
        <f t="shared" si="3450"/>
        <v>1782.8000000000002</v>
      </c>
      <c r="H2369" s="19">
        <f t="shared" si="3450"/>
        <v>1782.7</v>
      </c>
      <c r="I2369" s="19">
        <f t="shared" si="3450"/>
        <v>0</v>
      </c>
      <c r="J2369" s="19">
        <f t="shared" si="3450"/>
        <v>0</v>
      </c>
      <c r="K2369" s="19">
        <f t="shared" si="3450"/>
        <v>0</v>
      </c>
      <c r="L2369" s="19">
        <f t="shared" si="3398"/>
        <v>1785.3000000000002</v>
      </c>
      <c r="M2369" s="19">
        <f t="shared" si="3399"/>
        <v>1782.8000000000002</v>
      </c>
      <c r="N2369" s="19">
        <f t="shared" si="3400"/>
        <v>1782.7</v>
      </c>
      <c r="O2369" s="19">
        <f t="shared" ref="O2369:Q2369" si="3451">O2370</f>
        <v>0</v>
      </c>
      <c r="P2369" s="19">
        <f t="shared" si="3451"/>
        <v>0</v>
      </c>
      <c r="Q2369" s="19">
        <f t="shared" si="3451"/>
        <v>0</v>
      </c>
      <c r="R2369" s="19">
        <f t="shared" si="3384"/>
        <v>1785.3000000000002</v>
      </c>
      <c r="S2369" s="19">
        <f t="shared" ref="S2369" si="3452">S2370</f>
        <v>0</v>
      </c>
      <c r="T2369" s="19">
        <f t="shared" si="3449"/>
        <v>1785.3000000000002</v>
      </c>
      <c r="U2369" s="19">
        <f t="shared" si="3386"/>
        <v>1782.8000000000002</v>
      </c>
      <c r="V2369" s="19">
        <f t="shared" si="3387"/>
        <v>1782.7</v>
      </c>
      <c r="W2369" s="19">
        <f t="shared" ref="W2369" si="3453">W2370</f>
        <v>0</v>
      </c>
      <c r="X2369" s="32"/>
      <c r="Y2369" s="23"/>
      <c r="Z2369" s="2"/>
    </row>
    <row r="2370" spans="1:26" ht="31.2" x14ac:dyDescent="0.3">
      <c r="A2370" s="47" t="s">
        <v>518</v>
      </c>
      <c r="B2370" s="44">
        <v>120</v>
      </c>
      <c r="C2370" s="47"/>
      <c r="D2370" s="47"/>
      <c r="E2370" s="15" t="s">
        <v>585</v>
      </c>
      <c r="F2370" s="19">
        <f>F2371+F2372+F2373+F2374+F2375+F2376+F2377+F2378+F2379</f>
        <v>1785.3000000000002</v>
      </c>
      <c r="G2370" s="19">
        <f t="shared" ref="G2370:W2370" si="3454">G2371+G2372+G2373+G2374+G2375+G2376+G2377+G2378+G2379</f>
        <v>1782.8000000000002</v>
      </c>
      <c r="H2370" s="19">
        <f t="shared" si="3454"/>
        <v>1782.7</v>
      </c>
      <c r="I2370" s="19">
        <f t="shared" ref="I2370:K2370" si="3455">I2371+I2372+I2373+I2374+I2375+I2376+I2377+I2378+I2379</f>
        <v>0</v>
      </c>
      <c r="J2370" s="19">
        <f t="shared" si="3455"/>
        <v>0</v>
      </c>
      <c r="K2370" s="19">
        <f t="shared" si="3455"/>
        <v>0</v>
      </c>
      <c r="L2370" s="19">
        <f t="shared" si="3398"/>
        <v>1785.3000000000002</v>
      </c>
      <c r="M2370" s="19">
        <f t="shared" si="3399"/>
        <v>1782.8000000000002</v>
      </c>
      <c r="N2370" s="19">
        <f t="shared" si="3400"/>
        <v>1782.7</v>
      </c>
      <c r="O2370" s="19">
        <f t="shared" ref="O2370:Q2370" si="3456">O2371+O2372+O2373+O2374+O2375+O2376+O2377+O2378+O2379</f>
        <v>0</v>
      </c>
      <c r="P2370" s="19">
        <f t="shared" si="3456"/>
        <v>0</v>
      </c>
      <c r="Q2370" s="19">
        <f t="shared" si="3456"/>
        <v>0</v>
      </c>
      <c r="R2370" s="19">
        <f t="shared" si="3384"/>
        <v>1785.3000000000002</v>
      </c>
      <c r="S2370" s="19">
        <f t="shared" ref="S2370" si="3457">S2371+S2372+S2373+S2374+S2375+S2376+S2377+S2378+S2379</f>
        <v>0</v>
      </c>
      <c r="T2370" s="19">
        <f t="shared" si="3449"/>
        <v>1785.3000000000002</v>
      </c>
      <c r="U2370" s="19">
        <f t="shared" si="3386"/>
        <v>1782.8000000000002</v>
      </c>
      <c r="V2370" s="19">
        <f t="shared" si="3387"/>
        <v>1782.7</v>
      </c>
      <c r="W2370" s="19">
        <f t="shared" si="3454"/>
        <v>0</v>
      </c>
      <c r="X2370" s="32"/>
      <c r="Y2370" s="23"/>
      <c r="Z2370" s="2"/>
    </row>
    <row r="2371" spans="1:26" ht="46.8" x14ac:dyDescent="0.3">
      <c r="A2371" s="47" t="s">
        <v>518</v>
      </c>
      <c r="B2371" s="44">
        <v>120</v>
      </c>
      <c r="C2371" s="47" t="s">
        <v>5</v>
      </c>
      <c r="D2371" s="47" t="s">
        <v>142</v>
      </c>
      <c r="E2371" s="15" t="s">
        <v>540</v>
      </c>
      <c r="F2371" s="19">
        <v>332.6</v>
      </c>
      <c r="G2371" s="19">
        <v>332.6</v>
      </c>
      <c r="H2371" s="19">
        <v>332.6</v>
      </c>
      <c r="I2371" s="19"/>
      <c r="J2371" s="19"/>
      <c r="K2371" s="19"/>
      <c r="L2371" s="19">
        <f t="shared" si="3398"/>
        <v>332.6</v>
      </c>
      <c r="M2371" s="19">
        <f t="shared" si="3399"/>
        <v>332.6</v>
      </c>
      <c r="N2371" s="19">
        <f t="shared" si="3400"/>
        <v>332.6</v>
      </c>
      <c r="O2371" s="19"/>
      <c r="P2371" s="19"/>
      <c r="Q2371" s="19"/>
      <c r="R2371" s="19">
        <f t="shared" si="3384"/>
        <v>332.6</v>
      </c>
      <c r="S2371" s="19"/>
      <c r="T2371" s="19">
        <f t="shared" si="3449"/>
        <v>332.6</v>
      </c>
      <c r="U2371" s="19">
        <f t="shared" si="3386"/>
        <v>332.6</v>
      </c>
      <c r="V2371" s="19">
        <f t="shared" si="3387"/>
        <v>332.6</v>
      </c>
      <c r="W2371" s="19"/>
      <c r="X2371" s="32"/>
      <c r="Y2371" s="23"/>
      <c r="Z2371" s="2"/>
    </row>
    <row r="2372" spans="1:26" x14ac:dyDescent="0.3">
      <c r="A2372" s="47" t="s">
        <v>518</v>
      </c>
      <c r="B2372" s="44">
        <v>120</v>
      </c>
      <c r="C2372" s="47" t="s">
        <v>5</v>
      </c>
      <c r="D2372" s="47" t="s">
        <v>6</v>
      </c>
      <c r="E2372" s="15" t="s">
        <v>543</v>
      </c>
      <c r="F2372" s="19">
        <v>633.10000000000014</v>
      </c>
      <c r="G2372" s="19">
        <v>631.70000000000005</v>
      </c>
      <c r="H2372" s="19">
        <v>631.70000000000005</v>
      </c>
      <c r="I2372" s="19"/>
      <c r="J2372" s="19"/>
      <c r="K2372" s="19"/>
      <c r="L2372" s="19">
        <f t="shared" si="3398"/>
        <v>633.10000000000014</v>
      </c>
      <c r="M2372" s="19">
        <f t="shared" si="3399"/>
        <v>631.70000000000005</v>
      </c>
      <c r="N2372" s="19">
        <f t="shared" si="3400"/>
        <v>631.70000000000005</v>
      </c>
      <c r="O2372" s="19"/>
      <c r="P2372" s="19"/>
      <c r="Q2372" s="19"/>
      <c r="R2372" s="19">
        <f t="shared" si="3384"/>
        <v>633.10000000000014</v>
      </c>
      <c r="S2372" s="19"/>
      <c r="T2372" s="19">
        <f t="shared" si="3449"/>
        <v>633.10000000000014</v>
      </c>
      <c r="U2372" s="19">
        <f t="shared" si="3386"/>
        <v>631.70000000000005</v>
      </c>
      <c r="V2372" s="19">
        <f t="shared" si="3387"/>
        <v>631.70000000000005</v>
      </c>
      <c r="W2372" s="19"/>
      <c r="X2372" s="32"/>
      <c r="Y2372" s="23"/>
      <c r="Z2372" s="2"/>
    </row>
    <row r="2373" spans="1:26" ht="46.8" x14ac:dyDescent="0.3">
      <c r="A2373" s="47" t="s">
        <v>518</v>
      </c>
      <c r="B2373" s="44">
        <v>120</v>
      </c>
      <c r="C2373" s="47" t="s">
        <v>20</v>
      </c>
      <c r="D2373" s="47" t="s">
        <v>35</v>
      </c>
      <c r="E2373" s="15" t="s">
        <v>546</v>
      </c>
      <c r="F2373" s="19">
        <v>0.7</v>
      </c>
      <c r="G2373" s="19">
        <v>0</v>
      </c>
      <c r="H2373" s="19">
        <v>0</v>
      </c>
      <c r="I2373" s="19"/>
      <c r="J2373" s="19"/>
      <c r="K2373" s="19"/>
      <c r="L2373" s="19">
        <f t="shared" si="3398"/>
        <v>0.7</v>
      </c>
      <c r="M2373" s="19">
        <f t="shared" si="3399"/>
        <v>0</v>
      </c>
      <c r="N2373" s="19">
        <f t="shared" si="3400"/>
        <v>0</v>
      </c>
      <c r="O2373" s="19"/>
      <c r="P2373" s="19"/>
      <c r="Q2373" s="19"/>
      <c r="R2373" s="19">
        <f t="shared" si="3384"/>
        <v>0.7</v>
      </c>
      <c r="S2373" s="19"/>
      <c r="T2373" s="19">
        <f t="shared" si="3449"/>
        <v>0.7</v>
      </c>
      <c r="U2373" s="19">
        <f t="shared" si="3386"/>
        <v>0</v>
      </c>
      <c r="V2373" s="19">
        <f t="shared" si="3387"/>
        <v>0</v>
      </c>
      <c r="W2373" s="19"/>
      <c r="X2373" s="32"/>
      <c r="Y2373" s="23"/>
      <c r="Z2373" s="2"/>
    </row>
    <row r="2374" spans="1:26" x14ac:dyDescent="0.3">
      <c r="A2374" s="47" t="s">
        <v>518</v>
      </c>
      <c r="B2374" s="44">
        <v>120</v>
      </c>
      <c r="C2374" s="47" t="s">
        <v>151</v>
      </c>
      <c r="D2374" s="47" t="s">
        <v>24</v>
      </c>
      <c r="E2374" s="15" t="s">
        <v>548</v>
      </c>
      <c r="F2374" s="19">
        <v>35.6</v>
      </c>
      <c r="G2374" s="19">
        <v>35.6</v>
      </c>
      <c r="H2374" s="19">
        <v>35.6</v>
      </c>
      <c r="I2374" s="19"/>
      <c r="J2374" s="19"/>
      <c r="K2374" s="19"/>
      <c r="L2374" s="19">
        <f t="shared" si="3398"/>
        <v>35.6</v>
      </c>
      <c r="M2374" s="19">
        <f t="shared" si="3399"/>
        <v>35.6</v>
      </c>
      <c r="N2374" s="19">
        <f t="shared" si="3400"/>
        <v>35.6</v>
      </c>
      <c r="O2374" s="19"/>
      <c r="P2374" s="19"/>
      <c r="Q2374" s="19"/>
      <c r="R2374" s="19">
        <f t="shared" si="3384"/>
        <v>35.6</v>
      </c>
      <c r="S2374" s="19"/>
      <c r="T2374" s="19">
        <f t="shared" si="3449"/>
        <v>35.6</v>
      </c>
      <c r="U2374" s="19">
        <f t="shared" si="3386"/>
        <v>35.6</v>
      </c>
      <c r="V2374" s="19">
        <f t="shared" si="3387"/>
        <v>35.6</v>
      </c>
      <c r="W2374" s="19"/>
      <c r="X2374" s="32"/>
      <c r="Y2374" s="23"/>
      <c r="Z2374" s="2"/>
    </row>
    <row r="2375" spans="1:26" ht="31.2" x14ac:dyDescent="0.3">
      <c r="A2375" s="47" t="s">
        <v>518</v>
      </c>
      <c r="B2375" s="44">
        <v>120</v>
      </c>
      <c r="C2375" s="47" t="s">
        <v>200</v>
      </c>
      <c r="D2375" s="47" t="s">
        <v>200</v>
      </c>
      <c r="E2375" s="15" t="s">
        <v>554</v>
      </c>
      <c r="F2375" s="19">
        <v>155</v>
      </c>
      <c r="G2375" s="19">
        <v>155</v>
      </c>
      <c r="H2375" s="19">
        <v>155</v>
      </c>
      <c r="I2375" s="19"/>
      <c r="J2375" s="19"/>
      <c r="K2375" s="19"/>
      <c r="L2375" s="19">
        <f t="shared" si="3398"/>
        <v>155</v>
      </c>
      <c r="M2375" s="19">
        <f t="shared" si="3399"/>
        <v>155</v>
      </c>
      <c r="N2375" s="19">
        <f t="shared" si="3400"/>
        <v>155</v>
      </c>
      <c r="O2375" s="19"/>
      <c r="P2375" s="19"/>
      <c r="Q2375" s="19"/>
      <c r="R2375" s="19">
        <f t="shared" si="3384"/>
        <v>155</v>
      </c>
      <c r="S2375" s="19"/>
      <c r="T2375" s="19">
        <f t="shared" si="3449"/>
        <v>155</v>
      </c>
      <c r="U2375" s="19">
        <f t="shared" si="3386"/>
        <v>155</v>
      </c>
      <c r="V2375" s="19">
        <f t="shared" si="3387"/>
        <v>155</v>
      </c>
      <c r="W2375" s="19"/>
      <c r="X2375" s="32"/>
      <c r="Y2375" s="23"/>
      <c r="Z2375" s="2"/>
    </row>
    <row r="2376" spans="1:26" ht="31.2" x14ac:dyDescent="0.3">
      <c r="A2376" s="47" t="s">
        <v>518</v>
      </c>
      <c r="B2376" s="44">
        <v>120</v>
      </c>
      <c r="C2376" s="47" t="s">
        <v>142</v>
      </c>
      <c r="D2376" s="47" t="s">
        <v>200</v>
      </c>
      <c r="E2376" s="15" t="s">
        <v>556</v>
      </c>
      <c r="F2376" s="19">
        <v>100</v>
      </c>
      <c r="G2376" s="19">
        <v>100</v>
      </c>
      <c r="H2376" s="19">
        <v>100</v>
      </c>
      <c r="I2376" s="19"/>
      <c r="J2376" s="19"/>
      <c r="K2376" s="19"/>
      <c r="L2376" s="19">
        <f t="shared" si="3398"/>
        <v>100</v>
      </c>
      <c r="M2376" s="19">
        <f t="shared" si="3399"/>
        <v>100</v>
      </c>
      <c r="N2376" s="19">
        <f t="shared" si="3400"/>
        <v>100</v>
      </c>
      <c r="O2376" s="19"/>
      <c r="P2376" s="19"/>
      <c r="Q2376" s="19"/>
      <c r="R2376" s="19">
        <f t="shared" si="3384"/>
        <v>100</v>
      </c>
      <c r="S2376" s="19"/>
      <c r="T2376" s="19">
        <f t="shared" si="3449"/>
        <v>100</v>
      </c>
      <c r="U2376" s="19">
        <f t="shared" si="3386"/>
        <v>100</v>
      </c>
      <c r="V2376" s="19">
        <f t="shared" si="3387"/>
        <v>100</v>
      </c>
      <c r="W2376" s="19"/>
      <c r="X2376" s="32"/>
      <c r="Y2376" s="23"/>
      <c r="Z2376" s="2"/>
    </row>
    <row r="2377" spans="1:26" x14ac:dyDescent="0.3">
      <c r="A2377" s="47" t="s">
        <v>518</v>
      </c>
      <c r="B2377" s="44">
        <v>120</v>
      </c>
      <c r="C2377" s="47" t="s">
        <v>28</v>
      </c>
      <c r="D2377" s="47" t="s">
        <v>30</v>
      </c>
      <c r="E2377" s="15" t="s">
        <v>562</v>
      </c>
      <c r="F2377" s="19">
        <v>450</v>
      </c>
      <c r="G2377" s="19">
        <v>450</v>
      </c>
      <c r="H2377" s="19">
        <v>450</v>
      </c>
      <c r="I2377" s="19"/>
      <c r="J2377" s="19"/>
      <c r="K2377" s="19"/>
      <c r="L2377" s="19">
        <f t="shared" si="3398"/>
        <v>450</v>
      </c>
      <c r="M2377" s="19">
        <f t="shared" si="3399"/>
        <v>450</v>
      </c>
      <c r="N2377" s="19">
        <f t="shared" si="3400"/>
        <v>450</v>
      </c>
      <c r="O2377" s="19"/>
      <c r="P2377" s="19"/>
      <c r="Q2377" s="19"/>
      <c r="R2377" s="19">
        <f t="shared" si="3384"/>
        <v>450</v>
      </c>
      <c r="S2377" s="19"/>
      <c r="T2377" s="19">
        <f t="shared" si="3449"/>
        <v>450</v>
      </c>
      <c r="U2377" s="19">
        <f t="shared" si="3386"/>
        <v>450</v>
      </c>
      <c r="V2377" s="19">
        <f t="shared" si="3387"/>
        <v>450</v>
      </c>
      <c r="W2377" s="19"/>
      <c r="X2377" s="32"/>
      <c r="Y2377" s="23"/>
      <c r="Z2377" s="2"/>
    </row>
    <row r="2378" spans="1:26" ht="31.2" x14ac:dyDescent="0.3">
      <c r="A2378" s="47" t="s">
        <v>518</v>
      </c>
      <c r="B2378" s="44">
        <v>120</v>
      </c>
      <c r="C2378" s="47" t="s">
        <v>24</v>
      </c>
      <c r="D2378" s="47" t="s">
        <v>151</v>
      </c>
      <c r="E2378" s="15" t="s">
        <v>564</v>
      </c>
      <c r="F2378" s="19">
        <v>77.2</v>
      </c>
      <c r="G2378" s="19">
        <v>77.2</v>
      </c>
      <c r="H2378" s="19">
        <v>77.2</v>
      </c>
      <c r="I2378" s="19"/>
      <c r="J2378" s="19"/>
      <c r="K2378" s="19"/>
      <c r="L2378" s="19">
        <f t="shared" si="3398"/>
        <v>77.2</v>
      </c>
      <c r="M2378" s="19">
        <f t="shared" si="3399"/>
        <v>77.2</v>
      </c>
      <c r="N2378" s="19">
        <f t="shared" si="3400"/>
        <v>77.2</v>
      </c>
      <c r="O2378" s="19"/>
      <c r="P2378" s="19"/>
      <c r="Q2378" s="19"/>
      <c r="R2378" s="19">
        <f t="shared" si="3384"/>
        <v>77.2</v>
      </c>
      <c r="S2378" s="19"/>
      <c r="T2378" s="19">
        <f t="shared" si="3449"/>
        <v>77.2</v>
      </c>
      <c r="U2378" s="19">
        <f t="shared" si="3386"/>
        <v>77.2</v>
      </c>
      <c r="V2378" s="19">
        <f t="shared" si="3387"/>
        <v>77.2</v>
      </c>
      <c r="W2378" s="19"/>
      <c r="X2378" s="32"/>
      <c r="Y2378" s="23"/>
      <c r="Z2378" s="2"/>
    </row>
    <row r="2379" spans="1:26" x14ac:dyDescent="0.3">
      <c r="A2379" s="47" t="s">
        <v>518</v>
      </c>
      <c r="B2379" s="44">
        <v>120</v>
      </c>
      <c r="C2379" s="47" t="s">
        <v>61</v>
      </c>
      <c r="D2379" s="47" t="s">
        <v>142</v>
      </c>
      <c r="E2379" s="15" t="s">
        <v>569</v>
      </c>
      <c r="F2379" s="19">
        <v>1.1000000000000001</v>
      </c>
      <c r="G2379" s="19">
        <v>0.7</v>
      </c>
      <c r="H2379" s="19">
        <v>0.6</v>
      </c>
      <c r="I2379" s="19"/>
      <c r="J2379" s="19"/>
      <c r="K2379" s="19"/>
      <c r="L2379" s="19">
        <f t="shared" si="3398"/>
        <v>1.1000000000000001</v>
      </c>
      <c r="M2379" s="19">
        <f t="shared" si="3399"/>
        <v>0.7</v>
      </c>
      <c r="N2379" s="19">
        <f t="shared" si="3400"/>
        <v>0.6</v>
      </c>
      <c r="O2379" s="19"/>
      <c r="P2379" s="19"/>
      <c r="Q2379" s="19"/>
      <c r="R2379" s="19">
        <f t="shared" si="3384"/>
        <v>1.1000000000000001</v>
      </c>
      <c r="S2379" s="19"/>
      <c r="T2379" s="19">
        <f t="shared" si="3449"/>
        <v>1.1000000000000001</v>
      </c>
      <c r="U2379" s="19">
        <f t="shared" si="3386"/>
        <v>0.7</v>
      </c>
      <c r="V2379" s="19">
        <f t="shared" si="3387"/>
        <v>0.6</v>
      </c>
      <c r="W2379" s="19"/>
      <c r="X2379" s="32"/>
      <c r="Y2379" s="23"/>
      <c r="Z2379" s="2"/>
    </row>
    <row r="2380" spans="1:26" ht="31.2" x14ac:dyDescent="0.3">
      <c r="A2380" s="47" t="s">
        <v>518</v>
      </c>
      <c r="B2380" s="44">
        <v>200</v>
      </c>
      <c r="C2380" s="47"/>
      <c r="D2380" s="47"/>
      <c r="E2380" s="15" t="s">
        <v>578</v>
      </c>
      <c r="F2380" s="19">
        <f t="shared" ref="F2380:K2380" si="3458">F2381</f>
        <v>44612.80000000001</v>
      </c>
      <c r="G2380" s="19">
        <f t="shared" si="3458"/>
        <v>44096.100000000006</v>
      </c>
      <c r="H2380" s="19">
        <f t="shared" si="3458"/>
        <v>44096.200000000004</v>
      </c>
      <c r="I2380" s="19">
        <f t="shared" si="3458"/>
        <v>1439.7</v>
      </c>
      <c r="J2380" s="19">
        <f t="shared" si="3458"/>
        <v>1453.4</v>
      </c>
      <c r="K2380" s="19">
        <f t="shared" si="3458"/>
        <v>1453.4</v>
      </c>
      <c r="L2380" s="19">
        <f t="shared" si="3398"/>
        <v>46052.500000000007</v>
      </c>
      <c r="M2380" s="19">
        <f t="shared" si="3399"/>
        <v>45549.500000000007</v>
      </c>
      <c r="N2380" s="19">
        <f t="shared" si="3400"/>
        <v>45549.600000000006</v>
      </c>
      <c r="O2380" s="19">
        <f t="shared" ref="O2380:Q2380" si="3459">O2381</f>
        <v>854.2</v>
      </c>
      <c r="P2380" s="19">
        <f t="shared" si="3459"/>
        <v>0</v>
      </c>
      <c r="Q2380" s="19">
        <f t="shared" si="3459"/>
        <v>0</v>
      </c>
      <c r="R2380" s="19">
        <f t="shared" si="3384"/>
        <v>46906.700000000004</v>
      </c>
      <c r="S2380" s="19">
        <f t="shared" ref="S2380" si="3460">S2381</f>
        <v>0</v>
      </c>
      <c r="T2380" s="19">
        <f t="shared" si="3449"/>
        <v>46906.700000000004</v>
      </c>
      <c r="U2380" s="19">
        <f t="shared" si="3386"/>
        <v>45549.500000000007</v>
      </c>
      <c r="V2380" s="19">
        <f t="shared" si="3387"/>
        <v>45549.600000000006</v>
      </c>
      <c r="W2380" s="19">
        <f t="shared" ref="W2380" si="3461">W2381</f>
        <v>0</v>
      </c>
      <c r="X2380" s="32"/>
      <c r="Y2380" s="23"/>
      <c r="Z2380" s="2"/>
    </row>
    <row r="2381" spans="1:26" ht="46.8" x14ac:dyDescent="0.3">
      <c r="A2381" s="47" t="s">
        <v>518</v>
      </c>
      <c r="B2381" s="44">
        <v>240</v>
      </c>
      <c r="C2381" s="47"/>
      <c r="D2381" s="47"/>
      <c r="E2381" s="15" t="s">
        <v>586</v>
      </c>
      <c r="F2381" s="19">
        <f t="shared" ref="F2381:K2381" si="3462">F2382+F2383+F2384+F2385+F2386+F2387+F2388+F2389+F2390+F2391</f>
        <v>44612.80000000001</v>
      </c>
      <c r="G2381" s="19">
        <f t="shared" si="3462"/>
        <v>44096.100000000006</v>
      </c>
      <c r="H2381" s="19">
        <f t="shared" si="3462"/>
        <v>44096.200000000004</v>
      </c>
      <c r="I2381" s="19">
        <f t="shared" si="3462"/>
        <v>1439.7</v>
      </c>
      <c r="J2381" s="19">
        <f t="shared" si="3462"/>
        <v>1453.4</v>
      </c>
      <c r="K2381" s="19">
        <f t="shared" si="3462"/>
        <v>1453.4</v>
      </c>
      <c r="L2381" s="19">
        <f t="shared" si="3398"/>
        <v>46052.500000000007</v>
      </c>
      <c r="M2381" s="19">
        <f t="shared" si="3399"/>
        <v>45549.500000000007</v>
      </c>
      <c r="N2381" s="19">
        <f t="shared" si="3400"/>
        <v>45549.600000000006</v>
      </c>
      <c r="O2381" s="19">
        <f t="shared" ref="O2381:Q2381" si="3463">O2382+O2383+O2384+O2385+O2386+O2387+O2388+O2389+O2390+O2391</f>
        <v>854.2</v>
      </c>
      <c r="P2381" s="19">
        <f t="shared" si="3463"/>
        <v>0</v>
      </c>
      <c r="Q2381" s="19">
        <f t="shared" si="3463"/>
        <v>0</v>
      </c>
      <c r="R2381" s="19">
        <f t="shared" si="3384"/>
        <v>46906.700000000004</v>
      </c>
      <c r="S2381" s="19">
        <f t="shared" ref="S2381" si="3464">S2382+S2383+S2384+S2385+S2386+S2387+S2388+S2389+S2390+S2391</f>
        <v>0</v>
      </c>
      <c r="T2381" s="19">
        <f t="shared" si="3449"/>
        <v>46906.700000000004</v>
      </c>
      <c r="U2381" s="19">
        <f t="shared" si="3386"/>
        <v>45549.500000000007</v>
      </c>
      <c r="V2381" s="19">
        <f t="shared" si="3387"/>
        <v>45549.600000000006</v>
      </c>
      <c r="W2381" s="19">
        <f t="shared" ref="W2381" si="3465">W2382+W2383+W2384+W2385+W2386+W2387+W2388+W2389+W2390+W2391</f>
        <v>0</v>
      </c>
      <c r="X2381" s="32"/>
      <c r="Y2381" s="23"/>
      <c r="Z2381" s="2"/>
    </row>
    <row r="2382" spans="1:26" ht="46.8" x14ac:dyDescent="0.3">
      <c r="A2382" s="47" t="s">
        <v>518</v>
      </c>
      <c r="B2382" s="44">
        <v>240</v>
      </c>
      <c r="C2382" s="47" t="s">
        <v>5</v>
      </c>
      <c r="D2382" s="47" t="s">
        <v>142</v>
      </c>
      <c r="E2382" s="15" t="s">
        <v>540</v>
      </c>
      <c r="F2382" s="19">
        <v>6277.4</v>
      </c>
      <c r="G2382" s="19">
        <v>6277.4</v>
      </c>
      <c r="H2382" s="19">
        <v>6277.4</v>
      </c>
      <c r="I2382" s="19"/>
      <c r="J2382" s="19"/>
      <c r="K2382" s="19"/>
      <c r="L2382" s="19">
        <f t="shared" si="3398"/>
        <v>6277.4</v>
      </c>
      <c r="M2382" s="19">
        <f t="shared" si="3399"/>
        <v>6277.4</v>
      </c>
      <c r="N2382" s="19">
        <f t="shared" si="3400"/>
        <v>6277.4</v>
      </c>
      <c r="O2382" s="19"/>
      <c r="P2382" s="19"/>
      <c r="Q2382" s="19"/>
      <c r="R2382" s="19">
        <f t="shared" si="3384"/>
        <v>6277.4</v>
      </c>
      <c r="S2382" s="19"/>
      <c r="T2382" s="19">
        <f t="shared" si="3449"/>
        <v>6277.4</v>
      </c>
      <c r="U2382" s="19">
        <f t="shared" si="3386"/>
        <v>6277.4</v>
      </c>
      <c r="V2382" s="19">
        <f t="shared" si="3387"/>
        <v>6277.4</v>
      </c>
      <c r="W2382" s="19"/>
      <c r="X2382" s="32"/>
      <c r="Y2382" s="23"/>
      <c r="Z2382" s="2"/>
    </row>
    <row r="2383" spans="1:26" x14ac:dyDescent="0.3">
      <c r="A2383" s="47" t="s">
        <v>518</v>
      </c>
      <c r="B2383" s="44">
        <v>240</v>
      </c>
      <c r="C2383" s="47" t="s">
        <v>5</v>
      </c>
      <c r="D2383" s="47" t="s">
        <v>6</v>
      </c>
      <c r="E2383" s="15" t="s">
        <v>543</v>
      </c>
      <c r="F2383" s="19">
        <v>20642.599999999999</v>
      </c>
      <c r="G2383" s="19">
        <v>20357.099999999999</v>
      </c>
      <c r="H2383" s="19">
        <v>20357.099999999999</v>
      </c>
      <c r="I2383" s="24">
        <v>1412.4</v>
      </c>
      <c r="J2383" s="24">
        <v>1412.4</v>
      </c>
      <c r="K2383" s="24">
        <v>1412.4</v>
      </c>
      <c r="L2383" s="19">
        <f t="shared" si="3398"/>
        <v>22055</v>
      </c>
      <c r="M2383" s="19">
        <f t="shared" si="3399"/>
        <v>21769.5</v>
      </c>
      <c r="N2383" s="19">
        <f t="shared" si="3400"/>
        <v>21769.5</v>
      </c>
      <c r="O2383" s="19">
        <v>546.70000000000005</v>
      </c>
      <c r="P2383" s="19"/>
      <c r="Q2383" s="19"/>
      <c r="R2383" s="19">
        <f t="shared" si="3384"/>
        <v>22601.7</v>
      </c>
      <c r="S2383" s="19"/>
      <c r="T2383" s="19">
        <f t="shared" si="3449"/>
        <v>22601.7</v>
      </c>
      <c r="U2383" s="19">
        <f t="shared" si="3386"/>
        <v>21769.5</v>
      </c>
      <c r="V2383" s="19">
        <f t="shared" si="3387"/>
        <v>21769.5</v>
      </c>
      <c r="W2383" s="19"/>
      <c r="X2383" s="32"/>
      <c r="Y2383" s="23" t="s">
        <v>1283</v>
      </c>
      <c r="Z2383" s="2"/>
    </row>
    <row r="2384" spans="1:26" ht="46.8" x14ac:dyDescent="0.3">
      <c r="A2384" s="47" t="s">
        <v>518</v>
      </c>
      <c r="B2384" s="44">
        <v>240</v>
      </c>
      <c r="C2384" s="47" t="s">
        <v>20</v>
      </c>
      <c r="D2384" s="47" t="s">
        <v>35</v>
      </c>
      <c r="E2384" s="15" t="s">
        <v>546</v>
      </c>
      <c r="F2384" s="19">
        <v>914.3</v>
      </c>
      <c r="G2384" s="19">
        <v>874</v>
      </c>
      <c r="H2384" s="19">
        <v>874</v>
      </c>
      <c r="I2384" s="24">
        <v>27.3</v>
      </c>
      <c r="J2384" s="24">
        <v>41</v>
      </c>
      <c r="K2384" s="24">
        <v>41</v>
      </c>
      <c r="L2384" s="19">
        <f t="shared" si="3398"/>
        <v>941.59999999999991</v>
      </c>
      <c r="M2384" s="19">
        <f t="shared" si="3399"/>
        <v>915</v>
      </c>
      <c r="N2384" s="19">
        <f t="shared" si="3400"/>
        <v>915</v>
      </c>
      <c r="O2384" s="19">
        <v>68.3</v>
      </c>
      <c r="P2384" s="19"/>
      <c r="Q2384" s="19"/>
      <c r="R2384" s="19">
        <f t="shared" si="3384"/>
        <v>1009.8999999999999</v>
      </c>
      <c r="S2384" s="19"/>
      <c r="T2384" s="19">
        <f t="shared" si="3449"/>
        <v>1009.8999999999999</v>
      </c>
      <c r="U2384" s="19">
        <f t="shared" si="3386"/>
        <v>915</v>
      </c>
      <c r="V2384" s="19">
        <f t="shared" si="3387"/>
        <v>915</v>
      </c>
      <c r="W2384" s="19"/>
      <c r="X2384" s="32"/>
      <c r="Y2384" s="23" t="s">
        <v>1280</v>
      </c>
      <c r="Z2384" s="2"/>
    </row>
    <row r="2385" spans="1:26" x14ac:dyDescent="0.3">
      <c r="A2385" s="47" t="s">
        <v>518</v>
      </c>
      <c r="B2385" s="44">
        <v>240</v>
      </c>
      <c r="C2385" s="47" t="s">
        <v>151</v>
      </c>
      <c r="D2385" s="47" t="s">
        <v>24</v>
      </c>
      <c r="E2385" s="15" t="s">
        <v>548</v>
      </c>
      <c r="F2385" s="19">
        <v>1796.5</v>
      </c>
      <c r="G2385" s="19">
        <v>1769.2</v>
      </c>
      <c r="H2385" s="19">
        <v>1769.2</v>
      </c>
      <c r="I2385" s="19"/>
      <c r="J2385" s="19"/>
      <c r="K2385" s="19"/>
      <c r="L2385" s="19">
        <f t="shared" si="3398"/>
        <v>1796.5</v>
      </c>
      <c r="M2385" s="19">
        <f t="shared" si="3399"/>
        <v>1769.2</v>
      </c>
      <c r="N2385" s="19">
        <f t="shared" si="3400"/>
        <v>1769.2</v>
      </c>
      <c r="O2385" s="19"/>
      <c r="P2385" s="19"/>
      <c r="Q2385" s="19"/>
      <c r="R2385" s="19">
        <f t="shared" si="3384"/>
        <v>1796.5</v>
      </c>
      <c r="S2385" s="19"/>
      <c r="T2385" s="19">
        <f t="shared" si="3449"/>
        <v>1796.5</v>
      </c>
      <c r="U2385" s="19">
        <f t="shared" si="3386"/>
        <v>1769.2</v>
      </c>
      <c r="V2385" s="19">
        <f t="shared" si="3387"/>
        <v>1769.2</v>
      </c>
      <c r="W2385" s="19"/>
      <c r="X2385" s="32"/>
      <c r="Y2385" s="23"/>
      <c r="Z2385" s="2"/>
    </row>
    <row r="2386" spans="1:26" ht="31.2" x14ac:dyDescent="0.3">
      <c r="A2386" s="47" t="s">
        <v>518</v>
      </c>
      <c r="B2386" s="44">
        <v>240</v>
      </c>
      <c r="C2386" s="47" t="s">
        <v>200</v>
      </c>
      <c r="D2386" s="47" t="s">
        <v>200</v>
      </c>
      <c r="E2386" s="15" t="s">
        <v>554</v>
      </c>
      <c r="F2386" s="19">
        <v>4996</v>
      </c>
      <c r="G2386" s="19">
        <v>4914</v>
      </c>
      <c r="H2386" s="19">
        <v>4914</v>
      </c>
      <c r="I2386" s="19"/>
      <c r="J2386" s="19"/>
      <c r="K2386" s="19"/>
      <c r="L2386" s="19">
        <f t="shared" si="3398"/>
        <v>4996</v>
      </c>
      <c r="M2386" s="19">
        <f t="shared" si="3399"/>
        <v>4914</v>
      </c>
      <c r="N2386" s="19">
        <f t="shared" si="3400"/>
        <v>4914</v>
      </c>
      <c r="O2386" s="19">
        <v>102.5</v>
      </c>
      <c r="P2386" s="19"/>
      <c r="Q2386" s="19"/>
      <c r="R2386" s="19">
        <f t="shared" ref="R2386:R2440" si="3466">L2386+O2386</f>
        <v>5098.5</v>
      </c>
      <c r="S2386" s="19"/>
      <c r="T2386" s="19">
        <f t="shared" si="3449"/>
        <v>5098.5</v>
      </c>
      <c r="U2386" s="19">
        <f t="shared" ref="U2386:U2440" si="3467">M2386+P2386</f>
        <v>4914</v>
      </c>
      <c r="V2386" s="19">
        <f t="shared" ref="V2386:V2440" si="3468">N2386+Q2386</f>
        <v>4914</v>
      </c>
      <c r="W2386" s="19"/>
      <c r="X2386" s="32"/>
      <c r="Y2386" s="23"/>
      <c r="Z2386" s="2"/>
    </row>
    <row r="2387" spans="1:26" ht="31.2" x14ac:dyDescent="0.3">
      <c r="A2387" s="47" t="s">
        <v>518</v>
      </c>
      <c r="B2387" s="44">
        <v>240</v>
      </c>
      <c r="C2387" s="47" t="s">
        <v>142</v>
      </c>
      <c r="D2387" s="47" t="s">
        <v>200</v>
      </c>
      <c r="E2387" s="15" t="s">
        <v>556</v>
      </c>
      <c r="F2387" s="19">
        <v>1006.3</v>
      </c>
      <c r="G2387" s="19">
        <v>979</v>
      </c>
      <c r="H2387" s="19">
        <v>979</v>
      </c>
      <c r="I2387" s="19"/>
      <c r="J2387" s="19"/>
      <c r="K2387" s="19"/>
      <c r="L2387" s="19">
        <f t="shared" si="3398"/>
        <v>1006.3</v>
      </c>
      <c r="M2387" s="19">
        <f t="shared" si="3399"/>
        <v>979</v>
      </c>
      <c r="N2387" s="19">
        <f t="shared" si="3400"/>
        <v>979</v>
      </c>
      <c r="O2387" s="19"/>
      <c r="P2387" s="19"/>
      <c r="Q2387" s="19"/>
      <c r="R2387" s="19">
        <f t="shared" si="3466"/>
        <v>1006.3</v>
      </c>
      <c r="S2387" s="19"/>
      <c r="T2387" s="19">
        <f t="shared" si="3449"/>
        <v>1006.3</v>
      </c>
      <c r="U2387" s="19">
        <f t="shared" si="3467"/>
        <v>979</v>
      </c>
      <c r="V2387" s="19">
        <f t="shared" si="3468"/>
        <v>979</v>
      </c>
      <c r="W2387" s="19"/>
      <c r="X2387" s="32"/>
      <c r="Y2387" s="23"/>
      <c r="Z2387" s="2"/>
    </row>
    <row r="2388" spans="1:26" x14ac:dyDescent="0.3">
      <c r="A2388" s="47" t="s">
        <v>518</v>
      </c>
      <c r="B2388" s="44">
        <v>240</v>
      </c>
      <c r="C2388" s="47" t="s">
        <v>28</v>
      </c>
      <c r="D2388" s="47" t="s">
        <v>30</v>
      </c>
      <c r="E2388" s="15" t="s">
        <v>562</v>
      </c>
      <c r="F2388" s="19">
        <v>4401</v>
      </c>
      <c r="G2388" s="19">
        <v>4401</v>
      </c>
      <c r="H2388" s="19">
        <v>4401</v>
      </c>
      <c r="I2388" s="19"/>
      <c r="J2388" s="19"/>
      <c r="K2388" s="19"/>
      <c r="L2388" s="19">
        <f t="shared" si="3398"/>
        <v>4401</v>
      </c>
      <c r="M2388" s="19">
        <f t="shared" si="3399"/>
        <v>4401</v>
      </c>
      <c r="N2388" s="19">
        <f t="shared" si="3400"/>
        <v>4401</v>
      </c>
      <c r="O2388" s="19"/>
      <c r="P2388" s="19"/>
      <c r="Q2388" s="19"/>
      <c r="R2388" s="19">
        <f t="shared" si="3466"/>
        <v>4401</v>
      </c>
      <c r="S2388" s="19"/>
      <c r="T2388" s="19">
        <f t="shared" si="3449"/>
        <v>4401</v>
      </c>
      <c r="U2388" s="19">
        <f t="shared" si="3467"/>
        <v>4401</v>
      </c>
      <c r="V2388" s="19">
        <f t="shared" si="3468"/>
        <v>4401</v>
      </c>
      <c r="W2388" s="19"/>
      <c r="X2388" s="32"/>
      <c r="Y2388" s="23"/>
      <c r="Z2388" s="2"/>
    </row>
    <row r="2389" spans="1:26" ht="31.2" x14ac:dyDescent="0.3">
      <c r="A2389" s="47" t="s">
        <v>518</v>
      </c>
      <c r="B2389" s="44">
        <v>240</v>
      </c>
      <c r="C2389" s="47" t="s">
        <v>24</v>
      </c>
      <c r="D2389" s="47" t="s">
        <v>151</v>
      </c>
      <c r="E2389" s="15" t="s">
        <v>564</v>
      </c>
      <c r="F2389" s="19">
        <v>1596.3</v>
      </c>
      <c r="G2389" s="19">
        <v>1596.3</v>
      </c>
      <c r="H2389" s="19">
        <v>1596.3</v>
      </c>
      <c r="I2389" s="19"/>
      <c r="J2389" s="19"/>
      <c r="K2389" s="19"/>
      <c r="L2389" s="19">
        <f t="shared" si="3398"/>
        <v>1596.3</v>
      </c>
      <c r="M2389" s="19">
        <f t="shared" si="3399"/>
        <v>1596.3</v>
      </c>
      <c r="N2389" s="19">
        <f t="shared" si="3400"/>
        <v>1596.3</v>
      </c>
      <c r="O2389" s="19">
        <v>136.69999999999999</v>
      </c>
      <c r="P2389" s="19"/>
      <c r="Q2389" s="19"/>
      <c r="R2389" s="19">
        <f t="shared" si="3466"/>
        <v>1733</v>
      </c>
      <c r="S2389" s="19"/>
      <c r="T2389" s="19">
        <f t="shared" si="3449"/>
        <v>1733</v>
      </c>
      <c r="U2389" s="19">
        <f t="shared" si="3467"/>
        <v>1596.3</v>
      </c>
      <c r="V2389" s="19">
        <f t="shared" si="3468"/>
        <v>1596.3</v>
      </c>
      <c r="W2389" s="19"/>
      <c r="X2389" s="32"/>
      <c r="Y2389" s="23"/>
      <c r="Z2389" s="2"/>
    </row>
    <row r="2390" spans="1:26" x14ac:dyDescent="0.3">
      <c r="A2390" s="47" t="s">
        <v>518</v>
      </c>
      <c r="B2390" s="44">
        <v>240</v>
      </c>
      <c r="C2390" s="47" t="s">
        <v>61</v>
      </c>
      <c r="D2390" s="47" t="s">
        <v>142</v>
      </c>
      <c r="E2390" s="15" t="s">
        <v>569</v>
      </c>
      <c r="F2390" s="19">
        <v>1788.6</v>
      </c>
      <c r="G2390" s="19">
        <v>1734.3</v>
      </c>
      <c r="H2390" s="19">
        <v>1734.4</v>
      </c>
      <c r="I2390" s="19"/>
      <c r="J2390" s="19"/>
      <c r="K2390" s="19"/>
      <c r="L2390" s="19">
        <f t="shared" si="3398"/>
        <v>1788.6</v>
      </c>
      <c r="M2390" s="19">
        <f t="shared" si="3399"/>
        <v>1734.3</v>
      </c>
      <c r="N2390" s="19">
        <f t="shared" si="3400"/>
        <v>1734.4</v>
      </c>
      <c r="O2390" s="19"/>
      <c r="P2390" s="19"/>
      <c r="Q2390" s="19"/>
      <c r="R2390" s="19">
        <f t="shared" si="3466"/>
        <v>1788.6</v>
      </c>
      <c r="S2390" s="19"/>
      <c r="T2390" s="19">
        <f t="shared" si="3449"/>
        <v>1788.6</v>
      </c>
      <c r="U2390" s="19">
        <f t="shared" si="3467"/>
        <v>1734.3</v>
      </c>
      <c r="V2390" s="19">
        <f t="shared" si="3468"/>
        <v>1734.4</v>
      </c>
      <c r="W2390" s="19"/>
      <c r="X2390" s="32"/>
      <c r="Y2390" s="23"/>
      <c r="Z2390" s="2"/>
    </row>
    <row r="2391" spans="1:26" ht="31.2" x14ac:dyDescent="0.3">
      <c r="A2391" s="47" t="s">
        <v>518</v>
      </c>
      <c r="B2391" s="44">
        <v>240</v>
      </c>
      <c r="C2391" s="47" t="s">
        <v>105</v>
      </c>
      <c r="D2391" s="47" t="s">
        <v>200</v>
      </c>
      <c r="E2391" s="15" t="s">
        <v>573</v>
      </c>
      <c r="F2391" s="19">
        <v>1193.8</v>
      </c>
      <c r="G2391" s="19">
        <v>1193.8</v>
      </c>
      <c r="H2391" s="19">
        <v>1193.8</v>
      </c>
      <c r="I2391" s="19"/>
      <c r="J2391" s="19"/>
      <c r="K2391" s="19"/>
      <c r="L2391" s="19">
        <f t="shared" si="3398"/>
        <v>1193.8</v>
      </c>
      <c r="M2391" s="19">
        <f t="shared" si="3399"/>
        <v>1193.8</v>
      </c>
      <c r="N2391" s="19">
        <f t="shared" si="3400"/>
        <v>1193.8</v>
      </c>
      <c r="O2391" s="19"/>
      <c r="P2391" s="19"/>
      <c r="Q2391" s="19"/>
      <c r="R2391" s="19">
        <f t="shared" si="3466"/>
        <v>1193.8</v>
      </c>
      <c r="S2391" s="19"/>
      <c r="T2391" s="19">
        <f t="shared" si="3449"/>
        <v>1193.8</v>
      </c>
      <c r="U2391" s="19">
        <f t="shared" si="3467"/>
        <v>1193.8</v>
      </c>
      <c r="V2391" s="19">
        <f t="shared" si="3468"/>
        <v>1193.8</v>
      </c>
      <c r="W2391" s="19"/>
      <c r="X2391" s="32"/>
      <c r="Y2391" s="23"/>
      <c r="Z2391" s="2"/>
    </row>
    <row r="2392" spans="1:26" x14ac:dyDescent="0.3">
      <c r="A2392" s="47" t="s">
        <v>518</v>
      </c>
      <c r="B2392" s="44">
        <v>800</v>
      </c>
      <c r="C2392" s="47"/>
      <c r="D2392" s="47"/>
      <c r="E2392" s="15" t="s">
        <v>583</v>
      </c>
      <c r="F2392" s="19">
        <f t="shared" ref="F2392:K2392" si="3469">F2393</f>
        <v>50</v>
      </c>
      <c r="G2392" s="19">
        <f t="shared" si="3469"/>
        <v>50</v>
      </c>
      <c r="H2392" s="19">
        <f t="shared" si="3469"/>
        <v>50</v>
      </c>
      <c r="I2392" s="19">
        <f t="shared" si="3469"/>
        <v>0</v>
      </c>
      <c r="J2392" s="19">
        <f t="shared" si="3469"/>
        <v>0</v>
      </c>
      <c r="K2392" s="19">
        <f t="shared" si="3469"/>
        <v>0</v>
      </c>
      <c r="L2392" s="19">
        <f t="shared" si="3398"/>
        <v>50</v>
      </c>
      <c r="M2392" s="19">
        <f t="shared" si="3399"/>
        <v>50</v>
      </c>
      <c r="N2392" s="19">
        <f t="shared" si="3400"/>
        <v>50</v>
      </c>
      <c r="O2392" s="19">
        <f t="shared" ref="O2392:Q2392" si="3470">O2393</f>
        <v>0</v>
      </c>
      <c r="P2392" s="19">
        <f t="shared" si="3470"/>
        <v>0</v>
      </c>
      <c r="Q2392" s="19">
        <f t="shared" si="3470"/>
        <v>0</v>
      </c>
      <c r="R2392" s="19">
        <f t="shared" si="3466"/>
        <v>50</v>
      </c>
      <c r="S2392" s="19">
        <f t="shared" ref="S2392" si="3471">S2393</f>
        <v>0</v>
      </c>
      <c r="T2392" s="19">
        <f t="shared" si="3449"/>
        <v>50</v>
      </c>
      <c r="U2392" s="19">
        <f t="shared" si="3467"/>
        <v>50</v>
      </c>
      <c r="V2392" s="19">
        <f t="shared" si="3468"/>
        <v>50</v>
      </c>
      <c r="W2392" s="19">
        <f t="shared" ref="W2392" si="3472">W2393</f>
        <v>0</v>
      </c>
      <c r="X2392" s="32"/>
      <c r="Y2392" s="23"/>
      <c r="Z2392" s="2"/>
    </row>
    <row r="2393" spans="1:26" x14ac:dyDescent="0.3">
      <c r="A2393" s="47" t="s">
        <v>518</v>
      </c>
      <c r="B2393" s="44">
        <v>850</v>
      </c>
      <c r="C2393" s="47"/>
      <c r="D2393" s="47"/>
      <c r="E2393" s="15" t="s">
        <v>601</v>
      </c>
      <c r="F2393" s="19">
        <f>F2394+F2395</f>
        <v>50</v>
      </c>
      <c r="G2393" s="19">
        <f t="shared" ref="G2393:W2393" si="3473">G2394+G2395</f>
        <v>50</v>
      </c>
      <c r="H2393" s="19">
        <f t="shared" si="3473"/>
        <v>50</v>
      </c>
      <c r="I2393" s="19">
        <f t="shared" ref="I2393:K2393" si="3474">I2394+I2395</f>
        <v>0</v>
      </c>
      <c r="J2393" s="19">
        <f t="shared" si="3474"/>
        <v>0</v>
      </c>
      <c r="K2393" s="19">
        <f t="shared" si="3474"/>
        <v>0</v>
      </c>
      <c r="L2393" s="19">
        <f t="shared" si="3398"/>
        <v>50</v>
      </c>
      <c r="M2393" s="19">
        <f t="shared" si="3399"/>
        <v>50</v>
      </c>
      <c r="N2393" s="19">
        <f t="shared" si="3400"/>
        <v>50</v>
      </c>
      <c r="O2393" s="19">
        <f t="shared" ref="O2393:Q2393" si="3475">O2394+O2395</f>
        <v>0</v>
      </c>
      <c r="P2393" s="19">
        <f t="shared" si="3475"/>
        <v>0</v>
      </c>
      <c r="Q2393" s="19">
        <f t="shared" si="3475"/>
        <v>0</v>
      </c>
      <c r="R2393" s="19">
        <f t="shared" si="3466"/>
        <v>50</v>
      </c>
      <c r="S2393" s="19">
        <f t="shared" ref="S2393" si="3476">S2394+S2395</f>
        <v>0</v>
      </c>
      <c r="T2393" s="19">
        <f t="shared" si="3449"/>
        <v>50</v>
      </c>
      <c r="U2393" s="19">
        <f t="shared" si="3467"/>
        <v>50</v>
      </c>
      <c r="V2393" s="19">
        <f t="shared" si="3468"/>
        <v>50</v>
      </c>
      <c r="W2393" s="19">
        <f t="shared" si="3473"/>
        <v>0</v>
      </c>
      <c r="X2393" s="32"/>
      <c r="Y2393" s="23"/>
      <c r="Z2393" s="2"/>
    </row>
    <row r="2394" spans="1:26" ht="46.8" x14ac:dyDescent="0.3">
      <c r="A2394" s="47" t="s">
        <v>518</v>
      </c>
      <c r="B2394" s="44">
        <v>850</v>
      </c>
      <c r="C2394" s="47" t="s">
        <v>5</v>
      </c>
      <c r="D2394" s="47" t="s">
        <v>142</v>
      </c>
      <c r="E2394" s="15" t="s">
        <v>540</v>
      </c>
      <c r="F2394" s="19">
        <v>45</v>
      </c>
      <c r="G2394" s="19">
        <v>45</v>
      </c>
      <c r="H2394" s="19">
        <v>45</v>
      </c>
      <c r="I2394" s="19"/>
      <c r="J2394" s="19"/>
      <c r="K2394" s="19"/>
      <c r="L2394" s="19">
        <f t="shared" ref="L2394:L2440" si="3477">F2394+I2394</f>
        <v>45</v>
      </c>
      <c r="M2394" s="19">
        <f t="shared" ref="M2394:M2440" si="3478">G2394+J2394</f>
        <v>45</v>
      </c>
      <c r="N2394" s="19">
        <f t="shared" ref="N2394:N2440" si="3479">H2394+K2394</f>
        <v>45</v>
      </c>
      <c r="O2394" s="19"/>
      <c r="P2394" s="19"/>
      <c r="Q2394" s="19"/>
      <c r="R2394" s="19">
        <f t="shared" si="3466"/>
        <v>45</v>
      </c>
      <c r="S2394" s="19"/>
      <c r="T2394" s="19">
        <f t="shared" si="3449"/>
        <v>45</v>
      </c>
      <c r="U2394" s="19">
        <f t="shared" si="3467"/>
        <v>45</v>
      </c>
      <c r="V2394" s="19">
        <f t="shared" si="3468"/>
        <v>45</v>
      </c>
      <c r="W2394" s="19"/>
      <c r="X2394" s="32"/>
      <c r="Y2394" s="23"/>
      <c r="Z2394" s="2"/>
    </row>
    <row r="2395" spans="1:26" x14ac:dyDescent="0.3">
      <c r="A2395" s="47" t="s">
        <v>518</v>
      </c>
      <c r="B2395" s="44">
        <v>850</v>
      </c>
      <c r="C2395" s="47" t="s">
        <v>151</v>
      </c>
      <c r="D2395" s="47" t="s">
        <v>24</v>
      </c>
      <c r="E2395" s="15" t="s">
        <v>548</v>
      </c>
      <c r="F2395" s="19">
        <v>5</v>
      </c>
      <c r="G2395" s="19">
        <v>5</v>
      </c>
      <c r="H2395" s="19">
        <v>5</v>
      </c>
      <c r="I2395" s="19"/>
      <c r="J2395" s="19"/>
      <c r="K2395" s="19"/>
      <c r="L2395" s="19">
        <f t="shared" si="3477"/>
        <v>5</v>
      </c>
      <c r="M2395" s="19">
        <f t="shared" si="3478"/>
        <v>5</v>
      </c>
      <c r="N2395" s="19">
        <f t="shared" si="3479"/>
        <v>5</v>
      </c>
      <c r="O2395" s="19"/>
      <c r="P2395" s="19"/>
      <c r="Q2395" s="19"/>
      <c r="R2395" s="19">
        <f t="shared" si="3466"/>
        <v>5</v>
      </c>
      <c r="S2395" s="19"/>
      <c r="T2395" s="19">
        <f t="shared" si="3449"/>
        <v>5</v>
      </c>
      <c r="U2395" s="19">
        <f t="shared" si="3467"/>
        <v>5</v>
      </c>
      <c r="V2395" s="19">
        <f t="shared" si="3468"/>
        <v>5</v>
      </c>
      <c r="W2395" s="19"/>
      <c r="X2395" s="32"/>
      <c r="Y2395" s="23"/>
      <c r="Z2395" s="2"/>
    </row>
    <row r="2396" spans="1:26" s="11" customFormat="1" x14ac:dyDescent="0.3">
      <c r="A2396" s="10" t="s">
        <v>522</v>
      </c>
      <c r="B2396" s="17"/>
      <c r="C2396" s="10"/>
      <c r="D2396" s="10"/>
      <c r="E2396" s="16" t="s">
        <v>616</v>
      </c>
      <c r="F2396" s="18">
        <f t="shared" ref="F2396:K2396" si="3480">F2397+F2401</f>
        <v>274823.90000000002</v>
      </c>
      <c r="G2396" s="18">
        <f t="shared" si="3480"/>
        <v>255984.9</v>
      </c>
      <c r="H2396" s="18">
        <f t="shared" si="3480"/>
        <v>255984.9</v>
      </c>
      <c r="I2396" s="18">
        <f t="shared" si="3480"/>
        <v>0</v>
      </c>
      <c r="J2396" s="18">
        <f t="shared" si="3480"/>
        <v>0</v>
      </c>
      <c r="K2396" s="18">
        <f t="shared" si="3480"/>
        <v>0</v>
      </c>
      <c r="L2396" s="18">
        <f t="shared" si="3477"/>
        <v>274823.90000000002</v>
      </c>
      <c r="M2396" s="18">
        <f t="shared" si="3478"/>
        <v>255984.9</v>
      </c>
      <c r="N2396" s="18">
        <f t="shared" si="3479"/>
        <v>255984.9</v>
      </c>
      <c r="O2396" s="18">
        <f t="shared" ref="O2396:Q2396" si="3481">O2397+O2401</f>
        <v>0</v>
      </c>
      <c r="P2396" s="18">
        <f t="shared" si="3481"/>
        <v>0</v>
      </c>
      <c r="Q2396" s="18">
        <f t="shared" si="3481"/>
        <v>0</v>
      </c>
      <c r="R2396" s="18">
        <f t="shared" si="3466"/>
        <v>274823.90000000002</v>
      </c>
      <c r="S2396" s="18">
        <f t="shared" ref="S2396" si="3482">S2397+S2401</f>
        <v>0</v>
      </c>
      <c r="T2396" s="18">
        <f t="shared" si="3449"/>
        <v>274823.90000000002</v>
      </c>
      <c r="U2396" s="18">
        <f t="shared" si="3467"/>
        <v>255984.9</v>
      </c>
      <c r="V2396" s="18">
        <f t="shared" si="3468"/>
        <v>255984.9</v>
      </c>
      <c r="W2396" s="18">
        <f t="shared" ref="W2396" si="3483">W2397+W2401</f>
        <v>0</v>
      </c>
      <c r="X2396" s="31"/>
      <c r="Y2396" s="26"/>
    </row>
    <row r="2397" spans="1:26" ht="31.2" x14ac:dyDescent="0.3">
      <c r="A2397" s="47" t="s">
        <v>520</v>
      </c>
      <c r="B2397" s="44"/>
      <c r="C2397" s="47"/>
      <c r="D2397" s="47"/>
      <c r="E2397" s="15" t="s">
        <v>628</v>
      </c>
      <c r="F2397" s="19">
        <f t="shared" ref="F2397:K2399" si="3484">F2398</f>
        <v>248118.9</v>
      </c>
      <c r="G2397" s="19">
        <f t="shared" si="3484"/>
        <v>229540.4</v>
      </c>
      <c r="H2397" s="19">
        <f t="shared" si="3484"/>
        <v>229540.4</v>
      </c>
      <c r="I2397" s="19">
        <f t="shared" si="3484"/>
        <v>0</v>
      </c>
      <c r="J2397" s="19">
        <f t="shared" si="3484"/>
        <v>0</v>
      </c>
      <c r="K2397" s="19">
        <f t="shared" si="3484"/>
        <v>0</v>
      </c>
      <c r="L2397" s="19">
        <f t="shared" si="3477"/>
        <v>248118.9</v>
      </c>
      <c r="M2397" s="19">
        <f t="shared" si="3478"/>
        <v>229540.4</v>
      </c>
      <c r="N2397" s="19">
        <f t="shared" si="3479"/>
        <v>229540.4</v>
      </c>
      <c r="O2397" s="19">
        <f t="shared" ref="O2397:Q2399" si="3485">O2398</f>
        <v>0</v>
      </c>
      <c r="P2397" s="19">
        <f t="shared" si="3485"/>
        <v>0</v>
      </c>
      <c r="Q2397" s="19">
        <f t="shared" si="3485"/>
        <v>0</v>
      </c>
      <c r="R2397" s="19">
        <f t="shared" si="3466"/>
        <v>248118.9</v>
      </c>
      <c r="S2397" s="19">
        <f t="shared" ref="S2397:S2399" si="3486">S2398</f>
        <v>0</v>
      </c>
      <c r="T2397" s="19">
        <f t="shared" si="3449"/>
        <v>248118.9</v>
      </c>
      <c r="U2397" s="19">
        <f t="shared" si="3467"/>
        <v>229540.4</v>
      </c>
      <c r="V2397" s="19">
        <f t="shared" si="3468"/>
        <v>229540.4</v>
      </c>
      <c r="W2397" s="19">
        <f t="shared" ref="W2397:W2399" si="3487">W2398</f>
        <v>0</v>
      </c>
      <c r="X2397" s="32"/>
      <c r="Y2397" s="23"/>
      <c r="Z2397" s="2"/>
    </row>
    <row r="2398" spans="1:26" ht="93.6" x14ac:dyDescent="0.3">
      <c r="A2398" s="47" t="s">
        <v>520</v>
      </c>
      <c r="B2398" s="44">
        <v>100</v>
      </c>
      <c r="C2398" s="47"/>
      <c r="D2398" s="47"/>
      <c r="E2398" s="15" t="s">
        <v>577</v>
      </c>
      <c r="F2398" s="19">
        <f t="shared" si="3484"/>
        <v>248118.9</v>
      </c>
      <c r="G2398" s="19">
        <f t="shared" si="3484"/>
        <v>229540.4</v>
      </c>
      <c r="H2398" s="19">
        <f t="shared" si="3484"/>
        <v>229540.4</v>
      </c>
      <c r="I2398" s="19">
        <f t="shared" si="3484"/>
        <v>0</v>
      </c>
      <c r="J2398" s="19">
        <f t="shared" si="3484"/>
        <v>0</v>
      </c>
      <c r="K2398" s="19">
        <f t="shared" si="3484"/>
        <v>0</v>
      </c>
      <c r="L2398" s="19">
        <f t="shared" si="3477"/>
        <v>248118.9</v>
      </c>
      <c r="M2398" s="19">
        <f t="shared" si="3478"/>
        <v>229540.4</v>
      </c>
      <c r="N2398" s="19">
        <f t="shared" si="3479"/>
        <v>229540.4</v>
      </c>
      <c r="O2398" s="19">
        <f t="shared" si="3485"/>
        <v>0</v>
      </c>
      <c r="P2398" s="19">
        <f t="shared" si="3485"/>
        <v>0</v>
      </c>
      <c r="Q2398" s="19">
        <f t="shared" si="3485"/>
        <v>0</v>
      </c>
      <c r="R2398" s="19">
        <f t="shared" si="3466"/>
        <v>248118.9</v>
      </c>
      <c r="S2398" s="19">
        <f t="shared" si="3486"/>
        <v>0</v>
      </c>
      <c r="T2398" s="19">
        <f t="shared" si="3449"/>
        <v>248118.9</v>
      </c>
      <c r="U2398" s="19">
        <f t="shared" si="3467"/>
        <v>229540.4</v>
      </c>
      <c r="V2398" s="19">
        <f t="shared" si="3468"/>
        <v>229540.4</v>
      </c>
      <c r="W2398" s="19">
        <f t="shared" si="3487"/>
        <v>0</v>
      </c>
      <c r="X2398" s="32"/>
      <c r="Y2398" s="23"/>
      <c r="Z2398" s="2"/>
    </row>
    <row r="2399" spans="1:26" ht="31.2" x14ac:dyDescent="0.3">
      <c r="A2399" s="47" t="s">
        <v>520</v>
      </c>
      <c r="B2399" s="44">
        <v>120</v>
      </c>
      <c r="C2399" s="47"/>
      <c r="D2399" s="47"/>
      <c r="E2399" s="15" t="s">
        <v>585</v>
      </c>
      <c r="F2399" s="19">
        <f t="shared" si="3484"/>
        <v>248118.9</v>
      </c>
      <c r="G2399" s="19">
        <f t="shared" si="3484"/>
        <v>229540.4</v>
      </c>
      <c r="H2399" s="19">
        <f t="shared" si="3484"/>
        <v>229540.4</v>
      </c>
      <c r="I2399" s="19">
        <f t="shared" si="3484"/>
        <v>0</v>
      </c>
      <c r="J2399" s="19">
        <f t="shared" si="3484"/>
        <v>0</v>
      </c>
      <c r="K2399" s="19">
        <f t="shared" si="3484"/>
        <v>0</v>
      </c>
      <c r="L2399" s="19">
        <f t="shared" si="3477"/>
        <v>248118.9</v>
      </c>
      <c r="M2399" s="19">
        <f t="shared" si="3478"/>
        <v>229540.4</v>
      </c>
      <c r="N2399" s="19">
        <f t="shared" si="3479"/>
        <v>229540.4</v>
      </c>
      <c r="O2399" s="19">
        <f t="shared" si="3485"/>
        <v>0</v>
      </c>
      <c r="P2399" s="19">
        <f t="shared" si="3485"/>
        <v>0</v>
      </c>
      <c r="Q2399" s="19">
        <f t="shared" si="3485"/>
        <v>0</v>
      </c>
      <c r="R2399" s="19">
        <f t="shared" si="3466"/>
        <v>248118.9</v>
      </c>
      <c r="S2399" s="19">
        <f t="shared" si="3486"/>
        <v>0</v>
      </c>
      <c r="T2399" s="19">
        <f t="shared" si="3449"/>
        <v>248118.9</v>
      </c>
      <c r="U2399" s="19">
        <f t="shared" si="3467"/>
        <v>229540.4</v>
      </c>
      <c r="V2399" s="19">
        <f t="shared" si="3468"/>
        <v>229540.4</v>
      </c>
      <c r="W2399" s="19">
        <f t="shared" si="3487"/>
        <v>0</v>
      </c>
      <c r="X2399" s="32"/>
      <c r="Y2399" s="23"/>
      <c r="Z2399" s="2"/>
    </row>
    <row r="2400" spans="1:26" ht="62.4" x14ac:dyDescent="0.3">
      <c r="A2400" s="47" t="s">
        <v>520</v>
      </c>
      <c r="B2400" s="44">
        <v>120</v>
      </c>
      <c r="C2400" s="47" t="s">
        <v>5</v>
      </c>
      <c r="D2400" s="47" t="s">
        <v>151</v>
      </c>
      <c r="E2400" s="15" t="s">
        <v>539</v>
      </c>
      <c r="F2400" s="19">
        <v>248118.9</v>
      </c>
      <c r="G2400" s="19">
        <v>229540.4</v>
      </c>
      <c r="H2400" s="19">
        <v>229540.4</v>
      </c>
      <c r="I2400" s="19"/>
      <c r="J2400" s="19"/>
      <c r="K2400" s="19"/>
      <c r="L2400" s="19">
        <f t="shared" si="3477"/>
        <v>248118.9</v>
      </c>
      <c r="M2400" s="19">
        <f t="shared" si="3478"/>
        <v>229540.4</v>
      </c>
      <c r="N2400" s="19">
        <f t="shared" si="3479"/>
        <v>229540.4</v>
      </c>
      <c r="O2400" s="19"/>
      <c r="P2400" s="19"/>
      <c r="Q2400" s="19"/>
      <c r="R2400" s="19">
        <f t="shared" si="3466"/>
        <v>248118.9</v>
      </c>
      <c r="S2400" s="19"/>
      <c r="T2400" s="19">
        <f t="shared" si="3449"/>
        <v>248118.9</v>
      </c>
      <c r="U2400" s="19">
        <f t="shared" si="3467"/>
        <v>229540.4</v>
      </c>
      <c r="V2400" s="19">
        <f t="shared" si="3468"/>
        <v>229540.4</v>
      </c>
      <c r="W2400" s="19"/>
      <c r="X2400" s="32"/>
      <c r="Y2400" s="23"/>
      <c r="Z2400" s="2"/>
    </row>
    <row r="2401" spans="1:26" ht="31.2" x14ac:dyDescent="0.3">
      <c r="A2401" s="47" t="s">
        <v>521</v>
      </c>
      <c r="B2401" s="44"/>
      <c r="C2401" s="47"/>
      <c r="D2401" s="47"/>
      <c r="E2401" s="15" t="s">
        <v>629</v>
      </c>
      <c r="F2401" s="19">
        <f>F2402+F2405+F2408</f>
        <v>26705</v>
      </c>
      <c r="G2401" s="19">
        <f t="shared" ref="G2401:W2401" si="3488">G2402+G2405+G2408</f>
        <v>26444.5</v>
      </c>
      <c r="H2401" s="19">
        <f t="shared" si="3488"/>
        <v>26444.5</v>
      </c>
      <c r="I2401" s="19">
        <f t="shared" ref="I2401:K2401" si="3489">I2402+I2405+I2408</f>
        <v>0</v>
      </c>
      <c r="J2401" s="19">
        <f t="shared" si="3489"/>
        <v>0</v>
      </c>
      <c r="K2401" s="19">
        <f t="shared" si="3489"/>
        <v>0</v>
      </c>
      <c r="L2401" s="19">
        <f t="shared" si="3477"/>
        <v>26705</v>
      </c>
      <c r="M2401" s="19">
        <f t="shared" si="3478"/>
        <v>26444.5</v>
      </c>
      <c r="N2401" s="19">
        <f t="shared" si="3479"/>
        <v>26444.5</v>
      </c>
      <c r="O2401" s="19">
        <f t="shared" ref="O2401:Q2401" si="3490">O2402+O2405+O2408</f>
        <v>0</v>
      </c>
      <c r="P2401" s="19">
        <f t="shared" si="3490"/>
        <v>0</v>
      </c>
      <c r="Q2401" s="19">
        <f t="shared" si="3490"/>
        <v>0</v>
      </c>
      <c r="R2401" s="19">
        <f t="shared" si="3466"/>
        <v>26705</v>
      </c>
      <c r="S2401" s="19">
        <f t="shared" ref="S2401" si="3491">S2402+S2405+S2408</f>
        <v>0</v>
      </c>
      <c r="T2401" s="19">
        <f t="shared" si="3449"/>
        <v>26705</v>
      </c>
      <c r="U2401" s="19">
        <f t="shared" si="3467"/>
        <v>26444.5</v>
      </c>
      <c r="V2401" s="19">
        <f t="shared" si="3468"/>
        <v>26444.5</v>
      </c>
      <c r="W2401" s="19">
        <f t="shared" si="3488"/>
        <v>0</v>
      </c>
      <c r="X2401" s="32"/>
      <c r="Y2401" s="23"/>
      <c r="Z2401" s="2"/>
    </row>
    <row r="2402" spans="1:26" ht="93.6" x14ac:dyDescent="0.3">
      <c r="A2402" s="47" t="s">
        <v>521</v>
      </c>
      <c r="B2402" s="44">
        <v>100</v>
      </c>
      <c r="C2402" s="47"/>
      <c r="D2402" s="47"/>
      <c r="E2402" s="15" t="s">
        <v>577</v>
      </c>
      <c r="F2402" s="19">
        <f t="shared" ref="F2402:K2403" si="3492">F2403</f>
        <v>1720</v>
      </c>
      <c r="G2402" s="19">
        <f t="shared" si="3492"/>
        <v>1720</v>
      </c>
      <c r="H2402" s="19">
        <f t="shared" si="3492"/>
        <v>1720</v>
      </c>
      <c r="I2402" s="19">
        <f t="shared" si="3492"/>
        <v>0</v>
      </c>
      <c r="J2402" s="19">
        <f t="shared" si="3492"/>
        <v>0</v>
      </c>
      <c r="K2402" s="19">
        <f t="shared" si="3492"/>
        <v>0</v>
      </c>
      <c r="L2402" s="19">
        <f t="shared" si="3477"/>
        <v>1720</v>
      </c>
      <c r="M2402" s="19">
        <f t="shared" si="3478"/>
        <v>1720</v>
      </c>
      <c r="N2402" s="19">
        <f t="shared" si="3479"/>
        <v>1720</v>
      </c>
      <c r="O2402" s="19">
        <f t="shared" ref="O2402:Q2403" si="3493">O2403</f>
        <v>0</v>
      </c>
      <c r="P2402" s="19">
        <f t="shared" si="3493"/>
        <v>0</v>
      </c>
      <c r="Q2402" s="19">
        <f t="shared" si="3493"/>
        <v>0</v>
      </c>
      <c r="R2402" s="19">
        <f t="shared" si="3466"/>
        <v>1720</v>
      </c>
      <c r="S2402" s="19">
        <f t="shared" ref="S2402:S2403" si="3494">S2403</f>
        <v>0</v>
      </c>
      <c r="T2402" s="19">
        <f t="shared" si="3449"/>
        <v>1720</v>
      </c>
      <c r="U2402" s="19">
        <f t="shared" si="3467"/>
        <v>1720</v>
      </c>
      <c r="V2402" s="19">
        <f t="shared" si="3468"/>
        <v>1720</v>
      </c>
      <c r="W2402" s="19">
        <f t="shared" ref="W2402:W2403" si="3495">W2403</f>
        <v>0</v>
      </c>
      <c r="X2402" s="32"/>
      <c r="Y2402" s="23"/>
      <c r="Z2402" s="2"/>
    </row>
    <row r="2403" spans="1:26" ht="31.2" x14ac:dyDescent="0.3">
      <c r="A2403" s="47" t="s">
        <v>521</v>
      </c>
      <c r="B2403" s="44">
        <v>120</v>
      </c>
      <c r="C2403" s="47"/>
      <c r="D2403" s="47"/>
      <c r="E2403" s="15" t="s">
        <v>585</v>
      </c>
      <c r="F2403" s="19">
        <f t="shared" si="3492"/>
        <v>1720</v>
      </c>
      <c r="G2403" s="19">
        <f t="shared" si="3492"/>
        <v>1720</v>
      </c>
      <c r="H2403" s="19">
        <f t="shared" si="3492"/>
        <v>1720</v>
      </c>
      <c r="I2403" s="19">
        <f t="shared" si="3492"/>
        <v>0</v>
      </c>
      <c r="J2403" s="19">
        <f t="shared" si="3492"/>
        <v>0</v>
      </c>
      <c r="K2403" s="19">
        <f t="shared" si="3492"/>
        <v>0</v>
      </c>
      <c r="L2403" s="19">
        <f t="shared" si="3477"/>
        <v>1720</v>
      </c>
      <c r="M2403" s="19">
        <f t="shared" si="3478"/>
        <v>1720</v>
      </c>
      <c r="N2403" s="19">
        <f t="shared" si="3479"/>
        <v>1720</v>
      </c>
      <c r="O2403" s="19">
        <f t="shared" si="3493"/>
        <v>0</v>
      </c>
      <c r="P2403" s="19">
        <f t="shared" si="3493"/>
        <v>0</v>
      </c>
      <c r="Q2403" s="19">
        <f t="shared" si="3493"/>
        <v>0</v>
      </c>
      <c r="R2403" s="19">
        <f t="shared" si="3466"/>
        <v>1720</v>
      </c>
      <c r="S2403" s="19">
        <f t="shared" si="3494"/>
        <v>0</v>
      </c>
      <c r="T2403" s="19">
        <f t="shared" si="3449"/>
        <v>1720</v>
      </c>
      <c r="U2403" s="19">
        <f t="shared" si="3467"/>
        <v>1720</v>
      </c>
      <c r="V2403" s="19">
        <f t="shared" si="3468"/>
        <v>1720</v>
      </c>
      <c r="W2403" s="19">
        <f t="shared" si="3495"/>
        <v>0</v>
      </c>
      <c r="X2403" s="32"/>
      <c r="Y2403" s="23"/>
      <c r="Z2403" s="2"/>
    </row>
    <row r="2404" spans="1:26" ht="62.4" x14ac:dyDescent="0.3">
      <c r="A2404" s="47" t="s">
        <v>521</v>
      </c>
      <c r="B2404" s="44">
        <v>120</v>
      </c>
      <c r="C2404" s="47" t="s">
        <v>5</v>
      </c>
      <c r="D2404" s="47" t="s">
        <v>151</v>
      </c>
      <c r="E2404" s="15" t="s">
        <v>539</v>
      </c>
      <c r="F2404" s="19">
        <v>1720</v>
      </c>
      <c r="G2404" s="19">
        <v>1720</v>
      </c>
      <c r="H2404" s="19">
        <v>1720</v>
      </c>
      <c r="I2404" s="19"/>
      <c r="J2404" s="19"/>
      <c r="K2404" s="19"/>
      <c r="L2404" s="19">
        <f t="shared" si="3477"/>
        <v>1720</v>
      </c>
      <c r="M2404" s="19">
        <f t="shared" si="3478"/>
        <v>1720</v>
      </c>
      <c r="N2404" s="19">
        <f t="shared" si="3479"/>
        <v>1720</v>
      </c>
      <c r="O2404" s="19"/>
      <c r="P2404" s="19"/>
      <c r="Q2404" s="19"/>
      <c r="R2404" s="19">
        <f t="shared" si="3466"/>
        <v>1720</v>
      </c>
      <c r="S2404" s="19"/>
      <c r="T2404" s="19">
        <f t="shared" si="3449"/>
        <v>1720</v>
      </c>
      <c r="U2404" s="19">
        <f t="shared" si="3467"/>
        <v>1720</v>
      </c>
      <c r="V2404" s="19">
        <f t="shared" si="3468"/>
        <v>1720</v>
      </c>
      <c r="W2404" s="19"/>
      <c r="X2404" s="32"/>
      <c r="Y2404" s="23"/>
      <c r="Z2404" s="2"/>
    </row>
    <row r="2405" spans="1:26" ht="31.2" x14ac:dyDescent="0.3">
      <c r="A2405" s="47" t="s">
        <v>521</v>
      </c>
      <c r="B2405" s="44">
        <v>200</v>
      </c>
      <c r="C2405" s="47"/>
      <c r="D2405" s="47"/>
      <c r="E2405" s="15" t="s">
        <v>578</v>
      </c>
      <c r="F2405" s="19">
        <f t="shared" ref="F2405:K2406" si="3496">F2406</f>
        <v>24385</v>
      </c>
      <c r="G2405" s="19">
        <f t="shared" si="3496"/>
        <v>24124.5</v>
      </c>
      <c r="H2405" s="19">
        <f t="shared" si="3496"/>
        <v>24124.5</v>
      </c>
      <c r="I2405" s="19">
        <f t="shared" si="3496"/>
        <v>0</v>
      </c>
      <c r="J2405" s="19">
        <f t="shared" si="3496"/>
        <v>0</v>
      </c>
      <c r="K2405" s="19">
        <f t="shared" si="3496"/>
        <v>0</v>
      </c>
      <c r="L2405" s="19">
        <f t="shared" si="3477"/>
        <v>24385</v>
      </c>
      <c r="M2405" s="19">
        <f t="shared" si="3478"/>
        <v>24124.5</v>
      </c>
      <c r="N2405" s="19">
        <f t="shared" si="3479"/>
        <v>24124.5</v>
      </c>
      <c r="O2405" s="19">
        <f t="shared" ref="O2405:Q2406" si="3497">O2406</f>
        <v>0</v>
      </c>
      <c r="P2405" s="19">
        <f t="shared" si="3497"/>
        <v>0</v>
      </c>
      <c r="Q2405" s="19">
        <f t="shared" si="3497"/>
        <v>0</v>
      </c>
      <c r="R2405" s="19">
        <f t="shared" si="3466"/>
        <v>24385</v>
      </c>
      <c r="S2405" s="19">
        <f t="shared" ref="S2405:S2406" si="3498">S2406</f>
        <v>0</v>
      </c>
      <c r="T2405" s="19">
        <f t="shared" si="3449"/>
        <v>24385</v>
      </c>
      <c r="U2405" s="19">
        <f t="shared" si="3467"/>
        <v>24124.5</v>
      </c>
      <c r="V2405" s="19">
        <f t="shared" si="3468"/>
        <v>24124.5</v>
      </c>
      <c r="W2405" s="19">
        <f t="shared" ref="W2405:W2406" si="3499">W2406</f>
        <v>0</v>
      </c>
      <c r="X2405" s="32"/>
      <c r="Y2405" s="23"/>
      <c r="Z2405" s="2"/>
    </row>
    <row r="2406" spans="1:26" ht="46.8" x14ac:dyDescent="0.3">
      <c r="A2406" s="47" t="s">
        <v>521</v>
      </c>
      <c r="B2406" s="44">
        <v>240</v>
      </c>
      <c r="C2406" s="47"/>
      <c r="D2406" s="47"/>
      <c r="E2406" s="15" t="s">
        <v>586</v>
      </c>
      <c r="F2406" s="19">
        <f t="shared" si="3496"/>
        <v>24385</v>
      </c>
      <c r="G2406" s="19">
        <f t="shared" si="3496"/>
        <v>24124.5</v>
      </c>
      <c r="H2406" s="19">
        <f t="shared" si="3496"/>
        <v>24124.5</v>
      </c>
      <c r="I2406" s="19">
        <f t="shared" si="3496"/>
        <v>0</v>
      </c>
      <c r="J2406" s="19">
        <f t="shared" si="3496"/>
        <v>0</v>
      </c>
      <c r="K2406" s="19">
        <f t="shared" si="3496"/>
        <v>0</v>
      </c>
      <c r="L2406" s="19">
        <f t="shared" si="3477"/>
        <v>24385</v>
      </c>
      <c r="M2406" s="19">
        <f t="shared" si="3478"/>
        <v>24124.5</v>
      </c>
      <c r="N2406" s="19">
        <f t="shared" si="3479"/>
        <v>24124.5</v>
      </c>
      <c r="O2406" s="19">
        <f t="shared" si="3497"/>
        <v>0</v>
      </c>
      <c r="P2406" s="19">
        <f t="shared" si="3497"/>
        <v>0</v>
      </c>
      <c r="Q2406" s="19">
        <f t="shared" si="3497"/>
        <v>0</v>
      </c>
      <c r="R2406" s="19">
        <f t="shared" si="3466"/>
        <v>24385</v>
      </c>
      <c r="S2406" s="19">
        <f t="shared" si="3498"/>
        <v>0</v>
      </c>
      <c r="T2406" s="19">
        <f t="shared" si="3449"/>
        <v>24385</v>
      </c>
      <c r="U2406" s="19">
        <f t="shared" si="3467"/>
        <v>24124.5</v>
      </c>
      <c r="V2406" s="19">
        <f t="shared" si="3468"/>
        <v>24124.5</v>
      </c>
      <c r="W2406" s="19">
        <f t="shared" si="3499"/>
        <v>0</v>
      </c>
      <c r="X2406" s="32"/>
      <c r="Y2406" s="23"/>
      <c r="Z2406" s="2"/>
    </row>
    <row r="2407" spans="1:26" ht="62.4" x14ac:dyDescent="0.3">
      <c r="A2407" s="47" t="s">
        <v>521</v>
      </c>
      <c r="B2407" s="44">
        <v>240</v>
      </c>
      <c r="C2407" s="47" t="s">
        <v>5</v>
      </c>
      <c r="D2407" s="47" t="s">
        <v>151</v>
      </c>
      <c r="E2407" s="15" t="s">
        <v>539</v>
      </c>
      <c r="F2407" s="19">
        <f>24505-120</f>
        <v>24385</v>
      </c>
      <c r="G2407" s="19">
        <f>24244.5-120</f>
        <v>24124.5</v>
      </c>
      <c r="H2407" s="19">
        <f>24244.5-120</f>
        <v>24124.5</v>
      </c>
      <c r="I2407" s="19"/>
      <c r="J2407" s="19"/>
      <c r="K2407" s="19"/>
      <c r="L2407" s="19">
        <f t="shared" si="3477"/>
        <v>24385</v>
      </c>
      <c r="M2407" s="19">
        <f t="shared" si="3478"/>
        <v>24124.5</v>
      </c>
      <c r="N2407" s="19">
        <f t="shared" si="3479"/>
        <v>24124.5</v>
      </c>
      <c r="O2407" s="19"/>
      <c r="P2407" s="19"/>
      <c r="Q2407" s="19"/>
      <c r="R2407" s="19">
        <f t="shared" si="3466"/>
        <v>24385</v>
      </c>
      <c r="S2407" s="19"/>
      <c r="T2407" s="19">
        <f t="shared" si="3449"/>
        <v>24385</v>
      </c>
      <c r="U2407" s="19">
        <f t="shared" si="3467"/>
        <v>24124.5</v>
      </c>
      <c r="V2407" s="19">
        <f t="shared" si="3468"/>
        <v>24124.5</v>
      </c>
      <c r="W2407" s="19"/>
      <c r="X2407" s="32"/>
      <c r="Y2407" s="23"/>
      <c r="Z2407" s="2"/>
    </row>
    <row r="2408" spans="1:26" ht="31.2" x14ac:dyDescent="0.3">
      <c r="A2408" s="47" t="s">
        <v>521</v>
      </c>
      <c r="B2408" s="44">
        <v>300</v>
      </c>
      <c r="C2408" s="47"/>
      <c r="D2408" s="47"/>
      <c r="E2408" s="15" t="s">
        <v>579</v>
      </c>
      <c r="F2408" s="19">
        <f t="shared" ref="F2408:K2409" si="3500">F2409</f>
        <v>600</v>
      </c>
      <c r="G2408" s="19">
        <f t="shared" si="3500"/>
        <v>600</v>
      </c>
      <c r="H2408" s="19">
        <f t="shared" si="3500"/>
        <v>600</v>
      </c>
      <c r="I2408" s="19">
        <f t="shared" si="3500"/>
        <v>0</v>
      </c>
      <c r="J2408" s="19">
        <f t="shared" si="3500"/>
        <v>0</v>
      </c>
      <c r="K2408" s="19">
        <f t="shared" si="3500"/>
        <v>0</v>
      </c>
      <c r="L2408" s="19">
        <f t="shared" si="3477"/>
        <v>600</v>
      </c>
      <c r="M2408" s="19">
        <f t="shared" si="3478"/>
        <v>600</v>
      </c>
      <c r="N2408" s="19">
        <f t="shared" si="3479"/>
        <v>600</v>
      </c>
      <c r="O2408" s="19">
        <f t="shared" ref="O2408:Q2409" si="3501">O2409</f>
        <v>0</v>
      </c>
      <c r="P2408" s="19">
        <f t="shared" si="3501"/>
        <v>0</v>
      </c>
      <c r="Q2408" s="19">
        <f t="shared" si="3501"/>
        <v>0</v>
      </c>
      <c r="R2408" s="19">
        <f t="shared" si="3466"/>
        <v>600</v>
      </c>
      <c r="S2408" s="19">
        <f t="shared" ref="S2408:S2409" si="3502">S2409</f>
        <v>0</v>
      </c>
      <c r="T2408" s="19">
        <f t="shared" si="3449"/>
        <v>600</v>
      </c>
      <c r="U2408" s="19">
        <f t="shared" si="3467"/>
        <v>600</v>
      </c>
      <c r="V2408" s="19">
        <f t="shared" si="3468"/>
        <v>600</v>
      </c>
      <c r="W2408" s="19">
        <f t="shared" ref="W2408:W2409" si="3503">W2409</f>
        <v>0</v>
      </c>
      <c r="X2408" s="32"/>
      <c r="Y2408" s="23"/>
      <c r="Z2408" s="2"/>
    </row>
    <row r="2409" spans="1:26" x14ac:dyDescent="0.3">
      <c r="A2409" s="47" t="s">
        <v>521</v>
      </c>
      <c r="B2409" s="44">
        <v>360</v>
      </c>
      <c r="C2409" s="47"/>
      <c r="D2409" s="47"/>
      <c r="E2409" s="15" t="s">
        <v>592</v>
      </c>
      <c r="F2409" s="19">
        <f t="shared" si="3500"/>
        <v>600</v>
      </c>
      <c r="G2409" s="19">
        <f t="shared" si="3500"/>
        <v>600</v>
      </c>
      <c r="H2409" s="19">
        <f t="shared" si="3500"/>
        <v>600</v>
      </c>
      <c r="I2409" s="19">
        <f t="shared" si="3500"/>
        <v>0</v>
      </c>
      <c r="J2409" s="19">
        <f t="shared" si="3500"/>
        <v>0</v>
      </c>
      <c r="K2409" s="19">
        <f t="shared" si="3500"/>
        <v>0</v>
      </c>
      <c r="L2409" s="19">
        <f t="shared" si="3477"/>
        <v>600</v>
      </c>
      <c r="M2409" s="19">
        <f t="shared" si="3478"/>
        <v>600</v>
      </c>
      <c r="N2409" s="19">
        <f t="shared" si="3479"/>
        <v>600</v>
      </c>
      <c r="O2409" s="19">
        <f t="shared" si="3501"/>
        <v>0</v>
      </c>
      <c r="P2409" s="19">
        <f t="shared" si="3501"/>
        <v>0</v>
      </c>
      <c r="Q2409" s="19">
        <f t="shared" si="3501"/>
        <v>0</v>
      </c>
      <c r="R2409" s="19">
        <f t="shared" si="3466"/>
        <v>600</v>
      </c>
      <c r="S2409" s="19">
        <f t="shared" si="3502"/>
        <v>0</v>
      </c>
      <c r="T2409" s="19">
        <f t="shared" si="3449"/>
        <v>600</v>
      </c>
      <c r="U2409" s="19">
        <f t="shared" si="3467"/>
        <v>600</v>
      </c>
      <c r="V2409" s="19">
        <f t="shared" si="3468"/>
        <v>600</v>
      </c>
      <c r="W2409" s="19">
        <f t="shared" si="3503"/>
        <v>0</v>
      </c>
      <c r="X2409" s="32"/>
      <c r="Y2409" s="23"/>
      <c r="Z2409" s="2"/>
    </row>
    <row r="2410" spans="1:26" ht="62.4" x14ac:dyDescent="0.3">
      <c r="A2410" s="47" t="s">
        <v>521</v>
      </c>
      <c r="B2410" s="44">
        <v>360</v>
      </c>
      <c r="C2410" s="47" t="s">
        <v>5</v>
      </c>
      <c r="D2410" s="47" t="s">
        <v>151</v>
      </c>
      <c r="E2410" s="15" t="s">
        <v>539</v>
      </c>
      <c r="F2410" s="19">
        <v>600</v>
      </c>
      <c r="G2410" s="19">
        <v>600</v>
      </c>
      <c r="H2410" s="19">
        <v>600</v>
      </c>
      <c r="I2410" s="19"/>
      <c r="J2410" s="19"/>
      <c r="K2410" s="19"/>
      <c r="L2410" s="19">
        <f t="shared" si="3477"/>
        <v>600</v>
      </c>
      <c r="M2410" s="19">
        <f t="shared" si="3478"/>
        <v>600</v>
      </c>
      <c r="N2410" s="19">
        <f t="shared" si="3479"/>
        <v>600</v>
      </c>
      <c r="O2410" s="19"/>
      <c r="P2410" s="19"/>
      <c r="Q2410" s="19"/>
      <c r="R2410" s="19">
        <f t="shared" si="3466"/>
        <v>600</v>
      </c>
      <c r="S2410" s="19"/>
      <c r="T2410" s="19">
        <f t="shared" si="3449"/>
        <v>600</v>
      </c>
      <c r="U2410" s="19">
        <f t="shared" si="3467"/>
        <v>600</v>
      </c>
      <c r="V2410" s="19">
        <f t="shared" si="3468"/>
        <v>600</v>
      </c>
      <c r="W2410" s="19"/>
      <c r="X2410" s="32"/>
      <c r="Y2410" s="23"/>
      <c r="Z2410" s="2"/>
    </row>
    <row r="2411" spans="1:26" s="9" customFormat="1" ht="62.4" x14ac:dyDescent="0.3">
      <c r="A2411" s="8" t="s">
        <v>524</v>
      </c>
      <c r="B2411" s="14"/>
      <c r="C2411" s="8"/>
      <c r="D2411" s="8"/>
      <c r="E2411" s="45" t="s">
        <v>609</v>
      </c>
      <c r="F2411" s="12">
        <f>F2412+F2417+F2422</f>
        <v>217450.2</v>
      </c>
      <c r="G2411" s="12">
        <f>G2412+G2417+G2422</f>
        <v>148499.9</v>
      </c>
      <c r="H2411" s="12">
        <f>H2412+H2417+H2422</f>
        <v>198600</v>
      </c>
      <c r="I2411" s="12">
        <f t="shared" ref="I2411:K2411" si="3504">I2412+I2417+I2422</f>
        <v>37425.425999999999</v>
      </c>
      <c r="J2411" s="12">
        <f t="shared" si="3504"/>
        <v>-58377.298000000003</v>
      </c>
      <c r="K2411" s="12">
        <f t="shared" si="3504"/>
        <v>-20000</v>
      </c>
      <c r="L2411" s="12">
        <f t="shared" si="3477"/>
        <v>254875.62600000002</v>
      </c>
      <c r="M2411" s="12">
        <f t="shared" si="3478"/>
        <v>90122.601999999984</v>
      </c>
      <c r="N2411" s="12">
        <f t="shared" si="3479"/>
        <v>178600</v>
      </c>
      <c r="O2411" s="12">
        <f t="shared" ref="O2411:Q2411" si="3505">O2412+O2417+O2422</f>
        <v>-84726.804000000004</v>
      </c>
      <c r="P2411" s="12">
        <f t="shared" si="3505"/>
        <v>0</v>
      </c>
      <c r="Q2411" s="12">
        <f t="shared" si="3505"/>
        <v>0</v>
      </c>
      <c r="R2411" s="12">
        <f t="shared" si="3466"/>
        <v>170148.82200000001</v>
      </c>
      <c r="S2411" s="12">
        <f>S2412+S2417+S2422</f>
        <v>0</v>
      </c>
      <c r="T2411" s="12">
        <f t="shared" si="3449"/>
        <v>170148.82200000001</v>
      </c>
      <c r="U2411" s="12">
        <f t="shared" si="3467"/>
        <v>90122.601999999984</v>
      </c>
      <c r="V2411" s="12">
        <f t="shared" si="3468"/>
        <v>178600</v>
      </c>
      <c r="W2411" s="12">
        <f>W2412+W2417+W2422</f>
        <v>0</v>
      </c>
      <c r="X2411" s="22"/>
      <c r="Y2411" s="25"/>
    </row>
    <row r="2412" spans="1:26" s="11" customFormat="1" ht="46.8" x14ac:dyDescent="0.3">
      <c r="A2412" s="10" t="s">
        <v>525</v>
      </c>
      <c r="B2412" s="17"/>
      <c r="C2412" s="10"/>
      <c r="D2412" s="10"/>
      <c r="E2412" s="16" t="s">
        <v>622</v>
      </c>
      <c r="F2412" s="18">
        <f t="shared" ref="F2412:K2415" si="3506">F2413</f>
        <v>60000</v>
      </c>
      <c r="G2412" s="18">
        <f t="shared" si="3506"/>
        <v>20000</v>
      </c>
      <c r="H2412" s="18">
        <f t="shared" si="3506"/>
        <v>20000</v>
      </c>
      <c r="I2412" s="18">
        <f t="shared" si="3506"/>
        <v>-1761.0740000000001</v>
      </c>
      <c r="J2412" s="18">
        <f t="shared" si="3506"/>
        <v>-20000</v>
      </c>
      <c r="K2412" s="18">
        <f t="shared" si="3506"/>
        <v>-20000</v>
      </c>
      <c r="L2412" s="18">
        <f t="shared" si="3477"/>
        <v>58238.925999999999</v>
      </c>
      <c r="M2412" s="18">
        <f t="shared" si="3478"/>
        <v>0</v>
      </c>
      <c r="N2412" s="18">
        <f t="shared" si="3479"/>
        <v>0</v>
      </c>
      <c r="O2412" s="18">
        <f t="shared" ref="O2412:Q2415" si="3507">O2413</f>
        <v>-25000</v>
      </c>
      <c r="P2412" s="18">
        <f t="shared" si="3507"/>
        <v>0</v>
      </c>
      <c r="Q2412" s="18">
        <f t="shared" si="3507"/>
        <v>0</v>
      </c>
      <c r="R2412" s="18">
        <f t="shared" si="3466"/>
        <v>33238.925999999999</v>
      </c>
      <c r="S2412" s="18">
        <f t="shared" ref="S2412:S2415" si="3508">S2413</f>
        <v>0</v>
      </c>
      <c r="T2412" s="18">
        <f t="shared" si="3449"/>
        <v>33238.925999999999</v>
      </c>
      <c r="U2412" s="18">
        <f t="shared" si="3467"/>
        <v>0</v>
      </c>
      <c r="V2412" s="18">
        <f t="shared" si="3468"/>
        <v>0</v>
      </c>
      <c r="W2412" s="18">
        <f t="shared" ref="W2412:W2415" si="3509">W2413</f>
        <v>0</v>
      </c>
      <c r="X2412" s="31"/>
      <c r="Y2412" s="26"/>
    </row>
    <row r="2413" spans="1:26" ht="31.2" x14ac:dyDescent="0.3">
      <c r="A2413" s="47" t="s">
        <v>523</v>
      </c>
      <c r="B2413" s="44"/>
      <c r="C2413" s="47"/>
      <c r="D2413" s="47"/>
      <c r="E2413" s="15" t="s">
        <v>811</v>
      </c>
      <c r="F2413" s="19">
        <f>F2414</f>
        <v>60000</v>
      </c>
      <c r="G2413" s="19">
        <f t="shared" si="3506"/>
        <v>20000</v>
      </c>
      <c r="H2413" s="19">
        <f t="shared" si="3506"/>
        <v>20000</v>
      </c>
      <c r="I2413" s="19">
        <f t="shared" si="3506"/>
        <v>-1761.0740000000001</v>
      </c>
      <c r="J2413" s="19">
        <f t="shared" si="3506"/>
        <v>-20000</v>
      </c>
      <c r="K2413" s="19">
        <f t="shared" si="3506"/>
        <v>-20000</v>
      </c>
      <c r="L2413" s="19">
        <f t="shared" si="3477"/>
        <v>58238.925999999999</v>
      </c>
      <c r="M2413" s="19">
        <f t="shared" si="3478"/>
        <v>0</v>
      </c>
      <c r="N2413" s="19">
        <f t="shared" si="3479"/>
        <v>0</v>
      </c>
      <c r="O2413" s="19">
        <f t="shared" si="3507"/>
        <v>-25000</v>
      </c>
      <c r="P2413" s="19">
        <f t="shared" si="3507"/>
        <v>0</v>
      </c>
      <c r="Q2413" s="19">
        <f t="shared" si="3507"/>
        <v>0</v>
      </c>
      <c r="R2413" s="19">
        <f t="shared" si="3466"/>
        <v>33238.925999999999</v>
      </c>
      <c r="S2413" s="19">
        <f t="shared" si="3508"/>
        <v>0</v>
      </c>
      <c r="T2413" s="19">
        <f t="shared" si="3449"/>
        <v>33238.925999999999</v>
      </c>
      <c r="U2413" s="19">
        <f t="shared" si="3467"/>
        <v>0</v>
      </c>
      <c r="V2413" s="19">
        <f t="shared" si="3468"/>
        <v>0</v>
      </c>
      <c r="W2413" s="19">
        <f t="shared" si="3509"/>
        <v>0</v>
      </c>
      <c r="X2413" s="32"/>
      <c r="Y2413" s="23"/>
      <c r="Z2413" s="2"/>
    </row>
    <row r="2414" spans="1:26" x14ac:dyDescent="0.3">
      <c r="A2414" s="47" t="s">
        <v>523</v>
      </c>
      <c r="B2414" s="44">
        <v>800</v>
      </c>
      <c r="C2414" s="47"/>
      <c r="D2414" s="47"/>
      <c r="E2414" s="15" t="s">
        <v>583</v>
      </c>
      <c r="F2414" s="19">
        <f t="shared" si="3506"/>
        <v>60000</v>
      </c>
      <c r="G2414" s="19">
        <f t="shared" si="3506"/>
        <v>20000</v>
      </c>
      <c r="H2414" s="19">
        <f t="shared" si="3506"/>
        <v>20000</v>
      </c>
      <c r="I2414" s="19">
        <f t="shared" si="3506"/>
        <v>-1761.0740000000001</v>
      </c>
      <c r="J2414" s="19">
        <f t="shared" si="3506"/>
        <v>-20000</v>
      </c>
      <c r="K2414" s="19">
        <f t="shared" si="3506"/>
        <v>-20000</v>
      </c>
      <c r="L2414" s="19">
        <f t="shared" si="3477"/>
        <v>58238.925999999999</v>
      </c>
      <c r="M2414" s="19">
        <f t="shared" si="3478"/>
        <v>0</v>
      </c>
      <c r="N2414" s="19">
        <f t="shared" si="3479"/>
        <v>0</v>
      </c>
      <c r="O2414" s="19">
        <f t="shared" si="3507"/>
        <v>-25000</v>
      </c>
      <c r="P2414" s="19">
        <f t="shared" si="3507"/>
        <v>0</v>
      </c>
      <c r="Q2414" s="19">
        <f t="shared" si="3507"/>
        <v>0</v>
      </c>
      <c r="R2414" s="19">
        <f t="shared" si="3466"/>
        <v>33238.925999999999</v>
      </c>
      <c r="S2414" s="19">
        <f t="shared" si="3508"/>
        <v>0</v>
      </c>
      <c r="T2414" s="19">
        <f t="shared" si="3449"/>
        <v>33238.925999999999</v>
      </c>
      <c r="U2414" s="19">
        <f t="shared" si="3467"/>
        <v>0</v>
      </c>
      <c r="V2414" s="19">
        <f t="shared" si="3468"/>
        <v>0</v>
      </c>
      <c r="W2414" s="19">
        <f t="shared" si="3509"/>
        <v>0</v>
      </c>
      <c r="X2414" s="32"/>
      <c r="Y2414" s="23"/>
      <c r="Z2414" s="2"/>
    </row>
    <row r="2415" spans="1:26" x14ac:dyDescent="0.3">
      <c r="A2415" s="47" t="s">
        <v>523</v>
      </c>
      <c r="B2415" s="44">
        <v>830</v>
      </c>
      <c r="C2415" s="47"/>
      <c r="D2415" s="47"/>
      <c r="E2415" s="15" t="s">
        <v>600</v>
      </c>
      <c r="F2415" s="19">
        <f t="shared" si="3506"/>
        <v>60000</v>
      </c>
      <c r="G2415" s="19">
        <f t="shared" si="3506"/>
        <v>20000</v>
      </c>
      <c r="H2415" s="19">
        <f t="shared" si="3506"/>
        <v>20000</v>
      </c>
      <c r="I2415" s="19">
        <f t="shared" si="3506"/>
        <v>-1761.0740000000001</v>
      </c>
      <c r="J2415" s="19">
        <f t="shared" si="3506"/>
        <v>-20000</v>
      </c>
      <c r="K2415" s="19">
        <f t="shared" si="3506"/>
        <v>-20000</v>
      </c>
      <c r="L2415" s="19">
        <f t="shared" si="3477"/>
        <v>58238.925999999999</v>
      </c>
      <c r="M2415" s="19">
        <f t="shared" si="3478"/>
        <v>0</v>
      </c>
      <c r="N2415" s="19">
        <f t="shared" si="3479"/>
        <v>0</v>
      </c>
      <c r="O2415" s="19">
        <f t="shared" si="3507"/>
        <v>-25000</v>
      </c>
      <c r="P2415" s="19">
        <f t="shared" si="3507"/>
        <v>0</v>
      </c>
      <c r="Q2415" s="19">
        <f t="shared" si="3507"/>
        <v>0</v>
      </c>
      <c r="R2415" s="19">
        <f t="shared" si="3466"/>
        <v>33238.925999999999</v>
      </c>
      <c r="S2415" s="19">
        <f t="shared" si="3508"/>
        <v>0</v>
      </c>
      <c r="T2415" s="19">
        <f t="shared" si="3449"/>
        <v>33238.925999999999</v>
      </c>
      <c r="U2415" s="19">
        <f t="shared" si="3467"/>
        <v>0</v>
      </c>
      <c r="V2415" s="19">
        <f t="shared" si="3468"/>
        <v>0</v>
      </c>
      <c r="W2415" s="19">
        <f t="shared" si="3509"/>
        <v>0</v>
      </c>
      <c r="X2415" s="32"/>
      <c r="Y2415" s="23"/>
      <c r="Z2415" s="2"/>
    </row>
    <row r="2416" spans="1:26" x14ac:dyDescent="0.3">
      <c r="A2416" s="47" t="s">
        <v>523</v>
      </c>
      <c r="B2416" s="44">
        <v>830</v>
      </c>
      <c r="C2416" s="47" t="s">
        <v>5</v>
      </c>
      <c r="D2416" s="47" t="s">
        <v>6</v>
      </c>
      <c r="E2416" s="15" t="s">
        <v>543</v>
      </c>
      <c r="F2416" s="19">
        <v>60000</v>
      </c>
      <c r="G2416" s="19">
        <v>20000</v>
      </c>
      <c r="H2416" s="19">
        <v>20000</v>
      </c>
      <c r="I2416" s="24">
        <f>-1144.074-617</f>
        <v>-1761.0740000000001</v>
      </c>
      <c r="J2416" s="24">
        <v>-20000</v>
      </c>
      <c r="K2416" s="24">
        <v>-20000</v>
      </c>
      <c r="L2416" s="19">
        <f t="shared" si="3477"/>
        <v>58238.925999999999</v>
      </c>
      <c r="M2416" s="19">
        <f t="shared" si="3478"/>
        <v>0</v>
      </c>
      <c r="N2416" s="19">
        <f t="shared" si="3479"/>
        <v>0</v>
      </c>
      <c r="O2416" s="19">
        <v>-25000</v>
      </c>
      <c r="P2416" s="19"/>
      <c r="Q2416" s="19"/>
      <c r="R2416" s="19">
        <f t="shared" si="3466"/>
        <v>33238.925999999999</v>
      </c>
      <c r="S2416" s="19"/>
      <c r="T2416" s="19">
        <f t="shared" si="3449"/>
        <v>33238.925999999999</v>
      </c>
      <c r="U2416" s="19">
        <f t="shared" si="3467"/>
        <v>0</v>
      </c>
      <c r="V2416" s="19">
        <f t="shared" si="3468"/>
        <v>0</v>
      </c>
      <c r="W2416" s="19"/>
      <c r="X2416" s="32"/>
      <c r="Y2416" s="23" t="s">
        <v>1359</v>
      </c>
      <c r="Z2416" s="2"/>
    </row>
    <row r="2417" spans="1:26" s="11" customFormat="1" x14ac:dyDescent="0.3">
      <c r="A2417" s="10" t="s">
        <v>527</v>
      </c>
      <c r="B2417" s="17"/>
      <c r="C2417" s="10"/>
      <c r="D2417" s="10"/>
      <c r="E2417" s="16" t="s">
        <v>623</v>
      </c>
      <c r="F2417" s="18">
        <f t="shared" ref="F2417:K2420" si="3510">F2418</f>
        <v>78600</v>
      </c>
      <c r="G2417" s="18">
        <f t="shared" si="3510"/>
        <v>78600</v>
      </c>
      <c r="H2417" s="18">
        <f t="shared" si="3510"/>
        <v>78600</v>
      </c>
      <c r="I2417" s="18">
        <f t="shared" si="3510"/>
        <v>39186.5</v>
      </c>
      <c r="J2417" s="18">
        <f t="shared" si="3510"/>
        <v>-38377.298000000003</v>
      </c>
      <c r="K2417" s="18">
        <f t="shared" si="3510"/>
        <v>0</v>
      </c>
      <c r="L2417" s="18">
        <f t="shared" si="3477"/>
        <v>117786.5</v>
      </c>
      <c r="M2417" s="18">
        <f t="shared" si="3478"/>
        <v>40222.701999999997</v>
      </c>
      <c r="N2417" s="18">
        <f t="shared" si="3479"/>
        <v>78600</v>
      </c>
      <c r="O2417" s="18">
        <f t="shared" ref="O2417:Q2420" si="3511">O2418</f>
        <v>-39186.5</v>
      </c>
      <c r="P2417" s="18">
        <f t="shared" si="3511"/>
        <v>0</v>
      </c>
      <c r="Q2417" s="18">
        <f t="shared" si="3511"/>
        <v>0</v>
      </c>
      <c r="R2417" s="18">
        <f t="shared" si="3466"/>
        <v>78600</v>
      </c>
      <c r="S2417" s="18">
        <f t="shared" ref="S2417:S2420" si="3512">S2418</f>
        <v>0</v>
      </c>
      <c r="T2417" s="18">
        <f t="shared" si="3449"/>
        <v>78600</v>
      </c>
      <c r="U2417" s="18">
        <f t="shared" si="3467"/>
        <v>40222.701999999997</v>
      </c>
      <c r="V2417" s="18">
        <f t="shared" si="3468"/>
        <v>78600</v>
      </c>
      <c r="W2417" s="18">
        <f t="shared" ref="W2417" si="3513">W2418</f>
        <v>0</v>
      </c>
      <c r="X2417" s="31"/>
      <c r="Y2417" s="26"/>
    </row>
    <row r="2418" spans="1:26" x14ac:dyDescent="0.3">
      <c r="A2418" s="47" t="s">
        <v>526</v>
      </c>
      <c r="B2418" s="44"/>
      <c r="C2418" s="47"/>
      <c r="D2418" s="47"/>
      <c r="E2418" s="15" t="s">
        <v>812</v>
      </c>
      <c r="F2418" s="19">
        <f t="shared" si="3510"/>
        <v>78600</v>
      </c>
      <c r="G2418" s="19">
        <f t="shared" si="3510"/>
        <v>78600</v>
      </c>
      <c r="H2418" s="19">
        <f t="shared" si="3510"/>
        <v>78600</v>
      </c>
      <c r="I2418" s="19">
        <f t="shared" si="3510"/>
        <v>39186.5</v>
      </c>
      <c r="J2418" s="19">
        <f t="shared" si="3510"/>
        <v>-38377.298000000003</v>
      </c>
      <c r="K2418" s="19">
        <f t="shared" si="3510"/>
        <v>0</v>
      </c>
      <c r="L2418" s="19">
        <f t="shared" si="3477"/>
        <v>117786.5</v>
      </c>
      <c r="M2418" s="19">
        <f t="shared" si="3478"/>
        <v>40222.701999999997</v>
      </c>
      <c r="N2418" s="19">
        <f t="shared" si="3479"/>
        <v>78600</v>
      </c>
      <c r="O2418" s="19">
        <f t="shared" si="3511"/>
        <v>-39186.5</v>
      </c>
      <c r="P2418" s="19">
        <f t="shared" si="3511"/>
        <v>0</v>
      </c>
      <c r="Q2418" s="19">
        <f t="shared" si="3511"/>
        <v>0</v>
      </c>
      <c r="R2418" s="19">
        <f t="shared" si="3466"/>
        <v>78600</v>
      </c>
      <c r="S2418" s="19">
        <f t="shared" si="3512"/>
        <v>0</v>
      </c>
      <c r="T2418" s="19">
        <f t="shared" si="3449"/>
        <v>78600</v>
      </c>
      <c r="U2418" s="19">
        <f t="shared" si="3467"/>
        <v>40222.701999999997</v>
      </c>
      <c r="V2418" s="19">
        <f t="shared" si="3468"/>
        <v>78600</v>
      </c>
      <c r="W2418" s="19">
        <f t="shared" ref="W2418:W2420" si="3514">W2419</f>
        <v>0</v>
      </c>
      <c r="X2418" s="32"/>
      <c r="Y2418" s="23"/>
      <c r="Z2418" s="2"/>
    </row>
    <row r="2419" spans="1:26" x14ac:dyDescent="0.3">
      <c r="A2419" s="47" t="s">
        <v>526</v>
      </c>
      <c r="B2419" s="44">
        <v>800</v>
      </c>
      <c r="C2419" s="47"/>
      <c r="D2419" s="47"/>
      <c r="E2419" s="15" t="s">
        <v>583</v>
      </c>
      <c r="F2419" s="19">
        <f t="shared" si="3510"/>
        <v>78600</v>
      </c>
      <c r="G2419" s="19">
        <f t="shared" si="3510"/>
        <v>78600</v>
      </c>
      <c r="H2419" s="19">
        <f t="shared" si="3510"/>
        <v>78600</v>
      </c>
      <c r="I2419" s="19">
        <f t="shared" si="3510"/>
        <v>39186.5</v>
      </c>
      <c r="J2419" s="19">
        <f t="shared" si="3510"/>
        <v>-38377.298000000003</v>
      </c>
      <c r="K2419" s="19">
        <f t="shared" si="3510"/>
        <v>0</v>
      </c>
      <c r="L2419" s="19">
        <f t="shared" si="3477"/>
        <v>117786.5</v>
      </c>
      <c r="M2419" s="19">
        <f t="shared" si="3478"/>
        <v>40222.701999999997</v>
      </c>
      <c r="N2419" s="19">
        <f t="shared" si="3479"/>
        <v>78600</v>
      </c>
      <c r="O2419" s="19">
        <f t="shared" si="3511"/>
        <v>-39186.5</v>
      </c>
      <c r="P2419" s="19">
        <f t="shared" si="3511"/>
        <v>0</v>
      </c>
      <c r="Q2419" s="19">
        <f t="shared" si="3511"/>
        <v>0</v>
      </c>
      <c r="R2419" s="19">
        <f t="shared" si="3466"/>
        <v>78600</v>
      </c>
      <c r="S2419" s="19">
        <f t="shared" si="3512"/>
        <v>0</v>
      </c>
      <c r="T2419" s="19">
        <f t="shared" si="3449"/>
        <v>78600</v>
      </c>
      <c r="U2419" s="19">
        <f t="shared" si="3467"/>
        <v>40222.701999999997</v>
      </c>
      <c r="V2419" s="19">
        <f t="shared" si="3468"/>
        <v>78600</v>
      </c>
      <c r="W2419" s="19">
        <f t="shared" si="3514"/>
        <v>0</v>
      </c>
      <c r="X2419" s="32"/>
      <c r="Y2419" s="23"/>
      <c r="Z2419" s="2"/>
    </row>
    <row r="2420" spans="1:26" x14ac:dyDescent="0.3">
      <c r="A2420" s="47" t="s">
        <v>526</v>
      </c>
      <c r="B2420" s="44">
        <v>870</v>
      </c>
      <c r="C2420" s="47"/>
      <c r="D2420" s="47"/>
      <c r="E2420" s="15" t="s">
        <v>603</v>
      </c>
      <c r="F2420" s="19">
        <f t="shared" si="3510"/>
        <v>78600</v>
      </c>
      <c r="G2420" s="19">
        <f t="shared" si="3510"/>
        <v>78600</v>
      </c>
      <c r="H2420" s="19">
        <f t="shared" si="3510"/>
        <v>78600</v>
      </c>
      <c r="I2420" s="19">
        <f t="shared" si="3510"/>
        <v>39186.5</v>
      </c>
      <c r="J2420" s="19">
        <f t="shared" si="3510"/>
        <v>-38377.298000000003</v>
      </c>
      <c r="K2420" s="19">
        <f t="shared" si="3510"/>
        <v>0</v>
      </c>
      <c r="L2420" s="19">
        <f t="shared" si="3477"/>
        <v>117786.5</v>
      </c>
      <c r="M2420" s="19">
        <f t="shared" si="3478"/>
        <v>40222.701999999997</v>
      </c>
      <c r="N2420" s="19">
        <f t="shared" si="3479"/>
        <v>78600</v>
      </c>
      <c r="O2420" s="19">
        <f t="shared" si="3511"/>
        <v>-39186.5</v>
      </c>
      <c r="P2420" s="19">
        <f t="shared" si="3511"/>
        <v>0</v>
      </c>
      <c r="Q2420" s="19">
        <f t="shared" si="3511"/>
        <v>0</v>
      </c>
      <c r="R2420" s="19">
        <f t="shared" si="3466"/>
        <v>78600</v>
      </c>
      <c r="S2420" s="19">
        <f t="shared" si="3512"/>
        <v>0</v>
      </c>
      <c r="T2420" s="19">
        <f t="shared" si="3449"/>
        <v>78600</v>
      </c>
      <c r="U2420" s="19">
        <f t="shared" si="3467"/>
        <v>40222.701999999997</v>
      </c>
      <c r="V2420" s="19">
        <f t="shared" si="3468"/>
        <v>78600</v>
      </c>
      <c r="W2420" s="19">
        <f t="shared" si="3514"/>
        <v>0</v>
      </c>
      <c r="X2420" s="32"/>
      <c r="Y2420" s="23"/>
      <c r="Z2420" s="2"/>
    </row>
    <row r="2421" spans="1:26" x14ac:dyDescent="0.3">
      <c r="A2421" s="47" t="s">
        <v>526</v>
      </c>
      <c r="B2421" s="44">
        <v>870</v>
      </c>
      <c r="C2421" s="47" t="s">
        <v>5</v>
      </c>
      <c r="D2421" s="47" t="s">
        <v>105</v>
      </c>
      <c r="E2421" s="15" t="s">
        <v>542</v>
      </c>
      <c r="F2421" s="19">
        <v>78600</v>
      </c>
      <c r="G2421" s="19">
        <v>78600</v>
      </c>
      <c r="H2421" s="19">
        <v>78600</v>
      </c>
      <c r="I2421" s="24">
        <v>39186.5</v>
      </c>
      <c r="J2421" s="24">
        <v>-38377.298000000003</v>
      </c>
      <c r="K2421" s="19"/>
      <c r="L2421" s="19">
        <f t="shared" si="3477"/>
        <v>117786.5</v>
      </c>
      <c r="M2421" s="19">
        <f t="shared" si="3478"/>
        <v>40222.701999999997</v>
      </c>
      <c r="N2421" s="19">
        <f t="shared" si="3479"/>
        <v>78600</v>
      </c>
      <c r="O2421" s="19">
        <v>-39186.5</v>
      </c>
      <c r="P2421" s="19"/>
      <c r="Q2421" s="19"/>
      <c r="R2421" s="19">
        <f t="shared" si="3466"/>
        <v>78600</v>
      </c>
      <c r="S2421" s="19"/>
      <c r="T2421" s="19">
        <f t="shared" si="3449"/>
        <v>78600</v>
      </c>
      <c r="U2421" s="19">
        <f t="shared" si="3467"/>
        <v>40222.701999999997</v>
      </c>
      <c r="V2421" s="19">
        <f t="shared" si="3468"/>
        <v>78600</v>
      </c>
      <c r="W2421" s="19"/>
      <c r="X2421" s="32"/>
      <c r="Y2421" s="23" t="s">
        <v>1312</v>
      </c>
      <c r="Z2421" s="2"/>
    </row>
    <row r="2422" spans="1:26" s="11" customFormat="1" x14ac:dyDescent="0.3">
      <c r="A2422" s="10" t="s">
        <v>529</v>
      </c>
      <c r="B2422" s="17"/>
      <c r="C2422" s="10"/>
      <c r="D2422" s="10"/>
      <c r="E2422" s="16" t="s">
        <v>624</v>
      </c>
      <c r="F2422" s="18">
        <f t="shared" ref="F2422:K2425" si="3515">F2423</f>
        <v>78850.2</v>
      </c>
      <c r="G2422" s="18">
        <f t="shared" si="3515"/>
        <v>49899.9</v>
      </c>
      <c r="H2422" s="18">
        <f t="shared" si="3515"/>
        <v>100000</v>
      </c>
      <c r="I2422" s="18">
        <f t="shared" si="3515"/>
        <v>0</v>
      </c>
      <c r="J2422" s="18">
        <f t="shared" si="3515"/>
        <v>0</v>
      </c>
      <c r="K2422" s="18">
        <f t="shared" si="3515"/>
        <v>0</v>
      </c>
      <c r="L2422" s="18">
        <f t="shared" si="3477"/>
        <v>78850.2</v>
      </c>
      <c r="M2422" s="18">
        <f t="shared" si="3478"/>
        <v>49899.9</v>
      </c>
      <c r="N2422" s="18">
        <f t="shared" si="3479"/>
        <v>100000</v>
      </c>
      <c r="O2422" s="18">
        <f t="shared" ref="O2422:Q2425" si="3516">O2423</f>
        <v>-20540.304</v>
      </c>
      <c r="P2422" s="18">
        <f t="shared" si="3516"/>
        <v>0</v>
      </c>
      <c r="Q2422" s="18">
        <f t="shared" si="3516"/>
        <v>0</v>
      </c>
      <c r="R2422" s="18">
        <f t="shared" si="3466"/>
        <v>58309.895999999993</v>
      </c>
      <c r="S2422" s="18">
        <f t="shared" ref="S2422:S2425" si="3517">S2423</f>
        <v>0</v>
      </c>
      <c r="T2422" s="18">
        <f t="shared" si="3449"/>
        <v>58309.895999999993</v>
      </c>
      <c r="U2422" s="18">
        <f t="shared" si="3467"/>
        <v>49899.9</v>
      </c>
      <c r="V2422" s="18">
        <f t="shared" si="3468"/>
        <v>100000</v>
      </c>
      <c r="W2422" s="18">
        <f t="shared" ref="W2422:W2425" si="3518">W2423</f>
        <v>0</v>
      </c>
      <c r="X2422" s="31"/>
      <c r="Y2422" s="26"/>
    </row>
    <row r="2423" spans="1:26" ht="31.2" x14ac:dyDescent="0.3">
      <c r="A2423" s="47" t="s">
        <v>528</v>
      </c>
      <c r="B2423" s="44"/>
      <c r="C2423" s="47"/>
      <c r="D2423" s="47"/>
      <c r="E2423" s="15" t="s">
        <v>811</v>
      </c>
      <c r="F2423" s="19">
        <f t="shared" si="3515"/>
        <v>78850.2</v>
      </c>
      <c r="G2423" s="19">
        <f t="shared" si="3515"/>
        <v>49899.9</v>
      </c>
      <c r="H2423" s="19">
        <f t="shared" si="3515"/>
        <v>100000</v>
      </c>
      <c r="I2423" s="19">
        <f t="shared" si="3515"/>
        <v>0</v>
      </c>
      <c r="J2423" s="19">
        <f t="shared" si="3515"/>
        <v>0</v>
      </c>
      <c r="K2423" s="19">
        <f t="shared" si="3515"/>
        <v>0</v>
      </c>
      <c r="L2423" s="19">
        <f t="shared" si="3477"/>
        <v>78850.2</v>
      </c>
      <c r="M2423" s="19">
        <f t="shared" si="3478"/>
        <v>49899.9</v>
      </c>
      <c r="N2423" s="19">
        <f t="shared" si="3479"/>
        <v>100000</v>
      </c>
      <c r="O2423" s="19">
        <f t="shared" si="3516"/>
        <v>-20540.304</v>
      </c>
      <c r="P2423" s="19">
        <f t="shared" si="3516"/>
        <v>0</v>
      </c>
      <c r="Q2423" s="19">
        <f t="shared" si="3516"/>
        <v>0</v>
      </c>
      <c r="R2423" s="19">
        <f t="shared" si="3466"/>
        <v>58309.895999999993</v>
      </c>
      <c r="S2423" s="19">
        <f t="shared" si="3517"/>
        <v>0</v>
      </c>
      <c r="T2423" s="19">
        <f t="shared" si="3449"/>
        <v>58309.895999999993</v>
      </c>
      <c r="U2423" s="19">
        <f t="shared" si="3467"/>
        <v>49899.9</v>
      </c>
      <c r="V2423" s="19">
        <f t="shared" si="3468"/>
        <v>100000</v>
      </c>
      <c r="W2423" s="19">
        <f t="shared" si="3518"/>
        <v>0</v>
      </c>
      <c r="X2423" s="32"/>
      <c r="Y2423" s="23"/>
      <c r="Z2423" s="2"/>
    </row>
    <row r="2424" spans="1:26" ht="31.2" x14ac:dyDescent="0.3">
      <c r="A2424" s="47" t="s">
        <v>528</v>
      </c>
      <c r="B2424" s="44">
        <v>200</v>
      </c>
      <c r="C2424" s="47"/>
      <c r="D2424" s="47"/>
      <c r="E2424" s="15" t="s">
        <v>578</v>
      </c>
      <c r="F2424" s="19">
        <f t="shared" si="3515"/>
        <v>78850.2</v>
      </c>
      <c r="G2424" s="19">
        <f t="shared" si="3515"/>
        <v>49899.9</v>
      </c>
      <c r="H2424" s="19">
        <f t="shared" si="3515"/>
        <v>100000</v>
      </c>
      <c r="I2424" s="19">
        <f t="shared" si="3515"/>
        <v>0</v>
      </c>
      <c r="J2424" s="19">
        <f t="shared" si="3515"/>
        <v>0</v>
      </c>
      <c r="K2424" s="19">
        <f t="shared" si="3515"/>
        <v>0</v>
      </c>
      <c r="L2424" s="19">
        <f t="shared" si="3477"/>
        <v>78850.2</v>
      </c>
      <c r="M2424" s="19">
        <f t="shared" si="3478"/>
        <v>49899.9</v>
      </c>
      <c r="N2424" s="19">
        <f t="shared" si="3479"/>
        <v>100000</v>
      </c>
      <c r="O2424" s="19">
        <f t="shared" si="3516"/>
        <v>-20540.304</v>
      </c>
      <c r="P2424" s="19">
        <f t="shared" si="3516"/>
        <v>0</v>
      </c>
      <c r="Q2424" s="19">
        <f t="shared" si="3516"/>
        <v>0</v>
      </c>
      <c r="R2424" s="19">
        <f t="shared" si="3466"/>
        <v>58309.895999999993</v>
      </c>
      <c r="S2424" s="19">
        <f t="shared" si="3517"/>
        <v>0</v>
      </c>
      <c r="T2424" s="19">
        <f t="shared" si="3449"/>
        <v>58309.895999999993</v>
      </c>
      <c r="U2424" s="19">
        <f t="shared" si="3467"/>
        <v>49899.9</v>
      </c>
      <c r="V2424" s="19">
        <f t="shared" si="3468"/>
        <v>100000</v>
      </c>
      <c r="W2424" s="19">
        <f t="shared" si="3518"/>
        <v>0</v>
      </c>
      <c r="X2424" s="32"/>
      <c r="Y2424" s="23"/>
      <c r="Z2424" s="2"/>
    </row>
    <row r="2425" spans="1:26" ht="46.8" x14ac:dyDescent="0.3">
      <c r="A2425" s="47" t="s">
        <v>528</v>
      </c>
      <c r="B2425" s="44">
        <v>240</v>
      </c>
      <c r="C2425" s="47"/>
      <c r="D2425" s="47"/>
      <c r="E2425" s="15" t="s">
        <v>586</v>
      </c>
      <c r="F2425" s="19">
        <f t="shared" si="3515"/>
        <v>78850.2</v>
      </c>
      <c r="G2425" s="19">
        <f t="shared" si="3515"/>
        <v>49899.9</v>
      </c>
      <c r="H2425" s="19">
        <f t="shared" si="3515"/>
        <v>100000</v>
      </c>
      <c r="I2425" s="19">
        <f t="shared" si="3515"/>
        <v>0</v>
      </c>
      <c r="J2425" s="19">
        <f t="shared" si="3515"/>
        <v>0</v>
      </c>
      <c r="K2425" s="19">
        <f t="shared" si="3515"/>
        <v>0</v>
      </c>
      <c r="L2425" s="19">
        <f t="shared" si="3477"/>
        <v>78850.2</v>
      </c>
      <c r="M2425" s="19">
        <f t="shared" si="3478"/>
        <v>49899.9</v>
      </c>
      <c r="N2425" s="19">
        <f t="shared" si="3479"/>
        <v>100000</v>
      </c>
      <c r="O2425" s="19">
        <f t="shared" si="3516"/>
        <v>-20540.304</v>
      </c>
      <c r="P2425" s="19">
        <f t="shared" si="3516"/>
        <v>0</v>
      </c>
      <c r="Q2425" s="19">
        <f t="shared" si="3516"/>
        <v>0</v>
      </c>
      <c r="R2425" s="19">
        <f t="shared" si="3466"/>
        <v>58309.895999999993</v>
      </c>
      <c r="S2425" s="19">
        <f t="shared" si="3517"/>
        <v>0</v>
      </c>
      <c r="T2425" s="19">
        <f t="shared" si="3449"/>
        <v>58309.895999999993</v>
      </c>
      <c r="U2425" s="19">
        <f t="shared" si="3467"/>
        <v>49899.9</v>
      </c>
      <c r="V2425" s="19">
        <f t="shared" si="3468"/>
        <v>100000</v>
      </c>
      <c r="W2425" s="19">
        <f t="shared" si="3518"/>
        <v>0</v>
      </c>
      <c r="X2425" s="32"/>
      <c r="Y2425" s="23"/>
      <c r="Z2425" s="2"/>
    </row>
    <row r="2426" spans="1:26" x14ac:dyDescent="0.3">
      <c r="A2426" s="47" t="s">
        <v>528</v>
      </c>
      <c r="B2426" s="44">
        <v>240</v>
      </c>
      <c r="C2426" s="47" t="s">
        <v>200</v>
      </c>
      <c r="D2426" s="47" t="s">
        <v>5</v>
      </c>
      <c r="E2426" s="15" t="s">
        <v>551</v>
      </c>
      <c r="F2426" s="19">
        <v>78850.2</v>
      </c>
      <c r="G2426" s="19">
        <v>49899.9</v>
      </c>
      <c r="H2426" s="19">
        <v>100000</v>
      </c>
      <c r="I2426" s="19"/>
      <c r="J2426" s="19"/>
      <c r="K2426" s="19"/>
      <c r="L2426" s="19">
        <f t="shared" si="3477"/>
        <v>78850.2</v>
      </c>
      <c r="M2426" s="19">
        <f t="shared" si="3478"/>
        <v>49899.9</v>
      </c>
      <c r="N2426" s="19">
        <f t="shared" si="3479"/>
        <v>100000</v>
      </c>
      <c r="O2426" s="19">
        <f>-23185.34+2645.036</f>
        <v>-20540.304</v>
      </c>
      <c r="P2426" s="19"/>
      <c r="Q2426" s="19"/>
      <c r="R2426" s="19">
        <f t="shared" si="3466"/>
        <v>58309.895999999993</v>
      </c>
      <c r="S2426" s="19"/>
      <c r="T2426" s="19">
        <f t="shared" si="3449"/>
        <v>58309.895999999993</v>
      </c>
      <c r="U2426" s="19">
        <f t="shared" si="3467"/>
        <v>49899.9</v>
      </c>
      <c r="V2426" s="19">
        <f t="shared" si="3468"/>
        <v>100000</v>
      </c>
      <c r="W2426" s="19"/>
      <c r="X2426" s="32"/>
      <c r="Y2426" s="23"/>
      <c r="Z2426" s="2"/>
    </row>
    <row r="2427" spans="1:26" s="9" customFormat="1" ht="62.4" x14ac:dyDescent="0.3">
      <c r="A2427" s="8" t="s">
        <v>532</v>
      </c>
      <c r="B2427" s="14"/>
      <c r="C2427" s="8"/>
      <c r="D2427" s="8"/>
      <c r="E2427" s="45" t="s">
        <v>610</v>
      </c>
      <c r="F2427" s="12">
        <f t="shared" ref="F2427:K2428" si="3519">F2428</f>
        <v>44973.599999999999</v>
      </c>
      <c r="G2427" s="12">
        <f t="shared" si="3519"/>
        <v>41218.1</v>
      </c>
      <c r="H2427" s="12">
        <f t="shared" si="3519"/>
        <v>41202.199999999997</v>
      </c>
      <c r="I2427" s="12">
        <f t="shared" si="3519"/>
        <v>16294</v>
      </c>
      <c r="J2427" s="12">
        <f t="shared" si="3519"/>
        <v>16180.698</v>
      </c>
      <c r="K2427" s="12">
        <f t="shared" si="3519"/>
        <v>16180.698</v>
      </c>
      <c r="L2427" s="12">
        <f t="shared" si="3477"/>
        <v>61267.6</v>
      </c>
      <c r="M2427" s="12">
        <f t="shared" si="3478"/>
        <v>57398.797999999995</v>
      </c>
      <c r="N2427" s="12">
        <f t="shared" si="3479"/>
        <v>57382.898000000001</v>
      </c>
      <c r="O2427" s="12">
        <f t="shared" ref="O2427:Q2428" si="3520">O2428</f>
        <v>0</v>
      </c>
      <c r="P2427" s="12">
        <f t="shared" si="3520"/>
        <v>0</v>
      </c>
      <c r="Q2427" s="12">
        <f t="shared" si="3520"/>
        <v>0</v>
      </c>
      <c r="R2427" s="12">
        <f t="shared" si="3466"/>
        <v>61267.6</v>
      </c>
      <c r="S2427" s="12">
        <f t="shared" ref="S2427:S2428" si="3521">S2428</f>
        <v>0</v>
      </c>
      <c r="T2427" s="12">
        <f t="shared" si="3449"/>
        <v>61267.6</v>
      </c>
      <c r="U2427" s="12">
        <f t="shared" si="3467"/>
        <v>57398.797999999995</v>
      </c>
      <c r="V2427" s="12">
        <f t="shared" si="3468"/>
        <v>57382.898000000001</v>
      </c>
      <c r="W2427" s="12">
        <f t="shared" ref="W2427:W2428" si="3522">W2428</f>
        <v>0</v>
      </c>
      <c r="X2427" s="22"/>
      <c r="Y2427" s="25"/>
    </row>
    <row r="2428" spans="1:26" s="11" customFormat="1" ht="62.4" x14ac:dyDescent="0.3">
      <c r="A2428" s="10" t="s">
        <v>531</v>
      </c>
      <c r="B2428" s="17"/>
      <c r="C2428" s="10"/>
      <c r="D2428" s="10"/>
      <c r="E2428" s="16" t="s">
        <v>1269</v>
      </c>
      <c r="F2428" s="18">
        <f t="shared" si="3519"/>
        <v>44973.599999999999</v>
      </c>
      <c r="G2428" s="18">
        <f t="shared" si="3519"/>
        <v>41218.1</v>
      </c>
      <c r="H2428" s="18">
        <f t="shared" si="3519"/>
        <v>41202.199999999997</v>
      </c>
      <c r="I2428" s="18">
        <f t="shared" si="3519"/>
        <v>16294</v>
      </c>
      <c r="J2428" s="18">
        <f t="shared" si="3519"/>
        <v>16180.698</v>
      </c>
      <c r="K2428" s="18">
        <f t="shared" si="3519"/>
        <v>16180.698</v>
      </c>
      <c r="L2428" s="18">
        <f t="shared" si="3477"/>
        <v>61267.6</v>
      </c>
      <c r="M2428" s="18">
        <f t="shared" si="3478"/>
        <v>57398.797999999995</v>
      </c>
      <c r="N2428" s="18">
        <f t="shared" si="3479"/>
        <v>57382.898000000001</v>
      </c>
      <c r="O2428" s="18">
        <f t="shared" si="3520"/>
        <v>0</v>
      </c>
      <c r="P2428" s="18">
        <f t="shared" si="3520"/>
        <v>0</v>
      </c>
      <c r="Q2428" s="18">
        <f t="shared" si="3520"/>
        <v>0</v>
      </c>
      <c r="R2428" s="18">
        <f t="shared" si="3466"/>
        <v>61267.6</v>
      </c>
      <c r="S2428" s="18">
        <f t="shared" si="3521"/>
        <v>0</v>
      </c>
      <c r="T2428" s="18">
        <f t="shared" si="3449"/>
        <v>61267.6</v>
      </c>
      <c r="U2428" s="18">
        <f t="shared" si="3467"/>
        <v>57398.797999999995</v>
      </c>
      <c r="V2428" s="18">
        <f t="shared" si="3468"/>
        <v>57382.898000000001</v>
      </c>
      <c r="W2428" s="18">
        <f t="shared" si="3522"/>
        <v>0</v>
      </c>
      <c r="X2428" s="31"/>
      <c r="Y2428" s="26"/>
    </row>
    <row r="2429" spans="1:26" ht="46.8" x14ac:dyDescent="0.3">
      <c r="A2429" s="47" t="s">
        <v>530</v>
      </c>
      <c r="B2429" s="44"/>
      <c r="C2429" s="47"/>
      <c r="D2429" s="47"/>
      <c r="E2429" s="15" t="s">
        <v>627</v>
      </c>
      <c r="F2429" s="19">
        <f t="shared" ref="F2429:K2429" si="3523">F2430+F2433+F2436</f>
        <v>44973.599999999999</v>
      </c>
      <c r="G2429" s="19">
        <f t="shared" si="3523"/>
        <v>41218.1</v>
      </c>
      <c r="H2429" s="19">
        <f t="shared" si="3523"/>
        <v>41202.199999999997</v>
      </c>
      <c r="I2429" s="19">
        <f t="shared" si="3523"/>
        <v>16294</v>
      </c>
      <c r="J2429" s="19">
        <f t="shared" si="3523"/>
        <v>16180.698</v>
      </c>
      <c r="K2429" s="19">
        <f t="shared" si="3523"/>
        <v>16180.698</v>
      </c>
      <c r="L2429" s="19">
        <f t="shared" si="3477"/>
        <v>61267.6</v>
      </c>
      <c r="M2429" s="19">
        <f t="shared" si="3478"/>
        <v>57398.797999999995</v>
      </c>
      <c r="N2429" s="19">
        <f t="shared" si="3479"/>
        <v>57382.898000000001</v>
      </c>
      <c r="O2429" s="19">
        <f t="shared" ref="O2429:Q2429" si="3524">O2430+O2433+O2436</f>
        <v>0</v>
      </c>
      <c r="P2429" s="19">
        <f t="shared" si="3524"/>
        <v>0</v>
      </c>
      <c r="Q2429" s="19">
        <f t="shared" si="3524"/>
        <v>0</v>
      </c>
      <c r="R2429" s="19">
        <f t="shared" si="3466"/>
        <v>61267.6</v>
      </c>
      <c r="S2429" s="19">
        <f t="shared" ref="S2429" si="3525">S2430+S2433+S2436</f>
        <v>0</v>
      </c>
      <c r="T2429" s="19">
        <f t="shared" si="3449"/>
        <v>61267.6</v>
      </c>
      <c r="U2429" s="19">
        <f t="shared" si="3467"/>
        <v>57398.797999999995</v>
      </c>
      <c r="V2429" s="19">
        <f t="shared" si="3468"/>
        <v>57382.898000000001</v>
      </c>
      <c r="W2429" s="19">
        <f t="shared" ref="W2429" si="3526">W2430+W2433+W2436</f>
        <v>0</v>
      </c>
      <c r="X2429" s="32"/>
      <c r="Y2429" s="23"/>
      <c r="Z2429" s="2"/>
    </row>
    <row r="2430" spans="1:26" ht="93.6" x14ac:dyDescent="0.3">
      <c r="A2430" s="47" t="s">
        <v>530</v>
      </c>
      <c r="B2430" s="44">
        <v>100</v>
      </c>
      <c r="C2430" s="47"/>
      <c r="D2430" s="47"/>
      <c r="E2430" s="15" t="s">
        <v>577</v>
      </c>
      <c r="F2430" s="19">
        <f t="shared" ref="F2430:K2431" si="3527">F2431</f>
        <v>36866.800000000003</v>
      </c>
      <c r="G2430" s="19">
        <f t="shared" si="3527"/>
        <v>33283.1</v>
      </c>
      <c r="H2430" s="19">
        <f t="shared" si="3527"/>
        <v>33282.5</v>
      </c>
      <c r="I2430" s="19">
        <f t="shared" si="3527"/>
        <v>16294</v>
      </c>
      <c r="J2430" s="19">
        <f t="shared" si="3527"/>
        <v>16180.698</v>
      </c>
      <c r="K2430" s="19">
        <f t="shared" si="3527"/>
        <v>16180.698</v>
      </c>
      <c r="L2430" s="19">
        <f t="shared" si="3477"/>
        <v>53160.800000000003</v>
      </c>
      <c r="M2430" s="19">
        <f t="shared" si="3478"/>
        <v>49463.797999999995</v>
      </c>
      <c r="N2430" s="19">
        <f t="shared" si="3479"/>
        <v>49463.198000000004</v>
      </c>
      <c r="O2430" s="19">
        <f t="shared" ref="O2430:Q2431" si="3528">O2431</f>
        <v>0</v>
      </c>
      <c r="P2430" s="19">
        <f t="shared" si="3528"/>
        <v>0</v>
      </c>
      <c r="Q2430" s="19">
        <f t="shared" si="3528"/>
        <v>0</v>
      </c>
      <c r="R2430" s="19">
        <f t="shared" si="3466"/>
        <v>53160.800000000003</v>
      </c>
      <c r="S2430" s="19">
        <f t="shared" ref="S2430:S2431" si="3529">S2431</f>
        <v>0</v>
      </c>
      <c r="T2430" s="19">
        <f t="shared" si="3449"/>
        <v>53160.800000000003</v>
      </c>
      <c r="U2430" s="19">
        <f t="shared" si="3467"/>
        <v>49463.797999999995</v>
      </c>
      <c r="V2430" s="19">
        <f t="shared" si="3468"/>
        <v>49463.198000000004</v>
      </c>
      <c r="W2430" s="19">
        <f t="shared" ref="W2430:W2431" si="3530">W2431</f>
        <v>0</v>
      </c>
      <c r="X2430" s="32"/>
      <c r="Y2430" s="23"/>
      <c r="Z2430" s="2"/>
    </row>
    <row r="2431" spans="1:26" ht="31.2" x14ac:dyDescent="0.3">
      <c r="A2431" s="47" t="s">
        <v>530</v>
      </c>
      <c r="B2431" s="44">
        <v>110</v>
      </c>
      <c r="C2431" s="47"/>
      <c r="D2431" s="47"/>
      <c r="E2431" s="15" t="s">
        <v>584</v>
      </c>
      <c r="F2431" s="19">
        <f t="shared" si="3527"/>
        <v>36866.800000000003</v>
      </c>
      <c r="G2431" s="19">
        <f t="shared" si="3527"/>
        <v>33283.1</v>
      </c>
      <c r="H2431" s="19">
        <f t="shared" si="3527"/>
        <v>33282.5</v>
      </c>
      <c r="I2431" s="19">
        <f t="shared" si="3527"/>
        <v>16294</v>
      </c>
      <c r="J2431" s="19">
        <f t="shared" si="3527"/>
        <v>16180.698</v>
      </c>
      <c r="K2431" s="19">
        <f t="shared" si="3527"/>
        <v>16180.698</v>
      </c>
      <c r="L2431" s="19">
        <f t="shared" si="3477"/>
        <v>53160.800000000003</v>
      </c>
      <c r="M2431" s="19">
        <f t="shared" si="3478"/>
        <v>49463.797999999995</v>
      </c>
      <c r="N2431" s="19">
        <f t="shared" si="3479"/>
        <v>49463.198000000004</v>
      </c>
      <c r="O2431" s="19">
        <f t="shared" si="3528"/>
        <v>0</v>
      </c>
      <c r="P2431" s="19">
        <f t="shared" si="3528"/>
        <v>0</v>
      </c>
      <c r="Q2431" s="19">
        <f t="shared" si="3528"/>
        <v>0</v>
      </c>
      <c r="R2431" s="19">
        <f t="shared" si="3466"/>
        <v>53160.800000000003</v>
      </c>
      <c r="S2431" s="19">
        <f t="shared" si="3529"/>
        <v>0</v>
      </c>
      <c r="T2431" s="19">
        <f t="shared" si="3449"/>
        <v>53160.800000000003</v>
      </c>
      <c r="U2431" s="19">
        <f t="shared" si="3467"/>
        <v>49463.797999999995</v>
      </c>
      <c r="V2431" s="19">
        <f t="shared" si="3468"/>
        <v>49463.198000000004</v>
      </c>
      <c r="W2431" s="19">
        <f t="shared" si="3530"/>
        <v>0</v>
      </c>
      <c r="X2431" s="32"/>
      <c r="Y2431" s="23"/>
      <c r="Z2431" s="2"/>
    </row>
    <row r="2432" spans="1:26" x14ac:dyDescent="0.3">
      <c r="A2432" s="47" t="s">
        <v>530</v>
      </c>
      <c r="B2432" s="44">
        <v>110</v>
      </c>
      <c r="C2432" s="47" t="s">
        <v>5</v>
      </c>
      <c r="D2432" s="47" t="s">
        <v>6</v>
      </c>
      <c r="E2432" s="15" t="s">
        <v>543</v>
      </c>
      <c r="F2432" s="19">
        <v>36866.800000000003</v>
      </c>
      <c r="G2432" s="19">
        <v>33283.1</v>
      </c>
      <c r="H2432" s="19">
        <v>33282.5</v>
      </c>
      <c r="I2432" s="19">
        <v>16294</v>
      </c>
      <c r="J2432" s="19">
        <v>16180.698</v>
      </c>
      <c r="K2432" s="19">
        <v>16180.698</v>
      </c>
      <c r="L2432" s="19">
        <f t="shared" si="3477"/>
        <v>53160.800000000003</v>
      </c>
      <c r="M2432" s="19">
        <f t="shared" si="3478"/>
        <v>49463.797999999995</v>
      </c>
      <c r="N2432" s="19">
        <f t="shared" si="3479"/>
        <v>49463.198000000004</v>
      </c>
      <c r="O2432" s="19"/>
      <c r="P2432" s="19"/>
      <c r="Q2432" s="19"/>
      <c r="R2432" s="19">
        <f t="shared" si="3466"/>
        <v>53160.800000000003</v>
      </c>
      <c r="S2432" s="19"/>
      <c r="T2432" s="19">
        <f t="shared" ref="T2432:T2440" si="3531">R2432+S2432</f>
        <v>53160.800000000003</v>
      </c>
      <c r="U2432" s="19">
        <f t="shared" si="3467"/>
        <v>49463.797999999995</v>
      </c>
      <c r="V2432" s="19">
        <f t="shared" si="3468"/>
        <v>49463.198000000004</v>
      </c>
      <c r="W2432" s="19"/>
      <c r="X2432" s="32"/>
      <c r="Y2432" s="23" t="s">
        <v>1330</v>
      </c>
      <c r="Z2432" s="2"/>
    </row>
    <row r="2433" spans="1:26" ht="31.2" x14ac:dyDescent="0.3">
      <c r="A2433" s="47" t="s">
        <v>530</v>
      </c>
      <c r="B2433" s="44">
        <v>200</v>
      </c>
      <c r="C2433" s="47"/>
      <c r="D2433" s="47"/>
      <c r="E2433" s="15" t="s">
        <v>578</v>
      </c>
      <c r="F2433" s="19">
        <f t="shared" ref="F2433:K2434" si="3532">F2434</f>
        <v>7222.2</v>
      </c>
      <c r="G2433" s="19">
        <f t="shared" si="3532"/>
        <v>7151.7</v>
      </c>
      <c r="H2433" s="19">
        <f t="shared" si="3532"/>
        <v>7159.5</v>
      </c>
      <c r="I2433" s="19">
        <f t="shared" si="3532"/>
        <v>0</v>
      </c>
      <c r="J2433" s="19">
        <f t="shared" si="3532"/>
        <v>0</v>
      </c>
      <c r="K2433" s="19">
        <f t="shared" si="3532"/>
        <v>0</v>
      </c>
      <c r="L2433" s="19">
        <f t="shared" si="3477"/>
        <v>7222.2</v>
      </c>
      <c r="M2433" s="19">
        <f t="shared" si="3478"/>
        <v>7151.7</v>
      </c>
      <c r="N2433" s="19">
        <f t="shared" si="3479"/>
        <v>7159.5</v>
      </c>
      <c r="O2433" s="19">
        <f t="shared" ref="O2433:Q2434" si="3533">O2434</f>
        <v>0</v>
      </c>
      <c r="P2433" s="19">
        <f t="shared" si="3533"/>
        <v>0</v>
      </c>
      <c r="Q2433" s="19">
        <f t="shared" si="3533"/>
        <v>0</v>
      </c>
      <c r="R2433" s="19">
        <f t="shared" si="3466"/>
        <v>7222.2</v>
      </c>
      <c r="S2433" s="19">
        <f t="shared" ref="S2433:S2434" si="3534">S2434</f>
        <v>0</v>
      </c>
      <c r="T2433" s="19">
        <f t="shared" si="3531"/>
        <v>7222.2</v>
      </c>
      <c r="U2433" s="19">
        <f t="shared" si="3467"/>
        <v>7151.7</v>
      </c>
      <c r="V2433" s="19">
        <f t="shared" si="3468"/>
        <v>7159.5</v>
      </c>
      <c r="W2433" s="19">
        <f t="shared" ref="W2433:W2434" si="3535">W2434</f>
        <v>0</v>
      </c>
      <c r="X2433" s="32"/>
      <c r="Y2433" s="23"/>
      <c r="Z2433" s="2"/>
    </row>
    <row r="2434" spans="1:26" ht="46.8" x14ac:dyDescent="0.3">
      <c r="A2434" s="47" t="s">
        <v>530</v>
      </c>
      <c r="B2434" s="44">
        <v>240</v>
      </c>
      <c r="C2434" s="47"/>
      <c r="D2434" s="47"/>
      <c r="E2434" s="15" t="s">
        <v>586</v>
      </c>
      <c r="F2434" s="19">
        <f t="shared" si="3532"/>
        <v>7222.2</v>
      </c>
      <c r="G2434" s="19">
        <f t="shared" si="3532"/>
        <v>7151.7</v>
      </c>
      <c r="H2434" s="19">
        <f t="shared" si="3532"/>
        <v>7159.5</v>
      </c>
      <c r="I2434" s="19">
        <f t="shared" si="3532"/>
        <v>0</v>
      </c>
      <c r="J2434" s="19">
        <f t="shared" si="3532"/>
        <v>0</v>
      </c>
      <c r="K2434" s="19">
        <f t="shared" si="3532"/>
        <v>0</v>
      </c>
      <c r="L2434" s="19">
        <f t="shared" si="3477"/>
        <v>7222.2</v>
      </c>
      <c r="M2434" s="19">
        <f t="shared" si="3478"/>
        <v>7151.7</v>
      </c>
      <c r="N2434" s="19">
        <f t="shared" si="3479"/>
        <v>7159.5</v>
      </c>
      <c r="O2434" s="19">
        <f t="shared" si="3533"/>
        <v>0</v>
      </c>
      <c r="P2434" s="19">
        <f t="shared" si="3533"/>
        <v>0</v>
      </c>
      <c r="Q2434" s="19">
        <f t="shared" si="3533"/>
        <v>0</v>
      </c>
      <c r="R2434" s="19">
        <f t="shared" si="3466"/>
        <v>7222.2</v>
      </c>
      <c r="S2434" s="19">
        <f t="shared" si="3534"/>
        <v>0</v>
      </c>
      <c r="T2434" s="19">
        <f t="shared" si="3531"/>
        <v>7222.2</v>
      </c>
      <c r="U2434" s="19">
        <f t="shared" si="3467"/>
        <v>7151.7</v>
      </c>
      <c r="V2434" s="19">
        <f t="shared" si="3468"/>
        <v>7159.5</v>
      </c>
      <c r="W2434" s="19">
        <f t="shared" si="3535"/>
        <v>0</v>
      </c>
      <c r="X2434" s="32"/>
      <c r="Y2434" s="23"/>
      <c r="Z2434" s="2"/>
    </row>
    <row r="2435" spans="1:26" x14ac:dyDescent="0.3">
      <c r="A2435" s="47" t="s">
        <v>530</v>
      </c>
      <c r="B2435" s="44">
        <v>240</v>
      </c>
      <c r="C2435" s="47" t="s">
        <v>5</v>
      </c>
      <c r="D2435" s="47" t="s">
        <v>6</v>
      </c>
      <c r="E2435" s="15" t="s">
        <v>543</v>
      </c>
      <c r="F2435" s="19">
        <v>7222.2</v>
      </c>
      <c r="G2435" s="19">
        <v>7151.7</v>
      </c>
      <c r="H2435" s="19">
        <v>7159.5</v>
      </c>
      <c r="I2435" s="19"/>
      <c r="J2435" s="19"/>
      <c r="K2435" s="19"/>
      <c r="L2435" s="19">
        <f t="shared" si="3477"/>
        <v>7222.2</v>
      </c>
      <c r="M2435" s="19">
        <f t="shared" si="3478"/>
        <v>7151.7</v>
      </c>
      <c r="N2435" s="19">
        <f t="shared" si="3479"/>
        <v>7159.5</v>
      </c>
      <c r="O2435" s="19"/>
      <c r="P2435" s="19"/>
      <c r="Q2435" s="19"/>
      <c r="R2435" s="19">
        <f t="shared" si="3466"/>
        <v>7222.2</v>
      </c>
      <c r="S2435" s="19"/>
      <c r="T2435" s="19">
        <f t="shared" si="3531"/>
        <v>7222.2</v>
      </c>
      <c r="U2435" s="19">
        <f t="shared" si="3467"/>
        <v>7151.7</v>
      </c>
      <c r="V2435" s="19">
        <f t="shared" si="3468"/>
        <v>7159.5</v>
      </c>
      <c r="W2435" s="19"/>
      <c r="X2435" s="32"/>
      <c r="Y2435" s="23"/>
      <c r="Z2435" s="2"/>
    </row>
    <row r="2436" spans="1:26" x14ac:dyDescent="0.3">
      <c r="A2436" s="47" t="s">
        <v>530</v>
      </c>
      <c r="B2436" s="44">
        <v>800</v>
      </c>
      <c r="C2436" s="47"/>
      <c r="D2436" s="47"/>
      <c r="E2436" s="15" t="s">
        <v>583</v>
      </c>
      <c r="F2436" s="19">
        <f>F2437</f>
        <v>884.6</v>
      </c>
      <c r="G2436" s="19">
        <f t="shared" ref="G2436:W2437" si="3536">G2437</f>
        <v>783.3</v>
      </c>
      <c r="H2436" s="19">
        <f t="shared" si="3536"/>
        <v>760.2</v>
      </c>
      <c r="I2436" s="19">
        <f t="shared" si="3536"/>
        <v>0</v>
      </c>
      <c r="J2436" s="19">
        <f t="shared" si="3536"/>
        <v>0</v>
      </c>
      <c r="K2436" s="19">
        <f t="shared" si="3536"/>
        <v>0</v>
      </c>
      <c r="L2436" s="19">
        <f t="shared" si="3477"/>
        <v>884.6</v>
      </c>
      <c r="M2436" s="19">
        <f t="shared" si="3478"/>
        <v>783.3</v>
      </c>
      <c r="N2436" s="19">
        <f t="shared" si="3479"/>
        <v>760.2</v>
      </c>
      <c r="O2436" s="19">
        <f t="shared" si="3536"/>
        <v>0</v>
      </c>
      <c r="P2436" s="19">
        <f t="shared" si="3536"/>
        <v>0</v>
      </c>
      <c r="Q2436" s="19">
        <f t="shared" si="3536"/>
        <v>0</v>
      </c>
      <c r="R2436" s="19">
        <f t="shared" si="3466"/>
        <v>884.6</v>
      </c>
      <c r="S2436" s="19">
        <f t="shared" si="3536"/>
        <v>0</v>
      </c>
      <c r="T2436" s="19">
        <f t="shared" si="3531"/>
        <v>884.6</v>
      </c>
      <c r="U2436" s="19">
        <f t="shared" si="3467"/>
        <v>783.3</v>
      </c>
      <c r="V2436" s="19">
        <f t="shared" si="3468"/>
        <v>760.2</v>
      </c>
      <c r="W2436" s="19">
        <f t="shared" si="3536"/>
        <v>0</v>
      </c>
      <c r="X2436" s="32"/>
      <c r="Y2436" s="23"/>
      <c r="Z2436" s="2"/>
    </row>
    <row r="2437" spans="1:26" x14ac:dyDescent="0.3">
      <c r="A2437" s="47" t="s">
        <v>530</v>
      </c>
      <c r="B2437" s="44">
        <v>850</v>
      </c>
      <c r="C2437" s="47"/>
      <c r="D2437" s="47"/>
      <c r="E2437" s="15" t="s">
        <v>601</v>
      </c>
      <c r="F2437" s="19">
        <f t="shared" ref="F2437:H2437" si="3537">F2438</f>
        <v>884.6</v>
      </c>
      <c r="G2437" s="19">
        <f t="shared" si="3537"/>
        <v>783.3</v>
      </c>
      <c r="H2437" s="19">
        <f t="shared" si="3537"/>
        <v>760.2</v>
      </c>
      <c r="I2437" s="19">
        <f t="shared" si="3536"/>
        <v>0</v>
      </c>
      <c r="J2437" s="19">
        <f t="shared" si="3536"/>
        <v>0</v>
      </c>
      <c r="K2437" s="19">
        <f t="shared" si="3536"/>
        <v>0</v>
      </c>
      <c r="L2437" s="19">
        <f t="shared" si="3477"/>
        <v>884.6</v>
      </c>
      <c r="M2437" s="19">
        <f t="shared" si="3478"/>
        <v>783.3</v>
      </c>
      <c r="N2437" s="19">
        <f t="shared" si="3479"/>
        <v>760.2</v>
      </c>
      <c r="O2437" s="19">
        <f t="shared" si="3536"/>
        <v>0</v>
      </c>
      <c r="P2437" s="19">
        <f t="shared" si="3536"/>
        <v>0</v>
      </c>
      <c r="Q2437" s="19">
        <f t="shared" si="3536"/>
        <v>0</v>
      </c>
      <c r="R2437" s="19">
        <f t="shared" si="3466"/>
        <v>884.6</v>
      </c>
      <c r="S2437" s="19">
        <f t="shared" si="3536"/>
        <v>0</v>
      </c>
      <c r="T2437" s="19">
        <f t="shared" si="3531"/>
        <v>884.6</v>
      </c>
      <c r="U2437" s="19">
        <f t="shared" si="3467"/>
        <v>783.3</v>
      </c>
      <c r="V2437" s="19">
        <f t="shared" si="3468"/>
        <v>760.2</v>
      </c>
      <c r="W2437" s="19">
        <f t="shared" ref="W2437" si="3538">W2438</f>
        <v>0</v>
      </c>
      <c r="X2437" s="32"/>
      <c r="Y2437" s="23"/>
      <c r="Z2437" s="2"/>
    </row>
    <row r="2438" spans="1:26" x14ac:dyDescent="0.3">
      <c r="A2438" s="47" t="s">
        <v>530</v>
      </c>
      <c r="B2438" s="44">
        <v>850</v>
      </c>
      <c r="C2438" s="47" t="s">
        <v>5</v>
      </c>
      <c r="D2438" s="47" t="s">
        <v>6</v>
      </c>
      <c r="E2438" s="15" t="s">
        <v>543</v>
      </c>
      <c r="F2438" s="19">
        <v>884.6</v>
      </c>
      <c r="G2438" s="19">
        <v>783.3</v>
      </c>
      <c r="H2438" s="19">
        <v>760.2</v>
      </c>
      <c r="I2438" s="19"/>
      <c r="J2438" s="19"/>
      <c r="K2438" s="19"/>
      <c r="L2438" s="19">
        <f t="shared" si="3477"/>
        <v>884.6</v>
      </c>
      <c r="M2438" s="19">
        <f t="shared" si="3478"/>
        <v>783.3</v>
      </c>
      <c r="N2438" s="19">
        <f t="shared" si="3479"/>
        <v>760.2</v>
      </c>
      <c r="O2438" s="19"/>
      <c r="P2438" s="19"/>
      <c r="Q2438" s="19"/>
      <c r="R2438" s="19">
        <f t="shared" si="3466"/>
        <v>884.6</v>
      </c>
      <c r="S2438" s="19"/>
      <c r="T2438" s="19">
        <f t="shared" si="3531"/>
        <v>884.6</v>
      </c>
      <c r="U2438" s="19">
        <f t="shared" si="3467"/>
        <v>783.3</v>
      </c>
      <c r="V2438" s="19">
        <f t="shared" si="3468"/>
        <v>760.2</v>
      </c>
      <c r="W2438" s="19"/>
      <c r="X2438" s="32"/>
      <c r="Y2438" s="23"/>
      <c r="Z2438" s="2"/>
    </row>
    <row r="2439" spans="1:26" s="9" customFormat="1" x14ac:dyDescent="0.3">
      <c r="A2439" s="8" t="s">
        <v>533</v>
      </c>
      <c r="B2439" s="8" t="s">
        <v>576</v>
      </c>
      <c r="C2439" s="8" t="s">
        <v>534</v>
      </c>
      <c r="D2439" s="8" t="s">
        <v>534</v>
      </c>
      <c r="E2439" s="45" t="s">
        <v>536</v>
      </c>
      <c r="F2439" s="12">
        <v>0</v>
      </c>
      <c r="G2439" s="12">
        <v>620600</v>
      </c>
      <c r="H2439" s="12">
        <v>1247100</v>
      </c>
      <c r="I2439" s="12"/>
      <c r="J2439" s="29">
        <f>146.8+310.8+686.2</f>
        <v>1143.8000000000002</v>
      </c>
      <c r="K2439" s="29">
        <f>121.5+310.8+321.1+2117.1+686.2</f>
        <v>3556.7</v>
      </c>
      <c r="L2439" s="12">
        <f t="shared" si="3477"/>
        <v>0</v>
      </c>
      <c r="M2439" s="12">
        <f t="shared" si="3478"/>
        <v>621743.80000000005</v>
      </c>
      <c r="N2439" s="12">
        <f t="shared" si="3479"/>
        <v>1250656.7</v>
      </c>
      <c r="O2439" s="12"/>
      <c r="P2439" s="12"/>
      <c r="Q2439" s="12"/>
      <c r="R2439" s="12">
        <f t="shared" si="3466"/>
        <v>0</v>
      </c>
      <c r="S2439" s="12"/>
      <c r="T2439" s="12">
        <f t="shared" si="3531"/>
        <v>0</v>
      </c>
      <c r="U2439" s="12">
        <f t="shared" si="3467"/>
        <v>621743.80000000005</v>
      </c>
      <c r="V2439" s="12">
        <f t="shared" si="3468"/>
        <v>1250656.7</v>
      </c>
      <c r="W2439" s="12"/>
      <c r="X2439" s="22"/>
      <c r="Y2439" s="25" t="s">
        <v>1356</v>
      </c>
    </row>
    <row r="2440" spans="1:26" x14ac:dyDescent="0.3">
      <c r="A2440" s="50" t="s">
        <v>535</v>
      </c>
      <c r="B2440" s="50"/>
      <c r="C2440" s="50"/>
      <c r="D2440" s="50"/>
      <c r="E2440" s="50"/>
      <c r="F2440" s="12">
        <f t="shared" ref="F2440:K2440" si="3539">F18+F90+F204+F331+F367+F487+F630+F861+F1078+F1148+F1395+F1484+F1552+F1583+F1640+F1739+F1775+F1943+F2004+F2032+F2272+F2294+F2315+F2333+F2411+F2427+F2439</f>
        <v>39288877.399999999</v>
      </c>
      <c r="G2440" s="12">
        <f t="shared" si="3539"/>
        <v>41453119.899999991</v>
      </c>
      <c r="H2440" s="12">
        <f t="shared" si="3539"/>
        <v>41051688.600000001</v>
      </c>
      <c r="I2440" s="12">
        <f t="shared" si="3539"/>
        <v>-164232.09999999995</v>
      </c>
      <c r="J2440" s="12">
        <f t="shared" si="3539"/>
        <v>-6.3664629124104977E-12</v>
      </c>
      <c r="K2440" s="12">
        <f t="shared" si="3539"/>
        <v>0</v>
      </c>
      <c r="L2440" s="12">
        <f t="shared" si="3477"/>
        <v>39124645.299999997</v>
      </c>
      <c r="M2440" s="12">
        <f t="shared" si="3478"/>
        <v>41453119.899999991</v>
      </c>
      <c r="N2440" s="12">
        <f t="shared" si="3479"/>
        <v>41051688.600000001</v>
      </c>
      <c r="O2440" s="12">
        <f>O18+O90+O204+O331+O367+O487+O630+O861+O1078+O1148+O1395+O1484+O1552+O1583+O1640+O1739+O1775+O1943+O2004+O2032+O2272+O2294+O2315+O2333+O2411+O2427+O2439</f>
        <v>1879380.31</v>
      </c>
      <c r="P2440" s="12">
        <f>P18+P90+P204+P331+P367+P487+P630+P861+P1078+P1148+P1395+P1484+P1552+P1583+P1640+P1739+P1775+P1943+P2004+P2032+P2272+P2294+P2315+P2333+P2411+P2427+P2439</f>
        <v>496418</v>
      </c>
      <c r="Q2440" s="12">
        <f>Q18+Q90+Q204+Q331+Q367+Q487+Q630+Q861+Q1078+Q1148+Q1395+Q1484+Q1552+Q1583+Q1640+Q1739+Q1775+Q1943+Q2004+Q2032+Q2272+Q2294+Q2315+Q2333+Q2411+Q2427+Q2439</f>
        <v>66138.800000000017</v>
      </c>
      <c r="R2440" s="12">
        <f t="shared" si="3466"/>
        <v>41004025.609999999</v>
      </c>
      <c r="S2440" s="12">
        <f>S18+S90+S204+S331+S367+S487+S630+S861+S1078+S1148+S1395+S1484+S1552+S1583+S1640+S1739+S1775+S1943+S2004+S2032+S2272+S2294+S2315+S2333+S2411+S2427+S2439</f>
        <v>0</v>
      </c>
      <c r="T2440" s="12">
        <f t="shared" si="3531"/>
        <v>41004025.609999999</v>
      </c>
      <c r="U2440" s="12">
        <f t="shared" si="3467"/>
        <v>41949537.899999991</v>
      </c>
      <c r="V2440" s="12">
        <f t="shared" si="3468"/>
        <v>41117827.399999999</v>
      </c>
      <c r="W2440" s="12">
        <f>W18+W90+W204+W331+W367+W487+W630+W861+W1078+W1148+W1395+W1484+W1552+W1583+W1640+W1739+W1775+W1943+W2004+W2032+W2272+W2294+W2315+W2333+W2411+W2427+W2439</f>
        <v>0</v>
      </c>
      <c r="X2440" s="22"/>
      <c r="Y2440" s="25"/>
      <c r="Z2440" s="2"/>
    </row>
    <row r="2443" spans="1:26" x14ac:dyDescent="0.3">
      <c r="F2443" s="12"/>
      <c r="G2443" s="12"/>
      <c r="H2443" s="12"/>
      <c r="I2443" s="22"/>
      <c r="J2443" s="22"/>
      <c r="K2443" s="22"/>
      <c r="L2443" s="22"/>
      <c r="M2443" s="22"/>
      <c r="N2443" s="22"/>
      <c r="O2443" s="22"/>
      <c r="P2443" s="22"/>
      <c r="Q2443" s="22"/>
      <c r="R2443" s="22"/>
      <c r="T2443" s="22"/>
      <c r="U2443" s="22"/>
      <c r="V2443" s="22"/>
    </row>
    <row r="2444" spans="1:26" x14ac:dyDescent="0.3">
      <c r="F2444" s="12"/>
      <c r="G2444" s="12"/>
      <c r="H2444" s="1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T2444" s="22"/>
      <c r="U2444" s="22"/>
      <c r="V2444" s="22"/>
    </row>
  </sheetData>
  <autoFilter ref="A17:Z2440">
    <filterColumn colId="23">
      <filters blank="1"/>
    </filterColumn>
  </autoFilter>
  <mergeCells count="33">
    <mergeCell ref="U4:V4"/>
    <mergeCell ref="W16:W17"/>
    <mergeCell ref="A16:A17"/>
    <mergeCell ref="B16:B17"/>
    <mergeCell ref="C16:C17"/>
    <mergeCell ref="D16:D17"/>
    <mergeCell ref="E16:E17"/>
    <mergeCell ref="F16:F17"/>
    <mergeCell ref="H16:H17"/>
    <mergeCell ref="I16:K16"/>
    <mergeCell ref="L16:L17"/>
    <mergeCell ref="M16:M17"/>
    <mergeCell ref="N16:N17"/>
    <mergeCell ref="R16:R17"/>
    <mergeCell ref="U16:U17"/>
    <mergeCell ref="V16:V17"/>
    <mergeCell ref="T16:T17"/>
    <mergeCell ref="S16:S17"/>
    <mergeCell ref="A2440:E2440"/>
    <mergeCell ref="G16:G17"/>
    <mergeCell ref="C1:D1"/>
    <mergeCell ref="C2:D2"/>
    <mergeCell ref="C3:D3"/>
    <mergeCell ref="A11:V13"/>
    <mergeCell ref="U9:V9"/>
    <mergeCell ref="U6:V6"/>
    <mergeCell ref="U8:V8"/>
    <mergeCell ref="U1:V1"/>
    <mergeCell ref="U2:V2"/>
    <mergeCell ref="U3:V3"/>
    <mergeCell ref="G1:H1"/>
    <mergeCell ref="G2:H2"/>
    <mergeCell ref="G3:H3"/>
  </mergeCells>
  <printOptions horizontalCentered="1"/>
  <pageMargins left="0.39" right="0.31496062992125984" top="0.35433070866141736" bottom="0.55118110236220474" header="0.11811023622047245" footer="0.11811023622047245"/>
  <pageSetup paperSize="9" scale="70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2020-02-26T04:47:58Z</cp:lastPrinted>
  <dcterms:created xsi:type="dcterms:W3CDTF">2013-10-10T08:33:25Z</dcterms:created>
  <dcterms:modified xsi:type="dcterms:W3CDTF">2020-02-26T04:48:01Z</dcterms:modified>
</cp:coreProperties>
</file>