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835"/>
  </bookViews>
  <sheets>
    <sheet name="2022-24" sheetId="2" r:id="rId1"/>
  </sheets>
  <calcPr calcId="152511"/>
</workbook>
</file>

<file path=xl/calcChain.xml><?xml version="1.0" encoding="utf-8"?>
<calcChain xmlns="http://schemas.openxmlformats.org/spreadsheetml/2006/main">
  <c r="E15" i="2" l="1"/>
  <c r="E16" i="2"/>
  <c r="D15" i="2"/>
  <c r="D16" i="2"/>
  <c r="E20" i="2" l="1"/>
  <c r="E30" i="2"/>
  <c r="E32" i="2"/>
  <c r="E21" i="2" s="1"/>
  <c r="D20" i="2" l="1"/>
  <c r="C21" i="2"/>
  <c r="C20" i="2"/>
  <c r="D32" i="2"/>
  <c r="D21" i="2" s="1"/>
  <c r="D30" i="2"/>
  <c r="C24" i="2"/>
  <c r="C28" i="2" s="1"/>
  <c r="D24" i="2" s="1"/>
  <c r="D28" i="2" s="1"/>
  <c r="E24" i="2" s="1"/>
  <c r="E28" i="2" s="1"/>
  <c r="C15" i="2" l="1"/>
  <c r="C19" i="2" l="1"/>
  <c r="C22" i="2" s="1"/>
  <c r="C17" i="2" l="1"/>
  <c r="C36" i="2" s="1"/>
  <c r="D19" i="2" l="1"/>
  <c r="D22" i="2" s="1"/>
  <c r="E19" i="2" s="1"/>
  <c r="E22" i="2" s="1"/>
  <c r="D14" i="2" l="1"/>
  <c r="D17" i="2" l="1"/>
  <c r="E14" i="2" s="1"/>
  <c r="D36" i="2"/>
  <c r="E17" i="2" l="1"/>
  <c r="E36" i="2" s="1"/>
</calcChain>
</file>

<file path=xl/sharedStrings.xml><?xml version="1.0" encoding="utf-8"?>
<sst xmlns="http://schemas.openxmlformats.org/spreadsheetml/2006/main" count="41" uniqueCount="25">
  <si>
    <t xml:space="preserve"> </t>
  </si>
  <si>
    <t>№ 
п/п</t>
  </si>
  <si>
    <t>1.</t>
  </si>
  <si>
    <t>Кредиты кредитных организаций в валюте Российской Федерации</t>
  </si>
  <si>
    <t>к решению</t>
  </si>
  <si>
    <t>Пермской городской Думы</t>
  </si>
  <si>
    <t>Перечень муниципальных внутренних заимствований</t>
  </si>
  <si>
    <t>привлечение средств в финансовом году</t>
  </si>
  <si>
    <t>задолженность на начало финансового года</t>
  </si>
  <si>
    <t>Бюджетные кредиты от других бюджетов бюджетной системы Российской Федерации</t>
  </si>
  <si>
    <t>2.</t>
  </si>
  <si>
    <t>ё</t>
  </si>
  <si>
    <t>погашение основной суммы задолженности в финансовом году</t>
  </si>
  <si>
    <t>тыс.руб.</t>
  </si>
  <si>
    <t>2022 год</t>
  </si>
  <si>
    <t>задолженность на конец финансового года</t>
  </si>
  <si>
    <t>Программа муниципальных внутренних заимствований города Перми на 2022 год и на плановый период 2023 и 2024 годов</t>
  </si>
  <si>
    <t>2023  год</t>
  </si>
  <si>
    <t>2024 год</t>
  </si>
  <si>
    <t>2.1.</t>
  </si>
  <si>
    <t>Бюджетные кредиты, предоставленные для частичного покрытия дефицита бюджета</t>
  </si>
  <si>
    <t>2.2.</t>
  </si>
  <si>
    <t>Бюджетные кредиты, предоставленные на пополнение остатков средств на счете бюджета</t>
  </si>
  <si>
    <t>ПРИЛОЖЕНИЕ 6</t>
  </si>
  <si>
    <t>от 21.12.2021 № 306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</si>
</sst>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2" fillId="0" borderId="0"/>
    <xf numFmtId="0" fontId="2" fillId="0" borderId="0"/>
    <xf numFmtId="0" fontId="1" fillId="0" borderId="0"/>
  </cellStyleXfs>
  <cellXfs count="34">
    <xf numFmtId="0" fontId="0" fillId="0" borderId="0" xfId="0"/>
    <xf numFmtId="3" fontId="3" fillId="0" borderId="0" xfId="2" applyNumberFormat="1" applyFont="1" applyAlignment="1">
      <alignment horizontal="center" vertical="top" wrapText="1"/>
    </xf>
    <xf numFmtId="3" fontId="3" fillId="0" borderId="0" xfId="2" applyNumberFormat="1" applyFont="1" applyAlignment="1">
      <alignment horizontal="left" vertical="top" wrapText="1"/>
    </xf>
    <xf numFmtId="0" fontId="4" fillId="0" borderId="0" xfId="3" applyFont="1"/>
    <xf numFmtId="3" fontId="6" fillId="2" borderId="1" xfId="2" applyNumberFormat="1" applyFont="1" applyFill="1" applyBorder="1" applyAlignment="1">
      <alignment horizontal="left" vertical="top" wrapText="1"/>
    </xf>
    <xf numFmtId="3" fontId="6" fillId="0" borderId="1" xfId="2" applyNumberFormat="1" applyFont="1" applyBorder="1" applyAlignment="1">
      <alignment horizontal="left" vertical="center" wrapText="1"/>
    </xf>
    <xf numFmtId="3" fontId="6" fillId="2" borderId="1" xfId="2" applyNumberFormat="1" applyFont="1" applyFill="1" applyBorder="1" applyAlignment="1">
      <alignment horizontal="left" vertical="center" wrapText="1"/>
    </xf>
    <xf numFmtId="3" fontId="6" fillId="0" borderId="1" xfId="2" applyNumberFormat="1" applyFont="1" applyBorder="1" applyAlignment="1">
      <alignment horizontal="center" vertical="center" wrapText="1"/>
    </xf>
    <xf numFmtId="0" fontId="7" fillId="0" borderId="1" xfId="3" applyFont="1" applyBorder="1" applyAlignment="1">
      <alignment horizontal="center" vertical="center"/>
    </xf>
    <xf numFmtId="164" fontId="3" fillId="0" borderId="0" xfId="2" applyNumberFormat="1" applyFont="1" applyAlignment="1">
      <alignment horizontal="center" vertical="top" wrapText="1"/>
    </xf>
    <xf numFmtId="164" fontId="6" fillId="0" borderId="1" xfId="2" applyNumberFormat="1" applyFont="1" applyFill="1" applyBorder="1" applyAlignment="1">
      <alignment horizontal="right" vertical="center" wrapText="1"/>
    </xf>
    <xf numFmtId="164" fontId="4" fillId="0" borderId="0" xfId="3" applyNumberFormat="1" applyFont="1"/>
    <xf numFmtId="164" fontId="7" fillId="0" borderId="1" xfId="3" applyNumberFormat="1" applyFont="1" applyBorder="1" applyAlignment="1">
      <alignment horizontal="right" vertical="center"/>
    </xf>
    <xf numFmtId="164" fontId="6" fillId="0" borderId="0" xfId="2" applyNumberFormat="1" applyFont="1" applyFill="1" applyAlignment="1">
      <alignment horizontal="right"/>
    </xf>
    <xf numFmtId="0" fontId="4" fillId="0" borderId="0" xfId="3" applyFont="1" applyAlignment="1">
      <alignment horizontal="center" wrapText="1"/>
    </xf>
    <xf numFmtId="0" fontId="7" fillId="0" borderId="1" xfId="3" applyFont="1" applyBorder="1" applyAlignment="1">
      <alignment horizontal="left" vertical="center" wrapText="1"/>
    </xf>
    <xf numFmtId="164" fontId="7" fillId="0" borderId="0" xfId="3" applyNumberFormat="1" applyFont="1" applyAlignment="1"/>
    <xf numFmtId="164" fontId="6" fillId="0" borderId="0" xfId="2" applyNumberFormat="1" applyFont="1" applyFill="1" applyAlignment="1"/>
    <xf numFmtId="164" fontId="7" fillId="0" borderId="0" xfId="3" applyNumberFormat="1" applyFont="1" applyAlignment="1">
      <alignment horizontal="right"/>
    </xf>
    <xf numFmtId="164" fontId="6" fillId="2" borderId="1" xfId="2" applyNumberFormat="1" applyFont="1" applyFill="1" applyBorder="1" applyAlignment="1">
      <alignment vertical="center" wrapText="1"/>
    </xf>
    <xf numFmtId="164" fontId="6" fillId="0" borderId="1" xfId="2" applyNumberFormat="1" applyFont="1" applyFill="1" applyBorder="1" applyAlignment="1">
      <alignment vertical="center" wrapText="1"/>
    </xf>
    <xf numFmtId="164" fontId="7" fillId="0" borderId="1" xfId="3" applyNumberFormat="1" applyFont="1" applyBorder="1" applyAlignment="1">
      <alignment vertical="center"/>
    </xf>
    <xf numFmtId="164" fontId="6" fillId="0" borderId="1" xfId="2" applyNumberFormat="1" applyFont="1" applyBorder="1" applyAlignment="1">
      <alignment vertical="center" wrapText="1"/>
    </xf>
    <xf numFmtId="3" fontId="6" fillId="0" borderId="2" xfId="2" applyNumberFormat="1" applyFont="1" applyBorder="1" applyAlignment="1">
      <alignment horizontal="center" vertical="center" wrapText="1"/>
    </xf>
    <xf numFmtId="164" fontId="7" fillId="0" borderId="1" xfId="3" applyNumberFormat="1" applyFont="1" applyBorder="1" applyAlignment="1">
      <alignment vertical="center" wrapText="1"/>
    </xf>
    <xf numFmtId="164" fontId="4" fillId="0" borderId="1" xfId="3" applyNumberFormat="1" applyFont="1" applyBorder="1" applyAlignment="1">
      <alignment vertical="center"/>
    </xf>
    <xf numFmtId="0" fontId="7" fillId="0" borderId="1" xfId="3" applyFont="1" applyBorder="1" applyAlignment="1">
      <alignment vertical="center"/>
    </xf>
    <xf numFmtId="0" fontId="4" fillId="0" borderId="1" xfId="3" applyFont="1" applyBorder="1" applyAlignment="1">
      <alignment vertical="center"/>
    </xf>
    <xf numFmtId="3" fontId="9" fillId="0" borderId="2" xfId="2" applyNumberFormat="1" applyFont="1" applyBorder="1" applyAlignment="1">
      <alignment horizontal="center" vertical="center" wrapText="1"/>
    </xf>
    <xf numFmtId="164" fontId="9" fillId="0" borderId="2" xfId="2" applyNumberFormat="1" applyFont="1" applyBorder="1" applyAlignment="1">
      <alignment horizontal="center" vertical="center" wrapText="1"/>
    </xf>
    <xf numFmtId="164" fontId="8" fillId="0" borderId="2" xfId="3" applyNumberFormat="1" applyFont="1" applyBorder="1" applyAlignment="1">
      <alignment horizontal="center" vertical="center"/>
    </xf>
    <xf numFmtId="3" fontId="5" fillId="0" borderId="0" xfId="2" applyNumberFormat="1" applyFont="1" applyAlignment="1">
      <alignment horizontal="center" vertical="center" wrapText="1"/>
    </xf>
    <xf numFmtId="164" fontId="6" fillId="0" borderId="0" xfId="2" applyNumberFormat="1" applyFont="1" applyFill="1" applyAlignment="1">
      <alignment horizontal="right"/>
    </xf>
    <xf numFmtId="164" fontId="7" fillId="0" borderId="0" xfId="3" applyNumberFormat="1" applyFont="1" applyAlignment="1">
      <alignment horizontal="right"/>
    </xf>
  </cellXfs>
  <cellStyles count="4">
    <cellStyle name="Обычный" xfId="0" builtinId="0"/>
    <cellStyle name="Обычный 11" xfId="3"/>
    <cellStyle name="Обычный 2 3 2" xfId="1"/>
    <cellStyle name="Обычный_Лист1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tabSelected="1" zoomScaleNormal="100" zoomScaleSheetLayoutView="90" workbookViewId="0">
      <selection activeCell="H4" sqref="H4"/>
    </sheetView>
  </sheetViews>
  <sheetFormatPr defaultColWidth="9.140625" defaultRowHeight="15" x14ac:dyDescent="0.25"/>
  <cols>
    <col min="1" max="1" width="6.140625" style="3" customWidth="1"/>
    <col min="2" max="2" width="58.7109375" style="14" customWidth="1"/>
    <col min="3" max="3" width="19.7109375" style="3" customWidth="1"/>
    <col min="4" max="4" width="20.42578125" style="11" customWidth="1"/>
    <col min="5" max="5" width="19.28515625" style="11" customWidth="1"/>
    <col min="6" max="6" width="9.140625" style="3" customWidth="1"/>
    <col min="7" max="7" width="11.85546875" style="3" customWidth="1"/>
    <col min="8" max="16384" width="9.140625" style="3"/>
  </cols>
  <sheetData>
    <row r="1" spans="1:9" ht="18.75" x14ac:dyDescent="0.3">
      <c r="A1" s="1"/>
      <c r="B1" s="1"/>
      <c r="C1" s="1"/>
      <c r="D1" s="33" t="s">
        <v>23</v>
      </c>
      <c r="E1" s="33"/>
      <c r="F1" s="16"/>
      <c r="H1" s="16"/>
      <c r="I1" s="16"/>
    </row>
    <row r="2" spans="1:9" ht="18.75" x14ac:dyDescent="0.3">
      <c r="A2" s="1"/>
      <c r="B2" s="1"/>
      <c r="C2" s="1"/>
      <c r="D2" s="32" t="s">
        <v>4</v>
      </c>
      <c r="E2" s="32"/>
      <c r="F2" s="17"/>
    </row>
    <row r="3" spans="1:9" ht="18.75" x14ac:dyDescent="0.3">
      <c r="A3" s="1"/>
      <c r="B3" s="1"/>
      <c r="C3" s="1"/>
      <c r="D3" s="32" t="s">
        <v>5</v>
      </c>
      <c r="E3" s="32"/>
      <c r="F3" s="17"/>
    </row>
    <row r="4" spans="1:9" ht="18.75" x14ac:dyDescent="0.3">
      <c r="A4" s="1"/>
      <c r="B4" s="1"/>
      <c r="C4" s="1"/>
      <c r="D4" s="32"/>
      <c r="E4" s="32"/>
    </row>
    <row r="5" spans="1:9" ht="18.75" x14ac:dyDescent="0.3">
      <c r="A5" s="1"/>
      <c r="B5" s="1"/>
      <c r="C5" s="1"/>
      <c r="D5" s="33" t="s">
        <v>23</v>
      </c>
      <c r="E5" s="33"/>
    </row>
    <row r="6" spans="1:9" ht="18.75" x14ac:dyDescent="0.3">
      <c r="A6" s="1"/>
      <c r="B6" s="1"/>
      <c r="C6" s="1"/>
      <c r="D6" s="32" t="s">
        <v>4</v>
      </c>
      <c r="E6" s="32"/>
    </row>
    <row r="7" spans="1:9" ht="18.75" x14ac:dyDescent="0.3">
      <c r="A7" s="1"/>
      <c r="B7" s="1"/>
      <c r="C7" s="1"/>
      <c r="D7" s="32" t="s">
        <v>5</v>
      </c>
      <c r="E7" s="32"/>
    </row>
    <row r="8" spans="1:9" ht="18.75" x14ac:dyDescent="0.3">
      <c r="A8" s="1"/>
      <c r="B8" s="1"/>
      <c r="C8" s="1"/>
      <c r="D8" s="32" t="s">
        <v>24</v>
      </c>
      <c r="E8" s="32"/>
    </row>
    <row r="9" spans="1:9" ht="18.75" x14ac:dyDescent="0.3">
      <c r="A9" s="1"/>
      <c r="B9" s="1"/>
      <c r="C9" s="1"/>
      <c r="D9" s="13"/>
      <c r="E9" s="13"/>
    </row>
    <row r="10" spans="1:9" ht="36.75" customHeight="1" x14ac:dyDescent="0.25">
      <c r="A10" s="31" t="s">
        <v>16</v>
      </c>
      <c r="B10" s="31"/>
      <c r="C10" s="31"/>
      <c r="D10" s="31"/>
      <c r="E10" s="31"/>
    </row>
    <row r="11" spans="1:9" ht="18.75" x14ac:dyDescent="0.3">
      <c r="A11" s="2" t="s">
        <v>0</v>
      </c>
      <c r="B11" s="1"/>
      <c r="C11" s="1"/>
      <c r="D11" s="9"/>
      <c r="E11" s="18" t="s">
        <v>13</v>
      </c>
    </row>
    <row r="12" spans="1:9" ht="52.5" customHeight="1" x14ac:dyDescent="0.25">
      <c r="A12" s="28" t="s">
        <v>1</v>
      </c>
      <c r="B12" s="28" t="s">
        <v>6</v>
      </c>
      <c r="C12" s="28" t="s">
        <v>14</v>
      </c>
      <c r="D12" s="29" t="s">
        <v>17</v>
      </c>
      <c r="E12" s="30" t="s">
        <v>18</v>
      </c>
    </row>
    <row r="13" spans="1:9" ht="48.75" customHeight="1" x14ac:dyDescent="0.25">
      <c r="A13" s="7" t="s">
        <v>2</v>
      </c>
      <c r="B13" s="6" t="s">
        <v>3</v>
      </c>
      <c r="C13" s="4"/>
      <c r="D13" s="10"/>
      <c r="E13" s="12"/>
    </row>
    <row r="14" spans="1:9" ht="28.5" customHeight="1" x14ac:dyDescent="0.25">
      <c r="A14" s="7"/>
      <c r="B14" s="6" t="s">
        <v>8</v>
      </c>
      <c r="C14" s="19">
        <v>840000</v>
      </c>
      <c r="D14" s="20">
        <f>C17</f>
        <v>2673110.2999999998</v>
      </c>
      <c r="E14" s="21">
        <f>D17</f>
        <v>4805447.4000000004</v>
      </c>
    </row>
    <row r="15" spans="1:9" ht="28.5" customHeight="1" x14ac:dyDescent="0.25">
      <c r="A15" s="7"/>
      <c r="B15" s="5" t="s">
        <v>7</v>
      </c>
      <c r="C15" s="22">
        <f>C16+1833110.3</f>
        <v>2673110.2999999998</v>
      </c>
      <c r="D15" s="19">
        <f>D14+2132337.1</f>
        <v>4805447.4000000004</v>
      </c>
      <c r="E15" s="21">
        <f>E14-94072.6-2100000</f>
        <v>2611374.8000000007</v>
      </c>
    </row>
    <row r="16" spans="1:9" ht="46.5" customHeight="1" x14ac:dyDescent="0.25">
      <c r="A16" s="7"/>
      <c r="B16" s="5" t="s">
        <v>12</v>
      </c>
      <c r="C16" s="22">
        <v>840000</v>
      </c>
      <c r="D16" s="19">
        <f>D14</f>
        <v>2673110.2999999998</v>
      </c>
      <c r="E16" s="21">
        <f>E14-2100000</f>
        <v>2705447.4000000004</v>
      </c>
    </row>
    <row r="17" spans="1:7" ht="29.25" customHeight="1" x14ac:dyDescent="0.25">
      <c r="A17" s="23"/>
      <c r="B17" s="6" t="s">
        <v>15</v>
      </c>
      <c r="C17" s="22">
        <f>C14+C15-C16</f>
        <v>2673110.2999999998</v>
      </c>
      <c r="D17" s="19">
        <f>D14+D15-D16</f>
        <v>4805447.4000000004</v>
      </c>
      <c r="E17" s="19">
        <f>E14+E15-E16</f>
        <v>4711374.8000000007</v>
      </c>
    </row>
    <row r="18" spans="1:7" ht="43.5" customHeight="1" x14ac:dyDescent="0.25">
      <c r="A18" s="8" t="s">
        <v>10</v>
      </c>
      <c r="B18" s="15" t="s">
        <v>9</v>
      </c>
      <c r="C18" s="24"/>
      <c r="D18" s="21"/>
      <c r="E18" s="25"/>
    </row>
    <row r="19" spans="1:7" ht="31.5" customHeight="1" x14ac:dyDescent="0.25">
      <c r="A19" s="26"/>
      <c r="B19" s="6" t="s">
        <v>8</v>
      </c>
      <c r="C19" s="19">
        <f>938404+500000</f>
        <v>1438404</v>
      </c>
      <c r="D19" s="21">
        <f>C22</f>
        <v>1938404</v>
      </c>
      <c r="E19" s="21">
        <f>D22</f>
        <v>1938404</v>
      </c>
    </row>
    <row r="20" spans="1:7" ht="32.25" customHeight="1" x14ac:dyDescent="0.25">
      <c r="A20" s="27"/>
      <c r="B20" s="5" t="s">
        <v>7</v>
      </c>
      <c r="C20" s="22">
        <f t="shared" ref="C20:E21" si="0">C26+C31</f>
        <v>1000000</v>
      </c>
      <c r="D20" s="22">
        <f t="shared" si="0"/>
        <v>1000000</v>
      </c>
      <c r="E20" s="22">
        <f t="shared" si="0"/>
        <v>1000000</v>
      </c>
    </row>
    <row r="21" spans="1:7" ht="42.75" customHeight="1" x14ac:dyDescent="0.25">
      <c r="A21" s="27"/>
      <c r="B21" s="5" t="s">
        <v>12</v>
      </c>
      <c r="C21" s="22">
        <f t="shared" si="0"/>
        <v>500000</v>
      </c>
      <c r="D21" s="22">
        <f t="shared" si="0"/>
        <v>1000000</v>
      </c>
      <c r="E21" s="22">
        <f t="shared" si="0"/>
        <v>1500000</v>
      </c>
    </row>
    <row r="22" spans="1:7" ht="28.5" customHeight="1" x14ac:dyDescent="0.25">
      <c r="A22" s="27"/>
      <c r="B22" s="6" t="s">
        <v>15</v>
      </c>
      <c r="C22" s="22">
        <f>C19+C20-C21</f>
        <v>1938404</v>
      </c>
      <c r="D22" s="19">
        <f>D19+D20-D21</f>
        <v>1938404</v>
      </c>
      <c r="E22" s="19">
        <f>E19+E20-E21</f>
        <v>1438404</v>
      </c>
    </row>
    <row r="23" spans="1:7" ht="43.5" customHeight="1" x14ac:dyDescent="0.25">
      <c r="A23" s="8" t="s">
        <v>19</v>
      </c>
      <c r="B23" s="15" t="s">
        <v>20</v>
      </c>
      <c r="C23" s="24"/>
      <c r="D23" s="21"/>
      <c r="E23" s="25"/>
    </row>
    <row r="24" spans="1:7" ht="35.25" customHeight="1" x14ac:dyDescent="0.25">
      <c r="A24" s="26"/>
      <c r="B24" s="6" t="s">
        <v>8</v>
      </c>
      <c r="C24" s="19">
        <f>938404+500000</f>
        <v>1438404</v>
      </c>
      <c r="D24" s="21">
        <f>C28</f>
        <v>1938404</v>
      </c>
      <c r="E24" s="21">
        <f>D28</f>
        <v>1938404</v>
      </c>
    </row>
    <row r="25" spans="1:7" ht="18.75" hidden="1" x14ac:dyDescent="0.25">
      <c r="A25" s="27"/>
      <c r="B25" s="5" t="s">
        <v>7</v>
      </c>
      <c r="C25" s="22">
        <v>500000</v>
      </c>
      <c r="D25" s="21">
        <v>0</v>
      </c>
      <c r="E25" s="21">
        <v>0</v>
      </c>
      <c r="G25" s="3" t="s">
        <v>11</v>
      </c>
    </row>
    <row r="26" spans="1:7" ht="39" customHeight="1" x14ac:dyDescent="0.25">
      <c r="A26" s="27"/>
      <c r="B26" s="5" t="s">
        <v>7</v>
      </c>
      <c r="C26" s="22">
        <v>500000</v>
      </c>
      <c r="D26" s="21">
        <v>0</v>
      </c>
      <c r="E26" s="21">
        <v>0</v>
      </c>
    </row>
    <row r="27" spans="1:7" ht="46.5" customHeight="1" x14ac:dyDescent="0.25">
      <c r="A27" s="27"/>
      <c r="B27" s="5" t="s">
        <v>12</v>
      </c>
      <c r="C27" s="22">
        <v>0</v>
      </c>
      <c r="D27" s="21">
        <v>0</v>
      </c>
      <c r="E27" s="21">
        <v>500000</v>
      </c>
    </row>
    <row r="28" spans="1:7" ht="33" customHeight="1" x14ac:dyDescent="0.25">
      <c r="A28" s="27"/>
      <c r="B28" s="6" t="s">
        <v>15</v>
      </c>
      <c r="C28" s="22">
        <f>C24+C25</f>
        <v>1938404</v>
      </c>
      <c r="D28" s="19">
        <f>D24+D25</f>
        <v>1938404</v>
      </c>
      <c r="E28" s="19">
        <f>E24-E27</f>
        <v>1438404</v>
      </c>
    </row>
    <row r="29" spans="1:7" ht="43.5" customHeight="1" x14ac:dyDescent="0.25">
      <c r="A29" s="8" t="s">
        <v>21</v>
      </c>
      <c r="B29" s="15" t="s">
        <v>22</v>
      </c>
      <c r="C29" s="24"/>
      <c r="D29" s="21"/>
      <c r="E29" s="25"/>
    </row>
    <row r="30" spans="1:7" ht="32.25" customHeight="1" x14ac:dyDescent="0.25">
      <c r="A30" s="26"/>
      <c r="B30" s="6" t="s">
        <v>8</v>
      </c>
      <c r="C30" s="19">
        <v>0</v>
      </c>
      <c r="D30" s="21">
        <f>C33</f>
        <v>0</v>
      </c>
      <c r="E30" s="21">
        <f>D33</f>
        <v>0</v>
      </c>
    </row>
    <row r="31" spans="1:7" ht="38.25" customHeight="1" x14ac:dyDescent="0.25">
      <c r="A31" s="27"/>
      <c r="B31" s="5" t="s">
        <v>7</v>
      </c>
      <c r="C31" s="22">
        <v>500000</v>
      </c>
      <c r="D31" s="21">
        <v>1000000</v>
      </c>
      <c r="E31" s="21">
        <v>1000000</v>
      </c>
    </row>
    <row r="32" spans="1:7" ht="45" customHeight="1" x14ac:dyDescent="0.25">
      <c r="A32" s="27"/>
      <c r="B32" s="5" t="s">
        <v>12</v>
      </c>
      <c r="C32" s="22">
        <v>500000</v>
      </c>
      <c r="D32" s="21">
        <f>D31</f>
        <v>1000000</v>
      </c>
      <c r="E32" s="21">
        <f>E31</f>
        <v>1000000</v>
      </c>
    </row>
    <row r="33" spans="1:5" ht="30" customHeight="1" x14ac:dyDescent="0.25">
      <c r="A33" s="27"/>
      <c r="B33" s="6" t="s">
        <v>15</v>
      </c>
      <c r="C33" s="22">
        <v>0</v>
      </c>
      <c r="D33" s="19">
        <v>0</v>
      </c>
      <c r="E33" s="19">
        <v>0</v>
      </c>
    </row>
    <row r="35" spans="1:5" hidden="1" x14ac:dyDescent="0.25"/>
    <row r="36" spans="1:5" hidden="1" x14ac:dyDescent="0.25">
      <c r="C36" s="11">
        <f>C17+C22</f>
        <v>4611514.3</v>
      </c>
      <c r="D36" s="11">
        <f>D17+D22</f>
        <v>6743851.4000000004</v>
      </c>
      <c r="E36" s="11">
        <f>E17+E22</f>
        <v>6149778.8000000007</v>
      </c>
    </row>
    <row r="37" spans="1:5" hidden="1" x14ac:dyDescent="0.25"/>
  </sheetData>
  <mergeCells count="9">
    <mergeCell ref="A10:E10"/>
    <mergeCell ref="D4:E4"/>
    <mergeCell ref="D1:E1"/>
    <mergeCell ref="D2:E2"/>
    <mergeCell ref="D3:E3"/>
    <mergeCell ref="D5:E5"/>
    <mergeCell ref="D6:E6"/>
    <mergeCell ref="D7:E7"/>
    <mergeCell ref="D8:E8"/>
  </mergeCells>
  <pageMargins left="0.31496062992125984" right="0.31496062992125984" top="0.15748031496062992" bottom="0.15748031496062992" header="0.31496062992125984" footer="0.31496062992125984"/>
  <pageSetup paperSize="9" scale="73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2022-24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2022-02-01T07:46:08Z</dcterms:modified>
</cp:coreProperties>
</file>