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рт 2022\Проект решения\"/>
    </mc:Choice>
  </mc:AlternateContent>
  <bookViews>
    <workbookView xWindow="0" yWindow="0" windowWidth="28800" windowHeight="118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C49" i="7" l="1"/>
  <c r="C47" i="7" l="1"/>
  <c r="C46" i="7" s="1"/>
  <c r="C52" i="7" l="1"/>
  <c r="C44" i="7" l="1"/>
  <c r="C39" i="7"/>
  <c r="C36" i="7"/>
  <c r="C29" i="7"/>
  <c r="C24" i="7"/>
  <c r="C16" i="7" s="1"/>
  <c r="C21" i="7"/>
  <c r="C19" i="7"/>
  <c r="C17" i="7"/>
  <c r="D47" i="7"/>
  <c r="E47" i="7"/>
  <c r="E18" i="7" l="1"/>
  <c r="D18" i="7"/>
  <c r="E23" i="7"/>
  <c r="D23" i="7"/>
  <c r="C18" i="7" l="1"/>
  <c r="D46" i="7" l="1"/>
  <c r="E46" i="7"/>
  <c r="C40" i="7"/>
  <c r="C23" i="7"/>
  <c r="D44" i="7" l="1"/>
  <c r="E44" i="7"/>
  <c r="D39" i="7"/>
  <c r="E39" i="7"/>
  <c r="D36" i="7"/>
  <c r="E36" i="7"/>
  <c r="D29" i="7"/>
  <c r="E29" i="7"/>
  <c r="D24" i="7"/>
  <c r="E24" i="7"/>
  <c r="D21" i="7"/>
  <c r="E21" i="7"/>
  <c r="D19" i="7"/>
  <c r="E19" i="7"/>
  <c r="D17" i="7"/>
  <c r="E17" i="7"/>
  <c r="E16" i="7" l="1"/>
  <c r="E53" i="7" s="1"/>
  <c r="D16" i="7"/>
  <c r="D53" i="7" s="1"/>
  <c r="C53" i="7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<sst xmlns="http://schemas.openxmlformats.org/spreadsheetml/2006/main" count="91" uniqueCount="88">
  <si>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</si>
  <si>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</si>
  <si>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</si>
  <si>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</si>
  <si>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</si>
  <si>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</si>
  <si>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</si>
  <si>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</si>
  <si>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</si>
  <si>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</si>
  <si>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</si>
  <si>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</si>
  <si>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</si>
  <si>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</si>
  <si>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</si>
  <si>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</si>
  <si>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</si>
  <si>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</si>
  <si>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</si>
  <si>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</si>
  <si>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</si>
  <si>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</si>
  <si>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</si>
  <si>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</si>
  <si>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</si>
  <si>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</si>
  <si>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</si>
  <si>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</si>
  <si>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</si>
  <si>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</si>
  <si>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</si>
  <si>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</si>
  <si>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</si>
  <si>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</si>
  <si>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</si>
  <si>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</si>
  <si>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</si>
  <si>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</si>
  <si>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</si>
  <si>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</si>
  <si>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</si>
  <si>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</si>
  <si>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</si>
  <si>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</si>
  <si>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</si>
  <si>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</si>
  <si>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</si>
  <si>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</si>
  <si>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</si>
  <si>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</si>
  <si>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</si>
  <si>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</si>
  <si>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</si>
  <si>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</si>
  <si>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</si>
  <si>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</si>
  <si>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</si>
  <si>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</si>
  <si>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</si>
  <si>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</si>
  <si>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</si>
  <si>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</si>
  <si>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</si>
  <si>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</si>
  <si>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</si>
  <si>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</si>
  <si>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</si>
  <si>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</si>
  <si>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</si>
  <si>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</si>
  <si>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</si>
  <si>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</si>
  <si>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</si>
  <si>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</si>
  <si>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</si>
  <si>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</si>
  <si>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</si>
  <si>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</si>
  <si>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</si>
  <si>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</si>
  <si>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</si>
  <si>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</si>
  <si>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</si>
  <si>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</si>
  <si>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</si>
  <si>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</si>
  <si>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</si>
  <si>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от 21.12.2021 №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</si>
</sst>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0" xfId="3" applyNumberFormat="1" applyFont="1" applyFill="1"/>
    <xf numFmtId="167" fontId="2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view="pageBreakPreview" zoomScale="60" zoomScaleNormal="70" workbookViewId="0">
      <pane ySplit="16" topLeftCell="A17" activePane="bottomLeft" state="frozen"/>
      <selection pane="bottomLeft" activeCell="D9" sqref="D9"/>
    </sheetView>
  </sheetViews>
  <sheetFormatPr defaultRowHeight="18.75" x14ac:dyDescent="0.3"/>
  <cols>
    <col min="1" max="1" width="28.42578125" style="6" customWidth="1"/>
    <col min="2" max="2" width="90.28515625" style="6" customWidth="1"/>
    <col min="3" max="3" width="20.5703125" style="6" customWidth="1"/>
    <col min="4" max="4" width="20" style="6" customWidth="1"/>
    <col min="5" max="5" width="19.85546875" style="6" customWidth="1"/>
    <col min="6" max="16384" width="9.140625" style="6"/>
  </cols>
  <sheetData>
    <row r="1" spans="1:5" x14ac:dyDescent="0.3">
      <c r="E1" s="1" t="s">
        <v>75</v>
      </c>
    </row>
    <row r="2" spans="1:5" x14ac:dyDescent="0.3">
      <c r="E2" s="1" t="s">
        <v>76</v>
      </c>
    </row>
    <row r="3" spans="1:5" x14ac:dyDescent="0.3">
      <c r="E3" s="2" t="s">
        <v>77</v>
      </c>
    </row>
    <row r="4" spans="1:5" x14ac:dyDescent="0.3">
      <c r="E4" s="3"/>
    </row>
    <row r="5" spans="1:5" x14ac:dyDescent="0.3">
      <c r="E5" s="1" t="s">
        <v>75</v>
      </c>
    </row>
    <row r="6" spans="1:5" x14ac:dyDescent="0.3">
      <c r="E6" s="1" t="s">
        <v>76</v>
      </c>
    </row>
    <row r="7" spans="1:5" x14ac:dyDescent="0.3">
      <c r="E7" s="2" t="s">
        <v>77</v>
      </c>
    </row>
    <row r="8" spans="1:5" x14ac:dyDescent="0.3">
      <c r="D8" s="19" t="s">
        <v>87</v>
      </c>
      <c r="E8" s="19"/>
    </row>
    <row r="9" spans="1:5" x14ac:dyDescent="0.3">
      <c r="E9" s="3"/>
    </row>
    <row r="11" spans="1:5" ht="18.75" customHeight="1" x14ac:dyDescent="0.3">
      <c r="A11" s="18" t="s">
        <v>78</v>
      </c>
      <c r="B11" s="18"/>
      <c r="C11" s="18"/>
      <c r="D11" s="18"/>
      <c r="E11" s="18"/>
    </row>
    <row r="12" spans="1:5" ht="18.75" customHeight="1" x14ac:dyDescent="0.3">
      <c r="A12" s="18" t="s">
        <v>79</v>
      </c>
      <c r="B12" s="18"/>
      <c r="C12" s="18"/>
      <c r="D12" s="18"/>
      <c r="E12" s="18"/>
    </row>
    <row r="13" spans="1:5" ht="18.75" customHeight="1" x14ac:dyDescent="0.3">
      <c r="A13" s="18" t="s">
        <v>80</v>
      </c>
      <c r="B13" s="18"/>
      <c r="C13" s="18"/>
      <c r="D13" s="18"/>
      <c r="E13" s="18"/>
    </row>
    <row r="14" spans="1:5" x14ac:dyDescent="0.3">
      <c r="E14" s="5" t="s">
        <v>84</v>
      </c>
    </row>
    <row r="15" spans="1:5" ht="75" x14ac:dyDescent="0.3">
      <c r="A15" s="4" t="s">
        <v>81</v>
      </c>
      <c r="B15" s="4" t="s">
        <v>82</v>
      </c>
      <c r="C15" s="11" t="s">
        <v>72</v>
      </c>
      <c r="D15" s="11" t="s">
        <v>73</v>
      </c>
      <c r="E15" s="11" t="s">
        <v>74</v>
      </c>
    </row>
    <row r="16" spans="1:5" x14ac:dyDescent="0.3">
      <c r="A16" s="7" t="s">
        <v>0</v>
      </c>
      <c r="B16" s="8" t="s">
        <v>1</v>
      </c>
      <c r="C16" s="9">
        <f>C17+C19+C21+C24+C28+C29+C35+C36+C39+C43+C44</f>
        <v>23764713.800000004</v>
      </c>
      <c r="D16" s="9">
        <f t="shared" ref="D16:E16" si="0">D17+D19+D21+D24+D28+D29+D35+D36+D39+D43+D44</f>
        <v>24762474.299999997</v>
      </c>
      <c r="E16" s="9">
        <f t="shared" si="0"/>
        <v>25482438.000000004</v>
      </c>
    </row>
    <row r="17" spans="1:5" x14ac:dyDescent="0.3">
      <c r="A17" s="7" t="s">
        <v>2</v>
      </c>
      <c r="B17" s="8" t="s">
        <v>3</v>
      </c>
      <c r="C17" s="9">
        <f>C18</f>
        <v>12245940.299999999</v>
      </c>
      <c r="D17" s="9">
        <f t="shared" ref="D17:E17" si="1">D18</f>
        <v>13012101.6</v>
      </c>
      <c r="E17" s="9">
        <f t="shared" si="1"/>
        <v>13802015.200000001</v>
      </c>
    </row>
    <row r="18" spans="1:5" x14ac:dyDescent="0.3">
      <c r="A18" s="7" t="s">
        <v>4</v>
      </c>
      <c r="B18" s="8" t="s">
        <v>5</v>
      </c>
      <c r="C18" s="9">
        <f>12162189.2+83751.1</f>
        <v>12245940.299999999</v>
      </c>
      <c r="D18" s="9">
        <f>12923634.5+88467.1</f>
        <v>13012101.6</v>
      </c>
      <c r="E18" s="9">
        <f>13708685.3+93329.9</f>
        <v>13802015.200000001</v>
      </c>
    </row>
    <row r="19" spans="1:5" ht="37.5" x14ac:dyDescent="0.3">
      <c r="A19" s="7" t="s">
        <v>6</v>
      </c>
      <c r="B19" s="8" t="s">
        <v>7</v>
      </c>
      <c r="C19" s="9">
        <f>C20</f>
        <v>63209.8</v>
      </c>
      <c r="D19" s="9">
        <f t="shared" ref="D19:E19" si="2">D20</f>
        <v>65572</v>
      </c>
      <c r="E19" s="9">
        <f t="shared" si="2"/>
        <v>65398.7</v>
      </c>
    </row>
    <row r="20" spans="1:5" ht="37.5" x14ac:dyDescent="0.3">
      <c r="A20" s="7" t="s">
        <v>8</v>
      </c>
      <c r="B20" s="8" t="s">
        <v>9</v>
      </c>
      <c r="C20" s="9">
        <v>63209.8</v>
      </c>
      <c r="D20" s="9">
        <v>65572</v>
      </c>
      <c r="E20" s="9">
        <v>65398.7</v>
      </c>
    </row>
    <row r="21" spans="1:5" x14ac:dyDescent="0.3">
      <c r="A21" s="7" t="s">
        <v>10</v>
      </c>
      <c r="B21" s="8" t="s">
        <v>11</v>
      </c>
      <c r="C21" s="9">
        <f>SUM(C22:C23)</f>
        <v>220206.1</v>
      </c>
      <c r="D21" s="9">
        <f t="shared" ref="D21:E21" si="3">SUM(D22:D23)</f>
        <v>231231.4</v>
      </c>
      <c r="E21" s="9">
        <f t="shared" si="3"/>
        <v>242808.9</v>
      </c>
    </row>
    <row r="22" spans="1:5" x14ac:dyDescent="0.3">
      <c r="A22" s="7" t="s">
        <v>12</v>
      </c>
      <c r="B22" s="8" t="s">
        <v>13</v>
      </c>
      <c r="C22" s="9">
        <v>1029.0999999999999</v>
      </c>
      <c r="D22" s="9">
        <v>1070.2</v>
      </c>
      <c r="E22" s="9">
        <v>1113.0999999999999</v>
      </c>
    </row>
    <row r="23" spans="1:5" ht="37.5" x14ac:dyDescent="0.3">
      <c r="A23" s="7" t="s">
        <v>14</v>
      </c>
      <c r="B23" s="8" t="s">
        <v>15</v>
      </c>
      <c r="C23" s="9">
        <f>192983.8+26193.2</f>
        <v>219177</v>
      </c>
      <c r="D23" s="9">
        <f>202655.3+27505.9</f>
        <v>230161.19999999998</v>
      </c>
      <c r="E23" s="9">
        <f>212811.4+28884.4</f>
        <v>241695.8</v>
      </c>
    </row>
    <row r="24" spans="1:5" x14ac:dyDescent="0.3">
      <c r="A24" s="7" t="s">
        <v>16</v>
      </c>
      <c r="B24" s="8" t="s">
        <v>17</v>
      </c>
      <c r="C24" s="9">
        <f>SUM(C25:C27)</f>
        <v>5089125.1999999993</v>
      </c>
      <c r="D24" s="9">
        <f t="shared" ref="D24:E24" si="4">SUM(D25:D27)</f>
        <v>5428627.2000000002</v>
      </c>
      <c r="E24" s="9">
        <f t="shared" si="4"/>
        <v>5527554.3000000007</v>
      </c>
    </row>
    <row r="25" spans="1:5" x14ac:dyDescent="0.3">
      <c r="A25" s="7" t="s">
        <v>18</v>
      </c>
      <c r="B25" s="8" t="s">
        <v>19</v>
      </c>
      <c r="C25" s="9">
        <v>1056411.2</v>
      </c>
      <c r="D25" s="9">
        <v>1105840</v>
      </c>
      <c r="E25" s="9">
        <v>1122238.3</v>
      </c>
    </row>
    <row r="26" spans="1:5" x14ac:dyDescent="0.3">
      <c r="A26" s="7" t="s">
        <v>20</v>
      </c>
      <c r="B26" s="8" t="s">
        <v>21</v>
      </c>
      <c r="C26" s="9">
        <v>1645800.2</v>
      </c>
      <c r="D26" s="9">
        <v>1689880.6</v>
      </c>
      <c r="E26" s="9">
        <v>1735437.6</v>
      </c>
    </row>
    <row r="27" spans="1:5" x14ac:dyDescent="0.3">
      <c r="A27" s="7" t="s">
        <v>22</v>
      </c>
      <c r="B27" s="8" t="s">
        <v>23</v>
      </c>
      <c r="C27" s="9">
        <v>2386913.7999999998</v>
      </c>
      <c r="D27" s="9">
        <v>2632906.6</v>
      </c>
      <c r="E27" s="9">
        <v>2669878.4</v>
      </c>
    </row>
    <row r="28" spans="1:5" x14ac:dyDescent="0.3">
      <c r="A28" s="7" t="s">
        <v>24</v>
      </c>
      <c r="B28" s="8" t="s">
        <v>25</v>
      </c>
      <c r="C28" s="9">
        <v>248449.6</v>
      </c>
      <c r="D28" s="9">
        <v>248465.1</v>
      </c>
      <c r="E28" s="9">
        <v>248851.6</v>
      </c>
    </row>
    <row r="29" spans="1:5" ht="37.5" x14ac:dyDescent="0.3">
      <c r="A29" s="7" t="s">
        <v>26</v>
      </c>
      <c r="B29" s="8" t="s">
        <v>27</v>
      </c>
      <c r="C29" s="9">
        <f>SUM(C30:C34)</f>
        <v>842970.1</v>
      </c>
      <c r="D29" s="9">
        <f t="shared" ref="D29:E29" si="5">SUM(D30:D34)</f>
        <v>834939.5</v>
      </c>
      <c r="E29" s="9">
        <f t="shared" si="5"/>
        <v>686072.1</v>
      </c>
    </row>
    <row r="30" spans="1:5" ht="75" x14ac:dyDescent="0.3">
      <c r="A30" s="7" t="s">
        <v>28</v>
      </c>
      <c r="B30" s="8" t="s">
        <v>29</v>
      </c>
      <c r="C30" s="9">
        <v>416</v>
      </c>
      <c r="D30" s="9">
        <v>496</v>
      </c>
      <c r="E30" s="9">
        <v>1167</v>
      </c>
    </row>
    <row r="31" spans="1:5" ht="93.75" x14ac:dyDescent="0.3">
      <c r="A31" s="7" t="s">
        <v>30</v>
      </c>
      <c r="B31" s="10" t="s">
        <v>31</v>
      </c>
      <c r="C31" s="9">
        <v>767117.1</v>
      </c>
      <c r="D31" s="9">
        <v>752626</v>
      </c>
      <c r="E31" s="9">
        <v>604818.4</v>
      </c>
    </row>
    <row r="32" spans="1:5" ht="56.25" x14ac:dyDescent="0.3">
      <c r="A32" s="7" t="s">
        <v>32</v>
      </c>
      <c r="B32" s="8" t="s">
        <v>33</v>
      </c>
      <c r="C32" s="9">
        <v>2866.6</v>
      </c>
      <c r="D32" s="9">
        <v>2290.5</v>
      </c>
      <c r="E32" s="9">
        <v>1889.6</v>
      </c>
    </row>
    <row r="33" spans="1:5" x14ac:dyDescent="0.3">
      <c r="A33" s="7" t="s">
        <v>34</v>
      </c>
      <c r="B33" s="8" t="s">
        <v>35</v>
      </c>
      <c r="C33" s="9">
        <v>15523</v>
      </c>
      <c r="D33" s="9">
        <v>23055</v>
      </c>
      <c r="E33" s="9">
        <v>22294.5</v>
      </c>
    </row>
    <row r="34" spans="1:5" ht="93.75" x14ac:dyDescent="0.3">
      <c r="A34" s="7" t="s">
        <v>36</v>
      </c>
      <c r="B34" s="10" t="s">
        <v>37</v>
      </c>
      <c r="C34" s="9">
        <v>57047.4</v>
      </c>
      <c r="D34" s="9">
        <v>56472</v>
      </c>
      <c r="E34" s="9">
        <v>55902.6</v>
      </c>
    </row>
    <row r="35" spans="1:5" x14ac:dyDescent="0.3">
      <c r="A35" s="7" t="s">
        <v>38</v>
      </c>
      <c r="B35" s="8" t="s">
        <v>39</v>
      </c>
      <c r="C35" s="9">
        <v>7556.6</v>
      </c>
      <c r="D35" s="9">
        <v>7624.7</v>
      </c>
      <c r="E35" s="9">
        <v>7702.9</v>
      </c>
    </row>
    <row r="36" spans="1:5" ht="37.5" x14ac:dyDescent="0.3">
      <c r="A36" s="7" t="s">
        <v>40</v>
      </c>
      <c r="B36" s="8" t="s">
        <v>41</v>
      </c>
      <c r="C36" s="9">
        <f>SUM(C37:C38)</f>
        <v>4397210.5</v>
      </c>
      <c r="D36" s="9">
        <f t="shared" ref="D36:E36" si="6">SUM(D37:D38)</f>
        <v>4403465.8</v>
      </c>
      <c r="E36" s="9">
        <f t="shared" si="6"/>
        <v>4403465.8</v>
      </c>
    </row>
    <row r="37" spans="1:5" x14ac:dyDescent="0.3">
      <c r="A37" s="7" t="s">
        <v>42</v>
      </c>
      <c r="B37" s="8" t="s">
        <v>43</v>
      </c>
      <c r="C37" s="9">
        <v>1125.7</v>
      </c>
      <c r="D37" s="9">
        <v>1125.7</v>
      </c>
      <c r="E37" s="9">
        <v>1125.7</v>
      </c>
    </row>
    <row r="38" spans="1:5" x14ac:dyDescent="0.3">
      <c r="A38" s="7" t="s">
        <v>44</v>
      </c>
      <c r="B38" s="8" t="s">
        <v>45</v>
      </c>
      <c r="C38" s="9">
        <v>4396084.8</v>
      </c>
      <c r="D38" s="9">
        <v>4402340.0999999996</v>
      </c>
      <c r="E38" s="9">
        <v>4402340.0999999996</v>
      </c>
    </row>
    <row r="39" spans="1:5" ht="37.5" x14ac:dyDescent="0.3">
      <c r="A39" s="7" t="s">
        <v>46</v>
      </c>
      <c r="B39" s="8" t="s">
        <v>47</v>
      </c>
      <c r="C39" s="9">
        <f>SUM(C40:C42)</f>
        <v>315282.60000000003</v>
      </c>
      <c r="D39" s="9">
        <f t="shared" ref="D39:E39" si="7">SUM(D40:D42)</f>
        <v>206419.69999999998</v>
      </c>
      <c r="E39" s="9">
        <f t="shared" si="7"/>
        <v>201605.1</v>
      </c>
    </row>
    <row r="40" spans="1:5" ht="93.75" x14ac:dyDescent="0.3">
      <c r="A40" s="7" t="s">
        <v>48</v>
      </c>
      <c r="B40" s="10" t="s">
        <v>49</v>
      </c>
      <c r="C40" s="9">
        <f>57159.8+111189.1</f>
        <v>168348.90000000002</v>
      </c>
      <c r="D40" s="9">
        <v>59486</v>
      </c>
      <c r="E40" s="9">
        <v>54671.4</v>
      </c>
    </row>
    <row r="41" spans="1:5" ht="37.5" x14ac:dyDescent="0.3">
      <c r="A41" s="7" t="s">
        <v>50</v>
      </c>
      <c r="B41" s="8" t="s">
        <v>51</v>
      </c>
      <c r="C41" s="9">
        <v>106108.8</v>
      </c>
      <c r="D41" s="9">
        <v>106108.8</v>
      </c>
      <c r="E41" s="9">
        <v>106108.8</v>
      </c>
    </row>
    <row r="42" spans="1:5" ht="75" x14ac:dyDescent="0.3">
      <c r="A42" s="7" t="s">
        <v>52</v>
      </c>
      <c r="B42" s="8" t="s">
        <v>53</v>
      </c>
      <c r="C42" s="9">
        <v>40824.9</v>
      </c>
      <c r="D42" s="9">
        <v>40824.9</v>
      </c>
      <c r="E42" s="9">
        <v>40824.9</v>
      </c>
    </row>
    <row r="43" spans="1:5" x14ac:dyDescent="0.3">
      <c r="A43" s="7" t="s">
        <v>54</v>
      </c>
      <c r="B43" s="8" t="s">
        <v>55</v>
      </c>
      <c r="C43" s="9">
        <v>190650.3</v>
      </c>
      <c r="D43" s="9">
        <v>190026.4</v>
      </c>
      <c r="E43" s="9">
        <v>189973.4</v>
      </c>
    </row>
    <row r="44" spans="1:5" x14ac:dyDescent="0.3">
      <c r="A44" s="7" t="s">
        <v>56</v>
      </c>
      <c r="B44" s="8" t="s">
        <v>57</v>
      </c>
      <c r="C44" s="9">
        <f>C45</f>
        <v>144112.70000000001</v>
      </c>
      <c r="D44" s="9">
        <f t="shared" ref="D44:E44" si="8">D45</f>
        <v>134000.9</v>
      </c>
      <c r="E44" s="9">
        <f t="shared" si="8"/>
        <v>106990</v>
      </c>
    </row>
    <row r="45" spans="1:5" x14ac:dyDescent="0.3">
      <c r="A45" s="7" t="s">
        <v>58</v>
      </c>
      <c r="B45" s="8" t="s">
        <v>59</v>
      </c>
      <c r="C45" s="9">
        <v>144112.70000000001</v>
      </c>
      <c r="D45" s="9">
        <v>134000.9</v>
      </c>
      <c r="E45" s="9">
        <v>106990</v>
      </c>
    </row>
    <row r="46" spans="1:5" x14ac:dyDescent="0.3">
      <c r="A46" s="7" t="s">
        <v>60</v>
      </c>
      <c r="B46" s="8" t="s">
        <v>61</v>
      </c>
      <c r="C46" s="9">
        <f>C47+C52</f>
        <v>19805802.518000003</v>
      </c>
      <c r="D46" s="9">
        <f t="shared" ref="D46:E46" si="9">D47+D52</f>
        <v>20611068.600000001</v>
      </c>
      <c r="E46" s="9">
        <f t="shared" si="9"/>
        <v>15178997.300000001</v>
      </c>
    </row>
    <row r="47" spans="1:5" ht="37.5" x14ac:dyDescent="0.3">
      <c r="A47" s="7" t="s">
        <v>62</v>
      </c>
      <c r="B47" s="8" t="s">
        <v>63</v>
      </c>
      <c r="C47" s="9">
        <f>SUM(C48:C51)</f>
        <v>19745865.700000003</v>
      </c>
      <c r="D47" s="9">
        <f t="shared" ref="D47:E47" si="10">SUM(D48:D51)</f>
        <v>20611068.600000001</v>
      </c>
      <c r="E47" s="9">
        <f t="shared" si="10"/>
        <v>15178997.300000001</v>
      </c>
    </row>
    <row r="48" spans="1:5" x14ac:dyDescent="0.3">
      <c r="A48" s="7" t="s">
        <v>64</v>
      </c>
      <c r="B48" s="8" t="s">
        <v>65</v>
      </c>
      <c r="C48" s="9">
        <v>539943.4</v>
      </c>
      <c r="D48" s="9">
        <v>0</v>
      </c>
      <c r="E48" s="9">
        <v>0</v>
      </c>
    </row>
    <row r="49" spans="1:5" ht="37.5" x14ac:dyDescent="0.3">
      <c r="A49" s="7" t="s">
        <v>66</v>
      </c>
      <c r="B49" s="8" t="s">
        <v>67</v>
      </c>
      <c r="C49" s="9">
        <f>5278724.9</f>
        <v>5278724.9000000004</v>
      </c>
      <c r="D49" s="9">
        <v>2768148.8</v>
      </c>
      <c r="E49" s="9">
        <v>1963822.5</v>
      </c>
    </row>
    <row r="50" spans="1:5" x14ac:dyDescent="0.3">
      <c r="A50" s="7" t="s">
        <v>68</v>
      </c>
      <c r="B50" s="8" t="s">
        <v>69</v>
      </c>
      <c r="C50" s="9">
        <v>11047891.9</v>
      </c>
      <c r="D50" s="9">
        <v>11188042.4</v>
      </c>
      <c r="E50" s="9">
        <v>11157413.5</v>
      </c>
    </row>
    <row r="51" spans="1:5" x14ac:dyDescent="0.3">
      <c r="A51" s="7" t="s">
        <v>70</v>
      </c>
      <c r="B51" s="8" t="s">
        <v>71</v>
      </c>
      <c r="C51" s="9">
        <v>2879305.5</v>
      </c>
      <c r="D51" s="9">
        <v>6654877.4000000004</v>
      </c>
      <c r="E51" s="9">
        <v>2057761.3000000003</v>
      </c>
    </row>
    <row r="52" spans="1:5" ht="75" x14ac:dyDescent="0.3">
      <c r="A52" s="14" t="s">
        <v>86</v>
      </c>
      <c r="B52" s="15" t="s">
        <v>85</v>
      </c>
      <c r="C52" s="9">
        <f>9936.818+50000</f>
        <v>59936.817999999999</v>
      </c>
      <c r="D52" s="9">
        <v>0</v>
      </c>
      <c r="E52" s="9">
        <v>0</v>
      </c>
    </row>
    <row r="53" spans="1:5" x14ac:dyDescent="0.3">
      <c r="A53" s="16" t="s">
        <v>83</v>
      </c>
      <c r="B53" s="17"/>
      <c r="C53" s="9">
        <f>C16+C46</f>
        <v>43570516.318000004</v>
      </c>
      <c r="D53" s="9">
        <f t="shared" ref="D53:E53" si="11">D16+D46</f>
        <v>45373542.899999999</v>
      </c>
      <c r="E53" s="9">
        <f t="shared" si="11"/>
        <v>40661435.300000004</v>
      </c>
    </row>
    <row r="55" spans="1:5" x14ac:dyDescent="0.3">
      <c r="C55" s="12"/>
      <c r="D55" s="12"/>
      <c r="E55" s="12"/>
    </row>
    <row r="57" spans="1:5" x14ac:dyDescent="0.3">
      <c r="C57" s="13"/>
      <c r="D57" s="13"/>
      <c r="E57" s="13"/>
    </row>
  </sheetData>
  <mergeCells count="5">
    <mergeCell ref="A53:B53"/>
    <mergeCell ref="A11:E11"/>
    <mergeCell ref="A12:E12"/>
    <mergeCell ref="A13:E13"/>
    <mergeCell ref="D8:E8"/>
  </mergeCells>
  <pageMargins left="0.7" right="0.17" top="0.36" bottom="0.17" header="0.74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Долгих Марина Александровна</cp:lastModifiedBy>
  <cp:lastPrinted>2022-03-01T09:36:04Z</cp:lastPrinted>
  <dcterms:created xsi:type="dcterms:W3CDTF">2021-10-15T09:45:43Z</dcterms:created>
  <dcterms:modified xsi:type="dcterms:W3CDTF">2022-03-01T10:15:54Z</dcterms:modified>
</cp:coreProperties>
</file>