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432"/>
  </bookViews>
  <sheets>
    <sheet name="прил.2" sheetId="6" r:id="rId1"/>
  </sheets>
  <definedNames>
    <definedName name="_xlnm.Print_Area" localSheetId="0">прил.2!$A$1:$E$54</definedName>
  </definedNames>
  <calcPr calcId="145621"/>
</workbook>
</file>

<file path=xl/calcChain.xml><?xml version="1.0" encoding="utf-8"?>
<calcChain xmlns="http://schemas.openxmlformats.org/spreadsheetml/2006/main">
  <c r="D40" i="6" l="1"/>
  <c r="D24" i="6"/>
  <c r="E11" i="6" l="1"/>
  <c r="E13" i="6"/>
  <c r="E16" i="6"/>
  <c r="E17" i="6"/>
  <c r="E19" i="6"/>
  <c r="E20" i="6"/>
  <c r="E21" i="6"/>
  <c r="E22" i="6"/>
  <c r="E25" i="6"/>
  <c r="E26" i="6"/>
  <c r="E28" i="6"/>
  <c r="E29" i="6"/>
  <c r="E30" i="6"/>
  <c r="E32" i="6"/>
  <c r="E33" i="6"/>
  <c r="E36" i="6"/>
  <c r="E37" i="6"/>
  <c r="E38" i="6"/>
  <c r="E39" i="6"/>
  <c r="E42" i="6"/>
  <c r="E46" i="6"/>
  <c r="E47" i="6"/>
  <c r="E48" i="6"/>
  <c r="E49" i="6"/>
  <c r="E52" i="6"/>
  <c r="C45" i="6" l="1"/>
  <c r="C44" i="6" s="1"/>
  <c r="C40" i="6"/>
  <c r="C34" i="6"/>
  <c r="C31" i="6"/>
  <c r="C24" i="6"/>
  <c r="E24" i="6" s="1"/>
  <c r="C18" i="6"/>
  <c r="C14" i="6"/>
  <c r="C12" i="6"/>
  <c r="C10" i="6"/>
  <c r="D45" i="6"/>
  <c r="D44" i="6" s="1"/>
  <c r="E40" i="6"/>
  <c r="D34" i="6"/>
  <c r="D31" i="6"/>
  <c r="D18" i="6"/>
  <c r="E18" i="6" s="1"/>
  <c r="D14" i="6"/>
  <c r="D12" i="6"/>
  <c r="D10" i="6"/>
  <c r="E10" i="6" l="1"/>
  <c r="E34" i="6"/>
  <c r="E14" i="6"/>
  <c r="D9" i="6"/>
  <c r="E44" i="6"/>
  <c r="E45" i="6"/>
  <c r="E12" i="6"/>
  <c r="E31" i="6"/>
  <c r="C9" i="6"/>
  <c r="C54" i="6" s="1"/>
  <c r="D54" i="6" l="1"/>
  <c r="E54" i="6" s="1"/>
  <c r="E9" i="6"/>
</calcChain>
</file>

<file path=xl/sharedStrings.xml><?xml version="1.0" encoding="utf-8"?>
<sst xmlns="http://schemas.openxmlformats.org/spreadsheetml/2006/main" count="102" uniqueCount="102">
  <si>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</si>
  <si>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</si>
  <si>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тыс. руб.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</si>
  <si>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</si>
  <si>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</si>
  <si>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</si>
  <si>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</si>
  <si>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</si>
  <si>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</si>
  <si>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</si>
  <si>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</si>
  <si>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</si>
  <si>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</si>
  <si>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</si>
  <si>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</si>
  <si>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</si>
  <si>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</si>
  <si>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</si>
  <si>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</si>
  <si>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</si>
  <si>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</si>
  <si>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</si>
  <si>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</si>
  <si>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</si>
  <si>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</si>
  <si>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</si>
  <si>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</si>
  <si>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</si>
  <si>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</si>
  <si>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</si>
  <si>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</si>
  <si>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</si>
  <si>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</si>
  <si>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</si>
  <si>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</si>
  <si>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</si>
  <si>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</si>
  <si>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</si>
  <si>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</si>
  <si>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</si>
  <si>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</si>
  <si>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</si>
  <si>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</si>
  <si>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</si>
  <si>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</si>
  <si>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</si>
  <si>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</si>
  <si>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</si>
  <si>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</si>
  <si>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</si>
  <si>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</si>
  <si>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</si>
  <si>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</si>
  <si>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</si>
  <si>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</si>
  <si>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</si>
  <si>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</si>
  <si>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</si>
  <si>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</si>
  <si>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</si>
  <si>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</si>
  <si>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</si>
  <si>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</si>
  <si>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</si>
  <si>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</si>
  <si>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</si>
  <si>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</si>
  <si>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</si>
  <si>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</si>
  <si>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</si>
  <si>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</si>
  <si>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</si>
  <si>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</si>
  <si>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</si>
  <si>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</si>
  <si>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</si>
  <si>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</si>
  <si>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</si>
  <si>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2 07 00 00 0 00 0 000 000</t>
  </si>
  <si>
    <t>ПРОЧИЕ БЕЗВОЗМЕЗДНЫЕ ПОСТУПЛЕНИЯ</t>
  </si>
  <si>
    <t>s</t>
  </si>
  <si>
    <t>1 17 01 00 0 00 0 000 180</t>
  </si>
  <si>
    <t>Невыясненные поступления, зачисляемые в бюджеты городских округов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</si>
  <si>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</si>
  <si>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</si>
  <si>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
1 11 05 40 0 00 0 000 120
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</si>
  <si>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</si>
  <si>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1 09 00 00 0 00 0 000 000</t>
  </si>
  <si>
    <t>ЗАДОЛЖЕННОСТЬ  И ПЕРЕРАСЧЕТЫ ПО ОТМЕНЕННЫМ НАЛОГАМ, СБОРАМ И ИНЫМ ОБЯЗАТЕЛЬНЫМ ПЛАТЕЖАМ</t>
  </si>
  <si>
    <t>1 14 01 04 0 04 0 000 410</t>
  </si>
  <si>
    <t>Доходы от продажи квартир, находящихся в собственности городских округов</t>
  </si>
  <si>
    <t>1 17 15 00 0 00 0 000 150</t>
  </si>
  <si>
    <t xml:space="preserve">Инициативные платежи
</t>
  </si>
  <si>
    <t>Приложение 2</t>
  </si>
  <si>
    <t>к решению Пермской городской Думы</t>
  </si>
  <si>
    <t>% исполнения</t>
  </si>
  <si>
    <t>Прочие безвозмездные поступления от государственных (муниципальных) организаций в бюджеты городских округов</t>
  </si>
  <si>
    <t>2 03 04 09 9 00 0 000 150</t>
  </si>
  <si>
    <t>Утвержденный план по решению ПГД от 15.12.2020 № 261 (ред. от 21.12.2021)</t>
  </si>
  <si>
    <t xml:space="preserve">Исполнено </t>
  </si>
  <si>
    <t>Отчет об исполнении доходов бюджета города Перми по кодам видов доходов, подвидов доходов за 2021 год</t>
  </si>
  <si>
    <t>от 24.05.2022 №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</si>
</sst>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?"/>
    <numFmt numFmtId="165" formatCode="#,##0.000"/>
    <numFmt numFmtId="166" formatCode="0.0%"/>
  </numFmts>
  <fonts count="16" x14ac:knownFonts="1">
    <font>
      <sz val="10"/>
      <name val="Arial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</font>
    <font>
      <sz val="14"/>
      <color indexed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 CYR"/>
    </font>
    <font>
      <b/>
      <sz val="14"/>
      <name val="Times New Roman CYR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 applyBorder="1" applyAlignment="1" applyProtection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3" fillId="0" borderId="1" xfId="0" applyNumberFormat="1" applyFont="1" applyFill="1" applyBorder="1" applyAlignment="1" applyProtection="1">
      <alignment horizontal="center" vertical="top" wrapText="1"/>
    </xf>
    <xf numFmtId="165" fontId="4" fillId="0" borderId="1" xfId="0" applyNumberFormat="1" applyFont="1" applyFill="1" applyBorder="1" applyAlignment="1">
      <alignment horizontal="right" shrinkToFit="1"/>
    </xf>
    <xf numFmtId="165" fontId="4" fillId="0" borderId="1" xfId="0" applyNumberFormat="1" applyFont="1" applyFill="1" applyBorder="1" applyAlignment="1" applyProtection="1">
      <alignment horizontal="right"/>
    </xf>
    <xf numFmtId="43" fontId="2" fillId="0" borderId="0" xfId="4" applyFont="1" applyFill="1"/>
    <xf numFmtId="49" fontId="3" fillId="0" borderId="1" xfId="0" applyNumberFormat="1" applyFont="1" applyFill="1" applyBorder="1" applyAlignment="1" applyProtection="1">
      <alignment horizontal="justify" vertical="top" wrapText="1"/>
    </xf>
    <xf numFmtId="164" fontId="3" fillId="0" borderId="1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right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166" fontId="4" fillId="0" borderId="1" xfId="5" applyNumberFormat="1" applyFont="1" applyFill="1" applyBorder="1" applyAlignment="1">
      <alignment horizontal="right" shrinkToFit="1"/>
    </xf>
    <xf numFmtId="165" fontId="13" fillId="0" borderId="1" xfId="0" applyNumberFormat="1" applyFont="1" applyFill="1" applyBorder="1" applyAlignment="1">
      <alignment horizontal="right" shrinkToFit="1"/>
    </xf>
    <xf numFmtId="166" fontId="13" fillId="0" borderId="1" xfId="5" applyNumberFormat="1" applyFont="1" applyFill="1" applyBorder="1" applyAlignment="1">
      <alignment horizontal="right" shrinkToFit="1"/>
    </xf>
    <xf numFmtId="0" fontId="14" fillId="0" borderId="0" xfId="0" applyFont="1" applyFill="1"/>
    <xf numFmtId="49" fontId="12" fillId="0" borderId="1" xfId="0" applyNumberFormat="1" applyFont="1" applyFill="1" applyBorder="1" applyAlignment="1" applyProtection="1">
      <alignment horizontal="left" vertical="center" wrapText="1"/>
    </xf>
    <xf numFmtId="165" fontId="11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left"/>
    </xf>
    <xf numFmtId="165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</cellXfs>
  <cellStyles count="6">
    <cellStyle name="Обычный" xfId="0" builtinId="0"/>
    <cellStyle name="Обычный 2" xfId="1"/>
    <cellStyle name="Обычный 2 3" xfId="3"/>
    <cellStyle name="Обычный 3" xfId="2"/>
    <cellStyle name="Процентный" xfId="5" builtinId="5"/>
    <cellStyle name="Финансовый" xfId="4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56"/>
  <sheetViews>
    <sheetView tabSelected="1" zoomScale="80" zoomScaleNormal="80" workbookViewId="0">
      <selection activeCell="B26" sqref="B26"/>
    </sheetView>
  </sheetViews>
  <sheetFormatPr defaultRowHeight="17.399999999999999" x14ac:dyDescent="0.3"/>
  <cols>
    <col min="1" max="1" width="35.109375" style="3" customWidth="1"/>
    <col min="2" max="2" width="95" style="3" customWidth="1"/>
    <col min="3" max="3" width="24.5546875" style="3" customWidth="1"/>
    <col min="4" max="4" width="25" style="3" customWidth="1"/>
    <col min="5" max="5" width="18.44140625" style="3" customWidth="1"/>
    <col min="6" max="6" width="19.5546875" style="3" customWidth="1"/>
    <col min="7" max="7" width="21.44140625" style="3" customWidth="1"/>
    <col min="8" max="211" width="9.109375" style="3"/>
    <col min="212" max="212" width="35.44140625" style="3" customWidth="1"/>
    <col min="213" max="213" width="96.6640625" style="3" customWidth="1"/>
    <col min="214" max="214" width="18.109375" style="3" customWidth="1"/>
    <col min="215" max="467" width="9.109375" style="3"/>
    <col min="468" max="468" width="35.44140625" style="3" customWidth="1"/>
    <col min="469" max="469" width="96.6640625" style="3" customWidth="1"/>
    <col min="470" max="470" width="18.109375" style="3" customWidth="1"/>
    <col min="471" max="723" width="9.109375" style="3"/>
    <col min="724" max="724" width="35.44140625" style="3" customWidth="1"/>
    <col min="725" max="725" width="96.6640625" style="3" customWidth="1"/>
    <col min="726" max="726" width="18.109375" style="3" customWidth="1"/>
    <col min="727" max="979" width="9.109375" style="3"/>
    <col min="980" max="980" width="35.44140625" style="3" customWidth="1"/>
    <col min="981" max="981" width="96.6640625" style="3" customWidth="1"/>
    <col min="982" max="982" width="18.109375" style="3" customWidth="1"/>
    <col min="983" max="1235" width="9.109375" style="3"/>
    <col min="1236" max="1236" width="35.44140625" style="3" customWidth="1"/>
    <col min="1237" max="1237" width="96.6640625" style="3" customWidth="1"/>
    <col min="1238" max="1238" width="18.109375" style="3" customWidth="1"/>
    <col min="1239" max="1491" width="9.109375" style="3"/>
    <col min="1492" max="1492" width="35.44140625" style="3" customWidth="1"/>
    <col min="1493" max="1493" width="96.6640625" style="3" customWidth="1"/>
    <col min="1494" max="1494" width="18.109375" style="3" customWidth="1"/>
    <col min="1495" max="1747" width="9.109375" style="3"/>
    <col min="1748" max="1748" width="35.44140625" style="3" customWidth="1"/>
    <col min="1749" max="1749" width="96.6640625" style="3" customWidth="1"/>
    <col min="1750" max="1750" width="18.109375" style="3" customWidth="1"/>
    <col min="1751" max="2003" width="9.109375" style="3"/>
    <col min="2004" max="2004" width="35.44140625" style="3" customWidth="1"/>
    <col min="2005" max="2005" width="96.6640625" style="3" customWidth="1"/>
    <col min="2006" max="2006" width="18.109375" style="3" customWidth="1"/>
    <col min="2007" max="2259" width="9.109375" style="3"/>
    <col min="2260" max="2260" width="35.44140625" style="3" customWidth="1"/>
    <col min="2261" max="2261" width="96.6640625" style="3" customWidth="1"/>
    <col min="2262" max="2262" width="18.109375" style="3" customWidth="1"/>
    <col min="2263" max="2515" width="9.109375" style="3"/>
    <col min="2516" max="2516" width="35.44140625" style="3" customWidth="1"/>
    <col min="2517" max="2517" width="96.6640625" style="3" customWidth="1"/>
    <col min="2518" max="2518" width="18.109375" style="3" customWidth="1"/>
    <col min="2519" max="2771" width="9.109375" style="3"/>
    <col min="2772" max="2772" width="35.44140625" style="3" customWidth="1"/>
    <col min="2773" max="2773" width="96.6640625" style="3" customWidth="1"/>
    <col min="2774" max="2774" width="18.109375" style="3" customWidth="1"/>
    <col min="2775" max="3027" width="9.109375" style="3"/>
    <col min="3028" max="3028" width="35.44140625" style="3" customWidth="1"/>
    <col min="3029" max="3029" width="96.6640625" style="3" customWidth="1"/>
    <col min="3030" max="3030" width="18.109375" style="3" customWidth="1"/>
    <col min="3031" max="3283" width="9.109375" style="3"/>
    <col min="3284" max="3284" width="35.44140625" style="3" customWidth="1"/>
    <col min="3285" max="3285" width="96.6640625" style="3" customWidth="1"/>
    <col min="3286" max="3286" width="18.109375" style="3" customWidth="1"/>
    <col min="3287" max="3539" width="9.109375" style="3"/>
    <col min="3540" max="3540" width="35.44140625" style="3" customWidth="1"/>
    <col min="3541" max="3541" width="96.6640625" style="3" customWidth="1"/>
    <col min="3542" max="3542" width="18.109375" style="3" customWidth="1"/>
    <col min="3543" max="3795" width="9.109375" style="3"/>
    <col min="3796" max="3796" width="35.44140625" style="3" customWidth="1"/>
    <col min="3797" max="3797" width="96.6640625" style="3" customWidth="1"/>
    <col min="3798" max="3798" width="18.109375" style="3" customWidth="1"/>
    <col min="3799" max="4051" width="9.109375" style="3"/>
    <col min="4052" max="4052" width="35.44140625" style="3" customWidth="1"/>
    <col min="4053" max="4053" width="96.6640625" style="3" customWidth="1"/>
    <col min="4054" max="4054" width="18.109375" style="3" customWidth="1"/>
    <col min="4055" max="4307" width="9.109375" style="3"/>
    <col min="4308" max="4308" width="35.44140625" style="3" customWidth="1"/>
    <col min="4309" max="4309" width="96.6640625" style="3" customWidth="1"/>
    <col min="4310" max="4310" width="18.109375" style="3" customWidth="1"/>
    <col min="4311" max="4563" width="9.109375" style="3"/>
    <col min="4564" max="4564" width="35.44140625" style="3" customWidth="1"/>
    <col min="4565" max="4565" width="96.6640625" style="3" customWidth="1"/>
    <col min="4566" max="4566" width="18.109375" style="3" customWidth="1"/>
    <col min="4567" max="4819" width="9.109375" style="3"/>
    <col min="4820" max="4820" width="35.44140625" style="3" customWidth="1"/>
    <col min="4821" max="4821" width="96.6640625" style="3" customWidth="1"/>
    <col min="4822" max="4822" width="18.109375" style="3" customWidth="1"/>
    <col min="4823" max="5075" width="9.109375" style="3"/>
    <col min="5076" max="5076" width="35.44140625" style="3" customWidth="1"/>
    <col min="5077" max="5077" width="96.6640625" style="3" customWidth="1"/>
    <col min="5078" max="5078" width="18.109375" style="3" customWidth="1"/>
    <col min="5079" max="5331" width="9.109375" style="3"/>
    <col min="5332" max="5332" width="35.44140625" style="3" customWidth="1"/>
    <col min="5333" max="5333" width="96.6640625" style="3" customWidth="1"/>
    <col min="5334" max="5334" width="18.109375" style="3" customWidth="1"/>
    <col min="5335" max="5587" width="9.109375" style="3"/>
    <col min="5588" max="5588" width="35.44140625" style="3" customWidth="1"/>
    <col min="5589" max="5589" width="96.6640625" style="3" customWidth="1"/>
    <col min="5590" max="5590" width="18.109375" style="3" customWidth="1"/>
    <col min="5591" max="5843" width="9.109375" style="3"/>
    <col min="5844" max="5844" width="35.44140625" style="3" customWidth="1"/>
    <col min="5845" max="5845" width="96.6640625" style="3" customWidth="1"/>
    <col min="5846" max="5846" width="18.109375" style="3" customWidth="1"/>
    <col min="5847" max="6099" width="9.109375" style="3"/>
    <col min="6100" max="6100" width="35.44140625" style="3" customWidth="1"/>
    <col min="6101" max="6101" width="96.6640625" style="3" customWidth="1"/>
    <col min="6102" max="6102" width="18.109375" style="3" customWidth="1"/>
    <col min="6103" max="6355" width="9.109375" style="3"/>
    <col min="6356" max="6356" width="35.44140625" style="3" customWidth="1"/>
    <col min="6357" max="6357" width="96.6640625" style="3" customWidth="1"/>
    <col min="6358" max="6358" width="18.109375" style="3" customWidth="1"/>
    <col min="6359" max="6611" width="9.109375" style="3"/>
    <col min="6612" max="6612" width="35.44140625" style="3" customWidth="1"/>
    <col min="6613" max="6613" width="96.6640625" style="3" customWidth="1"/>
    <col min="6614" max="6614" width="18.109375" style="3" customWidth="1"/>
    <col min="6615" max="6867" width="9.109375" style="3"/>
    <col min="6868" max="6868" width="35.44140625" style="3" customWidth="1"/>
    <col min="6869" max="6869" width="96.6640625" style="3" customWidth="1"/>
    <col min="6870" max="6870" width="18.109375" style="3" customWidth="1"/>
    <col min="6871" max="7123" width="9.109375" style="3"/>
    <col min="7124" max="7124" width="35.44140625" style="3" customWidth="1"/>
    <col min="7125" max="7125" width="96.6640625" style="3" customWidth="1"/>
    <col min="7126" max="7126" width="18.109375" style="3" customWidth="1"/>
    <col min="7127" max="7379" width="9.109375" style="3"/>
    <col min="7380" max="7380" width="35.44140625" style="3" customWidth="1"/>
    <col min="7381" max="7381" width="96.6640625" style="3" customWidth="1"/>
    <col min="7382" max="7382" width="18.109375" style="3" customWidth="1"/>
    <col min="7383" max="7635" width="9.109375" style="3"/>
    <col min="7636" max="7636" width="35.44140625" style="3" customWidth="1"/>
    <col min="7637" max="7637" width="96.6640625" style="3" customWidth="1"/>
    <col min="7638" max="7638" width="18.109375" style="3" customWidth="1"/>
    <col min="7639" max="7891" width="9.109375" style="3"/>
    <col min="7892" max="7892" width="35.44140625" style="3" customWidth="1"/>
    <col min="7893" max="7893" width="96.6640625" style="3" customWidth="1"/>
    <col min="7894" max="7894" width="18.109375" style="3" customWidth="1"/>
    <col min="7895" max="8147" width="9.109375" style="3"/>
    <col min="8148" max="8148" width="35.44140625" style="3" customWidth="1"/>
    <col min="8149" max="8149" width="96.6640625" style="3" customWidth="1"/>
    <col min="8150" max="8150" width="18.109375" style="3" customWidth="1"/>
    <col min="8151" max="8403" width="9.109375" style="3"/>
    <col min="8404" max="8404" width="35.44140625" style="3" customWidth="1"/>
    <col min="8405" max="8405" width="96.6640625" style="3" customWidth="1"/>
    <col min="8406" max="8406" width="18.109375" style="3" customWidth="1"/>
    <col min="8407" max="8659" width="9.109375" style="3"/>
    <col min="8660" max="8660" width="35.44140625" style="3" customWidth="1"/>
    <col min="8661" max="8661" width="96.6640625" style="3" customWidth="1"/>
    <col min="8662" max="8662" width="18.109375" style="3" customWidth="1"/>
    <col min="8663" max="8915" width="9.109375" style="3"/>
    <col min="8916" max="8916" width="35.44140625" style="3" customWidth="1"/>
    <col min="8917" max="8917" width="96.6640625" style="3" customWidth="1"/>
    <col min="8918" max="8918" width="18.109375" style="3" customWidth="1"/>
    <col min="8919" max="9171" width="9.109375" style="3"/>
    <col min="9172" max="9172" width="35.44140625" style="3" customWidth="1"/>
    <col min="9173" max="9173" width="96.6640625" style="3" customWidth="1"/>
    <col min="9174" max="9174" width="18.109375" style="3" customWidth="1"/>
    <col min="9175" max="9427" width="9.109375" style="3"/>
    <col min="9428" max="9428" width="35.44140625" style="3" customWidth="1"/>
    <col min="9429" max="9429" width="96.6640625" style="3" customWidth="1"/>
    <col min="9430" max="9430" width="18.109375" style="3" customWidth="1"/>
    <col min="9431" max="9683" width="9.109375" style="3"/>
    <col min="9684" max="9684" width="35.44140625" style="3" customWidth="1"/>
    <col min="9685" max="9685" width="96.6640625" style="3" customWidth="1"/>
    <col min="9686" max="9686" width="18.109375" style="3" customWidth="1"/>
    <col min="9687" max="9939" width="9.109375" style="3"/>
    <col min="9940" max="9940" width="35.44140625" style="3" customWidth="1"/>
    <col min="9941" max="9941" width="96.6640625" style="3" customWidth="1"/>
    <col min="9942" max="9942" width="18.109375" style="3" customWidth="1"/>
    <col min="9943" max="10195" width="9.109375" style="3"/>
    <col min="10196" max="10196" width="35.44140625" style="3" customWidth="1"/>
    <col min="10197" max="10197" width="96.6640625" style="3" customWidth="1"/>
    <col min="10198" max="10198" width="18.109375" style="3" customWidth="1"/>
    <col min="10199" max="10451" width="9.109375" style="3"/>
    <col min="10452" max="10452" width="35.44140625" style="3" customWidth="1"/>
    <col min="10453" max="10453" width="96.6640625" style="3" customWidth="1"/>
    <col min="10454" max="10454" width="18.109375" style="3" customWidth="1"/>
    <col min="10455" max="10707" width="9.109375" style="3"/>
    <col min="10708" max="10708" width="35.44140625" style="3" customWidth="1"/>
    <col min="10709" max="10709" width="96.6640625" style="3" customWidth="1"/>
    <col min="10710" max="10710" width="18.109375" style="3" customWidth="1"/>
    <col min="10711" max="10963" width="9.109375" style="3"/>
    <col min="10964" max="10964" width="35.44140625" style="3" customWidth="1"/>
    <col min="10965" max="10965" width="96.6640625" style="3" customWidth="1"/>
    <col min="10966" max="10966" width="18.109375" style="3" customWidth="1"/>
    <col min="10967" max="11219" width="9.109375" style="3"/>
    <col min="11220" max="11220" width="35.44140625" style="3" customWidth="1"/>
    <col min="11221" max="11221" width="96.6640625" style="3" customWidth="1"/>
    <col min="11222" max="11222" width="18.109375" style="3" customWidth="1"/>
    <col min="11223" max="11475" width="9.109375" style="3"/>
    <col min="11476" max="11476" width="35.44140625" style="3" customWidth="1"/>
    <col min="11477" max="11477" width="96.6640625" style="3" customWidth="1"/>
    <col min="11478" max="11478" width="18.109375" style="3" customWidth="1"/>
    <col min="11479" max="11731" width="9.109375" style="3"/>
    <col min="11732" max="11732" width="35.44140625" style="3" customWidth="1"/>
    <col min="11733" max="11733" width="96.6640625" style="3" customWidth="1"/>
    <col min="11734" max="11734" width="18.109375" style="3" customWidth="1"/>
    <col min="11735" max="11987" width="9.109375" style="3"/>
    <col min="11988" max="11988" width="35.44140625" style="3" customWidth="1"/>
    <col min="11989" max="11989" width="96.6640625" style="3" customWidth="1"/>
    <col min="11990" max="11990" width="18.109375" style="3" customWidth="1"/>
    <col min="11991" max="12243" width="9.109375" style="3"/>
    <col min="12244" max="12244" width="35.44140625" style="3" customWidth="1"/>
    <col min="12245" max="12245" width="96.6640625" style="3" customWidth="1"/>
    <col min="12246" max="12246" width="18.109375" style="3" customWidth="1"/>
    <col min="12247" max="12499" width="9.109375" style="3"/>
    <col min="12500" max="12500" width="35.44140625" style="3" customWidth="1"/>
    <col min="12501" max="12501" width="96.6640625" style="3" customWidth="1"/>
    <col min="12502" max="12502" width="18.109375" style="3" customWidth="1"/>
    <col min="12503" max="12755" width="9.109375" style="3"/>
    <col min="12756" max="12756" width="35.44140625" style="3" customWidth="1"/>
    <col min="12757" max="12757" width="96.6640625" style="3" customWidth="1"/>
    <col min="12758" max="12758" width="18.109375" style="3" customWidth="1"/>
    <col min="12759" max="13011" width="9.109375" style="3"/>
    <col min="13012" max="13012" width="35.44140625" style="3" customWidth="1"/>
    <col min="13013" max="13013" width="96.6640625" style="3" customWidth="1"/>
    <col min="13014" max="13014" width="18.109375" style="3" customWidth="1"/>
    <col min="13015" max="13267" width="9.109375" style="3"/>
    <col min="13268" max="13268" width="35.44140625" style="3" customWidth="1"/>
    <col min="13269" max="13269" width="96.6640625" style="3" customWidth="1"/>
    <col min="13270" max="13270" width="18.109375" style="3" customWidth="1"/>
    <col min="13271" max="13523" width="9.109375" style="3"/>
    <col min="13524" max="13524" width="35.44140625" style="3" customWidth="1"/>
    <col min="13525" max="13525" width="96.6640625" style="3" customWidth="1"/>
    <col min="13526" max="13526" width="18.109375" style="3" customWidth="1"/>
    <col min="13527" max="13779" width="9.109375" style="3"/>
    <col min="13780" max="13780" width="35.44140625" style="3" customWidth="1"/>
    <col min="13781" max="13781" width="96.6640625" style="3" customWidth="1"/>
    <col min="13782" max="13782" width="18.109375" style="3" customWidth="1"/>
    <col min="13783" max="14035" width="9.109375" style="3"/>
    <col min="14036" max="14036" width="35.44140625" style="3" customWidth="1"/>
    <col min="14037" max="14037" width="96.6640625" style="3" customWidth="1"/>
    <col min="14038" max="14038" width="18.109375" style="3" customWidth="1"/>
    <col min="14039" max="14291" width="9.109375" style="3"/>
    <col min="14292" max="14292" width="35.44140625" style="3" customWidth="1"/>
    <col min="14293" max="14293" width="96.6640625" style="3" customWidth="1"/>
    <col min="14294" max="14294" width="18.109375" style="3" customWidth="1"/>
    <col min="14295" max="14547" width="9.109375" style="3"/>
    <col min="14548" max="14548" width="35.44140625" style="3" customWidth="1"/>
    <col min="14549" max="14549" width="96.6640625" style="3" customWidth="1"/>
    <col min="14550" max="14550" width="18.109375" style="3" customWidth="1"/>
    <col min="14551" max="14803" width="9.109375" style="3"/>
    <col min="14804" max="14804" width="35.44140625" style="3" customWidth="1"/>
    <col min="14805" max="14805" width="96.6640625" style="3" customWidth="1"/>
    <col min="14806" max="14806" width="18.109375" style="3" customWidth="1"/>
    <col min="14807" max="15059" width="9.109375" style="3"/>
    <col min="15060" max="15060" width="35.44140625" style="3" customWidth="1"/>
    <col min="15061" max="15061" width="96.6640625" style="3" customWidth="1"/>
    <col min="15062" max="15062" width="18.109375" style="3" customWidth="1"/>
    <col min="15063" max="15315" width="9.109375" style="3"/>
    <col min="15316" max="15316" width="35.44140625" style="3" customWidth="1"/>
    <col min="15317" max="15317" width="96.6640625" style="3" customWidth="1"/>
    <col min="15318" max="15318" width="18.109375" style="3" customWidth="1"/>
    <col min="15319" max="15571" width="9.109375" style="3"/>
    <col min="15572" max="15572" width="35.44140625" style="3" customWidth="1"/>
    <col min="15573" max="15573" width="96.6640625" style="3" customWidth="1"/>
    <col min="15574" max="15574" width="18.109375" style="3" customWidth="1"/>
    <col min="15575" max="15827" width="9.109375" style="3"/>
    <col min="15828" max="15828" width="35.44140625" style="3" customWidth="1"/>
    <col min="15829" max="15829" width="96.6640625" style="3" customWidth="1"/>
    <col min="15830" max="15830" width="18.109375" style="3" customWidth="1"/>
    <col min="15831" max="16083" width="9.109375" style="3"/>
    <col min="16084" max="16084" width="35.44140625" style="3" customWidth="1"/>
    <col min="16085" max="16085" width="96.6640625" style="3" customWidth="1"/>
    <col min="16086" max="16086" width="18.109375" style="3" customWidth="1"/>
    <col min="16087" max="16384" width="9.109375" style="3"/>
  </cols>
  <sheetData>
    <row r="1" spans="1:6" ht="18" x14ac:dyDescent="0.35">
      <c r="D1" s="20" t="s">
        <v>93</v>
      </c>
      <c r="E1" s="20"/>
      <c r="F1" s="10"/>
    </row>
    <row r="2" spans="1:6" ht="18" x14ac:dyDescent="0.35">
      <c r="D2" s="19" t="s">
        <v>94</v>
      </c>
      <c r="E2" s="19"/>
      <c r="F2" s="10"/>
    </row>
    <row r="3" spans="1:6" ht="18" x14ac:dyDescent="0.35">
      <c r="D3" s="21" t="s">
        <v>101</v>
      </c>
      <c r="E3" s="21"/>
      <c r="F3" s="10"/>
    </row>
    <row r="4" spans="1:6" ht="18" x14ac:dyDescent="0.35">
      <c r="F4" s="10"/>
    </row>
    <row r="5" spans="1:6" ht="18" x14ac:dyDescent="0.35">
      <c r="A5" s="17" t="s">
        <v>100</v>
      </c>
      <c r="B5" s="17"/>
      <c r="C5" s="17"/>
      <c r="D5" s="17"/>
      <c r="E5" s="17"/>
      <c r="F5" s="10"/>
    </row>
    <row r="6" spans="1:6" ht="18" x14ac:dyDescent="0.35">
      <c r="A6" s="18"/>
      <c r="B6" s="18"/>
      <c r="C6" s="18"/>
      <c r="D6" s="18"/>
      <c r="E6" s="18"/>
      <c r="F6" s="10"/>
    </row>
    <row r="7" spans="1:6" ht="18" x14ac:dyDescent="0.35">
      <c r="A7" s="1"/>
      <c r="B7" s="1"/>
      <c r="E7" s="10" t="s">
        <v>2</v>
      </c>
      <c r="F7" s="10"/>
    </row>
    <row r="8" spans="1:6" ht="72" x14ac:dyDescent="0.3">
      <c r="A8" s="2" t="s">
        <v>3</v>
      </c>
      <c r="B8" s="2" t="s">
        <v>4</v>
      </c>
      <c r="C8" s="2" t="s">
        <v>98</v>
      </c>
      <c r="D8" s="2" t="s">
        <v>99</v>
      </c>
      <c r="E8" s="11" t="s">
        <v>95</v>
      </c>
    </row>
    <row r="9" spans="1:6" ht="18" x14ac:dyDescent="0.35">
      <c r="A9" s="4" t="s">
        <v>5</v>
      </c>
      <c r="B9" s="8" t="s">
        <v>6</v>
      </c>
      <c r="C9" s="5">
        <f>C10+C12+C14+C18+C22+C23+C24+C30+C31+C39+C40+C34</f>
        <v>21607833.280999999</v>
      </c>
      <c r="D9" s="5">
        <f>D10+D12+D14+D18+D22+D23+D24+D30+D31+D39+D40+D34</f>
        <v>21599671.889000002</v>
      </c>
      <c r="E9" s="12">
        <f>D9/C9</f>
        <v>0.99962229475330255</v>
      </c>
    </row>
    <row r="10" spans="1:6" ht="18" x14ac:dyDescent="0.35">
      <c r="A10" s="4" t="s">
        <v>7</v>
      </c>
      <c r="B10" s="8" t="s">
        <v>8</v>
      </c>
      <c r="C10" s="5">
        <f>C11</f>
        <v>11132304.152000001</v>
      </c>
      <c r="D10" s="5">
        <f>D11</f>
        <v>11342214.561000001</v>
      </c>
      <c r="E10" s="12">
        <f t="shared" ref="E10:E54" si="0">D10/C10</f>
        <v>1.0188559714263905</v>
      </c>
    </row>
    <row r="11" spans="1:6" ht="18" x14ac:dyDescent="0.35">
      <c r="A11" s="4" t="s">
        <v>9</v>
      </c>
      <c r="B11" s="8" t="s">
        <v>10</v>
      </c>
      <c r="C11" s="6">
        <v>11132304.152000001</v>
      </c>
      <c r="D11" s="6">
        <v>11342214.561000001</v>
      </c>
      <c r="E11" s="12">
        <f t="shared" si="0"/>
        <v>1.0188559714263905</v>
      </c>
    </row>
    <row r="12" spans="1:6" ht="36" x14ac:dyDescent="0.35">
      <c r="A12" s="4" t="s">
        <v>11</v>
      </c>
      <c r="B12" s="8" t="s">
        <v>12</v>
      </c>
      <c r="C12" s="5">
        <f>C13</f>
        <v>54873.1</v>
      </c>
      <c r="D12" s="5">
        <f>D13</f>
        <v>62100.500999999997</v>
      </c>
      <c r="E12" s="12">
        <f t="shared" si="0"/>
        <v>1.1317111845330408</v>
      </c>
    </row>
    <row r="13" spans="1:6" ht="36" x14ac:dyDescent="0.35">
      <c r="A13" s="4" t="s">
        <v>13</v>
      </c>
      <c r="B13" s="8" t="s">
        <v>14</v>
      </c>
      <c r="C13" s="6">
        <v>54873.1</v>
      </c>
      <c r="D13" s="6">
        <v>62100.500999999997</v>
      </c>
      <c r="E13" s="12">
        <f t="shared" si="0"/>
        <v>1.1317111845330408</v>
      </c>
    </row>
    <row r="14" spans="1:6" ht="18" x14ac:dyDescent="0.35">
      <c r="A14" s="4" t="s">
        <v>15</v>
      </c>
      <c r="B14" s="8" t="s">
        <v>16</v>
      </c>
      <c r="C14" s="5">
        <f>SUM(C15:C17)</f>
        <v>168239.50000000003</v>
      </c>
      <c r="D14" s="5">
        <f>SUM(D15:D17)</f>
        <v>210723.09099999999</v>
      </c>
      <c r="E14" s="12">
        <f t="shared" si="0"/>
        <v>1.2525185286451752</v>
      </c>
    </row>
    <row r="15" spans="1:6" ht="18" x14ac:dyDescent="0.35">
      <c r="A15" s="4" t="s">
        <v>17</v>
      </c>
      <c r="B15" s="8" t="s">
        <v>0</v>
      </c>
      <c r="C15" s="6">
        <v>0</v>
      </c>
      <c r="D15" s="6">
        <v>1211.085</v>
      </c>
      <c r="E15" s="12"/>
    </row>
    <row r="16" spans="1:6" ht="18" x14ac:dyDescent="0.35">
      <c r="A16" s="4" t="s">
        <v>18</v>
      </c>
      <c r="B16" s="8" t="s">
        <v>19</v>
      </c>
      <c r="C16" s="6">
        <v>1135.0999999999999</v>
      </c>
      <c r="D16" s="6">
        <v>794.899</v>
      </c>
      <c r="E16" s="12">
        <f t="shared" si="0"/>
        <v>0.70028984230464286</v>
      </c>
    </row>
    <row r="17" spans="1:5" ht="18" x14ac:dyDescent="0.35">
      <c r="A17" s="4" t="s">
        <v>20</v>
      </c>
      <c r="B17" s="8" t="s">
        <v>1</v>
      </c>
      <c r="C17" s="6">
        <v>167104.40000000002</v>
      </c>
      <c r="D17" s="6">
        <v>208717.10699999999</v>
      </c>
      <c r="E17" s="12">
        <f t="shared" si="0"/>
        <v>1.2490222100674786</v>
      </c>
    </row>
    <row r="18" spans="1:5" ht="18" x14ac:dyDescent="0.35">
      <c r="A18" s="4" t="s">
        <v>21</v>
      </c>
      <c r="B18" s="8" t="s">
        <v>22</v>
      </c>
      <c r="C18" s="5">
        <f>C19+C20+C21</f>
        <v>4787158.9390000002</v>
      </c>
      <c r="D18" s="5">
        <f>D19+D20+D21</f>
        <v>4760649.9450000003</v>
      </c>
      <c r="E18" s="12">
        <f t="shared" si="0"/>
        <v>0.99446247882349659</v>
      </c>
    </row>
    <row r="19" spans="1:5" ht="18" x14ac:dyDescent="0.35">
      <c r="A19" s="4" t="s">
        <v>23</v>
      </c>
      <c r="B19" s="8" t="s">
        <v>24</v>
      </c>
      <c r="C19" s="6">
        <v>869636.20000000007</v>
      </c>
      <c r="D19" s="6">
        <v>970857.74</v>
      </c>
      <c r="E19" s="12">
        <f t="shared" si="0"/>
        <v>1.1163952696541379</v>
      </c>
    </row>
    <row r="20" spans="1:5" ht="18" x14ac:dyDescent="0.35">
      <c r="A20" s="4" t="s">
        <v>25</v>
      </c>
      <c r="B20" s="8" t="s">
        <v>26</v>
      </c>
      <c r="C20" s="6">
        <v>1602581.3</v>
      </c>
      <c r="D20" s="6">
        <v>1603386.3</v>
      </c>
      <c r="E20" s="12">
        <f t="shared" si="0"/>
        <v>1.0005023146095615</v>
      </c>
    </row>
    <row r="21" spans="1:5" ht="18" x14ac:dyDescent="0.35">
      <c r="A21" s="4" t="s">
        <v>27</v>
      </c>
      <c r="B21" s="8" t="s">
        <v>28</v>
      </c>
      <c r="C21" s="6">
        <v>2314941.4390000002</v>
      </c>
      <c r="D21" s="6">
        <v>2186405.9049999998</v>
      </c>
      <c r="E21" s="12">
        <f t="shared" si="0"/>
        <v>0.94447568658344772</v>
      </c>
    </row>
    <row r="22" spans="1:5" ht="18" x14ac:dyDescent="0.35">
      <c r="A22" s="4" t="s">
        <v>29</v>
      </c>
      <c r="B22" s="8" t="s">
        <v>30</v>
      </c>
      <c r="C22" s="6">
        <v>248691</v>
      </c>
      <c r="D22" s="6">
        <v>218995.122</v>
      </c>
      <c r="E22" s="12">
        <f t="shared" si="0"/>
        <v>0.88059126385755815</v>
      </c>
    </row>
    <row r="23" spans="1:5" ht="36" x14ac:dyDescent="0.35">
      <c r="A23" s="4" t="s">
        <v>87</v>
      </c>
      <c r="B23" s="8" t="s">
        <v>88</v>
      </c>
      <c r="C23" s="6">
        <v>0</v>
      </c>
      <c r="D23" s="6">
        <v>5826.73</v>
      </c>
      <c r="E23" s="12"/>
    </row>
    <row r="24" spans="1:5" ht="36" x14ac:dyDescent="0.35">
      <c r="A24" s="4" t="s">
        <v>31</v>
      </c>
      <c r="B24" s="8" t="s">
        <v>32</v>
      </c>
      <c r="C24" s="5">
        <f>SUM(C25:C29)</f>
        <v>886405.73</v>
      </c>
      <c r="D24" s="5">
        <f>SUM(D25:D29)</f>
        <v>837358.08299999998</v>
      </c>
      <c r="E24" s="12">
        <f t="shared" si="0"/>
        <v>0.94466682091506782</v>
      </c>
    </row>
    <row r="25" spans="1:5" ht="90" x14ac:dyDescent="0.35">
      <c r="A25" s="4" t="s">
        <v>33</v>
      </c>
      <c r="B25" s="9" t="s">
        <v>34</v>
      </c>
      <c r="C25" s="6">
        <v>788515.13</v>
      </c>
      <c r="D25" s="6">
        <v>736805.98</v>
      </c>
      <c r="E25" s="12">
        <f t="shared" si="0"/>
        <v>0.93442212072709374</v>
      </c>
    </row>
    <row r="26" spans="1:5" ht="36" x14ac:dyDescent="0.35">
      <c r="A26" s="4" t="s">
        <v>35</v>
      </c>
      <c r="B26" s="8" t="s">
        <v>36</v>
      </c>
      <c r="C26" s="6">
        <v>1692.5</v>
      </c>
      <c r="D26" s="6">
        <v>4607.5039999999999</v>
      </c>
      <c r="E26" s="12">
        <f t="shared" si="0"/>
        <v>2.7223066469719348</v>
      </c>
    </row>
    <row r="27" spans="1:5" ht="59.4" customHeight="1" x14ac:dyDescent="0.35">
      <c r="A27" s="4" t="s">
        <v>85</v>
      </c>
      <c r="B27" s="8" t="s">
        <v>86</v>
      </c>
      <c r="C27" s="6">
        <v>0</v>
      </c>
      <c r="D27" s="6">
        <v>26.311</v>
      </c>
      <c r="E27" s="12"/>
    </row>
    <row r="28" spans="1:5" ht="18" x14ac:dyDescent="0.35">
      <c r="A28" s="4" t="s">
        <v>37</v>
      </c>
      <c r="B28" s="8" t="s">
        <v>38</v>
      </c>
      <c r="C28" s="6">
        <v>38279</v>
      </c>
      <c r="D28" s="6">
        <v>38279.017999999996</v>
      </c>
      <c r="E28" s="12">
        <f t="shared" si="0"/>
        <v>1.0000004702317196</v>
      </c>
    </row>
    <row r="29" spans="1:5" ht="72" x14ac:dyDescent="0.35">
      <c r="A29" s="4" t="s">
        <v>39</v>
      </c>
      <c r="B29" s="9" t="s">
        <v>40</v>
      </c>
      <c r="C29" s="6">
        <v>57919.1</v>
      </c>
      <c r="D29" s="6">
        <v>57639.27</v>
      </c>
      <c r="E29" s="12">
        <f t="shared" si="0"/>
        <v>0.99516860586576794</v>
      </c>
    </row>
    <row r="30" spans="1:5" ht="18" x14ac:dyDescent="0.35">
      <c r="A30" s="4" t="s">
        <v>41</v>
      </c>
      <c r="B30" s="8" t="s">
        <v>42</v>
      </c>
      <c r="C30" s="6">
        <v>6175.7</v>
      </c>
      <c r="D30" s="6">
        <v>13437.815000000001</v>
      </c>
      <c r="E30" s="12">
        <f t="shared" si="0"/>
        <v>2.1759177097333096</v>
      </c>
    </row>
    <row r="31" spans="1:5" ht="36" x14ac:dyDescent="0.35">
      <c r="A31" s="4" t="s">
        <v>43</v>
      </c>
      <c r="B31" s="8" t="s">
        <v>44</v>
      </c>
      <c r="C31" s="5">
        <f>C32+C33</f>
        <v>3695748.6500000004</v>
      </c>
      <c r="D31" s="5">
        <f>D32+D33</f>
        <v>3595629.3439999996</v>
      </c>
      <c r="E31" s="12">
        <f t="shared" si="0"/>
        <v>0.97290960087342504</v>
      </c>
    </row>
    <row r="32" spans="1:5" ht="18" x14ac:dyDescent="0.35">
      <c r="A32" s="4" t="s">
        <v>45</v>
      </c>
      <c r="B32" s="8" t="s">
        <v>46</v>
      </c>
      <c r="C32" s="6">
        <v>8625.2999999999993</v>
      </c>
      <c r="D32" s="6">
        <v>9282.2060000000001</v>
      </c>
      <c r="E32" s="12">
        <f t="shared" si="0"/>
        <v>1.0761603654365646</v>
      </c>
    </row>
    <row r="33" spans="1:156" ht="18" x14ac:dyDescent="0.35">
      <c r="A33" s="4" t="s">
        <v>47</v>
      </c>
      <c r="B33" s="8" t="s">
        <v>48</v>
      </c>
      <c r="C33" s="6">
        <v>3687123.3500000006</v>
      </c>
      <c r="D33" s="6">
        <v>3586347.1379999998</v>
      </c>
      <c r="E33" s="12">
        <f t="shared" si="0"/>
        <v>0.97266806601411893</v>
      </c>
    </row>
    <row r="34" spans="1:156" ht="18" x14ac:dyDescent="0.35">
      <c r="A34" s="4" t="s">
        <v>49</v>
      </c>
      <c r="B34" s="8" t="s">
        <v>50</v>
      </c>
      <c r="C34" s="5">
        <f>SUM(C35:C38)</f>
        <v>303291</v>
      </c>
      <c r="D34" s="5">
        <f t="shared" ref="D34" si="1">SUM(D35:D38)</f>
        <v>183597.06599999999</v>
      </c>
      <c r="E34" s="12">
        <f t="shared" si="0"/>
        <v>0.60534953559452798</v>
      </c>
    </row>
    <row r="35" spans="1:156" ht="18" x14ac:dyDescent="0.35">
      <c r="A35" s="4" t="s">
        <v>89</v>
      </c>
      <c r="B35" s="9" t="s">
        <v>90</v>
      </c>
      <c r="C35" s="5">
        <v>0</v>
      </c>
      <c r="D35" s="5">
        <v>8034.433</v>
      </c>
      <c r="E35" s="12"/>
    </row>
    <row r="36" spans="1:156" ht="72" x14ac:dyDescent="0.35">
      <c r="A36" s="4" t="s">
        <v>51</v>
      </c>
      <c r="B36" s="9" t="s">
        <v>52</v>
      </c>
      <c r="C36" s="6">
        <v>159676.79999999999</v>
      </c>
      <c r="D36" s="6">
        <v>64910.597000000002</v>
      </c>
      <c r="E36" s="12">
        <f t="shared" si="0"/>
        <v>0.40651238627026598</v>
      </c>
    </row>
    <row r="37" spans="1:156" ht="36" x14ac:dyDescent="0.35">
      <c r="A37" s="4" t="s">
        <v>53</v>
      </c>
      <c r="B37" s="8" t="s">
        <v>54</v>
      </c>
      <c r="C37" s="6">
        <v>107720.6</v>
      </c>
      <c r="D37" s="6">
        <v>65882.248999999996</v>
      </c>
      <c r="E37" s="12">
        <f t="shared" si="0"/>
        <v>0.61160306385222507</v>
      </c>
    </row>
    <row r="38" spans="1:156" ht="72" x14ac:dyDescent="0.35">
      <c r="A38" s="4" t="s">
        <v>55</v>
      </c>
      <c r="B38" s="8" t="s">
        <v>56</v>
      </c>
      <c r="C38" s="6">
        <v>35893.599999999999</v>
      </c>
      <c r="D38" s="6">
        <v>44769.786999999997</v>
      </c>
      <c r="E38" s="12">
        <f t="shared" si="0"/>
        <v>1.2472916341631934</v>
      </c>
    </row>
    <row r="39" spans="1:156" ht="18" x14ac:dyDescent="0.35">
      <c r="A39" s="4" t="s">
        <v>57</v>
      </c>
      <c r="B39" s="8" t="s">
        <v>58</v>
      </c>
      <c r="C39" s="6">
        <v>201605.71000000002</v>
      </c>
      <c r="D39" s="6">
        <v>247947.497</v>
      </c>
      <c r="E39" s="12">
        <f t="shared" si="0"/>
        <v>1.2298634646806381</v>
      </c>
    </row>
    <row r="40" spans="1:156" ht="18" x14ac:dyDescent="0.35">
      <c r="A40" s="4" t="s">
        <v>59</v>
      </c>
      <c r="B40" s="8" t="s">
        <v>60</v>
      </c>
      <c r="C40" s="5">
        <f t="shared" ref="C40" si="2">C41+C42+C43</f>
        <v>123339.79999999999</v>
      </c>
      <c r="D40" s="5">
        <f>D41+D42+D43</f>
        <v>121192.13399999999</v>
      </c>
      <c r="E40" s="12">
        <f t="shared" si="0"/>
        <v>0.98258740487660923</v>
      </c>
    </row>
    <row r="41" spans="1:156" ht="18" x14ac:dyDescent="0.35">
      <c r="A41" s="4" t="s">
        <v>81</v>
      </c>
      <c r="B41" s="8" t="s">
        <v>82</v>
      </c>
      <c r="C41" s="5">
        <v>0</v>
      </c>
      <c r="D41" s="5">
        <v>-777.96</v>
      </c>
      <c r="E41" s="12"/>
    </row>
    <row r="42" spans="1:156" ht="18" x14ac:dyDescent="0.35">
      <c r="A42" s="4" t="s">
        <v>61</v>
      </c>
      <c r="B42" s="8" t="s">
        <v>62</v>
      </c>
      <c r="C42" s="6">
        <v>123339.79999999999</v>
      </c>
      <c r="D42" s="6">
        <v>121342.951</v>
      </c>
      <c r="E42" s="12">
        <f t="shared" si="0"/>
        <v>0.98381018130400744</v>
      </c>
    </row>
    <row r="43" spans="1:156" ht="36" x14ac:dyDescent="0.35">
      <c r="A43" s="4" t="s">
        <v>91</v>
      </c>
      <c r="B43" s="8" t="s">
        <v>92</v>
      </c>
      <c r="C43" s="6">
        <v>0</v>
      </c>
      <c r="D43" s="6">
        <v>627.14300000000003</v>
      </c>
      <c r="E43" s="12"/>
    </row>
    <row r="44" spans="1:156" ht="18" x14ac:dyDescent="0.35">
      <c r="A44" s="4" t="s">
        <v>63</v>
      </c>
      <c r="B44" s="8" t="s">
        <v>64</v>
      </c>
      <c r="C44" s="5">
        <f t="shared" ref="C44" si="3">C45+C51+C52+C53</f>
        <v>23305693.252999999</v>
      </c>
      <c r="D44" s="5">
        <f>D50+D45+D51+D52+D53</f>
        <v>20514481.416999999</v>
      </c>
      <c r="E44" s="12">
        <f t="shared" si="0"/>
        <v>0.88023476471180695</v>
      </c>
      <c r="EZ44" s="3" t="s">
        <v>80</v>
      </c>
    </row>
    <row r="45" spans="1:156" ht="36" x14ac:dyDescent="0.35">
      <c r="A45" s="4" t="s">
        <v>65</v>
      </c>
      <c r="B45" s="8" t="s">
        <v>66</v>
      </c>
      <c r="C45" s="5">
        <f t="shared" ref="C45" si="4">C46+C47+C48+C49</f>
        <v>23278978.916999999</v>
      </c>
      <c r="D45" s="5">
        <f t="shared" ref="D45" si="5">D46+D47+D48+D49</f>
        <v>20632955.359999999</v>
      </c>
      <c r="E45" s="12">
        <f t="shared" si="0"/>
        <v>0.8863342087969468</v>
      </c>
    </row>
    <row r="46" spans="1:156" ht="18" x14ac:dyDescent="0.35">
      <c r="A46" s="4" t="s">
        <v>72</v>
      </c>
      <c r="B46" s="8" t="s">
        <v>67</v>
      </c>
      <c r="C46" s="6">
        <v>307318</v>
      </c>
      <c r="D46" s="6">
        <v>309018.94900000002</v>
      </c>
      <c r="E46" s="12">
        <f t="shared" si="0"/>
        <v>1.0055348173553129</v>
      </c>
    </row>
    <row r="47" spans="1:156" ht="36" x14ac:dyDescent="0.35">
      <c r="A47" s="4" t="s">
        <v>73</v>
      </c>
      <c r="B47" s="8" t="s">
        <v>68</v>
      </c>
      <c r="C47" s="6">
        <v>6391562.2699999996</v>
      </c>
      <c r="D47" s="6">
        <v>5959559.4129999997</v>
      </c>
      <c r="E47" s="12">
        <f t="shared" si="0"/>
        <v>0.93241044383973437</v>
      </c>
    </row>
    <row r="48" spans="1:156" ht="18" x14ac:dyDescent="0.35">
      <c r="A48" s="4" t="s">
        <v>74</v>
      </c>
      <c r="B48" s="8" t="s">
        <v>69</v>
      </c>
      <c r="C48" s="6">
        <v>10474829.5</v>
      </c>
      <c r="D48" s="6">
        <v>10415037.789999999</v>
      </c>
      <c r="E48" s="12">
        <f t="shared" si="0"/>
        <v>0.99429186794878133</v>
      </c>
    </row>
    <row r="49" spans="1:6" ht="18" x14ac:dyDescent="0.35">
      <c r="A49" s="4" t="s">
        <v>75</v>
      </c>
      <c r="B49" s="8" t="s">
        <v>70</v>
      </c>
      <c r="C49" s="6">
        <v>6105269.1469999999</v>
      </c>
      <c r="D49" s="6">
        <v>3949339.2080000001</v>
      </c>
      <c r="E49" s="12">
        <f t="shared" si="0"/>
        <v>0.64687389088171843</v>
      </c>
    </row>
    <row r="50" spans="1:6" ht="36" x14ac:dyDescent="0.35">
      <c r="A50" s="4" t="s">
        <v>97</v>
      </c>
      <c r="B50" s="8" t="s">
        <v>96</v>
      </c>
      <c r="C50" s="6">
        <v>0</v>
      </c>
      <c r="D50" s="6">
        <v>102.349</v>
      </c>
      <c r="E50" s="12"/>
    </row>
    <row r="51" spans="1:6" ht="18" x14ac:dyDescent="0.35">
      <c r="A51" s="4" t="s">
        <v>78</v>
      </c>
      <c r="B51" s="8" t="s">
        <v>79</v>
      </c>
      <c r="C51" s="6">
        <v>0</v>
      </c>
      <c r="D51" s="6">
        <v>32903.101999999999</v>
      </c>
      <c r="E51" s="12"/>
    </row>
    <row r="52" spans="1:6" ht="72" x14ac:dyDescent="0.35">
      <c r="A52" s="4" t="s">
        <v>76</v>
      </c>
      <c r="B52" s="8" t="s">
        <v>77</v>
      </c>
      <c r="C52" s="6">
        <v>26714.335999999999</v>
      </c>
      <c r="D52" s="6">
        <v>121269.38</v>
      </c>
      <c r="E52" s="12">
        <f t="shared" si="0"/>
        <v>4.5394869631047543</v>
      </c>
    </row>
    <row r="53" spans="1:6" ht="36" x14ac:dyDescent="0.35">
      <c r="A53" s="4" t="s">
        <v>83</v>
      </c>
      <c r="B53" s="8" t="s">
        <v>84</v>
      </c>
      <c r="C53" s="6">
        <v>0</v>
      </c>
      <c r="D53" s="6">
        <v>-272748.77399999998</v>
      </c>
      <c r="E53" s="12"/>
    </row>
    <row r="54" spans="1:6" s="15" customFormat="1" x14ac:dyDescent="0.3">
      <c r="A54" s="16" t="s">
        <v>71</v>
      </c>
      <c r="B54" s="16"/>
      <c r="C54" s="13">
        <f>C9+C44</f>
        <v>44913526.533999994</v>
      </c>
      <c r="D54" s="13">
        <f>D9+D44</f>
        <v>42114153.306000002</v>
      </c>
      <c r="E54" s="14">
        <f t="shared" si="0"/>
        <v>0.93767193440308372</v>
      </c>
    </row>
    <row r="56" spans="1:6" x14ac:dyDescent="0.3">
      <c r="C56" s="7"/>
      <c r="D56" s="7"/>
      <c r="E56" s="7"/>
      <c r="F56" s="7"/>
    </row>
  </sheetData>
  <sheetProtection password="CF5C" sheet="1" objects="1" scenarios="1"/>
  <mergeCells count="5">
    <mergeCell ref="A54:B54"/>
    <mergeCell ref="D1:E1"/>
    <mergeCell ref="A5:E5"/>
    <mergeCell ref="A6:E6"/>
    <mergeCell ref="D3:E3"/>
  </mergeCells>
  <pageMargins left="0.70866141732283472" right="0.19685039370078741" top="0.46" bottom="0.23622047244094491" header="0.47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</vt:lpstr>
      <vt:lpstr>прил.2!Область_печати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2022-05-24T09:24:38Z</cp:lastPrinted>
  <dcterms:created xsi:type="dcterms:W3CDTF">2018-10-16T12:27:33Z</dcterms:created>
  <dcterms:modified xsi:type="dcterms:W3CDTF">2022-05-24T09:25:33Z</dcterms:modified>
</cp:coreProperties>
</file>