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6" windowHeight="12060"/>
  </bookViews>
  <sheets>
    <sheet name="2022-24" sheetId="2" r:id="rId1"/>
  </sheets>
  <calcPr calcId="145621"/>
</workbook>
</file>

<file path=xl/calcChain.xml><?xml version="1.0" encoding="utf-8"?>
<calcChain xmlns="http://schemas.openxmlformats.org/spreadsheetml/2006/main">
  <c r="C28" i="2" l="1"/>
  <c r="C17" i="2"/>
  <c r="E22" i="2" l="1"/>
  <c r="E32" i="2"/>
  <c r="E34" i="2"/>
  <c r="E23" i="2" s="1"/>
  <c r="D22" i="2" l="1"/>
  <c r="C23" i="2"/>
  <c r="C22" i="2"/>
  <c r="D34" i="2"/>
  <c r="D23" i="2" s="1"/>
  <c r="D32" i="2"/>
  <c r="C26" i="2"/>
  <c r="C30" i="2" s="1"/>
  <c r="D26" i="2" s="1"/>
  <c r="D30" i="2" s="1"/>
  <c r="E26" i="2" s="1"/>
  <c r="E30" i="2" s="1"/>
  <c r="C21" i="2" l="1"/>
  <c r="C24" i="2" s="1"/>
  <c r="C19" i="2" l="1"/>
  <c r="C38" i="2" s="1"/>
  <c r="D21" i="2" l="1"/>
  <c r="D24" i="2" s="1"/>
  <c r="E21" i="2" s="1"/>
  <c r="E24" i="2" s="1"/>
  <c r="D16" i="2" l="1"/>
  <c r="D17" i="2" l="1"/>
  <c r="D18" i="2"/>
  <c r="D19" i="2"/>
  <c r="E16" i="2" s="1"/>
  <c r="D38" i="2"/>
  <c r="E17" i="2" l="1"/>
  <c r="E18" i="2"/>
  <c r="E19" i="2" s="1"/>
  <c r="E38" i="2" s="1"/>
</calcChain>
</file>

<file path=xl/sharedStrings.xml><?xml version="1.0" encoding="utf-8"?>
<sst xmlns="http://schemas.openxmlformats.org/spreadsheetml/2006/main" count="42" uniqueCount="26">
  <si>
    <t xml:space="preserve"> </t>
  </si>
  <si>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</si>
  <si>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</si>
  <si>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</si>
  <si>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</si>
  <si>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</si>
  <si>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</si>
  <si>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</si>
  <si>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</si>
  <si>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</si>
  <si>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</t>
  </si>
  <si>
    <t>ё</t>
  </si>
  <si>
    <t>погашение основной суммы задолженности в финансовом году</t>
  </si>
  <si>
    <t>тыс.руб.</t>
  </si>
  <si>
    <t>2022 год</t>
  </si>
  <si>
    <t>задолженность на конец финансового года</t>
  </si>
  <si>
    <t>Программа муниципальных внутренних заимствований города Перми на 2022 год и на плановый период 2023 и 2024 годов</t>
  </si>
  <si>
    <t>2023  год</t>
  </si>
  <si>
    <t>2024 год</t>
  </si>
  <si>
    <t>2.1.</t>
  </si>
  <si>
    <t>Бюджетные кредиты, предоставленные для частичного покрытия дефицита бюджета</t>
  </si>
  <si>
    <t>2.2.</t>
  </si>
  <si>
    <t>Бюджетные кредиты, предоставленные на пополнение остатков средств на счете бюджета</t>
  </si>
  <si>
    <t>ПРИЛОЖЕНИЕ 6</t>
  </si>
  <si>
    <t>от 21.12.2021 № 306</t>
  </si>
  <si>
    <t>от 28.06.2022 № 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</si>
</sst>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5">
    <xf numFmtId="0" fontId="0" fillId="0" borderId="0" xfId="0"/>
    <xf numFmtId="3" fontId="3" fillId="0" borderId="0" xfId="2" applyNumberFormat="1" applyFont="1" applyAlignment="1">
      <alignment horizontal="center" vertical="top" wrapText="1"/>
    </xf>
    <xf numFmtId="3" fontId="3" fillId="0" borderId="0" xfId="2" applyNumberFormat="1" applyFont="1" applyAlignment="1">
      <alignment horizontal="left" vertical="top" wrapText="1"/>
    </xf>
    <xf numFmtId="0" fontId="4" fillId="0" borderId="0" xfId="3" applyFont="1"/>
    <xf numFmtId="3" fontId="6" fillId="2" borderId="1" xfId="2" applyNumberFormat="1" applyFont="1" applyFill="1" applyBorder="1" applyAlignment="1">
      <alignment horizontal="left" vertical="top" wrapText="1"/>
    </xf>
    <xf numFmtId="3" fontId="6" fillId="0" borderId="1" xfId="2" applyNumberFormat="1" applyFont="1" applyBorder="1" applyAlignment="1">
      <alignment horizontal="left" vertical="center" wrapText="1"/>
    </xf>
    <xf numFmtId="3" fontId="6" fillId="2" borderId="1" xfId="2" applyNumberFormat="1" applyFont="1" applyFill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164" fontId="3" fillId="0" borderId="0" xfId="2" applyNumberFormat="1" applyFont="1" applyAlignment="1">
      <alignment horizontal="center" vertical="top" wrapText="1"/>
    </xf>
    <xf numFmtId="164" fontId="6" fillId="0" borderId="1" xfId="2" applyNumberFormat="1" applyFont="1" applyFill="1" applyBorder="1" applyAlignment="1">
      <alignment horizontal="right" vertical="center" wrapText="1"/>
    </xf>
    <xf numFmtId="164" fontId="4" fillId="0" borderId="0" xfId="3" applyNumberFormat="1" applyFont="1"/>
    <xf numFmtId="164" fontId="7" fillId="0" borderId="1" xfId="3" applyNumberFormat="1" applyFont="1" applyBorder="1" applyAlignment="1">
      <alignment horizontal="right" vertical="center"/>
    </xf>
    <xf numFmtId="164" fontId="6" fillId="0" borderId="0" xfId="2" applyNumberFormat="1" applyFont="1" applyFill="1" applyAlignment="1">
      <alignment horizontal="right"/>
    </xf>
    <xf numFmtId="0" fontId="4" fillId="0" borderId="0" xfId="3" applyFont="1" applyAlignment="1">
      <alignment horizontal="center" wrapText="1"/>
    </xf>
    <xf numFmtId="0" fontId="7" fillId="0" borderId="1" xfId="3" applyFont="1" applyBorder="1" applyAlignment="1">
      <alignment horizontal="left" vertical="center" wrapText="1"/>
    </xf>
    <xf numFmtId="164" fontId="7" fillId="0" borderId="0" xfId="3" applyNumberFormat="1" applyFont="1" applyAlignment="1"/>
    <xf numFmtId="164" fontId="6" fillId="0" borderId="0" xfId="2" applyNumberFormat="1" applyFont="1" applyFill="1" applyAlignment="1"/>
    <xf numFmtId="164" fontId="7" fillId="0" borderId="0" xfId="3" applyNumberFormat="1" applyFont="1" applyAlignment="1">
      <alignment horizontal="right"/>
    </xf>
    <xf numFmtId="164" fontId="6" fillId="2" borderId="1" xfId="2" applyNumberFormat="1" applyFont="1" applyFill="1" applyBorder="1" applyAlignment="1">
      <alignment vertical="center" wrapText="1"/>
    </xf>
    <xf numFmtId="164" fontId="6" fillId="0" borderId="1" xfId="2" applyNumberFormat="1" applyFont="1" applyFill="1" applyBorder="1" applyAlignment="1">
      <alignment vertical="center" wrapText="1"/>
    </xf>
    <xf numFmtId="164" fontId="7" fillId="0" borderId="1" xfId="3" applyNumberFormat="1" applyFont="1" applyBorder="1" applyAlignment="1">
      <alignment vertical="center"/>
    </xf>
    <xf numFmtId="164" fontId="6" fillId="0" borderId="1" xfId="2" applyNumberFormat="1" applyFont="1" applyBorder="1" applyAlignment="1">
      <alignment vertical="center" wrapText="1"/>
    </xf>
    <xf numFmtId="3" fontId="6" fillId="0" borderId="2" xfId="2" applyNumberFormat="1" applyFont="1" applyBorder="1" applyAlignment="1">
      <alignment horizontal="center" vertical="center" wrapText="1"/>
    </xf>
    <xf numFmtId="164" fontId="7" fillId="0" borderId="1" xfId="3" applyNumberFormat="1" applyFont="1" applyBorder="1" applyAlignment="1">
      <alignment vertical="center" wrapText="1"/>
    </xf>
    <xf numFmtId="164" fontId="4" fillId="0" borderId="1" xfId="3" applyNumberFormat="1" applyFont="1" applyBorder="1" applyAlignment="1">
      <alignment vertical="center"/>
    </xf>
    <xf numFmtId="0" fontId="7" fillId="0" borderId="1" xfId="3" applyFont="1" applyBorder="1" applyAlignment="1">
      <alignment vertical="center"/>
    </xf>
    <xf numFmtId="0" fontId="4" fillId="0" borderId="1" xfId="3" applyFont="1" applyBorder="1" applyAlignment="1">
      <alignment vertical="center"/>
    </xf>
    <xf numFmtId="3" fontId="9" fillId="0" borderId="2" xfId="2" applyNumberFormat="1" applyFont="1" applyBorder="1" applyAlignment="1">
      <alignment horizontal="center" vertical="center" wrapText="1"/>
    </xf>
    <xf numFmtId="164" fontId="9" fillId="0" borderId="2" xfId="2" applyNumberFormat="1" applyFont="1" applyBorder="1" applyAlignment="1">
      <alignment horizontal="center" vertical="center" wrapText="1"/>
    </xf>
    <xf numFmtId="164" fontId="8" fillId="0" borderId="2" xfId="3" applyNumberFormat="1" applyFont="1" applyBorder="1" applyAlignment="1">
      <alignment horizontal="center" vertical="center"/>
    </xf>
    <xf numFmtId="3" fontId="5" fillId="0" borderId="0" xfId="2" applyNumberFormat="1" applyFont="1" applyAlignment="1">
      <alignment horizontal="center" vertical="center" wrapText="1"/>
    </xf>
    <xf numFmtId="3" fontId="5" fillId="0" borderId="0" xfId="2" applyNumberFormat="1" applyFont="1" applyAlignment="1">
      <alignment horizontal="center" vertical="center" wrapText="1"/>
    </xf>
    <xf numFmtId="164" fontId="6" fillId="0" borderId="0" xfId="2" applyNumberFormat="1" applyFont="1" applyFill="1" applyAlignment="1">
      <alignment horizontal="right"/>
    </xf>
    <xf numFmtId="164" fontId="7" fillId="0" borderId="0" xfId="3" applyNumberFormat="1" applyFont="1" applyAlignment="1">
      <alignment horizontal="right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Normal="100" zoomScaleSheetLayoutView="90" workbookViewId="0">
      <selection activeCell="C8" sqref="C8"/>
    </sheetView>
  </sheetViews>
  <sheetFormatPr defaultColWidth="9.109375" defaultRowHeight="13.8" x14ac:dyDescent="0.25"/>
  <cols>
    <col min="1" max="1" width="6.109375" style="3" customWidth="1"/>
    <col min="2" max="2" width="58.6640625" style="14" customWidth="1"/>
    <col min="3" max="3" width="19.6640625" style="3" customWidth="1"/>
    <col min="4" max="4" width="20.44140625" style="11" customWidth="1"/>
    <col min="5" max="5" width="19.33203125" style="11" customWidth="1"/>
    <col min="6" max="6" width="9.109375" style="3" customWidth="1"/>
    <col min="7" max="7" width="11.88671875" style="3" customWidth="1"/>
    <col min="8" max="16384" width="9.109375" style="3"/>
  </cols>
  <sheetData>
    <row r="1" spans="1:9" ht="18" x14ac:dyDescent="0.35">
      <c r="A1" s="1"/>
      <c r="B1" s="1"/>
      <c r="C1" s="1"/>
      <c r="D1" s="34" t="s">
        <v>23</v>
      </c>
      <c r="E1" s="34"/>
      <c r="F1" s="16"/>
      <c r="H1" s="16"/>
      <c r="I1" s="16"/>
    </row>
    <row r="2" spans="1:9" ht="18" x14ac:dyDescent="0.35">
      <c r="A2" s="1"/>
      <c r="B2" s="1"/>
      <c r="C2" s="1"/>
      <c r="D2" s="33" t="s">
        <v>4</v>
      </c>
      <c r="E2" s="33"/>
      <c r="F2" s="17"/>
    </row>
    <row r="3" spans="1:9" ht="18" x14ac:dyDescent="0.35">
      <c r="A3" s="1"/>
      <c r="B3" s="1"/>
      <c r="C3" s="1"/>
      <c r="D3" s="33" t="s">
        <v>5</v>
      </c>
      <c r="E3" s="33"/>
      <c r="F3" s="17"/>
    </row>
    <row r="4" spans="1:9" ht="18" x14ac:dyDescent="0.35">
      <c r="A4" s="1"/>
      <c r="B4" s="1"/>
      <c r="C4" s="1"/>
      <c r="D4" s="33" t="s">
        <v>25</v>
      </c>
      <c r="E4" s="33"/>
      <c r="F4" s="17"/>
    </row>
    <row r="5" spans="1:9" ht="18" x14ac:dyDescent="0.35">
      <c r="A5" s="1"/>
      <c r="B5" s="1"/>
      <c r="C5" s="1"/>
      <c r="D5" s="33"/>
      <c r="E5" s="33"/>
    </row>
    <row r="6" spans="1:9" ht="18" x14ac:dyDescent="0.35">
      <c r="A6" s="1"/>
      <c r="B6" s="1"/>
      <c r="C6" s="1"/>
      <c r="D6" s="34" t="s">
        <v>23</v>
      </c>
      <c r="E6" s="34"/>
    </row>
    <row r="7" spans="1:9" ht="18" x14ac:dyDescent="0.35">
      <c r="A7" s="1"/>
      <c r="B7" s="1"/>
      <c r="C7" s="1"/>
      <c r="D7" s="33" t="s">
        <v>4</v>
      </c>
      <c r="E7" s="33"/>
    </row>
    <row r="8" spans="1:9" ht="18" x14ac:dyDescent="0.35">
      <c r="A8" s="1"/>
      <c r="B8" s="1"/>
      <c r="C8" s="1"/>
      <c r="D8" s="33" t="s">
        <v>5</v>
      </c>
      <c r="E8" s="33"/>
    </row>
    <row r="9" spans="1:9" ht="18" x14ac:dyDescent="0.35">
      <c r="A9" s="1"/>
      <c r="B9" s="1"/>
      <c r="C9" s="1"/>
      <c r="D9" s="33" t="s">
        <v>24</v>
      </c>
      <c r="E9" s="33"/>
    </row>
    <row r="10" spans="1:9" ht="18" x14ac:dyDescent="0.35">
      <c r="A10" s="1"/>
      <c r="B10" s="1"/>
      <c r="C10" s="1"/>
      <c r="D10" s="13"/>
      <c r="E10" s="13"/>
    </row>
    <row r="11" spans="1:9" ht="36.75" customHeight="1" x14ac:dyDescent="0.25">
      <c r="A11" s="32" t="s">
        <v>16</v>
      </c>
      <c r="B11" s="32"/>
      <c r="C11" s="32"/>
      <c r="D11" s="32"/>
      <c r="E11" s="32"/>
    </row>
    <row r="12" spans="1:9" ht="17.399999999999999" x14ac:dyDescent="0.25">
      <c r="A12" s="31"/>
      <c r="B12" s="31"/>
      <c r="C12" s="31"/>
      <c r="D12" s="31"/>
      <c r="E12" s="31"/>
    </row>
    <row r="13" spans="1:9" ht="18" x14ac:dyDescent="0.35">
      <c r="A13" s="2" t="s">
        <v>0</v>
      </c>
      <c r="B13" s="1"/>
      <c r="C13" s="1"/>
      <c r="D13" s="9"/>
      <c r="E13" s="18" t="s">
        <v>13</v>
      </c>
    </row>
    <row r="14" spans="1:9" ht="52.5" customHeight="1" x14ac:dyDescent="0.25">
      <c r="A14" s="28" t="s">
        <v>1</v>
      </c>
      <c r="B14" s="28" t="s">
        <v>6</v>
      </c>
      <c r="C14" s="28" t="s">
        <v>14</v>
      </c>
      <c r="D14" s="29" t="s">
        <v>17</v>
      </c>
      <c r="E14" s="30" t="s">
        <v>18</v>
      </c>
    </row>
    <row r="15" spans="1:9" ht="48.75" customHeight="1" x14ac:dyDescent="0.25">
      <c r="A15" s="7" t="s">
        <v>2</v>
      </c>
      <c r="B15" s="6" t="s">
        <v>3</v>
      </c>
      <c r="C15" s="4"/>
      <c r="D15" s="10"/>
      <c r="E15" s="12"/>
    </row>
    <row r="16" spans="1:9" ht="28.5" customHeight="1" x14ac:dyDescent="0.25">
      <c r="A16" s="7"/>
      <c r="B16" s="6" t="s">
        <v>8</v>
      </c>
      <c r="C16" s="19">
        <v>840000</v>
      </c>
      <c r="D16" s="20">
        <f>C19</f>
        <v>1833110.2999999998</v>
      </c>
      <c r="E16" s="21">
        <f>D19</f>
        <v>3965447.3999999994</v>
      </c>
    </row>
    <row r="17" spans="1:7" ht="28.5" customHeight="1" x14ac:dyDescent="0.25">
      <c r="A17" s="7"/>
      <c r="B17" s="5" t="s">
        <v>7</v>
      </c>
      <c r="C17" s="22">
        <f>C18+1833110.3-840000</f>
        <v>1833110.2999999998</v>
      </c>
      <c r="D17" s="19">
        <f>D16+2132337.1</f>
        <v>3965447.4</v>
      </c>
      <c r="E17" s="21">
        <f>E16-94072.6</f>
        <v>3871374.7999999993</v>
      </c>
    </row>
    <row r="18" spans="1:7" ht="46.5" customHeight="1" x14ac:dyDescent="0.25">
      <c r="A18" s="7"/>
      <c r="B18" s="5" t="s">
        <v>12</v>
      </c>
      <c r="C18" s="22">
        <v>840000</v>
      </c>
      <c r="D18" s="19">
        <f>D16</f>
        <v>1833110.2999999998</v>
      </c>
      <c r="E18" s="21">
        <f>E16</f>
        <v>3965447.3999999994</v>
      </c>
    </row>
    <row r="19" spans="1:7" ht="29.25" customHeight="1" x14ac:dyDescent="0.25">
      <c r="A19" s="23"/>
      <c r="B19" s="6" t="s">
        <v>15</v>
      </c>
      <c r="C19" s="22">
        <f>C16+C17-C18</f>
        <v>1833110.2999999998</v>
      </c>
      <c r="D19" s="19">
        <f>D16+D17-D18</f>
        <v>3965447.3999999994</v>
      </c>
      <c r="E19" s="19">
        <f>E16+E17-E18</f>
        <v>3871374.8</v>
      </c>
    </row>
    <row r="20" spans="1:7" ht="43.5" customHeight="1" x14ac:dyDescent="0.25">
      <c r="A20" s="8" t="s">
        <v>10</v>
      </c>
      <c r="B20" s="15" t="s">
        <v>9</v>
      </c>
      <c r="C20" s="24"/>
      <c r="D20" s="21"/>
      <c r="E20" s="25"/>
    </row>
    <row r="21" spans="1:7" ht="31.5" customHeight="1" x14ac:dyDescent="0.25">
      <c r="A21" s="26"/>
      <c r="B21" s="6" t="s">
        <v>8</v>
      </c>
      <c r="C21" s="19">
        <f>938404+500000</f>
        <v>1438404</v>
      </c>
      <c r="D21" s="21">
        <f>C24</f>
        <v>2778404</v>
      </c>
      <c r="E21" s="21">
        <f>D24</f>
        <v>2778404</v>
      </c>
    </row>
    <row r="22" spans="1:7" ht="32.25" customHeight="1" x14ac:dyDescent="0.25">
      <c r="A22" s="27"/>
      <c r="B22" s="5" t="s">
        <v>7</v>
      </c>
      <c r="C22" s="22">
        <f t="shared" ref="C22:E23" si="0">C28+C33</f>
        <v>1840000</v>
      </c>
      <c r="D22" s="22">
        <f t="shared" si="0"/>
        <v>1000000</v>
      </c>
      <c r="E22" s="22">
        <f t="shared" si="0"/>
        <v>1000000</v>
      </c>
    </row>
    <row r="23" spans="1:7" ht="42.75" customHeight="1" x14ac:dyDescent="0.25">
      <c r="A23" s="27"/>
      <c r="B23" s="5" t="s">
        <v>12</v>
      </c>
      <c r="C23" s="22">
        <f t="shared" si="0"/>
        <v>500000</v>
      </c>
      <c r="D23" s="22">
        <f t="shared" si="0"/>
        <v>1000000</v>
      </c>
      <c r="E23" s="22">
        <f t="shared" si="0"/>
        <v>1500000</v>
      </c>
    </row>
    <row r="24" spans="1:7" ht="28.5" customHeight="1" x14ac:dyDescent="0.25">
      <c r="A24" s="27"/>
      <c r="B24" s="6" t="s">
        <v>15</v>
      </c>
      <c r="C24" s="22">
        <f>C21+C22-C23</f>
        <v>2778404</v>
      </c>
      <c r="D24" s="19">
        <f>D21+D22-D23</f>
        <v>2778404</v>
      </c>
      <c r="E24" s="19">
        <f>E21+E22-E23</f>
        <v>2278404</v>
      </c>
    </row>
    <row r="25" spans="1:7" ht="43.5" customHeight="1" x14ac:dyDescent="0.25">
      <c r="A25" s="8" t="s">
        <v>19</v>
      </c>
      <c r="B25" s="15" t="s">
        <v>20</v>
      </c>
      <c r="C25" s="24"/>
      <c r="D25" s="21"/>
      <c r="E25" s="25"/>
    </row>
    <row r="26" spans="1:7" ht="35.25" customHeight="1" x14ac:dyDescent="0.25">
      <c r="A26" s="26"/>
      <c r="B26" s="6" t="s">
        <v>8</v>
      </c>
      <c r="C26" s="19">
        <f>938404+500000</f>
        <v>1438404</v>
      </c>
      <c r="D26" s="21">
        <f>C30</f>
        <v>1938404</v>
      </c>
      <c r="E26" s="21">
        <f>D30</f>
        <v>1938404</v>
      </c>
    </row>
    <row r="27" spans="1:7" ht="18" hidden="1" x14ac:dyDescent="0.25">
      <c r="A27" s="27"/>
      <c r="B27" s="5" t="s">
        <v>7</v>
      </c>
      <c r="C27" s="22">
        <v>500000</v>
      </c>
      <c r="D27" s="21">
        <v>0</v>
      </c>
      <c r="E27" s="21">
        <v>0</v>
      </c>
      <c r="G27" s="3" t="s">
        <v>11</v>
      </c>
    </row>
    <row r="28" spans="1:7" ht="39" customHeight="1" x14ac:dyDescent="0.25">
      <c r="A28" s="27"/>
      <c r="B28" s="5" t="s">
        <v>7</v>
      </c>
      <c r="C28" s="22">
        <f>500000+840000</f>
        <v>1340000</v>
      </c>
      <c r="D28" s="21">
        <v>0</v>
      </c>
      <c r="E28" s="21">
        <v>0</v>
      </c>
    </row>
    <row r="29" spans="1:7" ht="46.5" customHeight="1" x14ac:dyDescent="0.25">
      <c r="A29" s="27"/>
      <c r="B29" s="5" t="s">
        <v>12</v>
      </c>
      <c r="C29" s="22">
        <v>0</v>
      </c>
      <c r="D29" s="21">
        <v>0</v>
      </c>
      <c r="E29" s="21">
        <v>500000</v>
      </c>
    </row>
    <row r="30" spans="1:7" ht="33" customHeight="1" x14ac:dyDescent="0.25">
      <c r="A30" s="27"/>
      <c r="B30" s="6" t="s">
        <v>15</v>
      </c>
      <c r="C30" s="22">
        <f>C26+C27</f>
        <v>1938404</v>
      </c>
      <c r="D30" s="19">
        <f>D26+D27</f>
        <v>1938404</v>
      </c>
      <c r="E30" s="19">
        <f>E26-E29</f>
        <v>1438404</v>
      </c>
    </row>
    <row r="31" spans="1:7" ht="43.5" customHeight="1" x14ac:dyDescent="0.25">
      <c r="A31" s="8" t="s">
        <v>21</v>
      </c>
      <c r="B31" s="15" t="s">
        <v>22</v>
      </c>
      <c r="C31" s="24"/>
      <c r="D31" s="21"/>
      <c r="E31" s="25"/>
    </row>
    <row r="32" spans="1:7" ht="32.25" customHeight="1" x14ac:dyDescent="0.25">
      <c r="A32" s="26"/>
      <c r="B32" s="6" t="s">
        <v>8</v>
      </c>
      <c r="C32" s="19">
        <v>0</v>
      </c>
      <c r="D32" s="21">
        <f>C35</f>
        <v>0</v>
      </c>
      <c r="E32" s="21">
        <f>D35</f>
        <v>0</v>
      </c>
    </row>
    <row r="33" spans="1:5" ht="38.25" customHeight="1" x14ac:dyDescent="0.25">
      <c r="A33" s="27"/>
      <c r="B33" s="5" t="s">
        <v>7</v>
      </c>
      <c r="C33" s="22">
        <v>500000</v>
      </c>
      <c r="D33" s="21">
        <v>1000000</v>
      </c>
      <c r="E33" s="21">
        <v>1000000</v>
      </c>
    </row>
    <row r="34" spans="1:5" ht="45" customHeight="1" x14ac:dyDescent="0.25">
      <c r="A34" s="27"/>
      <c r="B34" s="5" t="s">
        <v>12</v>
      </c>
      <c r="C34" s="22">
        <v>500000</v>
      </c>
      <c r="D34" s="21">
        <f>D33</f>
        <v>1000000</v>
      </c>
      <c r="E34" s="21">
        <f>E33</f>
        <v>1000000</v>
      </c>
    </row>
    <row r="35" spans="1:5" ht="30" customHeight="1" x14ac:dyDescent="0.25">
      <c r="A35" s="27"/>
      <c r="B35" s="6" t="s">
        <v>15</v>
      </c>
      <c r="C35" s="22">
        <v>0</v>
      </c>
      <c r="D35" s="19">
        <v>0</v>
      </c>
      <c r="E35" s="19">
        <v>0</v>
      </c>
    </row>
    <row r="36" spans="1:5" ht="22.5" customHeight="1" x14ac:dyDescent="0.25"/>
    <row r="38" spans="1:5" hidden="1" x14ac:dyDescent="0.25">
      <c r="C38" s="11">
        <f>C19+C24</f>
        <v>4611514.3</v>
      </c>
      <c r="D38" s="11">
        <f>D19+D24</f>
        <v>6743851.3999999994</v>
      </c>
      <c r="E38" s="11">
        <f>E19+E24</f>
        <v>6149778.7999999998</v>
      </c>
    </row>
  </sheetData>
  <sheetProtection password="CF5C" sheet="1" objects="1" scenarios="1"/>
  <mergeCells count="10">
    <mergeCell ref="A11:E11"/>
    <mergeCell ref="D5:E5"/>
    <mergeCell ref="D1:E1"/>
    <mergeCell ref="D2:E2"/>
    <mergeCell ref="D3:E3"/>
    <mergeCell ref="D6:E6"/>
    <mergeCell ref="D7:E7"/>
    <mergeCell ref="D8:E8"/>
    <mergeCell ref="D9:E9"/>
    <mergeCell ref="D4:E4"/>
  </mergeCells>
  <pageMargins left="0.78740157480314965" right="0.31496062992125984" top="0.3" bottom="0.15748031496062992" header="0.31496062992125984" footer="0.31496062992125984"/>
  <pageSetup paperSize="9" scale="73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2022-06-28T09:43:24Z</dcterms:modified>
</cp:coreProperties>
</file>