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2022-24" sheetId="2" r:id="rId1"/>
  </sheets>
  <definedNames>
    <definedName name="_xlnm.Print_Area" localSheetId="0">'2022-24'!$A$1:$H$37</definedName>
  </definedNames>
  <calcPr calcId="152511"/>
</workbook>
</file>

<file path=xl/calcChain.xml><?xml version="1.0" encoding="utf-8"?>
<calcChain xmlns="http://schemas.openxmlformats.org/spreadsheetml/2006/main">
  <c r="C17" i="2" l="1"/>
  <c r="E43" i="2" l="1"/>
  <c r="G43" i="2"/>
  <c r="C43" i="2"/>
  <c r="E41" i="2"/>
  <c r="G41" i="2"/>
  <c r="C41" i="2"/>
  <c r="G21" i="2" l="1"/>
  <c r="G20" i="2"/>
  <c r="E21" i="2"/>
  <c r="E20" i="2"/>
  <c r="C21" i="2"/>
  <c r="C20" i="2"/>
  <c r="E34" i="2"/>
  <c r="E37" i="2" s="1"/>
  <c r="G34" i="2" s="1"/>
  <c r="G37" i="2" s="1"/>
  <c r="C37" i="2"/>
  <c r="C25" i="2"/>
  <c r="C32" i="2" l="1"/>
  <c r="C15" i="2" l="1"/>
  <c r="G31" i="2" l="1"/>
  <c r="E31" i="2" l="1"/>
  <c r="E29" i="2"/>
  <c r="E32" i="2" s="1"/>
  <c r="G29" i="2" s="1"/>
  <c r="G32" i="2" s="1"/>
  <c r="C24" i="2"/>
  <c r="C27" i="2" l="1"/>
  <c r="E24" i="2" s="1"/>
  <c r="E27" i="2" s="1"/>
  <c r="G24" i="2" s="1"/>
  <c r="G27" i="2" s="1"/>
  <c r="C19" i="2"/>
  <c r="C22" i="2" s="1"/>
  <c r="E19" i="2" l="1"/>
  <c r="E22" i="2" s="1"/>
  <c r="G19" i="2" s="1"/>
  <c r="G22" i="2" s="1"/>
  <c r="E14" i="2" l="1"/>
  <c r="E15" i="2" l="1"/>
  <c r="E16" i="2"/>
  <c r="E17" i="2"/>
  <c r="G14" i="2" s="1"/>
  <c r="G15" i="2" l="1"/>
  <c r="G17" i="2" s="1"/>
  <c r="G16" i="2"/>
</calcChain>
</file>

<file path=xl/sharedStrings.xml><?xml version="1.0" encoding="utf-8"?>
<sst xmlns="http://schemas.openxmlformats.org/spreadsheetml/2006/main" count="56" uniqueCount="36">
  <si>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</si>
  <si>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</si>
  <si>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</si>
  <si>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</si>
  <si>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</si>
  <si>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</si>
  <si>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</si>
  <si>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</si>
  <si>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</si>
  <si>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</si>
  <si>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</si>
  <si>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</si>
  <si>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</si>
  <si>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2022 год</t>
  </si>
  <si>
    <t>задолженность на конец финансового года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</si>
  <si>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</si>
  <si>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</si>
  <si>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</si>
  <si>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</si>
  <si>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Бюджетные кредиты, предоставленные на пополнение остатков средств на счете бюджета</t>
  </si>
  <si>
    <t>ПРИЛОЖЕНИЕ 6</t>
  </si>
  <si>
    <t>от 21.12.2021 № 306</t>
  </si>
  <si>
    <t>2.3.</t>
  </si>
  <si>
    <t>Предельный срок погашения долговых обязательств, возникающих при осуществлении муниципальных заимствований в 2022 году</t>
  </si>
  <si>
    <t>Предельный срок погашения долговых обязательств, возникающих при осуществлении муниципальных заимствований в 2023 году</t>
  </si>
  <si>
    <t>Предельный срок погашения долговых обязательств, возникающих при осуществлении муниципальных заимствований в 2024 году</t>
  </si>
  <si>
    <t>не позднее 2025 года</t>
  </si>
  <si>
    <t>не позднее 15 декабря 2022 года</t>
  </si>
  <si>
    <t>не позднее 15 декабря 2023 года</t>
  </si>
  <si>
    <t>не позднее 15 декабря 2024 года</t>
  </si>
  <si>
    <t>не позднее 2028 года</t>
  </si>
  <si>
    <t>Программа муниципальных внутренних заимствований города Перми на 2022 год и на плановый период 2023 и 2024 годов</t>
  </si>
  <si>
    <t>не позднее 2023 года</t>
  </si>
  <si>
    <t>не позднее 2024 года</t>
  </si>
  <si>
    <t>2023 год</t>
  </si>
  <si>
    <t>Бюджетные кредиты, предоставленные для  погашения долговых обязательств в виде обязательств по кредитам, полученным от кредитных организаций, сложившихся на 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</si>
</sst>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1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horizontal="center" wrapText="1"/>
    </xf>
    <xf numFmtId="0" fontId="7" fillId="0" borderId="1" xfId="3" applyFont="1" applyBorder="1" applyAlignment="1">
      <alignment horizontal="left" vertical="center" wrapText="1"/>
    </xf>
    <xf numFmtId="164" fontId="7" fillId="0" borderId="0" xfId="3" applyNumberFormat="1" applyFont="1" applyAlignment="1"/>
    <xf numFmtId="164" fontId="7" fillId="0" borderId="0" xfId="3" applyNumberFormat="1" applyFont="1" applyAlignment="1">
      <alignment horizontal="right"/>
    </xf>
    <xf numFmtId="164" fontId="6" fillId="2" borderId="1" xfId="2" applyNumberFormat="1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vertical="center" wrapText="1"/>
    </xf>
    <xf numFmtId="164" fontId="7" fillId="0" borderId="1" xfId="3" applyNumberFormat="1" applyFont="1" applyBorder="1" applyAlignment="1">
      <alignment vertical="center"/>
    </xf>
    <xf numFmtId="164" fontId="6" fillId="0" borderId="1" xfId="2" applyNumberFormat="1" applyFont="1" applyBorder="1" applyAlignment="1">
      <alignment vertical="center" wrapText="1"/>
    </xf>
    <xf numFmtId="3" fontId="6" fillId="0" borderId="2" xfId="2" applyNumberFormat="1" applyFont="1" applyBorder="1" applyAlignment="1">
      <alignment horizontal="center" vertical="center" wrapText="1"/>
    </xf>
    <xf numFmtId="164" fontId="7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3" fontId="9" fillId="0" borderId="2" xfId="2" applyNumberFormat="1" applyFont="1" applyBorder="1" applyAlignment="1">
      <alignment horizontal="center" vertical="center" wrapText="1"/>
    </xf>
    <xf numFmtId="164" fontId="9" fillId="0" borderId="2" xfId="2" applyNumberFormat="1" applyFont="1" applyBorder="1" applyAlignment="1">
      <alignment horizontal="center" vertical="center" wrapText="1"/>
    </xf>
    <xf numFmtId="164" fontId="8" fillId="0" borderId="2" xfId="3" applyNumberFormat="1" applyFont="1" applyBorder="1" applyAlignment="1">
      <alignment horizontal="center" vertical="center"/>
    </xf>
    <xf numFmtId="164" fontId="6" fillId="0" borderId="0" xfId="2" applyNumberFormat="1" applyFont="1" applyFill="1" applyAlignment="1">
      <alignment horizontal="right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 wrapText="1"/>
    </xf>
    <xf numFmtId="164" fontId="6" fillId="2" borderId="1" xfId="3" applyNumberFormat="1" applyFont="1" applyFill="1" applyBorder="1"/>
    <xf numFmtId="0" fontId="4" fillId="2" borderId="0" xfId="3" applyFont="1" applyFill="1"/>
    <xf numFmtId="0" fontId="6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4" fillId="2" borderId="0" xfId="3" applyFont="1" applyFill="1" applyAlignment="1">
      <alignment horizontal="center" wrapText="1"/>
    </xf>
    <xf numFmtId="164" fontId="4" fillId="2" borderId="0" xfId="3" applyNumberFormat="1" applyFont="1" applyFill="1"/>
    <xf numFmtId="0" fontId="4" fillId="0" borderId="1" xfId="3" applyFont="1" applyBorder="1"/>
    <xf numFmtId="0" fontId="4" fillId="2" borderId="1" xfId="3" applyFont="1" applyFill="1" applyBorder="1"/>
    <xf numFmtId="0" fontId="8" fillId="0" borderId="1" xfId="3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164" fontId="7" fillId="0" borderId="1" xfId="3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wrapText="1"/>
    </xf>
    <xf numFmtId="164" fontId="6" fillId="0" borderId="0" xfId="2" applyNumberFormat="1" applyFont="1" applyFill="1" applyAlignment="1">
      <alignment horizontal="right"/>
    </xf>
    <xf numFmtId="3" fontId="5" fillId="0" borderId="0" xfId="2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right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zoomScaleSheetLayoutView="90" workbookViewId="0">
      <selection activeCell="N33" sqref="N33"/>
    </sheetView>
  </sheetViews>
  <sheetFormatPr defaultColWidth="9.140625" defaultRowHeight="15" x14ac:dyDescent="0.25"/>
  <cols>
    <col min="1" max="1" width="6.140625" style="3" customWidth="1"/>
    <col min="2" max="2" width="67.42578125" style="14" customWidth="1"/>
    <col min="3" max="3" width="17" style="3" customWidth="1"/>
    <col min="4" max="4" width="16.5703125" style="3" customWidth="1"/>
    <col min="5" max="5" width="16.42578125" style="11" customWidth="1"/>
    <col min="6" max="6" width="16.85546875" style="11" customWidth="1"/>
    <col min="7" max="7" width="16.28515625" style="11" customWidth="1"/>
    <col min="8" max="8" width="17.7109375" style="3" customWidth="1"/>
    <col min="9" max="9" width="11.85546875" style="3" customWidth="1"/>
    <col min="10" max="16384" width="9.140625" style="3"/>
  </cols>
  <sheetData>
    <row r="1" spans="1:11" ht="18.75" x14ac:dyDescent="0.3">
      <c r="A1" s="1"/>
      <c r="B1" s="1"/>
      <c r="C1" s="1"/>
      <c r="D1" s="1"/>
      <c r="E1" s="50" t="s">
        <v>20</v>
      </c>
      <c r="F1" s="50"/>
      <c r="G1" s="50"/>
      <c r="H1" s="50"/>
      <c r="J1" s="16"/>
      <c r="K1" s="16"/>
    </row>
    <row r="2" spans="1:11" ht="18.75" x14ac:dyDescent="0.3">
      <c r="A2" s="1"/>
      <c r="B2" s="1"/>
      <c r="C2" s="1"/>
      <c r="D2" s="1"/>
      <c r="E2" s="48" t="s">
        <v>4</v>
      </c>
      <c r="F2" s="48"/>
      <c r="G2" s="48"/>
      <c r="H2" s="48"/>
    </row>
    <row r="3" spans="1:11" ht="18.75" x14ac:dyDescent="0.3">
      <c r="A3" s="1"/>
      <c r="B3" s="1"/>
      <c r="C3" s="1"/>
      <c r="D3" s="1"/>
      <c r="E3" s="48" t="s">
        <v>5</v>
      </c>
      <c r="F3" s="48"/>
      <c r="G3" s="48"/>
      <c r="H3" s="48"/>
    </row>
    <row r="4" spans="1:11" ht="18.75" x14ac:dyDescent="0.3">
      <c r="A4" s="1"/>
      <c r="B4" s="1"/>
      <c r="C4" s="1"/>
      <c r="D4" s="1"/>
      <c r="E4" s="48"/>
      <c r="F4" s="48"/>
      <c r="G4" s="48"/>
    </row>
    <row r="5" spans="1:11" ht="18.75" x14ac:dyDescent="0.3">
      <c r="A5" s="1"/>
      <c r="B5" s="1"/>
      <c r="C5" s="1"/>
      <c r="D5" s="1"/>
      <c r="E5" s="50" t="s">
        <v>20</v>
      </c>
      <c r="F5" s="50"/>
      <c r="G5" s="50"/>
      <c r="H5" s="50"/>
    </row>
    <row r="6" spans="1:11" ht="18.75" x14ac:dyDescent="0.3">
      <c r="A6" s="1"/>
      <c r="B6" s="1"/>
      <c r="C6" s="1"/>
      <c r="D6" s="1"/>
      <c r="E6" s="48" t="s">
        <v>4</v>
      </c>
      <c r="F6" s="48"/>
      <c r="G6" s="48"/>
      <c r="H6" s="48"/>
    </row>
    <row r="7" spans="1:11" ht="18.75" x14ac:dyDescent="0.3">
      <c r="A7" s="1"/>
      <c r="B7" s="1"/>
      <c r="C7" s="1"/>
      <c r="D7" s="1"/>
      <c r="E7" s="48" t="s">
        <v>5</v>
      </c>
      <c r="F7" s="48"/>
      <c r="G7" s="48"/>
      <c r="H7" s="48"/>
    </row>
    <row r="8" spans="1:11" ht="18.75" x14ac:dyDescent="0.3">
      <c r="A8" s="1"/>
      <c r="B8" s="1"/>
      <c r="C8" s="1"/>
      <c r="D8" s="1"/>
      <c r="E8" s="48" t="s">
        <v>21</v>
      </c>
      <c r="F8" s="48"/>
      <c r="G8" s="48"/>
      <c r="H8" s="48"/>
    </row>
    <row r="9" spans="1:11" ht="18.75" x14ac:dyDescent="0.3">
      <c r="A9" s="1"/>
      <c r="B9" s="1"/>
      <c r="C9" s="1"/>
      <c r="D9" s="1"/>
      <c r="E9" s="13"/>
      <c r="F9" s="30"/>
      <c r="G9" s="13"/>
    </row>
    <row r="10" spans="1:11" ht="36.75" customHeight="1" x14ac:dyDescent="0.25">
      <c r="A10" s="49" t="s">
        <v>31</v>
      </c>
      <c r="B10" s="49"/>
      <c r="C10" s="49"/>
      <c r="D10" s="49"/>
      <c r="E10" s="49"/>
      <c r="F10" s="49"/>
      <c r="G10" s="49"/>
      <c r="H10" s="49"/>
    </row>
    <row r="11" spans="1:11" ht="18.75" x14ac:dyDescent="0.3">
      <c r="A11" s="2" t="s">
        <v>0</v>
      </c>
      <c r="B11" s="1"/>
      <c r="C11" s="1"/>
      <c r="D11" s="1"/>
      <c r="E11" s="9"/>
      <c r="F11" s="9"/>
      <c r="H11" s="17" t="s">
        <v>12</v>
      </c>
    </row>
    <row r="12" spans="1:11" ht="164.25" customHeight="1" x14ac:dyDescent="0.25">
      <c r="A12" s="27" t="s">
        <v>1</v>
      </c>
      <c r="B12" s="27" t="s">
        <v>6</v>
      </c>
      <c r="C12" s="27" t="s">
        <v>13</v>
      </c>
      <c r="D12" s="27" t="s">
        <v>23</v>
      </c>
      <c r="E12" s="28" t="s">
        <v>34</v>
      </c>
      <c r="F12" s="28" t="s">
        <v>24</v>
      </c>
      <c r="G12" s="29" t="s">
        <v>15</v>
      </c>
      <c r="H12" s="41" t="s">
        <v>25</v>
      </c>
    </row>
    <row r="13" spans="1:11" ht="43.5" customHeight="1" x14ac:dyDescent="0.25">
      <c r="A13" s="7" t="s">
        <v>2</v>
      </c>
      <c r="B13" s="6" t="s">
        <v>3</v>
      </c>
      <c r="C13" s="4"/>
      <c r="D13" s="4"/>
      <c r="E13" s="10"/>
      <c r="F13" s="10"/>
      <c r="G13" s="12"/>
      <c r="H13" s="39"/>
    </row>
    <row r="14" spans="1:11" ht="28.5" customHeight="1" x14ac:dyDescent="0.25">
      <c r="A14" s="7"/>
      <c r="B14" s="6" t="s">
        <v>8</v>
      </c>
      <c r="C14" s="18">
        <v>840000</v>
      </c>
      <c r="D14" s="18"/>
      <c r="E14" s="19">
        <f>C17</f>
        <v>1833110.2999999998</v>
      </c>
      <c r="F14" s="19"/>
      <c r="G14" s="20">
        <f>E17</f>
        <v>3965447.3999999994</v>
      </c>
      <c r="H14" s="39"/>
    </row>
    <row r="15" spans="1:11" ht="36.75" customHeight="1" x14ac:dyDescent="0.3">
      <c r="A15" s="7"/>
      <c r="B15" s="5" t="s">
        <v>7</v>
      </c>
      <c r="C15" s="21">
        <f>C16+1833110.3-840000</f>
        <v>1833110.2999999998</v>
      </c>
      <c r="D15" s="42" t="s">
        <v>32</v>
      </c>
      <c r="E15" s="18">
        <f>E14+2132337.1</f>
        <v>3965447.4</v>
      </c>
      <c r="F15" s="46" t="s">
        <v>33</v>
      </c>
      <c r="G15" s="20">
        <f>G14-94072.6</f>
        <v>3871374.7999999993</v>
      </c>
      <c r="H15" s="47" t="s">
        <v>26</v>
      </c>
    </row>
    <row r="16" spans="1:11" ht="39.75" customHeight="1" x14ac:dyDescent="0.25">
      <c r="A16" s="7"/>
      <c r="B16" s="5" t="s">
        <v>11</v>
      </c>
      <c r="C16" s="21">
        <v>840000</v>
      </c>
      <c r="D16" s="21"/>
      <c r="E16" s="18">
        <f>E14</f>
        <v>1833110.2999999998</v>
      </c>
      <c r="F16" s="18"/>
      <c r="G16" s="20">
        <f>G14</f>
        <v>3965447.3999999994</v>
      </c>
      <c r="H16" s="39"/>
    </row>
    <row r="17" spans="1:8" ht="29.25" customHeight="1" x14ac:dyDescent="0.25">
      <c r="A17" s="22"/>
      <c r="B17" s="6" t="s">
        <v>14</v>
      </c>
      <c r="C17" s="21">
        <f>C14+C15-C16</f>
        <v>1833110.2999999998</v>
      </c>
      <c r="D17" s="21"/>
      <c r="E17" s="18">
        <f>E14+E15-E16</f>
        <v>3965447.3999999994</v>
      </c>
      <c r="F17" s="18"/>
      <c r="G17" s="18">
        <f>G14+G15-G16</f>
        <v>3871374.8</v>
      </c>
      <c r="H17" s="39"/>
    </row>
    <row r="18" spans="1:8" ht="37.5" customHeight="1" x14ac:dyDescent="0.25">
      <c r="A18" s="8" t="s">
        <v>10</v>
      </c>
      <c r="B18" s="15" t="s">
        <v>9</v>
      </c>
      <c r="C18" s="23"/>
      <c r="D18" s="23"/>
      <c r="E18" s="20"/>
      <c r="F18" s="20"/>
      <c r="G18" s="24"/>
      <c r="H18" s="39"/>
    </row>
    <row r="19" spans="1:8" ht="31.5" customHeight="1" x14ac:dyDescent="0.25">
      <c r="A19" s="25"/>
      <c r="B19" s="6" t="s">
        <v>8</v>
      </c>
      <c r="C19" s="18">
        <f>938404+500000</f>
        <v>1438404</v>
      </c>
      <c r="D19" s="18"/>
      <c r="E19" s="20">
        <f>C22</f>
        <v>2778404</v>
      </c>
      <c r="F19" s="20"/>
      <c r="G19" s="20">
        <f>E22</f>
        <v>2778404</v>
      </c>
      <c r="H19" s="39"/>
    </row>
    <row r="20" spans="1:8" ht="29.25" customHeight="1" x14ac:dyDescent="0.25">
      <c r="A20" s="26"/>
      <c r="B20" s="5" t="s">
        <v>7</v>
      </c>
      <c r="C20" s="21">
        <f t="shared" ref="C20:G21" si="0">C25+C30+C35</f>
        <v>1840000</v>
      </c>
      <c r="D20" s="21"/>
      <c r="E20" s="21">
        <f t="shared" si="0"/>
        <v>1000000</v>
      </c>
      <c r="F20" s="21"/>
      <c r="G20" s="21">
        <f t="shared" si="0"/>
        <v>1000000</v>
      </c>
      <c r="H20" s="39"/>
    </row>
    <row r="21" spans="1:8" ht="36.75" customHeight="1" x14ac:dyDescent="0.25">
      <c r="A21" s="26"/>
      <c r="B21" s="5" t="s">
        <v>11</v>
      </c>
      <c r="C21" s="21">
        <f t="shared" si="0"/>
        <v>500000</v>
      </c>
      <c r="D21" s="21"/>
      <c r="E21" s="21">
        <f t="shared" si="0"/>
        <v>1000000</v>
      </c>
      <c r="F21" s="21"/>
      <c r="G21" s="21">
        <f t="shared" si="0"/>
        <v>1500000</v>
      </c>
      <c r="H21" s="39"/>
    </row>
    <row r="22" spans="1:8" ht="28.5" customHeight="1" x14ac:dyDescent="0.25">
      <c r="A22" s="26"/>
      <c r="B22" s="6" t="s">
        <v>14</v>
      </c>
      <c r="C22" s="21">
        <f>C19+C20-C21</f>
        <v>2778404</v>
      </c>
      <c r="D22" s="21"/>
      <c r="E22" s="18">
        <f>E19+E20-E21</f>
        <v>2778404</v>
      </c>
      <c r="F22" s="18"/>
      <c r="G22" s="18">
        <f>G19+G20-G21</f>
        <v>2278404</v>
      </c>
      <c r="H22" s="39"/>
    </row>
    <row r="23" spans="1:8" ht="43.5" customHeight="1" x14ac:dyDescent="0.25">
      <c r="A23" s="8" t="s">
        <v>16</v>
      </c>
      <c r="B23" s="15" t="s">
        <v>17</v>
      </c>
      <c r="C23" s="23"/>
      <c r="D23" s="23"/>
      <c r="E23" s="20"/>
      <c r="F23" s="20"/>
      <c r="G23" s="24"/>
      <c r="H23" s="39"/>
    </row>
    <row r="24" spans="1:8" ht="35.25" customHeight="1" x14ac:dyDescent="0.25">
      <c r="A24" s="25"/>
      <c r="B24" s="6" t="s">
        <v>8</v>
      </c>
      <c r="C24" s="18">
        <f>938404+500000</f>
        <v>1438404</v>
      </c>
      <c r="D24" s="18"/>
      <c r="E24" s="20">
        <f>C27</f>
        <v>1938404</v>
      </c>
      <c r="F24" s="20"/>
      <c r="G24" s="20">
        <f>E27</f>
        <v>1938404</v>
      </c>
      <c r="H24" s="39"/>
    </row>
    <row r="25" spans="1:8" ht="42.75" customHeight="1" x14ac:dyDescent="0.25">
      <c r="A25" s="26"/>
      <c r="B25" s="5" t="s">
        <v>7</v>
      </c>
      <c r="C25" s="21">
        <f>500000</f>
        <v>500000</v>
      </c>
      <c r="D25" s="42" t="s">
        <v>26</v>
      </c>
      <c r="E25" s="20">
        <v>0</v>
      </c>
      <c r="F25" s="20"/>
      <c r="G25" s="20">
        <v>0</v>
      </c>
      <c r="H25" s="39"/>
    </row>
    <row r="26" spans="1:8" ht="45.75" customHeight="1" x14ac:dyDescent="0.25">
      <c r="A26" s="26"/>
      <c r="B26" s="5" t="s">
        <v>11</v>
      </c>
      <c r="C26" s="21">
        <v>0</v>
      </c>
      <c r="D26" s="21"/>
      <c r="E26" s="20">
        <v>0</v>
      </c>
      <c r="F26" s="20"/>
      <c r="G26" s="20">
        <v>500000</v>
      </c>
      <c r="H26" s="39"/>
    </row>
    <row r="27" spans="1:8" ht="26.25" customHeight="1" x14ac:dyDescent="0.25">
      <c r="A27" s="26"/>
      <c r="B27" s="6" t="s">
        <v>14</v>
      </c>
      <c r="C27" s="21">
        <f>C24+C25-C26</f>
        <v>1938404</v>
      </c>
      <c r="D27" s="21"/>
      <c r="E27" s="21">
        <f t="shared" ref="E27:G27" si="1">E24+E25-E26</f>
        <v>1938404</v>
      </c>
      <c r="F27" s="21"/>
      <c r="G27" s="21">
        <f t="shared" si="1"/>
        <v>1438404</v>
      </c>
      <c r="H27" s="39"/>
    </row>
    <row r="28" spans="1:8" ht="43.5" customHeight="1" x14ac:dyDescent="0.25">
      <c r="A28" s="8" t="s">
        <v>18</v>
      </c>
      <c r="B28" s="15" t="s">
        <v>19</v>
      </c>
      <c r="C28" s="23"/>
      <c r="D28" s="23"/>
      <c r="E28" s="20"/>
      <c r="F28" s="20"/>
      <c r="G28" s="24"/>
      <c r="H28" s="39"/>
    </row>
    <row r="29" spans="1:8" ht="27.75" customHeight="1" x14ac:dyDescent="0.25">
      <c r="A29" s="25"/>
      <c r="B29" s="6" t="s">
        <v>8</v>
      </c>
      <c r="C29" s="18">
        <v>0</v>
      </c>
      <c r="D29" s="18"/>
      <c r="E29" s="20">
        <f>C32</f>
        <v>0</v>
      </c>
      <c r="F29" s="20"/>
      <c r="G29" s="20">
        <f>E32</f>
        <v>0</v>
      </c>
      <c r="H29" s="39"/>
    </row>
    <row r="30" spans="1:8" ht="59.25" customHeight="1" x14ac:dyDescent="0.25">
      <c r="A30" s="26"/>
      <c r="B30" s="5" t="s">
        <v>7</v>
      </c>
      <c r="C30" s="21">
        <v>500000</v>
      </c>
      <c r="D30" s="42" t="s">
        <v>27</v>
      </c>
      <c r="E30" s="20">
        <v>1000000</v>
      </c>
      <c r="F30" s="43" t="s">
        <v>28</v>
      </c>
      <c r="G30" s="20">
        <v>1000000</v>
      </c>
      <c r="H30" s="44" t="s">
        <v>29</v>
      </c>
    </row>
    <row r="31" spans="1:8" ht="44.25" customHeight="1" x14ac:dyDescent="0.25">
      <c r="A31" s="26"/>
      <c r="B31" s="5" t="s">
        <v>11</v>
      </c>
      <c r="C31" s="21">
        <v>500000</v>
      </c>
      <c r="D31" s="21"/>
      <c r="E31" s="20">
        <f>E30</f>
        <v>1000000</v>
      </c>
      <c r="F31" s="20"/>
      <c r="G31" s="20">
        <f>G30</f>
        <v>1000000</v>
      </c>
      <c r="H31" s="39"/>
    </row>
    <row r="32" spans="1:8" ht="34.5" customHeight="1" x14ac:dyDescent="0.25">
      <c r="A32" s="26"/>
      <c r="B32" s="6" t="s">
        <v>14</v>
      </c>
      <c r="C32" s="21">
        <f>C29+C30-C31</f>
        <v>0</v>
      </c>
      <c r="D32" s="21"/>
      <c r="E32" s="21">
        <f t="shared" ref="E32:G32" si="2">E29+E30-E31</f>
        <v>0</v>
      </c>
      <c r="F32" s="21"/>
      <c r="G32" s="21">
        <f t="shared" si="2"/>
        <v>0</v>
      </c>
      <c r="H32" s="39"/>
    </row>
    <row r="33" spans="1:8" s="34" customFormat="1" ht="77.25" customHeight="1" x14ac:dyDescent="0.3">
      <c r="A33" s="31" t="s">
        <v>22</v>
      </c>
      <c r="B33" s="32" t="s">
        <v>35</v>
      </c>
      <c r="C33" s="33"/>
      <c r="D33" s="33"/>
      <c r="E33" s="33"/>
      <c r="F33" s="33"/>
      <c r="G33" s="33"/>
      <c r="H33" s="40"/>
    </row>
    <row r="34" spans="1:8" s="34" customFormat="1" ht="30" customHeight="1" x14ac:dyDescent="0.3">
      <c r="A34" s="35"/>
      <c r="B34" s="6" t="s">
        <v>8</v>
      </c>
      <c r="C34" s="33">
        <v>0</v>
      </c>
      <c r="D34" s="33"/>
      <c r="E34" s="33">
        <f>C37</f>
        <v>840000</v>
      </c>
      <c r="F34" s="33"/>
      <c r="G34" s="33">
        <f>E37</f>
        <v>840000</v>
      </c>
      <c r="H34" s="40"/>
    </row>
    <row r="35" spans="1:8" s="34" customFormat="1" ht="38.25" customHeight="1" x14ac:dyDescent="0.3">
      <c r="A35" s="36"/>
      <c r="B35" s="6" t="s">
        <v>7</v>
      </c>
      <c r="C35" s="33">
        <v>840000</v>
      </c>
      <c r="D35" s="45" t="s">
        <v>30</v>
      </c>
      <c r="E35" s="33">
        <v>0</v>
      </c>
      <c r="F35" s="33"/>
      <c r="G35" s="33">
        <v>0</v>
      </c>
      <c r="H35" s="40"/>
    </row>
    <row r="36" spans="1:8" s="34" customFormat="1" ht="34.5" customHeight="1" x14ac:dyDescent="0.3">
      <c r="A36" s="36"/>
      <c r="B36" s="6" t="s">
        <v>11</v>
      </c>
      <c r="C36" s="33">
        <v>0</v>
      </c>
      <c r="D36" s="33"/>
      <c r="E36" s="33">
        <v>0</v>
      </c>
      <c r="F36" s="33"/>
      <c r="G36" s="33">
        <v>0</v>
      </c>
      <c r="H36" s="40"/>
    </row>
    <row r="37" spans="1:8" s="34" customFormat="1" ht="29.25" customHeight="1" x14ac:dyDescent="0.3">
      <c r="A37" s="36"/>
      <c r="B37" s="6" t="s">
        <v>14</v>
      </c>
      <c r="C37" s="33">
        <f>C34+C35-C36</f>
        <v>840000</v>
      </c>
      <c r="D37" s="33"/>
      <c r="E37" s="33">
        <f>E34+E35-E36</f>
        <v>840000</v>
      </c>
      <c r="F37" s="33"/>
      <c r="G37" s="33">
        <f>G34+G35-G36</f>
        <v>840000</v>
      </c>
      <c r="H37" s="40"/>
    </row>
    <row r="38" spans="1:8" s="34" customFormat="1" x14ac:dyDescent="0.25">
      <c r="B38" s="37"/>
      <c r="E38" s="38"/>
      <c r="F38" s="38"/>
      <c r="G38" s="38"/>
    </row>
    <row r="39" spans="1:8" s="34" customFormat="1" x14ac:dyDescent="0.25">
      <c r="B39" s="37"/>
      <c r="E39" s="38"/>
      <c r="F39" s="38"/>
      <c r="G39" s="38"/>
    </row>
    <row r="40" spans="1:8" hidden="1" x14ac:dyDescent="0.25"/>
    <row r="41" spans="1:8" hidden="1" x14ac:dyDescent="0.25">
      <c r="C41" s="11">
        <f>C17+C22</f>
        <v>4611514.3</v>
      </c>
      <c r="D41" s="11"/>
      <c r="E41" s="11">
        <f t="shared" ref="E41:G41" si="3">E17+E22</f>
        <v>6743851.3999999994</v>
      </c>
      <c r="G41" s="11">
        <f t="shared" si="3"/>
        <v>6149778.7999999998</v>
      </c>
    </row>
    <row r="42" spans="1:8" hidden="1" x14ac:dyDescent="0.25"/>
    <row r="43" spans="1:8" hidden="1" x14ac:dyDescent="0.25">
      <c r="C43" s="11">
        <f>C14+C15-C16+C19+C20-C21</f>
        <v>4611514.3</v>
      </c>
      <c r="D43" s="11"/>
      <c r="E43" s="11">
        <f t="shared" ref="E43:G43" si="4">E14+E15-E16+E19+E20-E21</f>
        <v>6743851.3999999994</v>
      </c>
      <c r="G43" s="11">
        <f t="shared" si="4"/>
        <v>6149778.7999999998</v>
      </c>
    </row>
    <row r="44" spans="1:8" hidden="1" x14ac:dyDescent="0.25"/>
    <row r="45" spans="1:8" hidden="1" x14ac:dyDescent="0.25"/>
    <row r="46" spans="1:8" hidden="1" x14ac:dyDescent="0.25"/>
  </sheetData>
  <mergeCells count="9">
    <mergeCell ref="E8:H8"/>
    <mergeCell ref="E4:G4"/>
    <mergeCell ref="A10:H10"/>
    <mergeCell ref="E1:H1"/>
    <mergeCell ref="E2:H2"/>
    <mergeCell ref="E3:H3"/>
    <mergeCell ref="E5:H5"/>
    <mergeCell ref="E6:H6"/>
    <mergeCell ref="E7:H7"/>
  </mergeCells>
  <pageMargins left="0.51181102362204722" right="0.31496062992125984" top="0.55118110236220474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2022-24</vt:lpstr>
      <vt:lpstr>'2022-24'!Область_печати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2022-08-02T11:29:13Z</dcterms:modified>
</cp:coreProperties>
</file>