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БИ на 2023-2025\"/>
    </mc:Choice>
  </mc:AlternateContent>
  <bookViews>
    <workbookView xWindow="0" yWindow="0" windowWidth="28800" windowHeight="11835"/>
  </bookViews>
  <sheets>
    <sheet name="2023-2025" sheetId="1" r:id="rId1"/>
  </sheets>
  <definedNames>
    <definedName name="_xlnm._FilterDatabase" localSheetId="0" hidden="1">'2023-2025'!$A$10:$I$185</definedName>
    <definedName name="_xlnm.Print_Titles" localSheetId="0">'2023-2025'!$9:$10</definedName>
    <definedName name="_xlnm.Print_Area" localSheetId="0">'2023-2025'!$A$1:$F$183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1" l="1"/>
  <c r="F178" i="1"/>
  <c r="D178" i="1"/>
  <c r="E13" i="1" l="1"/>
  <c r="F13" i="1"/>
  <c r="E14" i="1"/>
  <c r="F14" i="1"/>
  <c r="E15" i="1"/>
  <c r="F15" i="1"/>
  <c r="D15" i="1"/>
  <c r="D14" i="1"/>
  <c r="D13" i="1"/>
  <c r="E38" i="1"/>
  <c r="F38" i="1"/>
  <c r="D38" i="1"/>
  <c r="E33" i="1"/>
  <c r="F33" i="1"/>
  <c r="D33" i="1"/>
  <c r="E28" i="1"/>
  <c r="F28" i="1"/>
  <c r="D28" i="1"/>
  <c r="E24" i="1"/>
  <c r="F24" i="1"/>
  <c r="D24" i="1"/>
  <c r="E17" i="1"/>
  <c r="F17" i="1"/>
  <c r="D17" i="1"/>
  <c r="D11" i="1" l="1"/>
  <c r="E11" i="1"/>
  <c r="F11" i="1"/>
  <c r="E159" i="1"/>
  <c r="F159" i="1"/>
  <c r="D159" i="1"/>
  <c r="E50" i="1" l="1"/>
  <c r="F50" i="1"/>
  <c r="D50" i="1"/>
  <c r="E182" i="1" l="1"/>
  <c r="F182" i="1"/>
  <c r="D182" i="1"/>
  <c r="E151" i="1"/>
  <c r="F151" i="1"/>
  <c r="D151" i="1"/>
  <c r="E150" i="1"/>
  <c r="F150" i="1"/>
  <c r="D150" i="1"/>
  <c r="E153" i="1"/>
  <c r="F153" i="1"/>
  <c r="D153" i="1"/>
  <c r="D148" i="1" s="1"/>
  <c r="F148" i="1" l="1"/>
  <c r="E148" i="1"/>
  <c r="E143" i="1"/>
  <c r="F143" i="1"/>
  <c r="D143" i="1"/>
  <c r="E142" i="1"/>
  <c r="F142" i="1"/>
  <c r="D142" i="1"/>
  <c r="E144" i="1"/>
  <c r="E181" i="1" s="1"/>
  <c r="F144" i="1"/>
  <c r="F181" i="1" s="1"/>
  <c r="D144" i="1"/>
  <c r="D181" i="1" s="1"/>
  <c r="E95" i="1" l="1"/>
  <c r="F95" i="1"/>
  <c r="D95" i="1"/>
  <c r="D172" i="1" s="1"/>
  <c r="E94" i="1"/>
  <c r="F94" i="1"/>
  <c r="D94" i="1"/>
  <c r="E136" i="1"/>
  <c r="F136" i="1"/>
  <c r="D136" i="1"/>
  <c r="E132" i="1"/>
  <c r="F132" i="1"/>
  <c r="D132" i="1"/>
  <c r="E128" i="1"/>
  <c r="F128" i="1"/>
  <c r="D128" i="1"/>
  <c r="E124" i="1"/>
  <c r="F124" i="1"/>
  <c r="D124" i="1"/>
  <c r="E120" i="1"/>
  <c r="F120" i="1"/>
  <c r="D120" i="1"/>
  <c r="E116" i="1"/>
  <c r="F116" i="1"/>
  <c r="D116" i="1"/>
  <c r="E112" i="1"/>
  <c r="F112" i="1"/>
  <c r="D112" i="1"/>
  <c r="E108" i="1"/>
  <c r="F108" i="1"/>
  <c r="D108" i="1"/>
  <c r="E104" i="1"/>
  <c r="F104" i="1"/>
  <c r="D104" i="1"/>
  <c r="E100" i="1"/>
  <c r="F100" i="1"/>
  <c r="D100" i="1"/>
  <c r="E88" i="1"/>
  <c r="F88" i="1"/>
  <c r="D88" i="1"/>
  <c r="D180" i="1" l="1"/>
  <c r="E92" i="1"/>
  <c r="F180" i="1"/>
  <c r="E180" i="1"/>
  <c r="D92" i="1"/>
  <c r="F92" i="1"/>
  <c r="E183" i="1"/>
  <c r="F183" i="1"/>
  <c r="D183" i="1"/>
  <c r="E51" i="1" l="1"/>
  <c r="E173" i="1" s="1"/>
  <c r="F51" i="1"/>
  <c r="F173" i="1" s="1"/>
  <c r="E52" i="1"/>
  <c r="F52" i="1"/>
  <c r="E53" i="1"/>
  <c r="F53" i="1"/>
  <c r="D53" i="1"/>
  <c r="D52" i="1"/>
  <c r="D51" i="1"/>
  <c r="D173" i="1" s="1"/>
  <c r="D85" i="1"/>
  <c r="E85" i="1"/>
  <c r="F85" i="1"/>
  <c r="E82" i="1"/>
  <c r="F82" i="1"/>
  <c r="D82" i="1"/>
  <c r="E79" i="1"/>
  <c r="F79" i="1"/>
  <c r="D79" i="1"/>
  <c r="E75" i="1"/>
  <c r="F75" i="1"/>
  <c r="D75" i="1"/>
  <c r="E72" i="1"/>
  <c r="F72" i="1"/>
  <c r="D72" i="1"/>
  <c r="E69" i="1"/>
  <c r="F69" i="1"/>
  <c r="D69" i="1"/>
  <c r="D177" i="1" s="1"/>
  <c r="E64" i="1"/>
  <c r="F64" i="1"/>
  <c r="D64" i="1"/>
  <c r="F177" i="1" l="1"/>
  <c r="E177" i="1"/>
  <c r="D48" i="1"/>
  <c r="F179" i="1"/>
  <c r="F48" i="1"/>
  <c r="E48" i="1"/>
  <c r="D179" i="1"/>
  <c r="E179" i="1"/>
  <c r="E175" i="1" l="1"/>
  <c r="F175" i="1"/>
  <c r="D175" i="1"/>
  <c r="E140" i="1" l="1"/>
  <c r="F140" i="1"/>
  <c r="D140" i="1"/>
  <c r="E172" i="1" l="1"/>
  <c r="F172" i="1"/>
  <c r="E174" i="1" l="1"/>
  <c r="F174" i="1"/>
  <c r="D174" i="1"/>
  <c r="D170" i="1" l="1"/>
  <c r="E170" i="1"/>
  <c r="F170" i="1"/>
</calcChain>
</file>

<file path=xl/sharedStrings.xml><?xml version="1.0" encoding="utf-8"?>
<sst xmlns="http://schemas.openxmlformats.org/spreadsheetml/2006/main" count="410" uniqueCount="221">
  <si>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</si>
  <si>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</si>
  <si>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</si>
  <si>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</si>
  <si>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</si>
  <si>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</si>
  <si>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</si>
  <si>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</si>
  <si>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</si>
  <si>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</si>
  <si>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</si>
  <si>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</si>
  <si>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</si>
  <si>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</si>
  <si>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</si>
  <si>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</si>
  <si>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</si>
  <si>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</si>
  <si>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</si>
  <si>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</si>
  <si>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</si>
  <si>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</si>
  <si>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</si>
  <si>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</si>
  <si>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</si>
  <si>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</si>
  <si>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</si>
  <si>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</si>
  <si>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</si>
  <si>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</si>
  <si>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</si>
  <si>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</si>
  <si>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</si>
  <si>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</si>
  <si>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</si>
  <si>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</si>
  <si>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</si>
  <si>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</si>
  <si>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</si>
  <si>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</si>
  <si>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</si>
  <si>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</si>
  <si>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</si>
  <si>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</si>
  <si>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</si>
  <si>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</si>
  <si>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</si>
  <si>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</si>
  <si>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</si>
  <si>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</si>
  <si>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</si>
  <si>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</si>
  <si>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</si>
  <si>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</si>
  <si>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</si>
  <si>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1710142260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</si>
  <si>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</si>
  <si>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</si>
  <si>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</si>
  <si>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</si>
  <si>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</si>
  <si>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</si>
  <si>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</si>
  <si>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</si>
  <si>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</si>
  <si>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</si>
  <si>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</si>
  <si>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</si>
  <si>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</si>
  <si>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</si>
  <si>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</si>
  <si>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</si>
  <si>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</si>
  <si>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</si>
  <si>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</si>
  <si>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</si>
  <si>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</si>
  <si>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</si>
  <si>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</si>
  <si>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</si>
  <si>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</si>
  <si>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</si>
  <si>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</si>
  <si>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</si>
  <si>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</si>
  <si>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</si>
  <si>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</si>
  <si>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</si>
  <si>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</si>
  <si>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</si>
  <si>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</si>
  <si>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</si>
  <si>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</si>
  <si>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</si>
  <si>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</si>
  <si>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</si>
  <si>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12106ST420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</si>
  <si>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</si>
  <si>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</si>
  <si>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</si>
  <si>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</si>
  <si>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</si>
  <si>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</si>
  <si>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</si>
  <si>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</si>
  <si>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</si>
  <si>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</si>
  <si>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</si>
  <si>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</si>
  <si>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</si>
  <si>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</si>
  <si>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</si>
  <si>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</si>
  <si>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</si>
  <si>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</si>
  <si>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</si>
  <si>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</si>
  <si>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</si>
  <si>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</si>
  <si>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</si>
  <si>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</si>
  <si>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</si>
  <si>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</si>
  <si>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</si>
  <si>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</si>
  <si>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</si>
  <si>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</si>
  <si>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</si>
  <si>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</si>
  <si>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</si>
  <si>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</si>
  <si>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здания для размещения общеобразовательного учреждения по ул. КИМ/В. Соломина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</si>
  <si>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</si>
  <si>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</si>
  <si>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</si>
  <si>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</si>
  <si>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</si>
  <si>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</si>
  <si>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</si>
  <si>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</si>
  <si>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</si>
  <si>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</si>
  <si>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</si>
  <si>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</si>
  <si>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</si>
  <si>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</si>
  <si>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</si>
  <si>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</si>
  <si>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</si>
  <si>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</si>
  <si>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</si>
  <si>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</si>
  <si>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</si>
  <si>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</si>
  <si>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</si>
  <si>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</si>
  <si>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</si>
  <si>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</si>
  <si>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</si>
  <si>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</si>
  <si>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</si>
  <si>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</si>
  <si>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</si>
  <si>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</si>
  <si>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</si>
  <si>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</si>
  <si>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</si>
  <si>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</si>
  <si>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</si>
  <si>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</si>
  <si>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</si>
  <si>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</si>
  <si>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</si>
  <si>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</si>
  <si>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</si>
  <si>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</si>
  <si>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</si>
  <si>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</si>
  <si>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</si>
  <si>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</si>
  <si>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</si>
  <si>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</si>
  <si>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</si>
  <si>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1510121480, 15101SЖ860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</si>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</sst>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right" vertical="center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5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5" fontId="1" fillId="3" borderId="5" xfId="0" applyNumberFormat="1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5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5" fontId="1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0" fillId="2" borderId="8" xfId="0" applyNumberForma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87"/>
  <sheetViews>
    <sheetView tabSelected="1" topLeftCell="A172" zoomScale="66" zoomScaleNormal="66" workbookViewId="0">
      <selection activeCell="F177" sqref="F177:F183"/>
    </sheetView>
  </sheetViews>
  <sheetFormatPr defaultColWidth="9.140625" defaultRowHeight="18.75" x14ac:dyDescent="0.3"/>
  <cols>
    <col min="1" max="1" width="5.5703125" style="3" customWidth="1"/>
    <col min="2" max="2" width="82.7109375" style="50" customWidth="1"/>
    <col min="3" max="3" width="21.28515625" style="50" customWidth="1"/>
    <col min="4" max="6" width="17.5703125" style="51" customWidth="1"/>
    <col min="7" max="7" width="17.140625" style="27" hidden="1" customWidth="1"/>
    <col min="8" max="8" width="10" style="25" hidden="1" customWidth="1"/>
    <col min="9" max="9" width="9.42578125" style="3" hidden="1" customWidth="1"/>
    <col min="10" max="10" width="9.140625" style="3" hidden="1" customWidth="1"/>
    <col min="11" max="11" width="9.140625" style="3" customWidth="1"/>
    <col min="12" max="16384" width="9.140625" style="3"/>
  </cols>
  <sheetData>
    <row r="1" spans="1:10" x14ac:dyDescent="0.3">
      <c r="F1" s="52" t="s">
        <v>32</v>
      </c>
    </row>
    <row r="2" spans="1:10" x14ac:dyDescent="0.3">
      <c r="F2" s="52" t="s">
        <v>16</v>
      </c>
    </row>
    <row r="3" spans="1:10" x14ac:dyDescent="0.3">
      <c r="F3" s="52" t="s">
        <v>17</v>
      </c>
    </row>
    <row r="5" spans="1:10" ht="15.75" customHeight="1" x14ac:dyDescent="0.3">
      <c r="A5" s="62" t="s">
        <v>20</v>
      </c>
      <c r="B5" s="63"/>
      <c r="C5" s="63"/>
      <c r="D5" s="64"/>
      <c r="E5" s="64"/>
      <c r="F5" s="65"/>
      <c r="G5" s="28"/>
    </row>
    <row r="6" spans="1:10" ht="19.5" customHeight="1" x14ac:dyDescent="0.3">
      <c r="A6" s="62" t="s">
        <v>220</v>
      </c>
      <c r="B6" s="63"/>
      <c r="C6" s="63"/>
      <c r="D6" s="64"/>
      <c r="E6" s="64"/>
      <c r="F6" s="65"/>
      <c r="G6" s="28"/>
    </row>
    <row r="7" spans="1:10" x14ac:dyDescent="0.3">
      <c r="A7" s="66"/>
      <c r="B7" s="63"/>
      <c r="C7" s="63"/>
      <c r="D7" s="64"/>
      <c r="E7" s="64"/>
      <c r="F7" s="65"/>
      <c r="G7" s="28"/>
    </row>
    <row r="8" spans="1:10" x14ac:dyDescent="0.3">
      <c r="A8" s="53"/>
      <c r="B8" s="54"/>
      <c r="C8" s="54"/>
      <c r="F8" s="52" t="s">
        <v>15</v>
      </c>
    </row>
    <row r="9" spans="1:10" ht="18.75" customHeight="1" x14ac:dyDescent="0.3">
      <c r="A9" s="71" t="s">
        <v>0</v>
      </c>
      <c r="B9" s="71" t="s">
        <v>12</v>
      </c>
      <c r="C9" s="71" t="s">
        <v>1</v>
      </c>
      <c r="D9" s="67" t="s">
        <v>26</v>
      </c>
      <c r="E9" s="69" t="s">
        <v>29</v>
      </c>
      <c r="F9" s="69" t="s">
        <v>33</v>
      </c>
      <c r="G9" s="29"/>
    </row>
    <row r="10" spans="1:10" x14ac:dyDescent="0.3">
      <c r="A10" s="72"/>
      <c r="B10" s="73"/>
      <c r="C10" s="72"/>
      <c r="D10" s="68"/>
      <c r="E10" s="70"/>
      <c r="F10" s="70"/>
      <c r="G10" s="30"/>
    </row>
    <row r="11" spans="1:10" x14ac:dyDescent="0.3">
      <c r="A11" s="1"/>
      <c r="B11" s="74" t="s">
        <v>2</v>
      </c>
      <c r="C11" s="74"/>
      <c r="D11" s="9">
        <f>D16+D17+D21+D22+D23+D24+D28+D33+D38+D42+D43+D44+D45+D46+D47</f>
        <v>2485883.4999999995</v>
      </c>
      <c r="E11" s="9">
        <f t="shared" ref="E11:F11" si="0">E16+E17+E21+E22+E23+E24+E28+E33+E38+E42+E43+E44+E45+E46+E47</f>
        <v>1281790.9000000001</v>
      </c>
      <c r="F11" s="9">
        <f t="shared" si="0"/>
        <v>1617032.4000000001</v>
      </c>
      <c r="G11" s="33"/>
      <c r="H11" s="26"/>
      <c r="I11" s="18"/>
      <c r="J11" s="18"/>
    </row>
    <row r="12" spans="1:10" x14ac:dyDescent="0.3">
      <c r="A12" s="1"/>
      <c r="B12" s="74" t="s">
        <v>5</v>
      </c>
      <c r="C12" s="74"/>
      <c r="D12" s="9"/>
      <c r="E12" s="9"/>
      <c r="F12" s="9"/>
      <c r="G12" s="33"/>
      <c r="H12" s="26"/>
      <c r="I12" s="18"/>
      <c r="J12" s="18"/>
    </row>
    <row r="13" spans="1:10" s="18" customFormat="1" hidden="1" x14ac:dyDescent="0.3">
      <c r="A13" s="14"/>
      <c r="B13" s="20" t="s">
        <v>6</v>
      </c>
      <c r="C13" s="36"/>
      <c r="D13" s="22">
        <f>D16+D19+D21+D22+D23+D26+D30+D35+D40+D42+D43+D44+D45+D46+D47</f>
        <v>1414161.8</v>
      </c>
      <c r="E13" s="22">
        <f t="shared" ref="E13:F13" si="1">E16+E19+E21+E22+E23+E26+E30+E35+E40+E42+E43+E44+E45+E46+E47</f>
        <v>1046269.4000000001</v>
      </c>
      <c r="F13" s="22">
        <f t="shared" si="1"/>
        <v>1382127.2</v>
      </c>
      <c r="G13" s="34"/>
      <c r="H13" s="26" t="s">
        <v>31</v>
      </c>
      <c r="I13" s="17"/>
    </row>
    <row r="14" spans="1:10" x14ac:dyDescent="0.3">
      <c r="A14" s="1"/>
      <c r="B14" s="75" t="s">
        <v>11</v>
      </c>
      <c r="C14" s="74"/>
      <c r="D14" s="9">
        <f>D20+D27+D31+D36+D41</f>
        <v>111810.7</v>
      </c>
      <c r="E14" s="9">
        <f t="shared" ref="E14:F14" si="2">E20+E27+E31+E36+E41</f>
        <v>235521.5</v>
      </c>
      <c r="F14" s="9">
        <f t="shared" si="2"/>
        <v>234905.2</v>
      </c>
      <c r="G14" s="33"/>
      <c r="H14" s="26"/>
      <c r="I14" s="17"/>
      <c r="J14" s="18"/>
    </row>
    <row r="15" spans="1:10" x14ac:dyDescent="0.3">
      <c r="A15" s="1"/>
      <c r="B15" s="76" t="s">
        <v>24</v>
      </c>
      <c r="C15" s="74"/>
      <c r="D15" s="9">
        <f>D32+D37</f>
        <v>959911</v>
      </c>
      <c r="E15" s="9">
        <f t="shared" ref="E15:F15" si="3">E32+E37</f>
        <v>0</v>
      </c>
      <c r="F15" s="9">
        <f t="shared" si="3"/>
        <v>0</v>
      </c>
      <c r="G15" s="33"/>
      <c r="H15" s="26"/>
      <c r="I15" s="17"/>
      <c r="J15" s="18"/>
    </row>
    <row r="16" spans="1:10" ht="75" x14ac:dyDescent="0.3">
      <c r="A16" s="1" t="s">
        <v>136</v>
      </c>
      <c r="B16" s="75" t="s">
        <v>123</v>
      </c>
      <c r="C16" s="75" t="s">
        <v>35</v>
      </c>
      <c r="D16" s="9">
        <v>10976.8</v>
      </c>
      <c r="E16" s="9">
        <v>293919.5</v>
      </c>
      <c r="F16" s="10">
        <v>0</v>
      </c>
      <c r="G16" s="38" t="s">
        <v>165</v>
      </c>
      <c r="I16" s="5"/>
    </row>
    <row r="17" spans="1:10" ht="56.25" x14ac:dyDescent="0.3">
      <c r="A17" s="1" t="s">
        <v>138</v>
      </c>
      <c r="B17" s="75" t="s">
        <v>124</v>
      </c>
      <c r="C17" s="75" t="s">
        <v>35</v>
      </c>
      <c r="D17" s="9">
        <f>D19+D20</f>
        <v>173061.80000000002</v>
      </c>
      <c r="E17" s="9">
        <f t="shared" ref="E17:F17" si="4">E19+E20</f>
        <v>0</v>
      </c>
      <c r="F17" s="9">
        <f t="shared" si="4"/>
        <v>0</v>
      </c>
      <c r="G17" s="38"/>
      <c r="I17" s="5"/>
    </row>
    <row r="18" spans="1:10" x14ac:dyDescent="0.3">
      <c r="A18" s="1"/>
      <c r="B18" s="76" t="s">
        <v>125</v>
      </c>
      <c r="C18" s="75"/>
      <c r="D18" s="9"/>
      <c r="E18" s="9"/>
      <c r="F18" s="10"/>
      <c r="G18" s="48"/>
      <c r="I18" s="5"/>
    </row>
    <row r="19" spans="1:10" s="39" customFormat="1" hidden="1" x14ac:dyDescent="0.3">
      <c r="A19" s="40"/>
      <c r="B19" s="43" t="s">
        <v>6</v>
      </c>
      <c r="C19" s="42"/>
      <c r="D19" s="41">
        <v>158784.20000000001</v>
      </c>
      <c r="E19" s="41">
        <v>0</v>
      </c>
      <c r="F19" s="44">
        <v>0</v>
      </c>
      <c r="G19" s="38" t="s">
        <v>166</v>
      </c>
      <c r="H19" s="25" t="s">
        <v>31</v>
      </c>
      <c r="I19" s="5"/>
      <c r="J19" s="3"/>
    </row>
    <row r="20" spans="1:10" x14ac:dyDescent="0.3">
      <c r="A20" s="1"/>
      <c r="B20" s="76" t="s">
        <v>11</v>
      </c>
      <c r="C20" s="75"/>
      <c r="D20" s="9">
        <v>14277.6</v>
      </c>
      <c r="E20" s="9">
        <v>0</v>
      </c>
      <c r="F20" s="9">
        <v>0</v>
      </c>
      <c r="G20" s="38"/>
      <c r="I20" s="5"/>
    </row>
    <row r="21" spans="1:10" ht="56.25" x14ac:dyDescent="0.3">
      <c r="A21" s="1" t="s">
        <v>139</v>
      </c>
      <c r="B21" s="74" t="s">
        <v>126</v>
      </c>
      <c r="C21" s="75" t="s">
        <v>35</v>
      </c>
      <c r="D21" s="9">
        <v>102477.8</v>
      </c>
      <c r="E21" s="9">
        <v>105958.39999999999</v>
      </c>
      <c r="F21" s="9">
        <v>0</v>
      </c>
      <c r="G21" s="38" t="s">
        <v>167</v>
      </c>
      <c r="I21" s="5"/>
    </row>
    <row r="22" spans="1:10" ht="56.25" x14ac:dyDescent="0.3">
      <c r="A22" s="1" t="s">
        <v>140</v>
      </c>
      <c r="B22" s="75" t="s">
        <v>127</v>
      </c>
      <c r="C22" s="77" t="s">
        <v>35</v>
      </c>
      <c r="D22" s="9">
        <v>0</v>
      </c>
      <c r="E22" s="9">
        <v>100000</v>
      </c>
      <c r="F22" s="9">
        <v>400000</v>
      </c>
      <c r="G22" s="38" t="s">
        <v>168</v>
      </c>
      <c r="I22" s="5"/>
    </row>
    <row r="23" spans="1:10" ht="56.25" x14ac:dyDescent="0.3">
      <c r="A23" s="1" t="s">
        <v>141</v>
      </c>
      <c r="B23" s="76" t="s">
        <v>128</v>
      </c>
      <c r="C23" s="75" t="s">
        <v>35</v>
      </c>
      <c r="D23" s="9">
        <v>0</v>
      </c>
      <c r="E23" s="9">
        <v>0</v>
      </c>
      <c r="F23" s="9">
        <v>300000</v>
      </c>
      <c r="G23" s="38" t="s">
        <v>169</v>
      </c>
      <c r="I23" s="5"/>
    </row>
    <row r="24" spans="1:10" ht="56.25" x14ac:dyDescent="0.3">
      <c r="A24" s="1" t="s">
        <v>142</v>
      </c>
      <c r="B24" s="76" t="s">
        <v>129</v>
      </c>
      <c r="C24" s="75" t="s">
        <v>35</v>
      </c>
      <c r="D24" s="9">
        <f>D26+D27</f>
        <v>19435.099999999999</v>
      </c>
      <c r="E24" s="9">
        <f t="shared" ref="E24:F24" si="5">E26+E27</f>
        <v>338288.2</v>
      </c>
      <c r="F24" s="9">
        <f t="shared" si="5"/>
        <v>287879.90000000002</v>
      </c>
      <c r="G24" s="38"/>
      <c r="I24" s="5"/>
    </row>
    <row r="25" spans="1:10" x14ac:dyDescent="0.3">
      <c r="A25" s="55"/>
      <c r="B25" s="74" t="s">
        <v>125</v>
      </c>
      <c r="C25" s="75"/>
      <c r="D25" s="9"/>
      <c r="E25" s="9"/>
      <c r="F25" s="9"/>
      <c r="G25" s="38"/>
      <c r="I25" s="5"/>
    </row>
    <row r="26" spans="1:10" s="39" customFormat="1" hidden="1" x14ac:dyDescent="0.3">
      <c r="A26" s="45"/>
      <c r="B26" s="46" t="s">
        <v>6</v>
      </c>
      <c r="C26" s="42"/>
      <c r="D26" s="41">
        <v>19435.099999999999</v>
      </c>
      <c r="E26" s="41">
        <v>102766.7</v>
      </c>
      <c r="F26" s="41">
        <v>287879.90000000002</v>
      </c>
      <c r="G26" s="38" t="s">
        <v>170</v>
      </c>
      <c r="H26" s="25" t="s">
        <v>31</v>
      </c>
      <c r="I26" s="5"/>
      <c r="J26" s="3"/>
    </row>
    <row r="27" spans="1:10" x14ac:dyDescent="0.3">
      <c r="A27" s="1"/>
      <c r="B27" s="76" t="s">
        <v>11</v>
      </c>
      <c r="C27" s="75"/>
      <c r="D27" s="9">
        <v>0</v>
      </c>
      <c r="E27" s="9">
        <v>235521.5</v>
      </c>
      <c r="F27" s="9">
        <v>0</v>
      </c>
      <c r="G27" s="38" t="s">
        <v>177</v>
      </c>
      <c r="I27" s="5"/>
    </row>
    <row r="28" spans="1:10" ht="56.25" x14ac:dyDescent="0.3">
      <c r="A28" s="1" t="s">
        <v>143</v>
      </c>
      <c r="B28" s="75" t="s">
        <v>130</v>
      </c>
      <c r="C28" s="75" t="s">
        <v>35</v>
      </c>
      <c r="D28" s="9">
        <f>D30+D31+D32</f>
        <v>838324.4</v>
      </c>
      <c r="E28" s="9">
        <f t="shared" ref="E28:F28" si="6">E30+E31+E32</f>
        <v>0</v>
      </c>
      <c r="F28" s="9">
        <f t="shared" si="6"/>
        <v>0</v>
      </c>
      <c r="G28" s="38"/>
      <c r="I28" s="5"/>
    </row>
    <row r="29" spans="1:10" x14ac:dyDescent="0.3">
      <c r="A29" s="1"/>
      <c r="B29" s="74" t="s">
        <v>125</v>
      </c>
      <c r="C29" s="75"/>
      <c r="D29" s="9"/>
      <c r="E29" s="9"/>
      <c r="F29" s="9"/>
      <c r="G29" s="38"/>
      <c r="I29" s="5"/>
    </row>
    <row r="30" spans="1:10" s="39" customFormat="1" hidden="1" x14ac:dyDescent="0.3">
      <c r="A30" s="40"/>
      <c r="B30" s="46" t="s">
        <v>6</v>
      </c>
      <c r="C30" s="42"/>
      <c r="D30" s="41">
        <v>317956.5</v>
      </c>
      <c r="E30" s="41">
        <v>0</v>
      </c>
      <c r="F30" s="41">
        <v>0</v>
      </c>
      <c r="G30" s="38" t="s">
        <v>171</v>
      </c>
      <c r="H30" s="25" t="s">
        <v>31</v>
      </c>
      <c r="I30" s="5"/>
      <c r="J30" s="3"/>
    </row>
    <row r="31" spans="1:10" x14ac:dyDescent="0.3">
      <c r="A31" s="1"/>
      <c r="B31" s="76" t="s">
        <v>11</v>
      </c>
      <c r="C31" s="75"/>
      <c r="D31" s="9">
        <v>40412.400000000001</v>
      </c>
      <c r="E31" s="9">
        <v>0</v>
      </c>
      <c r="F31" s="9">
        <v>0</v>
      </c>
      <c r="G31" s="38"/>
      <c r="I31" s="5"/>
    </row>
    <row r="32" spans="1:10" x14ac:dyDescent="0.3">
      <c r="A32" s="1"/>
      <c r="B32" s="76" t="s">
        <v>24</v>
      </c>
      <c r="C32" s="77"/>
      <c r="D32" s="9">
        <v>479955.5</v>
      </c>
      <c r="E32" s="9">
        <v>0</v>
      </c>
      <c r="F32" s="9">
        <v>0</v>
      </c>
      <c r="G32" s="38" t="s">
        <v>178</v>
      </c>
      <c r="I32" s="5"/>
    </row>
    <row r="33" spans="1:10" ht="56.25" x14ac:dyDescent="0.3">
      <c r="A33" s="1" t="s">
        <v>137</v>
      </c>
      <c r="B33" s="75" t="s">
        <v>218</v>
      </c>
      <c r="C33" s="75" t="s">
        <v>35</v>
      </c>
      <c r="D33" s="9">
        <f>D35+D36+D37</f>
        <v>1244283.7</v>
      </c>
      <c r="E33" s="9">
        <f t="shared" ref="E33:F33" si="7">E35+E36+E37</f>
        <v>0</v>
      </c>
      <c r="F33" s="9">
        <f t="shared" si="7"/>
        <v>0</v>
      </c>
      <c r="G33" s="38"/>
      <c r="I33" s="5"/>
    </row>
    <row r="34" spans="1:10" x14ac:dyDescent="0.3">
      <c r="A34" s="1"/>
      <c r="B34" s="76" t="s">
        <v>125</v>
      </c>
      <c r="C34" s="75"/>
      <c r="D34" s="9"/>
      <c r="E34" s="9"/>
      <c r="F34" s="9"/>
      <c r="G34" s="38"/>
      <c r="I34" s="5"/>
    </row>
    <row r="35" spans="1:10" s="39" customFormat="1" hidden="1" x14ac:dyDescent="0.3">
      <c r="A35" s="40"/>
      <c r="B35" s="46" t="s">
        <v>6</v>
      </c>
      <c r="C35" s="42"/>
      <c r="D35" s="41">
        <v>707207.5</v>
      </c>
      <c r="E35" s="41">
        <v>0</v>
      </c>
      <c r="F35" s="41">
        <v>0</v>
      </c>
      <c r="G35" s="38" t="s">
        <v>172</v>
      </c>
      <c r="H35" s="25" t="s">
        <v>31</v>
      </c>
      <c r="I35" s="5"/>
      <c r="J35" s="3"/>
    </row>
    <row r="36" spans="1:10" x14ac:dyDescent="0.3">
      <c r="A36" s="1"/>
      <c r="B36" s="76" t="s">
        <v>11</v>
      </c>
      <c r="C36" s="75"/>
      <c r="D36" s="9">
        <v>57120.7</v>
      </c>
      <c r="E36" s="9">
        <v>0</v>
      </c>
      <c r="F36" s="9">
        <v>0</v>
      </c>
      <c r="G36" s="38"/>
      <c r="I36" s="5"/>
    </row>
    <row r="37" spans="1:10" x14ac:dyDescent="0.3">
      <c r="A37" s="1"/>
      <c r="B37" s="76" t="s">
        <v>24</v>
      </c>
      <c r="C37" s="75"/>
      <c r="D37" s="9">
        <v>479955.5</v>
      </c>
      <c r="E37" s="9">
        <v>0</v>
      </c>
      <c r="F37" s="9">
        <v>0</v>
      </c>
      <c r="G37" s="38" t="s">
        <v>178</v>
      </c>
      <c r="I37" s="5"/>
    </row>
    <row r="38" spans="1:10" ht="56.25" x14ac:dyDescent="0.3">
      <c r="A38" s="1" t="s">
        <v>144</v>
      </c>
      <c r="B38" s="75" t="s">
        <v>131</v>
      </c>
      <c r="C38" s="75" t="s">
        <v>35</v>
      </c>
      <c r="D38" s="9">
        <f>D40+D41</f>
        <v>18748.3</v>
      </c>
      <c r="E38" s="9">
        <f t="shared" ref="E38:F38" si="8">E40+E41</f>
        <v>107362.3</v>
      </c>
      <c r="F38" s="9">
        <f t="shared" si="8"/>
        <v>576234.69999999995</v>
      </c>
      <c r="G38" s="38"/>
      <c r="I38" s="5"/>
    </row>
    <row r="39" spans="1:10" x14ac:dyDescent="0.3">
      <c r="A39" s="1"/>
      <c r="B39" s="76" t="s">
        <v>125</v>
      </c>
      <c r="C39" s="75"/>
      <c r="D39" s="9"/>
      <c r="E39" s="9"/>
      <c r="F39" s="9"/>
      <c r="G39" s="38"/>
      <c r="I39" s="5"/>
    </row>
    <row r="40" spans="1:10" s="39" customFormat="1" hidden="1" x14ac:dyDescent="0.3">
      <c r="A40" s="40"/>
      <c r="B40" s="46" t="s">
        <v>6</v>
      </c>
      <c r="C40" s="42"/>
      <c r="D40" s="41">
        <v>18748.3</v>
      </c>
      <c r="E40" s="41">
        <v>107362.3</v>
      </c>
      <c r="F40" s="41">
        <v>341329.5</v>
      </c>
      <c r="G40" s="38" t="s">
        <v>173</v>
      </c>
      <c r="H40" s="25" t="s">
        <v>31</v>
      </c>
      <c r="I40" s="5"/>
      <c r="J40" s="3"/>
    </row>
    <row r="41" spans="1:10" x14ac:dyDescent="0.3">
      <c r="A41" s="1"/>
      <c r="B41" s="76" t="s">
        <v>11</v>
      </c>
      <c r="C41" s="75"/>
      <c r="D41" s="9">
        <v>0</v>
      </c>
      <c r="E41" s="9">
        <v>0</v>
      </c>
      <c r="F41" s="9">
        <v>234905.2</v>
      </c>
      <c r="G41" s="38" t="s">
        <v>177</v>
      </c>
      <c r="I41" s="5"/>
    </row>
    <row r="42" spans="1:10" ht="56.25" x14ac:dyDescent="0.3">
      <c r="A42" s="60" t="s">
        <v>145</v>
      </c>
      <c r="B42" s="78" t="s">
        <v>132</v>
      </c>
      <c r="C42" s="77" t="s">
        <v>35</v>
      </c>
      <c r="D42" s="9">
        <v>37249.1</v>
      </c>
      <c r="E42" s="9">
        <v>157804</v>
      </c>
      <c r="F42" s="9">
        <v>0</v>
      </c>
      <c r="G42" s="38" t="s">
        <v>174</v>
      </c>
      <c r="I42" s="5"/>
    </row>
    <row r="43" spans="1:10" ht="47.25" customHeight="1" x14ac:dyDescent="0.3">
      <c r="A43" s="61"/>
      <c r="B43" s="79"/>
      <c r="C43" s="77" t="s">
        <v>133</v>
      </c>
      <c r="D43" s="9">
        <v>0</v>
      </c>
      <c r="E43" s="9">
        <v>1534.9</v>
      </c>
      <c r="F43" s="9">
        <v>0</v>
      </c>
      <c r="G43" s="38" t="s">
        <v>174</v>
      </c>
      <c r="I43" s="5"/>
    </row>
    <row r="44" spans="1:10" ht="56.25" x14ac:dyDescent="0.3">
      <c r="A44" s="60" t="s">
        <v>146</v>
      </c>
      <c r="B44" s="78" t="s">
        <v>134</v>
      </c>
      <c r="C44" s="75" t="s">
        <v>35</v>
      </c>
      <c r="D44" s="9">
        <v>41326.5</v>
      </c>
      <c r="E44" s="9">
        <v>122993.8</v>
      </c>
      <c r="F44" s="9">
        <v>0</v>
      </c>
      <c r="G44" s="38" t="s">
        <v>175</v>
      </c>
      <c r="I44" s="5"/>
    </row>
    <row r="45" spans="1:10" ht="37.5" x14ac:dyDescent="0.3">
      <c r="A45" s="61"/>
      <c r="B45" s="79"/>
      <c r="C45" s="75" t="s">
        <v>133</v>
      </c>
      <c r="D45" s="9">
        <v>0</v>
      </c>
      <c r="E45" s="9">
        <v>377.3</v>
      </c>
      <c r="F45" s="9">
        <v>0</v>
      </c>
      <c r="G45" s="38" t="s">
        <v>175</v>
      </c>
      <c r="I45" s="5"/>
    </row>
    <row r="46" spans="1:10" ht="56.25" x14ac:dyDescent="0.3">
      <c r="A46" s="60" t="s">
        <v>147</v>
      </c>
      <c r="B46" s="78" t="s">
        <v>135</v>
      </c>
      <c r="C46" s="75" t="s">
        <v>35</v>
      </c>
      <c r="D46" s="9">
        <v>0</v>
      </c>
      <c r="E46" s="9">
        <v>53552.5</v>
      </c>
      <c r="F46" s="9">
        <v>51507.3</v>
      </c>
      <c r="G46" s="38" t="s">
        <v>176</v>
      </c>
      <c r="I46" s="5"/>
    </row>
    <row r="47" spans="1:10" ht="37.5" x14ac:dyDescent="0.3">
      <c r="A47" s="61"/>
      <c r="B47" s="79"/>
      <c r="C47" s="75" t="s">
        <v>133</v>
      </c>
      <c r="D47" s="9">
        <v>0</v>
      </c>
      <c r="E47" s="9">
        <v>0</v>
      </c>
      <c r="F47" s="9">
        <v>1410.5</v>
      </c>
      <c r="G47" s="38" t="s">
        <v>176</v>
      </c>
      <c r="I47" s="5"/>
    </row>
    <row r="48" spans="1:10" x14ac:dyDescent="0.3">
      <c r="A48" s="1"/>
      <c r="B48" s="76" t="s">
        <v>22</v>
      </c>
      <c r="C48" s="77"/>
      <c r="D48" s="9">
        <f>D64+D69+D72+D75+D79+D82+D85+D54+D55+D56+D57+D58+D59+D60+D61+D62+D63</f>
        <v>3147673.3999999994</v>
      </c>
      <c r="E48" s="9">
        <f t="shared" ref="E48:F48" si="9">E64+E69+E72+E75+E79+E82+E85+E54+E55+E56+E57+E58+E59+E60+E61+E62+E63</f>
        <v>1770047.7999999998</v>
      </c>
      <c r="F48" s="9">
        <f t="shared" si="9"/>
        <v>855868</v>
      </c>
      <c r="G48" s="33"/>
      <c r="H48" s="26"/>
      <c r="I48" s="17"/>
      <c r="J48" s="18"/>
    </row>
    <row r="49" spans="1:10" x14ac:dyDescent="0.3">
      <c r="A49" s="1"/>
      <c r="B49" s="74" t="s">
        <v>5</v>
      </c>
      <c r="C49" s="77"/>
      <c r="D49" s="9"/>
      <c r="E49" s="9"/>
      <c r="F49" s="9"/>
      <c r="G49" s="33"/>
      <c r="H49" s="26"/>
      <c r="I49" s="17"/>
      <c r="J49" s="18"/>
    </row>
    <row r="50" spans="1:10" s="18" customFormat="1" hidden="1" x14ac:dyDescent="0.3">
      <c r="A50" s="14"/>
      <c r="B50" s="20" t="s">
        <v>6</v>
      </c>
      <c r="C50" s="24"/>
      <c r="D50" s="19">
        <f>D66+D54+D55+D56+D57+D58+D59+D60+D61+D62+D63</f>
        <v>341274.1</v>
      </c>
      <c r="E50" s="19">
        <f t="shared" ref="E50:F50" si="10">E66+E54+E55+E56+E57+E58+E59+E60+E61+E62+E63</f>
        <v>747887</v>
      </c>
      <c r="F50" s="19">
        <f t="shared" si="10"/>
        <v>597162.19999999995</v>
      </c>
      <c r="G50" s="33"/>
      <c r="H50" s="26" t="s">
        <v>31</v>
      </c>
      <c r="I50" s="17"/>
    </row>
    <row r="51" spans="1:10" x14ac:dyDescent="0.3">
      <c r="A51" s="1"/>
      <c r="B51" s="75" t="s">
        <v>11</v>
      </c>
      <c r="C51" s="77"/>
      <c r="D51" s="9">
        <f>D67+D74+D77</f>
        <v>248312.09999999998</v>
      </c>
      <c r="E51" s="9">
        <f t="shared" ref="E51:F51" si="11">E67+E74+E77</f>
        <v>560329.6</v>
      </c>
      <c r="F51" s="9">
        <f t="shared" si="11"/>
        <v>143864.70000000001</v>
      </c>
      <c r="G51" s="33"/>
      <c r="H51" s="26"/>
      <c r="I51" s="17"/>
      <c r="J51" s="18"/>
    </row>
    <row r="52" spans="1:10" x14ac:dyDescent="0.3">
      <c r="A52" s="1"/>
      <c r="B52" s="75" t="s">
        <v>18</v>
      </c>
      <c r="C52" s="77"/>
      <c r="D52" s="9">
        <f>D78</f>
        <v>117558.8</v>
      </c>
      <c r="E52" s="9">
        <f t="shared" ref="E52:F52" si="12">E78</f>
        <v>115488.1</v>
      </c>
      <c r="F52" s="9">
        <f t="shared" si="12"/>
        <v>114841.1</v>
      </c>
      <c r="G52" s="33"/>
      <c r="H52" s="26"/>
      <c r="I52" s="17"/>
      <c r="J52" s="18"/>
    </row>
    <row r="53" spans="1:10" ht="37.5" x14ac:dyDescent="0.3">
      <c r="A53" s="1"/>
      <c r="B53" s="75" t="s">
        <v>23</v>
      </c>
      <c r="C53" s="77"/>
      <c r="D53" s="9">
        <f>D68+D71+D81+D84+D87</f>
        <v>2440528.4</v>
      </c>
      <c r="E53" s="9">
        <f t="shared" ref="E53:F53" si="13">E68+E71+E81+E84+E87</f>
        <v>346343.1</v>
      </c>
      <c r="F53" s="9">
        <f t="shared" si="13"/>
        <v>0</v>
      </c>
      <c r="G53" s="33"/>
      <c r="H53" s="26"/>
      <c r="I53" s="17"/>
      <c r="J53" s="18"/>
    </row>
    <row r="54" spans="1:10" ht="56.25" x14ac:dyDescent="0.3">
      <c r="A54" s="1" t="s">
        <v>148</v>
      </c>
      <c r="B54" s="75" t="s">
        <v>41</v>
      </c>
      <c r="C54" s="77" t="s">
        <v>35</v>
      </c>
      <c r="D54" s="10">
        <v>0</v>
      </c>
      <c r="E54" s="9">
        <v>100000</v>
      </c>
      <c r="F54" s="10">
        <v>97162.2</v>
      </c>
      <c r="G54" s="31" t="s">
        <v>51</v>
      </c>
      <c r="I54" s="5"/>
    </row>
    <row r="55" spans="1:10" ht="75" x14ac:dyDescent="0.3">
      <c r="A55" s="1" t="s">
        <v>149</v>
      </c>
      <c r="B55" s="75" t="s">
        <v>42</v>
      </c>
      <c r="C55" s="77" t="s">
        <v>30</v>
      </c>
      <c r="D55" s="10">
        <v>37619.800000000003</v>
      </c>
      <c r="E55" s="9">
        <v>0</v>
      </c>
      <c r="F55" s="10">
        <v>0</v>
      </c>
      <c r="G55" s="31" t="s">
        <v>53</v>
      </c>
      <c r="I55" s="5"/>
    </row>
    <row r="56" spans="1:10" ht="75" x14ac:dyDescent="0.3">
      <c r="A56" s="1" t="s">
        <v>150</v>
      </c>
      <c r="B56" s="75" t="s">
        <v>43</v>
      </c>
      <c r="C56" s="77" t="s">
        <v>30</v>
      </c>
      <c r="D56" s="10">
        <v>0</v>
      </c>
      <c r="E56" s="9">
        <v>6293</v>
      </c>
      <c r="F56" s="10">
        <v>0</v>
      </c>
      <c r="G56" s="31" t="s">
        <v>54</v>
      </c>
      <c r="I56" s="5"/>
    </row>
    <row r="57" spans="1:10" ht="56.25" x14ac:dyDescent="0.3">
      <c r="A57" s="1" t="s">
        <v>151</v>
      </c>
      <c r="B57" s="75" t="s">
        <v>44</v>
      </c>
      <c r="C57" s="77" t="s">
        <v>35</v>
      </c>
      <c r="D57" s="10">
        <v>19911.3</v>
      </c>
      <c r="E57" s="9">
        <v>0</v>
      </c>
      <c r="F57" s="10">
        <v>0</v>
      </c>
      <c r="G57" s="31" t="s">
        <v>55</v>
      </c>
      <c r="I57" s="5"/>
    </row>
    <row r="58" spans="1:10" ht="56.25" x14ac:dyDescent="0.3">
      <c r="A58" s="1" t="s">
        <v>152</v>
      </c>
      <c r="B58" s="75" t="s">
        <v>45</v>
      </c>
      <c r="C58" s="77" t="s">
        <v>35</v>
      </c>
      <c r="D58" s="10">
        <v>30200</v>
      </c>
      <c r="E58" s="9">
        <v>129330.1</v>
      </c>
      <c r="F58" s="10">
        <v>0</v>
      </c>
      <c r="G58" s="31" t="s">
        <v>56</v>
      </c>
      <c r="I58" s="5"/>
    </row>
    <row r="59" spans="1:10" ht="75" x14ac:dyDescent="0.3">
      <c r="A59" s="1" t="s">
        <v>153</v>
      </c>
      <c r="B59" s="75" t="s">
        <v>46</v>
      </c>
      <c r="C59" s="77" t="s">
        <v>30</v>
      </c>
      <c r="D59" s="10">
        <v>43835.6</v>
      </c>
      <c r="E59" s="9">
        <v>0</v>
      </c>
      <c r="F59" s="10">
        <v>0</v>
      </c>
      <c r="G59" s="31" t="s">
        <v>57</v>
      </c>
      <c r="I59" s="5"/>
    </row>
    <row r="60" spans="1:10" ht="56.25" x14ac:dyDescent="0.3">
      <c r="A60" s="1" t="s">
        <v>154</v>
      </c>
      <c r="B60" s="75" t="s">
        <v>47</v>
      </c>
      <c r="C60" s="77" t="s">
        <v>35</v>
      </c>
      <c r="D60" s="10">
        <v>10647.7</v>
      </c>
      <c r="E60" s="9">
        <v>0</v>
      </c>
      <c r="F60" s="10">
        <v>0</v>
      </c>
      <c r="G60" s="31" t="s">
        <v>58</v>
      </c>
      <c r="I60" s="5"/>
    </row>
    <row r="61" spans="1:10" ht="75" x14ac:dyDescent="0.3">
      <c r="A61" s="1" t="s">
        <v>155</v>
      </c>
      <c r="B61" s="75" t="s">
        <v>48</v>
      </c>
      <c r="C61" s="77" t="s">
        <v>30</v>
      </c>
      <c r="D61" s="10">
        <v>49055.3</v>
      </c>
      <c r="E61" s="9">
        <v>12263.9</v>
      </c>
      <c r="F61" s="10">
        <v>0</v>
      </c>
      <c r="G61" s="31" t="s">
        <v>59</v>
      </c>
      <c r="I61" s="5"/>
    </row>
    <row r="62" spans="1:10" ht="75" x14ac:dyDescent="0.3">
      <c r="A62" s="1" t="s">
        <v>156</v>
      </c>
      <c r="B62" s="75" t="s">
        <v>49</v>
      </c>
      <c r="C62" s="77" t="s">
        <v>30</v>
      </c>
      <c r="D62" s="10">
        <v>45376.6</v>
      </c>
      <c r="E62" s="9">
        <v>0</v>
      </c>
      <c r="F62" s="10">
        <v>0</v>
      </c>
      <c r="G62" s="31" t="s">
        <v>60</v>
      </c>
      <c r="I62" s="5"/>
    </row>
    <row r="63" spans="1:10" ht="56.25" x14ac:dyDescent="0.3">
      <c r="A63" s="1" t="s">
        <v>157</v>
      </c>
      <c r="B63" s="75" t="s">
        <v>52</v>
      </c>
      <c r="C63" s="77" t="s">
        <v>35</v>
      </c>
      <c r="D63" s="10">
        <v>43764.3</v>
      </c>
      <c r="E63" s="9">
        <v>0</v>
      </c>
      <c r="F63" s="10">
        <v>0</v>
      </c>
      <c r="G63" s="38">
        <v>1710142360</v>
      </c>
      <c r="I63" s="5"/>
    </row>
    <row r="64" spans="1:10" ht="59.25" customHeight="1" x14ac:dyDescent="0.3">
      <c r="A64" s="1" t="s">
        <v>158</v>
      </c>
      <c r="B64" s="75" t="s">
        <v>34</v>
      </c>
      <c r="C64" s="77" t="s">
        <v>3</v>
      </c>
      <c r="D64" s="10">
        <f>D66+D67+D68</f>
        <v>606764.6</v>
      </c>
      <c r="E64" s="10">
        <f t="shared" ref="E64:F64" si="14">E66+E67+E68</f>
        <v>907530.1</v>
      </c>
      <c r="F64" s="10">
        <f t="shared" si="14"/>
        <v>500000</v>
      </c>
      <c r="G64" s="31"/>
      <c r="I64" s="5"/>
    </row>
    <row r="65" spans="1:9" x14ac:dyDescent="0.3">
      <c r="A65" s="1"/>
      <c r="B65" s="75" t="s">
        <v>5</v>
      </c>
      <c r="C65" s="77"/>
      <c r="D65" s="10"/>
      <c r="E65" s="9"/>
      <c r="F65" s="10"/>
      <c r="G65" s="31"/>
      <c r="I65" s="5"/>
    </row>
    <row r="66" spans="1:9" hidden="1" x14ac:dyDescent="0.3">
      <c r="A66" s="1"/>
      <c r="B66" s="7" t="s">
        <v>6</v>
      </c>
      <c r="C66" s="4"/>
      <c r="D66" s="10">
        <v>60863.5</v>
      </c>
      <c r="E66" s="9">
        <v>500000</v>
      </c>
      <c r="F66" s="10">
        <v>500000</v>
      </c>
      <c r="G66" s="38" t="s">
        <v>183</v>
      </c>
      <c r="H66" s="25" t="s">
        <v>31</v>
      </c>
      <c r="I66" s="5"/>
    </row>
    <row r="67" spans="1:9" x14ac:dyDescent="0.3">
      <c r="A67" s="1"/>
      <c r="B67" s="75" t="s">
        <v>11</v>
      </c>
      <c r="C67" s="77"/>
      <c r="D67" s="10">
        <v>92792.4</v>
      </c>
      <c r="E67" s="9">
        <v>407530.1</v>
      </c>
      <c r="F67" s="10">
        <v>0</v>
      </c>
      <c r="G67" s="38" t="s">
        <v>182</v>
      </c>
      <c r="I67" s="5"/>
    </row>
    <row r="68" spans="1:9" ht="37.5" x14ac:dyDescent="0.3">
      <c r="A68" s="1"/>
      <c r="B68" s="75" t="s">
        <v>23</v>
      </c>
      <c r="C68" s="77"/>
      <c r="D68" s="10">
        <v>453108.7</v>
      </c>
      <c r="E68" s="9">
        <v>0</v>
      </c>
      <c r="F68" s="10">
        <v>0</v>
      </c>
      <c r="G68" s="38" t="s">
        <v>181</v>
      </c>
      <c r="I68" s="5"/>
    </row>
    <row r="69" spans="1:9" ht="60.75" customHeight="1" x14ac:dyDescent="0.3">
      <c r="A69" s="1" t="s">
        <v>159</v>
      </c>
      <c r="B69" s="75" t="s">
        <v>219</v>
      </c>
      <c r="C69" s="77" t="s">
        <v>35</v>
      </c>
      <c r="D69" s="10">
        <f>D71</f>
        <v>573235.19999999995</v>
      </c>
      <c r="E69" s="10">
        <f t="shared" ref="E69:F69" si="15">E71</f>
        <v>0</v>
      </c>
      <c r="F69" s="10">
        <f t="shared" si="15"/>
        <v>0</v>
      </c>
      <c r="G69" s="38"/>
      <c r="I69" s="5"/>
    </row>
    <row r="70" spans="1:9" x14ac:dyDescent="0.3">
      <c r="A70" s="1"/>
      <c r="B70" s="80" t="s">
        <v>5</v>
      </c>
      <c r="C70" s="77"/>
      <c r="D70" s="10"/>
      <c r="E70" s="9"/>
      <c r="F70" s="10"/>
      <c r="G70" s="38"/>
      <c r="I70" s="5"/>
    </row>
    <row r="71" spans="1:9" ht="37.5" x14ac:dyDescent="0.3">
      <c r="A71" s="1"/>
      <c r="B71" s="75" t="s">
        <v>23</v>
      </c>
      <c r="C71" s="77"/>
      <c r="D71" s="9">
        <v>573235.19999999995</v>
      </c>
      <c r="E71" s="9">
        <v>0</v>
      </c>
      <c r="F71" s="10">
        <v>0</v>
      </c>
      <c r="G71" s="38" t="s">
        <v>181</v>
      </c>
      <c r="I71" s="5"/>
    </row>
    <row r="72" spans="1:9" ht="117.75" customHeight="1" x14ac:dyDescent="0.3">
      <c r="A72" s="1" t="s">
        <v>160</v>
      </c>
      <c r="B72" s="75" t="s">
        <v>36</v>
      </c>
      <c r="C72" s="77" t="s">
        <v>3</v>
      </c>
      <c r="D72" s="9">
        <f>D74</f>
        <v>116333.4</v>
      </c>
      <c r="E72" s="9">
        <f t="shared" ref="E72:F72" si="16">E74</f>
        <v>114303.4</v>
      </c>
      <c r="F72" s="9">
        <f t="shared" si="16"/>
        <v>109561.5</v>
      </c>
      <c r="G72" s="38"/>
      <c r="I72" s="5"/>
    </row>
    <row r="73" spans="1:9" x14ac:dyDescent="0.3">
      <c r="A73" s="1"/>
      <c r="B73" s="74" t="s">
        <v>5</v>
      </c>
      <c r="C73" s="77"/>
      <c r="D73" s="9"/>
      <c r="E73" s="9"/>
      <c r="F73" s="9"/>
      <c r="G73" s="38"/>
      <c r="I73" s="5"/>
    </row>
    <row r="74" spans="1:9" x14ac:dyDescent="0.3">
      <c r="A74" s="1"/>
      <c r="B74" s="80" t="s">
        <v>11</v>
      </c>
      <c r="C74" s="77"/>
      <c r="D74" s="10">
        <v>116333.4</v>
      </c>
      <c r="E74" s="10">
        <v>114303.4</v>
      </c>
      <c r="F74" s="10">
        <v>109561.5</v>
      </c>
      <c r="G74" s="38" t="s">
        <v>179</v>
      </c>
      <c r="I74" s="5"/>
    </row>
    <row r="75" spans="1:9" ht="56.25" x14ac:dyDescent="0.3">
      <c r="A75" s="1" t="s">
        <v>161</v>
      </c>
      <c r="B75" s="75" t="s">
        <v>37</v>
      </c>
      <c r="C75" s="77" t="s">
        <v>3</v>
      </c>
      <c r="D75" s="10">
        <f>D77+D78</f>
        <v>156745.1</v>
      </c>
      <c r="E75" s="10">
        <f t="shared" ref="E75:F75" si="17">E77+E78</f>
        <v>153984.20000000001</v>
      </c>
      <c r="F75" s="10">
        <f t="shared" si="17"/>
        <v>149144.29999999999</v>
      </c>
      <c r="G75" s="38"/>
      <c r="I75" s="5"/>
    </row>
    <row r="76" spans="1:9" x14ac:dyDescent="0.3">
      <c r="A76" s="1"/>
      <c r="B76" s="75" t="s">
        <v>5</v>
      </c>
      <c r="C76" s="75"/>
      <c r="D76" s="10"/>
      <c r="E76" s="10"/>
      <c r="F76" s="10"/>
      <c r="G76" s="38"/>
      <c r="I76" s="5"/>
    </row>
    <row r="77" spans="1:9" x14ac:dyDescent="0.3">
      <c r="A77" s="1"/>
      <c r="B77" s="80" t="s">
        <v>11</v>
      </c>
      <c r="C77" s="77"/>
      <c r="D77" s="10">
        <v>39186.300000000003</v>
      </c>
      <c r="E77" s="10">
        <v>38496.1</v>
      </c>
      <c r="F77" s="10">
        <v>34303.199999999997</v>
      </c>
      <c r="G77" s="38" t="s">
        <v>180</v>
      </c>
      <c r="I77" s="5"/>
    </row>
    <row r="78" spans="1:9" x14ac:dyDescent="0.3">
      <c r="A78" s="1"/>
      <c r="B78" s="75" t="s">
        <v>18</v>
      </c>
      <c r="C78" s="77"/>
      <c r="D78" s="10">
        <v>117558.8</v>
      </c>
      <c r="E78" s="10">
        <v>115488.1</v>
      </c>
      <c r="F78" s="10">
        <v>114841.1</v>
      </c>
      <c r="G78" s="38" t="s">
        <v>180</v>
      </c>
      <c r="I78" s="5"/>
    </row>
    <row r="79" spans="1:9" ht="60.75" customHeight="1" x14ac:dyDescent="0.3">
      <c r="A79" s="1" t="s">
        <v>162</v>
      </c>
      <c r="B79" s="75" t="s">
        <v>38</v>
      </c>
      <c r="C79" s="77" t="s">
        <v>35</v>
      </c>
      <c r="D79" s="10">
        <f>D81</f>
        <v>563357.19999999995</v>
      </c>
      <c r="E79" s="10">
        <f t="shared" ref="E79:F79" si="18">E81</f>
        <v>0</v>
      </c>
      <c r="F79" s="10">
        <f t="shared" si="18"/>
        <v>0</v>
      </c>
      <c r="G79" s="38"/>
      <c r="I79" s="5"/>
    </row>
    <row r="80" spans="1:9" x14ac:dyDescent="0.3">
      <c r="A80" s="1"/>
      <c r="B80" s="75" t="s">
        <v>5</v>
      </c>
      <c r="C80" s="77"/>
      <c r="D80" s="10"/>
      <c r="E80" s="10"/>
      <c r="F80" s="10"/>
      <c r="G80" s="31"/>
      <c r="I80" s="5"/>
    </row>
    <row r="81" spans="1:10" ht="37.5" x14ac:dyDescent="0.3">
      <c r="A81" s="1"/>
      <c r="B81" s="75" t="s">
        <v>23</v>
      </c>
      <c r="C81" s="77"/>
      <c r="D81" s="10">
        <v>563357.19999999995</v>
      </c>
      <c r="E81" s="10">
        <v>0</v>
      </c>
      <c r="F81" s="10">
        <v>0</v>
      </c>
      <c r="G81" s="31" t="s">
        <v>181</v>
      </c>
      <c r="I81" s="5"/>
    </row>
    <row r="82" spans="1:10" ht="56.25" x14ac:dyDescent="0.3">
      <c r="A82" s="1" t="s">
        <v>163</v>
      </c>
      <c r="B82" s="75" t="s">
        <v>39</v>
      </c>
      <c r="C82" s="77" t="s">
        <v>35</v>
      </c>
      <c r="D82" s="10">
        <f>D84</f>
        <v>560668.30000000005</v>
      </c>
      <c r="E82" s="10">
        <f t="shared" ref="E82:F82" si="19">E84</f>
        <v>0</v>
      </c>
      <c r="F82" s="10">
        <f t="shared" si="19"/>
        <v>0</v>
      </c>
      <c r="G82" s="31"/>
      <c r="I82" s="5"/>
    </row>
    <row r="83" spans="1:10" x14ac:dyDescent="0.3">
      <c r="A83" s="1"/>
      <c r="B83" s="75" t="s">
        <v>5</v>
      </c>
      <c r="C83" s="77"/>
      <c r="D83" s="10"/>
      <c r="E83" s="10"/>
      <c r="F83" s="10"/>
      <c r="G83" s="31"/>
      <c r="I83" s="5"/>
    </row>
    <row r="84" spans="1:10" ht="37.5" x14ac:dyDescent="0.3">
      <c r="A84" s="1"/>
      <c r="B84" s="75" t="s">
        <v>23</v>
      </c>
      <c r="C84" s="77"/>
      <c r="D84" s="10">
        <v>560668.30000000005</v>
      </c>
      <c r="E84" s="10">
        <v>0</v>
      </c>
      <c r="F84" s="10">
        <v>0</v>
      </c>
      <c r="G84" s="31" t="s">
        <v>181</v>
      </c>
      <c r="I84" s="5"/>
    </row>
    <row r="85" spans="1:10" ht="75" x14ac:dyDescent="0.3">
      <c r="A85" s="1" t="s">
        <v>164</v>
      </c>
      <c r="B85" s="75" t="s">
        <v>40</v>
      </c>
      <c r="C85" s="77" t="s">
        <v>35</v>
      </c>
      <c r="D85" s="10">
        <f>D87</f>
        <v>290159</v>
      </c>
      <c r="E85" s="10">
        <f t="shared" ref="E85:F85" si="20">E87</f>
        <v>346343.1</v>
      </c>
      <c r="F85" s="10">
        <f t="shared" si="20"/>
        <v>0</v>
      </c>
      <c r="G85" s="31"/>
      <c r="I85" s="5"/>
    </row>
    <row r="86" spans="1:10" x14ac:dyDescent="0.3">
      <c r="A86" s="1"/>
      <c r="B86" s="75" t="s">
        <v>5</v>
      </c>
      <c r="C86" s="77"/>
      <c r="D86" s="10"/>
      <c r="E86" s="10"/>
      <c r="F86" s="10"/>
      <c r="G86" s="31"/>
      <c r="I86" s="5"/>
    </row>
    <row r="87" spans="1:10" ht="37.5" x14ac:dyDescent="0.3">
      <c r="A87" s="1"/>
      <c r="B87" s="75" t="s">
        <v>23</v>
      </c>
      <c r="C87" s="77"/>
      <c r="D87" s="10">
        <v>290159</v>
      </c>
      <c r="E87" s="10">
        <v>346343.1</v>
      </c>
      <c r="F87" s="10">
        <v>0</v>
      </c>
      <c r="G87" s="31" t="s">
        <v>181</v>
      </c>
      <c r="I87" s="5"/>
    </row>
    <row r="88" spans="1:10" x14ac:dyDescent="0.3">
      <c r="A88" s="1"/>
      <c r="B88" s="75" t="s">
        <v>21</v>
      </c>
      <c r="C88" s="75"/>
      <c r="D88" s="10">
        <f>D89+D90+D91</f>
        <v>424158.60000000003</v>
      </c>
      <c r="E88" s="10">
        <f t="shared" ref="E88:F88" si="21">E89+E90+E91</f>
        <v>106350.39999999999</v>
      </c>
      <c r="F88" s="10">
        <f t="shared" si="21"/>
        <v>0</v>
      </c>
      <c r="G88" s="33"/>
      <c r="H88" s="26"/>
      <c r="I88" s="17"/>
      <c r="J88" s="18"/>
    </row>
    <row r="89" spans="1:10" ht="56.25" x14ac:dyDescent="0.3">
      <c r="A89" s="1" t="s">
        <v>187</v>
      </c>
      <c r="B89" s="75" t="s">
        <v>50</v>
      </c>
      <c r="C89" s="77" t="s">
        <v>35</v>
      </c>
      <c r="D89" s="9">
        <v>21444.400000000001</v>
      </c>
      <c r="E89" s="9">
        <v>66350.399999999994</v>
      </c>
      <c r="F89" s="9">
        <v>0</v>
      </c>
      <c r="G89" s="31" t="s">
        <v>61</v>
      </c>
      <c r="I89" s="5"/>
    </row>
    <row r="90" spans="1:10" ht="56.25" x14ac:dyDescent="0.3">
      <c r="A90" s="1" t="s">
        <v>188</v>
      </c>
      <c r="B90" s="74" t="s">
        <v>62</v>
      </c>
      <c r="C90" s="77" t="s">
        <v>63</v>
      </c>
      <c r="D90" s="9">
        <v>375837.5</v>
      </c>
      <c r="E90" s="9">
        <v>40000</v>
      </c>
      <c r="F90" s="9">
        <v>0</v>
      </c>
      <c r="G90" s="31" t="s">
        <v>79</v>
      </c>
      <c r="I90" s="5"/>
    </row>
    <row r="91" spans="1:10" ht="56.25" x14ac:dyDescent="0.3">
      <c r="A91" s="1" t="s">
        <v>189</v>
      </c>
      <c r="B91" s="80" t="s">
        <v>64</v>
      </c>
      <c r="C91" s="75" t="s">
        <v>35</v>
      </c>
      <c r="D91" s="9">
        <v>26876.7</v>
      </c>
      <c r="E91" s="9">
        <v>0</v>
      </c>
      <c r="F91" s="10">
        <v>0</v>
      </c>
      <c r="G91" s="31" t="s">
        <v>80</v>
      </c>
      <c r="I91" s="5"/>
    </row>
    <row r="92" spans="1:10" x14ac:dyDescent="0.3">
      <c r="A92" s="1"/>
      <c r="B92" s="75" t="s">
        <v>4</v>
      </c>
      <c r="C92" s="75"/>
      <c r="D92" s="10">
        <f>D96+D97+D98+D99+D100+D104+D108+D112+D116+D120+D124+D128+D132+D136</f>
        <v>250040.2</v>
      </c>
      <c r="E92" s="10">
        <f t="shared" ref="E92:F92" si="22">E96+E97+E98+E99+E100+E104+E108+E112+E116+E120+E124+E128+E132+E136</f>
        <v>919502.1</v>
      </c>
      <c r="F92" s="10">
        <f t="shared" si="22"/>
        <v>1204454.1000000003</v>
      </c>
      <c r="G92" s="33"/>
      <c r="H92" s="26"/>
      <c r="I92" s="17"/>
      <c r="J92" s="18"/>
    </row>
    <row r="93" spans="1:10" x14ac:dyDescent="0.3">
      <c r="A93" s="1"/>
      <c r="B93" s="74" t="s">
        <v>5</v>
      </c>
      <c r="C93" s="75"/>
      <c r="D93" s="9"/>
      <c r="E93" s="9"/>
      <c r="F93" s="9"/>
      <c r="G93" s="33"/>
      <c r="H93" s="26"/>
      <c r="I93" s="17"/>
      <c r="J93" s="18"/>
    </row>
    <row r="94" spans="1:10" s="18" customFormat="1" hidden="1" x14ac:dyDescent="0.3">
      <c r="A94" s="14"/>
      <c r="B94" s="20" t="s">
        <v>6</v>
      </c>
      <c r="C94" s="21"/>
      <c r="D94" s="22">
        <f>D96+D97+D98+D99+D102+D106+D110+D114+D118+D122+D126+D130+D134+D138</f>
        <v>90065.5</v>
      </c>
      <c r="E94" s="22">
        <f t="shared" ref="E94:F94" si="23">E96+E97+E98+E99+E102+E106+E110+E114+E118+E122+E126+E130+E134+E138</f>
        <v>643565.29999999981</v>
      </c>
      <c r="F94" s="22">
        <f t="shared" si="23"/>
        <v>79454.10000000002</v>
      </c>
      <c r="G94" s="34"/>
      <c r="H94" s="26" t="s">
        <v>31</v>
      </c>
      <c r="I94" s="17"/>
    </row>
    <row r="95" spans="1:10" x14ac:dyDescent="0.3">
      <c r="A95" s="1"/>
      <c r="B95" s="75" t="s">
        <v>19</v>
      </c>
      <c r="C95" s="75"/>
      <c r="D95" s="9">
        <f>D103+D107+D111+D115+D119+D123+D127+D131+D135+D139</f>
        <v>159974.70000000001</v>
      </c>
      <c r="E95" s="9">
        <f t="shared" ref="E95:F95" si="24">E103+E107+E111+E115+E119+E123+E127+E131+E135+E139</f>
        <v>275936.80000000005</v>
      </c>
      <c r="F95" s="9">
        <f t="shared" si="24"/>
        <v>1125000.0000000002</v>
      </c>
      <c r="G95" s="33"/>
      <c r="H95" s="26"/>
      <c r="I95" s="17"/>
      <c r="J95" s="18"/>
    </row>
    <row r="96" spans="1:10" ht="56.25" x14ac:dyDescent="0.3">
      <c r="A96" s="1" t="s">
        <v>190</v>
      </c>
      <c r="B96" s="75" t="s">
        <v>65</v>
      </c>
      <c r="C96" s="77" t="s">
        <v>63</v>
      </c>
      <c r="D96" s="9">
        <v>7202.2</v>
      </c>
      <c r="E96" s="9">
        <v>0</v>
      </c>
      <c r="F96" s="9">
        <v>0</v>
      </c>
      <c r="G96" s="31" t="s">
        <v>81</v>
      </c>
      <c r="I96" s="5"/>
    </row>
    <row r="97" spans="1:9" ht="56.25" x14ac:dyDescent="0.3">
      <c r="A97" s="1" t="s">
        <v>191</v>
      </c>
      <c r="B97" s="75" t="s">
        <v>66</v>
      </c>
      <c r="C97" s="75" t="s">
        <v>63</v>
      </c>
      <c r="D97" s="9">
        <v>0</v>
      </c>
      <c r="E97" s="9">
        <v>9362.9</v>
      </c>
      <c r="F97" s="10">
        <v>0</v>
      </c>
      <c r="G97" s="31" t="s">
        <v>82</v>
      </c>
      <c r="I97" s="5"/>
    </row>
    <row r="98" spans="1:9" ht="56.25" x14ac:dyDescent="0.3">
      <c r="A98" s="1" t="s">
        <v>192</v>
      </c>
      <c r="B98" s="75" t="s">
        <v>67</v>
      </c>
      <c r="C98" s="80" t="s">
        <v>63</v>
      </c>
      <c r="D98" s="9">
        <v>7202.2</v>
      </c>
      <c r="E98" s="9">
        <v>40000</v>
      </c>
      <c r="F98" s="10">
        <v>47321.2</v>
      </c>
      <c r="G98" s="32" t="s">
        <v>83</v>
      </c>
      <c r="I98" s="5"/>
    </row>
    <row r="99" spans="1:9" ht="56.25" x14ac:dyDescent="0.3">
      <c r="A99" s="1" t="s">
        <v>193</v>
      </c>
      <c r="B99" s="75" t="s">
        <v>68</v>
      </c>
      <c r="C99" s="75" t="s">
        <v>63</v>
      </c>
      <c r="D99" s="9">
        <v>0</v>
      </c>
      <c r="E99" s="9">
        <v>14272.2</v>
      </c>
      <c r="F99" s="10">
        <v>0</v>
      </c>
      <c r="G99" s="31" t="s">
        <v>84</v>
      </c>
      <c r="I99" s="5"/>
    </row>
    <row r="100" spans="1:9" ht="56.25" x14ac:dyDescent="0.3">
      <c r="A100" s="1" t="s">
        <v>194</v>
      </c>
      <c r="B100" s="75" t="s">
        <v>69</v>
      </c>
      <c r="C100" s="77" t="s">
        <v>63</v>
      </c>
      <c r="D100" s="9">
        <f>D102+D103</f>
        <v>70278.000000000015</v>
      </c>
      <c r="E100" s="9">
        <f t="shared" ref="E100:F100" si="25">E102+E103</f>
        <v>386640.1</v>
      </c>
      <c r="F100" s="9">
        <f t="shared" si="25"/>
        <v>1112029.8000000003</v>
      </c>
      <c r="G100" s="31"/>
      <c r="I100" s="5"/>
    </row>
    <row r="101" spans="1:9" x14ac:dyDescent="0.3">
      <c r="A101" s="1"/>
      <c r="B101" s="75" t="s">
        <v>5</v>
      </c>
      <c r="C101" s="77"/>
      <c r="D101" s="9"/>
      <c r="E101" s="9"/>
      <c r="F101" s="10"/>
      <c r="G101" s="31"/>
      <c r="I101" s="5"/>
    </row>
    <row r="102" spans="1:9" hidden="1" x14ac:dyDescent="0.3">
      <c r="A102" s="1"/>
      <c r="B102" s="7" t="s">
        <v>6</v>
      </c>
      <c r="C102" s="8"/>
      <c r="D102" s="9">
        <v>25379.1</v>
      </c>
      <c r="E102" s="9">
        <v>334725</v>
      </c>
      <c r="F102" s="10">
        <v>32132.900000000023</v>
      </c>
      <c r="G102" s="31" t="s">
        <v>85</v>
      </c>
      <c r="H102" s="25" t="s">
        <v>31</v>
      </c>
      <c r="I102" s="5"/>
    </row>
    <row r="103" spans="1:9" x14ac:dyDescent="0.3">
      <c r="A103" s="1"/>
      <c r="B103" s="75" t="s">
        <v>19</v>
      </c>
      <c r="C103" s="77"/>
      <c r="D103" s="9">
        <v>44898.900000000016</v>
      </c>
      <c r="E103" s="9">
        <v>51915.1</v>
      </c>
      <c r="F103" s="9">
        <v>1079896.9000000001</v>
      </c>
      <c r="G103" s="31" t="s">
        <v>186</v>
      </c>
      <c r="I103" s="5"/>
    </row>
    <row r="104" spans="1:9" ht="56.25" x14ac:dyDescent="0.3">
      <c r="A104" s="1" t="s">
        <v>195</v>
      </c>
      <c r="B104" s="75" t="s">
        <v>70</v>
      </c>
      <c r="C104" s="77" t="s">
        <v>63</v>
      </c>
      <c r="D104" s="9">
        <f>D106+D107</f>
        <v>0</v>
      </c>
      <c r="E104" s="9">
        <f t="shared" ref="E104:F104" si="26">E106+E107</f>
        <v>34904.300000000003</v>
      </c>
      <c r="F104" s="9">
        <f t="shared" si="26"/>
        <v>0</v>
      </c>
      <c r="G104" s="31"/>
      <c r="I104" s="5"/>
    </row>
    <row r="105" spans="1:9" x14ac:dyDescent="0.3">
      <c r="A105" s="1"/>
      <c r="B105" s="80" t="s">
        <v>5</v>
      </c>
      <c r="C105" s="77"/>
      <c r="D105" s="9"/>
      <c r="E105" s="9"/>
      <c r="F105" s="10"/>
      <c r="G105" s="31"/>
      <c r="I105" s="5"/>
    </row>
    <row r="106" spans="1:9" hidden="1" x14ac:dyDescent="0.3">
      <c r="A106" s="1"/>
      <c r="B106" s="37" t="s">
        <v>6</v>
      </c>
      <c r="C106" s="8"/>
      <c r="D106" s="9">
        <v>0</v>
      </c>
      <c r="E106" s="9">
        <v>8726.1</v>
      </c>
      <c r="F106" s="10">
        <v>0</v>
      </c>
      <c r="G106" s="31" t="s">
        <v>86</v>
      </c>
      <c r="H106" s="25" t="s">
        <v>31</v>
      </c>
      <c r="I106" s="5"/>
    </row>
    <row r="107" spans="1:9" x14ac:dyDescent="0.3">
      <c r="A107" s="1"/>
      <c r="B107" s="75" t="s">
        <v>19</v>
      </c>
      <c r="C107" s="77"/>
      <c r="D107" s="9">
        <v>0</v>
      </c>
      <c r="E107" s="9">
        <v>26178.2</v>
      </c>
      <c r="F107" s="9">
        <v>0</v>
      </c>
      <c r="G107" s="31" t="s">
        <v>186</v>
      </c>
      <c r="I107" s="5"/>
    </row>
    <row r="108" spans="1:9" ht="56.25" x14ac:dyDescent="0.3">
      <c r="A108" s="1" t="s">
        <v>196</v>
      </c>
      <c r="B108" s="75" t="s">
        <v>71</v>
      </c>
      <c r="C108" s="77" t="s">
        <v>63</v>
      </c>
      <c r="D108" s="9">
        <f>D110+D111</f>
        <v>8664.7000000000007</v>
      </c>
      <c r="E108" s="9">
        <f t="shared" ref="E108:F108" si="27">E110+E111</f>
        <v>68386.8</v>
      </c>
      <c r="F108" s="9">
        <f t="shared" si="27"/>
        <v>45103.100000000006</v>
      </c>
      <c r="G108" s="31"/>
      <c r="I108" s="5"/>
    </row>
    <row r="109" spans="1:9" x14ac:dyDescent="0.3">
      <c r="A109" s="1"/>
      <c r="B109" s="80" t="s">
        <v>5</v>
      </c>
      <c r="C109" s="77"/>
      <c r="D109" s="9"/>
      <c r="E109" s="9"/>
      <c r="F109" s="10"/>
      <c r="G109" s="31"/>
      <c r="I109" s="5"/>
    </row>
    <row r="110" spans="1:9" hidden="1" x14ac:dyDescent="0.3">
      <c r="A110" s="1"/>
      <c r="B110" s="37" t="s">
        <v>6</v>
      </c>
      <c r="C110" s="8"/>
      <c r="D110" s="9">
        <v>2166.1999999999998</v>
      </c>
      <c r="E110" s="9">
        <v>68386.8</v>
      </c>
      <c r="F110" s="10">
        <v>0</v>
      </c>
      <c r="G110" s="31" t="s">
        <v>185</v>
      </c>
      <c r="H110" s="25" t="s">
        <v>31</v>
      </c>
      <c r="I110" s="5"/>
    </row>
    <row r="111" spans="1:9" x14ac:dyDescent="0.3">
      <c r="A111" s="1"/>
      <c r="B111" s="75" t="s">
        <v>19</v>
      </c>
      <c r="C111" s="77"/>
      <c r="D111" s="9">
        <v>6498.5</v>
      </c>
      <c r="E111" s="9">
        <v>0</v>
      </c>
      <c r="F111" s="9">
        <v>45103.100000000006</v>
      </c>
      <c r="G111" s="31" t="s">
        <v>186</v>
      </c>
      <c r="I111" s="5"/>
    </row>
    <row r="112" spans="1:9" ht="56.25" x14ac:dyDescent="0.3">
      <c r="A112" s="1" t="s">
        <v>197</v>
      </c>
      <c r="B112" s="75" t="s">
        <v>72</v>
      </c>
      <c r="C112" s="77" t="s">
        <v>63</v>
      </c>
      <c r="D112" s="9">
        <f>D114+D115</f>
        <v>8208.7000000000007</v>
      </c>
      <c r="E112" s="9">
        <f t="shared" ref="E112:F112" si="28">E114+E115</f>
        <v>102144.4</v>
      </c>
      <c r="F112" s="9">
        <f t="shared" si="28"/>
        <v>0</v>
      </c>
      <c r="G112" s="31"/>
      <c r="I112" s="5"/>
    </row>
    <row r="113" spans="1:9" x14ac:dyDescent="0.3">
      <c r="A113" s="1"/>
      <c r="B113" s="80" t="s">
        <v>5</v>
      </c>
      <c r="C113" s="75"/>
      <c r="D113" s="9"/>
      <c r="E113" s="9"/>
      <c r="F113" s="10"/>
      <c r="G113" s="31"/>
      <c r="I113" s="5"/>
    </row>
    <row r="114" spans="1:9" hidden="1" x14ac:dyDescent="0.3">
      <c r="A114" s="1"/>
      <c r="B114" s="37" t="s">
        <v>6</v>
      </c>
      <c r="C114" s="2"/>
      <c r="D114" s="11">
        <v>2052.1999999999998</v>
      </c>
      <c r="E114" s="11">
        <v>102144.4</v>
      </c>
      <c r="F114" s="12">
        <v>0</v>
      </c>
      <c r="G114" s="31" t="s">
        <v>184</v>
      </c>
      <c r="H114" s="25" t="s">
        <v>31</v>
      </c>
      <c r="I114" s="5"/>
    </row>
    <row r="115" spans="1:9" x14ac:dyDescent="0.3">
      <c r="A115" s="1"/>
      <c r="B115" s="75" t="s">
        <v>19</v>
      </c>
      <c r="C115" s="75"/>
      <c r="D115" s="9">
        <v>6156.5</v>
      </c>
      <c r="E115" s="9">
        <v>0</v>
      </c>
      <c r="F115" s="10">
        <v>0</v>
      </c>
      <c r="G115" s="31" t="s">
        <v>186</v>
      </c>
      <c r="I115" s="5"/>
    </row>
    <row r="116" spans="1:9" ht="56.25" x14ac:dyDescent="0.3">
      <c r="A116" s="1" t="s">
        <v>198</v>
      </c>
      <c r="B116" s="75" t="s">
        <v>73</v>
      </c>
      <c r="C116" s="77" t="s">
        <v>63</v>
      </c>
      <c r="D116" s="9">
        <f>D118+D119</f>
        <v>52324.600000000006</v>
      </c>
      <c r="E116" s="9">
        <f t="shared" ref="E116:F116" si="29">E118+E119</f>
        <v>0</v>
      </c>
      <c r="F116" s="9">
        <f t="shared" si="29"/>
        <v>0</v>
      </c>
      <c r="G116" s="31"/>
      <c r="I116" s="5"/>
    </row>
    <row r="117" spans="1:9" x14ac:dyDescent="0.3">
      <c r="A117" s="1"/>
      <c r="B117" s="75" t="s">
        <v>5</v>
      </c>
      <c r="C117" s="75"/>
      <c r="D117" s="9"/>
      <c r="E117" s="9"/>
      <c r="F117" s="10"/>
      <c r="G117" s="31"/>
      <c r="I117" s="5"/>
    </row>
    <row r="118" spans="1:9" hidden="1" x14ac:dyDescent="0.3">
      <c r="A118" s="1"/>
      <c r="B118" s="37" t="s">
        <v>6</v>
      </c>
      <c r="C118" s="2"/>
      <c r="D118" s="11">
        <v>22023.600000000002</v>
      </c>
      <c r="E118" s="11">
        <v>0</v>
      </c>
      <c r="F118" s="12">
        <v>0</v>
      </c>
      <c r="G118" s="32" t="s">
        <v>87</v>
      </c>
      <c r="H118" s="25" t="s">
        <v>31</v>
      </c>
      <c r="I118" s="5"/>
    </row>
    <row r="119" spans="1:9" x14ac:dyDescent="0.3">
      <c r="A119" s="1"/>
      <c r="B119" s="75" t="s">
        <v>19</v>
      </c>
      <c r="C119" s="75"/>
      <c r="D119" s="9">
        <v>30301</v>
      </c>
      <c r="E119" s="9">
        <v>0</v>
      </c>
      <c r="F119" s="10">
        <v>0</v>
      </c>
      <c r="G119" s="31" t="s">
        <v>186</v>
      </c>
      <c r="I119" s="5"/>
    </row>
    <row r="120" spans="1:9" ht="56.25" x14ac:dyDescent="0.3">
      <c r="A120" s="1" t="s">
        <v>199</v>
      </c>
      <c r="B120" s="75" t="s">
        <v>74</v>
      </c>
      <c r="C120" s="77" t="s">
        <v>63</v>
      </c>
      <c r="D120" s="9">
        <f>D122+D123</f>
        <v>0</v>
      </c>
      <c r="E120" s="9">
        <f t="shared" ref="E120:F120" si="30">E122+E123</f>
        <v>39418.600000000006</v>
      </c>
      <c r="F120" s="9">
        <f t="shared" si="30"/>
        <v>0</v>
      </c>
      <c r="G120" s="31"/>
      <c r="I120" s="5"/>
    </row>
    <row r="121" spans="1:9" x14ac:dyDescent="0.3">
      <c r="A121" s="1"/>
      <c r="B121" s="75" t="s">
        <v>5</v>
      </c>
      <c r="C121" s="77"/>
      <c r="D121" s="9"/>
      <c r="E121" s="9"/>
      <c r="F121" s="9"/>
      <c r="G121" s="31"/>
      <c r="I121" s="5"/>
    </row>
    <row r="122" spans="1:9" hidden="1" x14ac:dyDescent="0.3">
      <c r="A122" s="1"/>
      <c r="B122" s="37" t="s">
        <v>6</v>
      </c>
      <c r="C122" s="6"/>
      <c r="D122" s="9">
        <v>0</v>
      </c>
      <c r="E122" s="9">
        <v>9854.7000000000007</v>
      </c>
      <c r="F122" s="10">
        <v>0</v>
      </c>
      <c r="G122" s="31" t="s">
        <v>88</v>
      </c>
      <c r="H122" s="25" t="s">
        <v>31</v>
      </c>
      <c r="I122" s="5"/>
    </row>
    <row r="123" spans="1:9" x14ac:dyDescent="0.3">
      <c r="A123" s="1"/>
      <c r="B123" s="75" t="s">
        <v>19</v>
      </c>
      <c r="C123" s="75"/>
      <c r="D123" s="9">
        <v>0</v>
      </c>
      <c r="E123" s="9">
        <v>29563.9</v>
      </c>
      <c r="F123" s="10">
        <v>0</v>
      </c>
      <c r="G123" s="31" t="s">
        <v>186</v>
      </c>
      <c r="I123" s="5"/>
    </row>
    <row r="124" spans="1:9" ht="56.25" x14ac:dyDescent="0.3">
      <c r="A124" s="1" t="s">
        <v>200</v>
      </c>
      <c r="B124" s="75" t="s">
        <v>75</v>
      </c>
      <c r="C124" s="75" t="s">
        <v>63</v>
      </c>
      <c r="D124" s="9">
        <f>D126+D127</f>
        <v>9829.9</v>
      </c>
      <c r="E124" s="9">
        <f t="shared" ref="E124:F124" si="31">E126+E127</f>
        <v>22936.400000000001</v>
      </c>
      <c r="F124" s="9">
        <f t="shared" si="31"/>
        <v>0</v>
      </c>
      <c r="G124" s="31"/>
      <c r="I124" s="5"/>
    </row>
    <row r="125" spans="1:9" x14ac:dyDescent="0.3">
      <c r="A125" s="1"/>
      <c r="B125" s="75" t="s">
        <v>5</v>
      </c>
      <c r="C125" s="77"/>
      <c r="D125" s="9"/>
      <c r="E125" s="9"/>
      <c r="F125" s="9"/>
      <c r="G125" s="31"/>
      <c r="I125" s="5"/>
    </row>
    <row r="126" spans="1:9" hidden="1" x14ac:dyDescent="0.3">
      <c r="A126" s="1"/>
      <c r="B126" s="37" t="s">
        <v>6</v>
      </c>
      <c r="C126" s="6"/>
      <c r="D126" s="9">
        <v>2457.5</v>
      </c>
      <c r="E126" s="9">
        <v>5734.1</v>
      </c>
      <c r="F126" s="10">
        <v>0</v>
      </c>
      <c r="G126" s="31" t="s">
        <v>89</v>
      </c>
      <c r="H126" s="25" t="s">
        <v>31</v>
      </c>
      <c r="I126" s="5"/>
    </row>
    <row r="127" spans="1:9" x14ac:dyDescent="0.3">
      <c r="A127" s="1"/>
      <c r="B127" s="75" t="s">
        <v>19</v>
      </c>
      <c r="C127" s="75"/>
      <c r="D127" s="9">
        <v>7372.4</v>
      </c>
      <c r="E127" s="9">
        <v>17202.3</v>
      </c>
      <c r="F127" s="10">
        <v>0</v>
      </c>
      <c r="G127" s="31" t="s">
        <v>186</v>
      </c>
      <c r="I127" s="5"/>
    </row>
    <row r="128" spans="1:9" ht="56.25" x14ac:dyDescent="0.3">
      <c r="A128" s="1" t="s">
        <v>201</v>
      </c>
      <c r="B128" s="75" t="s">
        <v>76</v>
      </c>
      <c r="C128" s="75" t="s">
        <v>63</v>
      </c>
      <c r="D128" s="9">
        <f>D130+D131</f>
        <v>9829.9</v>
      </c>
      <c r="E128" s="9">
        <f t="shared" ref="E128:F128" si="32">E130+E131</f>
        <v>22936.400000000001</v>
      </c>
      <c r="F128" s="9">
        <f t="shared" si="32"/>
        <v>0</v>
      </c>
      <c r="G128" s="31"/>
      <c r="I128" s="5"/>
    </row>
    <row r="129" spans="1:10" x14ac:dyDescent="0.3">
      <c r="A129" s="1"/>
      <c r="B129" s="75" t="s">
        <v>5</v>
      </c>
      <c r="C129" s="77"/>
      <c r="D129" s="9"/>
      <c r="E129" s="9"/>
      <c r="F129" s="9"/>
      <c r="G129" s="31"/>
      <c r="I129" s="5"/>
    </row>
    <row r="130" spans="1:10" hidden="1" x14ac:dyDescent="0.3">
      <c r="A130" s="1"/>
      <c r="B130" s="37" t="s">
        <v>6</v>
      </c>
      <c r="C130" s="6"/>
      <c r="D130" s="9">
        <v>2457.5</v>
      </c>
      <c r="E130" s="9">
        <v>5734.1</v>
      </c>
      <c r="F130" s="10">
        <v>0</v>
      </c>
      <c r="G130" s="31" t="s">
        <v>90</v>
      </c>
      <c r="H130" s="25" t="s">
        <v>31</v>
      </c>
      <c r="I130" s="5"/>
    </row>
    <row r="131" spans="1:10" x14ac:dyDescent="0.3">
      <c r="A131" s="1"/>
      <c r="B131" s="75" t="s">
        <v>19</v>
      </c>
      <c r="C131" s="75"/>
      <c r="D131" s="9">
        <v>7372.4</v>
      </c>
      <c r="E131" s="9">
        <v>17202.3</v>
      </c>
      <c r="F131" s="10">
        <v>0</v>
      </c>
      <c r="G131" s="31" t="s">
        <v>186</v>
      </c>
      <c r="I131" s="5"/>
    </row>
    <row r="132" spans="1:10" ht="56.25" x14ac:dyDescent="0.3">
      <c r="A132" s="1" t="s">
        <v>202</v>
      </c>
      <c r="B132" s="75" t="s">
        <v>77</v>
      </c>
      <c r="C132" s="75" t="s">
        <v>63</v>
      </c>
      <c r="D132" s="9">
        <f>D134+D135</f>
        <v>51000</v>
      </c>
      <c r="E132" s="9">
        <f t="shared" ref="E132:F132" si="33">E134+E135</f>
        <v>119000</v>
      </c>
      <c r="F132" s="9">
        <f t="shared" si="33"/>
        <v>0</v>
      </c>
      <c r="G132" s="31"/>
      <c r="I132" s="5"/>
    </row>
    <row r="133" spans="1:10" x14ac:dyDescent="0.3">
      <c r="A133" s="1"/>
      <c r="B133" s="75" t="s">
        <v>5</v>
      </c>
      <c r="C133" s="75"/>
      <c r="D133" s="9"/>
      <c r="E133" s="9"/>
      <c r="F133" s="9"/>
      <c r="G133" s="31"/>
      <c r="I133" s="5"/>
    </row>
    <row r="134" spans="1:10" hidden="1" x14ac:dyDescent="0.3">
      <c r="A134" s="1"/>
      <c r="B134" s="37" t="s">
        <v>6</v>
      </c>
      <c r="C134" s="13"/>
      <c r="D134" s="9">
        <v>12750</v>
      </c>
      <c r="E134" s="9">
        <v>29750</v>
      </c>
      <c r="F134" s="9">
        <v>0</v>
      </c>
      <c r="G134" s="31" t="s">
        <v>91</v>
      </c>
      <c r="H134" s="25" t="s">
        <v>31</v>
      </c>
      <c r="I134" s="5"/>
    </row>
    <row r="135" spans="1:10" x14ac:dyDescent="0.3">
      <c r="A135" s="1"/>
      <c r="B135" s="75" t="s">
        <v>19</v>
      </c>
      <c r="C135" s="75"/>
      <c r="D135" s="9">
        <v>38250</v>
      </c>
      <c r="E135" s="9">
        <v>89250</v>
      </c>
      <c r="F135" s="9">
        <v>0</v>
      </c>
      <c r="G135" s="31" t="s">
        <v>186</v>
      </c>
      <c r="I135" s="5"/>
    </row>
    <row r="136" spans="1:10" ht="56.25" x14ac:dyDescent="0.3">
      <c r="A136" s="1" t="s">
        <v>203</v>
      </c>
      <c r="B136" s="75" t="s">
        <v>78</v>
      </c>
      <c r="C136" s="77" t="s">
        <v>63</v>
      </c>
      <c r="D136" s="9">
        <f>D138+D139</f>
        <v>25500</v>
      </c>
      <c r="E136" s="9">
        <f t="shared" ref="E136:F136" si="34">E138+E139</f>
        <v>59500</v>
      </c>
      <c r="F136" s="9">
        <f t="shared" si="34"/>
        <v>0</v>
      </c>
      <c r="G136" s="31"/>
      <c r="I136" s="5"/>
    </row>
    <row r="137" spans="1:10" x14ac:dyDescent="0.3">
      <c r="A137" s="1"/>
      <c r="B137" s="75" t="s">
        <v>5</v>
      </c>
      <c r="C137" s="75"/>
      <c r="D137" s="9"/>
      <c r="E137" s="9"/>
      <c r="F137" s="9"/>
      <c r="G137" s="31"/>
      <c r="I137" s="5"/>
    </row>
    <row r="138" spans="1:10" hidden="1" x14ac:dyDescent="0.3">
      <c r="A138" s="1"/>
      <c r="B138" s="37" t="s">
        <v>6</v>
      </c>
      <c r="C138" s="7"/>
      <c r="D138" s="9">
        <v>6375</v>
      </c>
      <c r="E138" s="9">
        <v>14875</v>
      </c>
      <c r="F138" s="10">
        <v>0</v>
      </c>
      <c r="G138" s="31" t="s">
        <v>92</v>
      </c>
      <c r="H138" s="25" t="s">
        <v>31</v>
      </c>
      <c r="I138" s="5"/>
    </row>
    <row r="139" spans="1:10" x14ac:dyDescent="0.3">
      <c r="A139" s="1"/>
      <c r="B139" s="75" t="s">
        <v>19</v>
      </c>
      <c r="C139" s="75"/>
      <c r="D139" s="9">
        <v>19125</v>
      </c>
      <c r="E139" s="9">
        <v>44625</v>
      </c>
      <c r="F139" s="10">
        <v>0</v>
      </c>
      <c r="G139" s="31" t="s">
        <v>186</v>
      </c>
      <c r="I139" s="5"/>
    </row>
    <row r="140" spans="1:10" x14ac:dyDescent="0.3">
      <c r="A140" s="1"/>
      <c r="B140" s="75" t="s">
        <v>93</v>
      </c>
      <c r="C140" s="75"/>
      <c r="D140" s="10">
        <f>D144+D145</f>
        <v>142743.1</v>
      </c>
      <c r="E140" s="10">
        <f t="shared" ref="E140:F140" si="35">E144+E145</f>
        <v>71197.200000000012</v>
      </c>
      <c r="F140" s="10">
        <f t="shared" si="35"/>
        <v>18552.5</v>
      </c>
      <c r="G140" s="33"/>
      <c r="H140" s="26"/>
      <c r="I140" s="17"/>
      <c r="J140" s="18"/>
    </row>
    <row r="141" spans="1:10" x14ac:dyDescent="0.3">
      <c r="A141" s="1"/>
      <c r="B141" s="75" t="s">
        <v>5</v>
      </c>
      <c r="C141" s="75"/>
      <c r="D141" s="10"/>
      <c r="E141" s="10"/>
      <c r="F141" s="10"/>
      <c r="G141" s="33"/>
      <c r="H141" s="26"/>
      <c r="I141" s="17"/>
      <c r="J141" s="18"/>
    </row>
    <row r="142" spans="1:10" s="18" customFormat="1" hidden="1" x14ac:dyDescent="0.3">
      <c r="A142" s="14"/>
      <c r="B142" s="15" t="s">
        <v>6</v>
      </c>
      <c r="C142" s="47"/>
      <c r="D142" s="16">
        <f>D146</f>
        <v>37541.5</v>
      </c>
      <c r="E142" s="16">
        <f t="shared" ref="E142:F142" si="36">E146</f>
        <v>18724.900000000001</v>
      </c>
      <c r="F142" s="16">
        <f t="shared" si="36"/>
        <v>4879.3</v>
      </c>
      <c r="G142" s="33"/>
      <c r="H142" s="26" t="s">
        <v>31</v>
      </c>
      <c r="I142" s="17"/>
    </row>
    <row r="143" spans="1:10" x14ac:dyDescent="0.3">
      <c r="A143" s="1"/>
      <c r="B143" s="75" t="s">
        <v>27</v>
      </c>
      <c r="C143" s="75"/>
      <c r="D143" s="10">
        <f>D147</f>
        <v>105201.60000000001</v>
      </c>
      <c r="E143" s="10">
        <f t="shared" ref="E143:F143" si="37">E147</f>
        <v>52472.3</v>
      </c>
      <c r="F143" s="10">
        <f t="shared" si="37"/>
        <v>13673.2</v>
      </c>
      <c r="G143" s="33"/>
      <c r="H143" s="26"/>
      <c r="I143" s="17"/>
      <c r="J143" s="18"/>
    </row>
    <row r="144" spans="1:10" ht="37.5" x14ac:dyDescent="0.3">
      <c r="A144" s="1" t="s">
        <v>204</v>
      </c>
      <c r="B144" s="75" t="s">
        <v>94</v>
      </c>
      <c r="C144" s="77" t="s">
        <v>95</v>
      </c>
      <c r="D144" s="10">
        <f>D146+D147</f>
        <v>142743.1</v>
      </c>
      <c r="E144" s="10">
        <f t="shared" ref="E144:F144" si="38">E146+E147</f>
        <v>71197.200000000012</v>
      </c>
      <c r="F144" s="10">
        <f t="shared" si="38"/>
        <v>18552.5</v>
      </c>
      <c r="G144" s="31"/>
      <c r="I144" s="5"/>
    </row>
    <row r="145" spans="1:10" x14ac:dyDescent="0.3">
      <c r="A145" s="1"/>
      <c r="B145" s="75" t="s">
        <v>5</v>
      </c>
      <c r="C145" s="77"/>
      <c r="D145" s="10"/>
      <c r="E145" s="10"/>
      <c r="F145" s="10"/>
      <c r="G145" s="31"/>
      <c r="I145" s="5"/>
    </row>
    <row r="146" spans="1:10" hidden="1" x14ac:dyDescent="0.3">
      <c r="A146" s="1"/>
      <c r="B146" s="37" t="s">
        <v>6</v>
      </c>
      <c r="C146" s="4"/>
      <c r="D146" s="10">
        <v>37541.5</v>
      </c>
      <c r="E146" s="10">
        <v>18724.900000000001</v>
      </c>
      <c r="F146" s="10">
        <v>4879.3</v>
      </c>
      <c r="G146" s="31" t="s">
        <v>96</v>
      </c>
      <c r="H146" s="25" t="s">
        <v>31</v>
      </c>
      <c r="I146" s="5"/>
    </row>
    <row r="147" spans="1:10" x14ac:dyDescent="0.3">
      <c r="A147" s="1"/>
      <c r="B147" s="75" t="s">
        <v>27</v>
      </c>
      <c r="C147" s="77"/>
      <c r="D147" s="10">
        <v>105201.60000000001</v>
      </c>
      <c r="E147" s="10">
        <v>52472.3</v>
      </c>
      <c r="F147" s="10">
        <v>13673.2</v>
      </c>
      <c r="G147" s="31" t="s">
        <v>96</v>
      </c>
      <c r="I147" s="5"/>
    </row>
    <row r="148" spans="1:10" x14ac:dyDescent="0.3">
      <c r="A148" s="1"/>
      <c r="B148" s="75" t="s">
        <v>7</v>
      </c>
      <c r="C148" s="75"/>
      <c r="D148" s="10">
        <f>D152+D153+D157+D158</f>
        <v>332580.8</v>
      </c>
      <c r="E148" s="10">
        <f t="shared" ref="E148:F148" si="39">E152+E153+E157+E158</f>
        <v>133857.79999999999</v>
      </c>
      <c r="F148" s="10">
        <f t="shared" si="39"/>
        <v>190073.7</v>
      </c>
      <c r="G148" s="33"/>
      <c r="H148" s="26"/>
      <c r="I148" s="17"/>
      <c r="J148" s="18"/>
    </row>
    <row r="149" spans="1:10" x14ac:dyDescent="0.3">
      <c r="A149" s="1"/>
      <c r="B149" s="75" t="s">
        <v>5</v>
      </c>
      <c r="C149" s="75"/>
      <c r="D149" s="10"/>
      <c r="E149" s="10"/>
      <c r="F149" s="10"/>
      <c r="G149" s="33"/>
      <c r="H149" s="26"/>
      <c r="I149" s="17"/>
      <c r="J149" s="18"/>
    </row>
    <row r="150" spans="1:10" s="18" customFormat="1" hidden="1" x14ac:dyDescent="0.3">
      <c r="A150" s="14"/>
      <c r="B150" s="15" t="s">
        <v>6</v>
      </c>
      <c r="C150" s="23"/>
      <c r="D150" s="16">
        <f>D152+D155+D157+D158</f>
        <v>280368.40000000002</v>
      </c>
      <c r="E150" s="16">
        <f t="shared" ref="E150:F150" si="40">E152+E155+E157+E158</f>
        <v>133857.79999999999</v>
      </c>
      <c r="F150" s="16">
        <f t="shared" si="40"/>
        <v>190073.7</v>
      </c>
      <c r="G150" s="33"/>
      <c r="H150" s="26" t="s">
        <v>31</v>
      </c>
      <c r="I150" s="17"/>
    </row>
    <row r="151" spans="1:10" x14ac:dyDescent="0.3">
      <c r="A151" s="1"/>
      <c r="B151" s="75" t="s">
        <v>27</v>
      </c>
      <c r="C151" s="75"/>
      <c r="D151" s="10">
        <f>D156</f>
        <v>52212.4</v>
      </c>
      <c r="E151" s="10">
        <f t="shared" ref="E151:F151" si="41">E156</f>
        <v>0</v>
      </c>
      <c r="F151" s="10">
        <f t="shared" si="41"/>
        <v>0</v>
      </c>
      <c r="G151" s="33"/>
      <c r="H151" s="26"/>
      <c r="I151" s="17"/>
      <c r="J151" s="18"/>
    </row>
    <row r="152" spans="1:10" ht="75" x14ac:dyDescent="0.3">
      <c r="A152" s="60" t="s">
        <v>205</v>
      </c>
      <c r="B152" s="78" t="s">
        <v>97</v>
      </c>
      <c r="C152" s="77" t="s">
        <v>28</v>
      </c>
      <c r="D152" s="10">
        <v>55213.3</v>
      </c>
      <c r="E152" s="10">
        <v>0</v>
      </c>
      <c r="F152" s="10">
        <v>0</v>
      </c>
      <c r="G152" s="31" t="s">
        <v>100</v>
      </c>
      <c r="I152" s="5"/>
    </row>
    <row r="153" spans="1:10" ht="56.25" x14ac:dyDescent="0.3">
      <c r="A153" s="61"/>
      <c r="B153" s="81"/>
      <c r="C153" s="77" t="s">
        <v>35</v>
      </c>
      <c r="D153" s="10">
        <f>D155+D156</f>
        <v>277367.5</v>
      </c>
      <c r="E153" s="10">
        <f t="shared" ref="E153:F153" si="42">E155+E156</f>
        <v>0</v>
      </c>
      <c r="F153" s="10">
        <f t="shared" si="42"/>
        <v>0</v>
      </c>
      <c r="G153" s="31"/>
      <c r="I153" s="5"/>
    </row>
    <row r="154" spans="1:10" x14ac:dyDescent="0.3">
      <c r="A154" s="1"/>
      <c r="B154" s="75" t="s">
        <v>5</v>
      </c>
      <c r="C154" s="77"/>
      <c r="D154" s="10"/>
      <c r="E154" s="10"/>
      <c r="F154" s="10"/>
      <c r="G154" s="31"/>
      <c r="I154" s="5"/>
    </row>
    <row r="155" spans="1:10" hidden="1" x14ac:dyDescent="0.3">
      <c r="A155" s="1"/>
      <c r="B155" s="37" t="s">
        <v>6</v>
      </c>
      <c r="C155" s="4"/>
      <c r="D155" s="10">
        <v>225155.1</v>
      </c>
      <c r="E155" s="10">
        <v>0</v>
      </c>
      <c r="F155" s="10">
        <v>0</v>
      </c>
      <c r="G155" s="31" t="s">
        <v>100</v>
      </c>
      <c r="H155" s="25" t="s">
        <v>31</v>
      </c>
      <c r="I155" s="5"/>
    </row>
    <row r="156" spans="1:10" x14ac:dyDescent="0.3">
      <c r="A156" s="56"/>
      <c r="B156" s="75" t="s">
        <v>27</v>
      </c>
      <c r="C156" s="77"/>
      <c r="D156" s="10">
        <v>52212.4</v>
      </c>
      <c r="E156" s="10">
        <v>0</v>
      </c>
      <c r="F156" s="10">
        <v>0</v>
      </c>
      <c r="G156" s="31" t="s">
        <v>100</v>
      </c>
      <c r="I156" s="5"/>
    </row>
    <row r="157" spans="1:10" ht="56.25" x14ac:dyDescent="0.3">
      <c r="A157" s="56" t="s">
        <v>206</v>
      </c>
      <c r="B157" s="75" t="s">
        <v>98</v>
      </c>
      <c r="C157" s="77" t="s">
        <v>35</v>
      </c>
      <c r="D157" s="10">
        <v>0</v>
      </c>
      <c r="E157" s="10">
        <v>34000.1</v>
      </c>
      <c r="F157" s="10">
        <v>190073.7</v>
      </c>
      <c r="G157" s="38" t="s">
        <v>101</v>
      </c>
      <c r="I157" s="5"/>
    </row>
    <row r="158" spans="1:10" ht="56.25" x14ac:dyDescent="0.3">
      <c r="A158" s="1" t="s">
        <v>207</v>
      </c>
      <c r="B158" s="75" t="s">
        <v>99</v>
      </c>
      <c r="C158" s="77" t="s">
        <v>35</v>
      </c>
      <c r="D158" s="10">
        <v>0</v>
      </c>
      <c r="E158" s="10">
        <v>99857.7</v>
      </c>
      <c r="F158" s="10">
        <v>0</v>
      </c>
      <c r="G158" s="38" t="s">
        <v>102</v>
      </c>
      <c r="I158" s="5"/>
    </row>
    <row r="159" spans="1:10" x14ac:dyDescent="0.3">
      <c r="A159" s="1"/>
      <c r="B159" s="75" t="s">
        <v>14</v>
      </c>
      <c r="C159" s="75"/>
      <c r="D159" s="10">
        <f>D160+D161+D162+D163+D164+D165+D166+D167+D168+D169</f>
        <v>17423.900000000001</v>
      </c>
      <c r="E159" s="10">
        <f t="shared" ref="E159:F159" si="43">E160+E161+E162+E163+E164+E165+E166+E167+E168+E169</f>
        <v>73471.899999999994</v>
      </c>
      <c r="F159" s="10">
        <f t="shared" si="43"/>
        <v>196753.80000000002</v>
      </c>
      <c r="G159" s="33"/>
      <c r="H159" s="26"/>
      <c r="I159" s="17"/>
      <c r="J159" s="18"/>
    </row>
    <row r="160" spans="1:10" ht="56.25" x14ac:dyDescent="0.3">
      <c r="A160" s="1" t="s">
        <v>208</v>
      </c>
      <c r="B160" s="75" t="s">
        <v>103</v>
      </c>
      <c r="C160" s="77" t="s">
        <v>35</v>
      </c>
      <c r="D160" s="10">
        <v>0</v>
      </c>
      <c r="E160" s="10">
        <v>0</v>
      </c>
      <c r="F160" s="10">
        <v>35549</v>
      </c>
      <c r="G160" s="38" t="s">
        <v>107</v>
      </c>
      <c r="I160" s="5"/>
    </row>
    <row r="161" spans="1:10" ht="56.25" x14ac:dyDescent="0.3">
      <c r="A161" s="1" t="s">
        <v>209</v>
      </c>
      <c r="B161" s="75" t="s">
        <v>104</v>
      </c>
      <c r="C161" s="77" t="s">
        <v>35</v>
      </c>
      <c r="D161" s="10">
        <v>0</v>
      </c>
      <c r="E161" s="10">
        <v>57683.9</v>
      </c>
      <c r="F161" s="10">
        <v>151968.9</v>
      </c>
      <c r="G161" s="38" t="s">
        <v>108</v>
      </c>
      <c r="I161" s="5"/>
    </row>
    <row r="162" spans="1:10" ht="56.25" x14ac:dyDescent="0.3">
      <c r="A162" s="1" t="s">
        <v>210</v>
      </c>
      <c r="B162" s="75" t="s">
        <v>105</v>
      </c>
      <c r="C162" s="77" t="s">
        <v>35</v>
      </c>
      <c r="D162" s="10">
        <v>5597.5</v>
      </c>
      <c r="E162" s="10">
        <v>0</v>
      </c>
      <c r="F162" s="10">
        <v>0</v>
      </c>
      <c r="G162" s="38" t="s">
        <v>109</v>
      </c>
      <c r="I162" s="5"/>
    </row>
    <row r="163" spans="1:10" ht="56.25" x14ac:dyDescent="0.3">
      <c r="A163" s="1" t="s">
        <v>211</v>
      </c>
      <c r="B163" s="75" t="s">
        <v>106</v>
      </c>
      <c r="C163" s="77" t="s">
        <v>35</v>
      </c>
      <c r="D163" s="10">
        <v>2897.7</v>
      </c>
      <c r="E163" s="10">
        <v>0</v>
      </c>
      <c r="F163" s="10">
        <v>0</v>
      </c>
      <c r="G163" s="38" t="s">
        <v>110</v>
      </c>
      <c r="I163" s="5"/>
    </row>
    <row r="164" spans="1:10" ht="56.25" x14ac:dyDescent="0.3">
      <c r="A164" s="1" t="s">
        <v>212</v>
      </c>
      <c r="B164" s="75" t="s">
        <v>117</v>
      </c>
      <c r="C164" s="77" t="s">
        <v>35</v>
      </c>
      <c r="D164" s="10">
        <v>7747.3</v>
      </c>
      <c r="E164" s="10">
        <v>0</v>
      </c>
      <c r="F164" s="10">
        <v>0</v>
      </c>
      <c r="G164" s="38" t="s">
        <v>111</v>
      </c>
      <c r="I164" s="5"/>
    </row>
    <row r="165" spans="1:10" ht="56.25" x14ac:dyDescent="0.3">
      <c r="A165" s="1" t="s">
        <v>213</v>
      </c>
      <c r="B165" s="75" t="s">
        <v>118</v>
      </c>
      <c r="C165" s="77" t="s">
        <v>35</v>
      </c>
      <c r="D165" s="10">
        <v>574.9</v>
      </c>
      <c r="E165" s="10">
        <v>7574</v>
      </c>
      <c r="F165" s="10">
        <v>0</v>
      </c>
      <c r="G165" s="38" t="s">
        <v>112</v>
      </c>
      <c r="I165" s="5"/>
    </row>
    <row r="166" spans="1:10" ht="56.25" x14ac:dyDescent="0.3">
      <c r="A166" s="1" t="s">
        <v>214</v>
      </c>
      <c r="B166" s="75" t="s">
        <v>119</v>
      </c>
      <c r="C166" s="77" t="s">
        <v>35</v>
      </c>
      <c r="D166" s="10">
        <v>0</v>
      </c>
      <c r="E166" s="10">
        <v>640.5</v>
      </c>
      <c r="F166" s="10">
        <v>7899.7</v>
      </c>
      <c r="G166" s="38" t="s">
        <v>113</v>
      </c>
      <c r="I166" s="5"/>
    </row>
    <row r="167" spans="1:10" ht="56.25" x14ac:dyDescent="0.3">
      <c r="A167" s="1" t="s">
        <v>215</v>
      </c>
      <c r="B167" s="75" t="s">
        <v>120</v>
      </c>
      <c r="C167" s="77" t="s">
        <v>35</v>
      </c>
      <c r="D167" s="10">
        <v>606.5</v>
      </c>
      <c r="E167" s="10">
        <v>7573.5</v>
      </c>
      <c r="F167" s="10">
        <v>0</v>
      </c>
      <c r="G167" s="38" t="s">
        <v>114</v>
      </c>
      <c r="I167" s="5"/>
    </row>
    <row r="168" spans="1:10" ht="56.25" x14ac:dyDescent="0.3">
      <c r="A168" s="1" t="s">
        <v>216</v>
      </c>
      <c r="B168" s="75" t="s">
        <v>121</v>
      </c>
      <c r="C168" s="77" t="s">
        <v>35</v>
      </c>
      <c r="D168" s="10">
        <v>0</v>
      </c>
      <c r="E168" s="10">
        <v>0</v>
      </c>
      <c r="F168" s="10">
        <v>668.1</v>
      </c>
      <c r="G168" s="38" t="s">
        <v>115</v>
      </c>
      <c r="I168" s="5"/>
    </row>
    <row r="169" spans="1:10" ht="56.25" x14ac:dyDescent="0.3">
      <c r="A169" s="1" t="s">
        <v>217</v>
      </c>
      <c r="B169" s="75" t="s">
        <v>122</v>
      </c>
      <c r="C169" s="77" t="s">
        <v>35</v>
      </c>
      <c r="D169" s="10">
        <v>0</v>
      </c>
      <c r="E169" s="10">
        <v>0</v>
      </c>
      <c r="F169" s="10">
        <v>668.1</v>
      </c>
      <c r="G169" s="38" t="s">
        <v>116</v>
      </c>
      <c r="I169" s="5"/>
    </row>
    <row r="170" spans="1:10" x14ac:dyDescent="0.3">
      <c r="A170" s="57"/>
      <c r="B170" s="82" t="s">
        <v>8</v>
      </c>
      <c r="C170" s="82"/>
      <c r="D170" s="10">
        <f>D11+D48+D88+D92+D140+D148+D159</f>
        <v>6800503.4999999981</v>
      </c>
      <c r="E170" s="10">
        <f>E11+E48+E88+E92+E140+E148+E159</f>
        <v>4356218.1000000006</v>
      </c>
      <c r="F170" s="10">
        <f>F11+F48+F88+F92+F140+F148+F159</f>
        <v>4082734.5000000009</v>
      </c>
      <c r="G170" s="33"/>
      <c r="H170" s="26"/>
      <c r="I170" s="17"/>
      <c r="J170" s="18"/>
    </row>
    <row r="171" spans="1:10" x14ac:dyDescent="0.3">
      <c r="A171" s="57"/>
      <c r="B171" s="83" t="s">
        <v>9</v>
      </c>
      <c r="C171" s="84"/>
      <c r="D171" s="10"/>
      <c r="E171" s="10"/>
      <c r="F171" s="10"/>
      <c r="G171" s="31"/>
      <c r="I171" s="5"/>
    </row>
    <row r="172" spans="1:10" x14ac:dyDescent="0.3">
      <c r="A172" s="57"/>
      <c r="B172" s="83" t="s">
        <v>19</v>
      </c>
      <c r="C172" s="84"/>
      <c r="D172" s="10">
        <f>D95</f>
        <v>159974.70000000001</v>
      </c>
      <c r="E172" s="10">
        <f>E95</f>
        <v>275936.80000000005</v>
      </c>
      <c r="F172" s="10">
        <f>F95</f>
        <v>1125000.0000000002</v>
      </c>
      <c r="G172" s="31"/>
      <c r="I172" s="5"/>
    </row>
    <row r="173" spans="1:10" x14ac:dyDescent="0.3">
      <c r="A173" s="57"/>
      <c r="B173" s="83" t="s">
        <v>11</v>
      </c>
      <c r="C173" s="85"/>
      <c r="D173" s="10">
        <f>D14+D51+D151+D143</f>
        <v>517536.80000000005</v>
      </c>
      <c r="E173" s="10">
        <f t="shared" ref="E173:F173" si="44">E14+E51+E151+E143</f>
        <v>848323.4</v>
      </c>
      <c r="F173" s="10">
        <f t="shared" si="44"/>
        <v>392443.10000000003</v>
      </c>
      <c r="G173" s="31"/>
      <c r="I173" s="5"/>
    </row>
    <row r="174" spans="1:10" x14ac:dyDescent="0.3">
      <c r="A174" s="57"/>
      <c r="B174" s="83" t="s">
        <v>18</v>
      </c>
      <c r="C174" s="85"/>
      <c r="D174" s="10">
        <f>D15+D52</f>
        <v>1077469.8</v>
      </c>
      <c r="E174" s="10">
        <f>E15+E52</f>
        <v>115488.1</v>
      </c>
      <c r="F174" s="10">
        <f>F15+F52</f>
        <v>114841.1</v>
      </c>
      <c r="G174" s="31"/>
      <c r="I174" s="5"/>
    </row>
    <row r="175" spans="1:10" x14ac:dyDescent="0.3">
      <c r="A175" s="57"/>
      <c r="B175" s="82" t="s">
        <v>23</v>
      </c>
      <c r="C175" s="86"/>
      <c r="D175" s="10">
        <f>D53</f>
        <v>2440528.4</v>
      </c>
      <c r="E175" s="10">
        <f>E53</f>
        <v>346343.1</v>
      </c>
      <c r="F175" s="10">
        <f>F53</f>
        <v>0</v>
      </c>
      <c r="G175" s="31"/>
      <c r="I175" s="5"/>
    </row>
    <row r="176" spans="1:10" x14ac:dyDescent="0.3">
      <c r="A176" s="57"/>
      <c r="B176" s="82" t="s">
        <v>10</v>
      </c>
      <c r="C176" s="82"/>
      <c r="D176" s="10"/>
      <c r="E176" s="10"/>
      <c r="F176" s="10"/>
      <c r="G176" s="31"/>
      <c r="I176" s="5"/>
    </row>
    <row r="177" spans="1:9" x14ac:dyDescent="0.3">
      <c r="A177" s="57"/>
      <c r="B177" s="87" t="s">
        <v>13</v>
      </c>
      <c r="C177" s="87"/>
      <c r="D177" s="10">
        <f>D69+D79+D82+D85+D54+D57+D58+D60+D63+D89+D91+D153+D157+D158+D160+D161+D162+D163+D164+D165+D166+D167+D168+D169+D16+D17+D21+D22+D23+D24+D28+D33+D38+D42+D44+D46</f>
        <v>4920938.9999999991</v>
      </c>
      <c r="E177" s="10">
        <f t="shared" ref="E177:F177" si="45">E69+E79+E82+E85+E54+E57+E58+E60+E63+E89+E91+E153+E157+E158+E160+E161+E162+E163+E164+E165+E166+E167+E168+E169+E16+E17+E21+E22+E23+E24+E28+E33+E38+E42+E44+E46</f>
        <v>2129232</v>
      </c>
      <c r="F177" s="10">
        <f t="shared" si="45"/>
        <v>2099611.6</v>
      </c>
      <c r="G177" s="31"/>
      <c r="I177" s="5"/>
    </row>
    <row r="178" spans="1:9" x14ac:dyDescent="0.3">
      <c r="A178" s="57"/>
      <c r="B178" s="87" t="s">
        <v>133</v>
      </c>
      <c r="C178" s="87"/>
      <c r="D178" s="10">
        <f>D43+D45+D47</f>
        <v>0</v>
      </c>
      <c r="E178" s="10">
        <f t="shared" ref="E178:F178" si="46">E43+E45+E47</f>
        <v>1912.2</v>
      </c>
      <c r="F178" s="10">
        <f t="shared" si="46"/>
        <v>1410.5</v>
      </c>
      <c r="G178" s="31"/>
      <c r="I178" s="5"/>
    </row>
    <row r="179" spans="1:9" x14ac:dyDescent="0.3">
      <c r="A179" s="57"/>
      <c r="B179" s="88" t="s">
        <v>3</v>
      </c>
      <c r="C179" s="86"/>
      <c r="D179" s="10">
        <f>D64+D72+D75</f>
        <v>879843.1</v>
      </c>
      <c r="E179" s="10">
        <f>E64+E72+E75</f>
        <v>1175817.7</v>
      </c>
      <c r="F179" s="10">
        <f>F64+F72+F75</f>
        <v>758705.8</v>
      </c>
      <c r="G179" s="31"/>
      <c r="I179" s="5"/>
    </row>
    <row r="180" spans="1:9" x14ac:dyDescent="0.3">
      <c r="A180" s="57"/>
      <c r="B180" s="82" t="s">
        <v>25</v>
      </c>
      <c r="C180" s="86"/>
      <c r="D180" s="10">
        <f>D90+D96+D97+D98+D99+D100+D104+D108+D112+D116+D120+D124+D128+D132+D136</f>
        <v>625877.70000000007</v>
      </c>
      <c r="E180" s="10">
        <f>E90+E96+E97+E98+E99+E100+E104+E108+E112+E116+E120+E124+E128+E132+E136</f>
        <v>959502.10000000009</v>
      </c>
      <c r="F180" s="10">
        <f>F90+F96+F97+F98+F99+F100+F104+F108+F112+F116+F120+F124+F128+F132+F136</f>
        <v>1204454.1000000003</v>
      </c>
      <c r="G180" s="31"/>
      <c r="I180" s="5"/>
    </row>
    <row r="181" spans="1:9" x14ac:dyDescent="0.3">
      <c r="A181" s="58"/>
      <c r="B181" s="82" t="s">
        <v>95</v>
      </c>
      <c r="C181" s="86"/>
      <c r="D181" s="10">
        <f>D144</f>
        <v>142743.1</v>
      </c>
      <c r="E181" s="10">
        <f>E144</f>
        <v>71197.200000000012</v>
      </c>
      <c r="F181" s="10">
        <f>F144</f>
        <v>18552.5</v>
      </c>
      <c r="G181" s="31"/>
    </row>
    <row r="182" spans="1:9" x14ac:dyDescent="0.3">
      <c r="A182" s="58"/>
      <c r="B182" s="89" t="s">
        <v>28</v>
      </c>
      <c r="C182" s="90"/>
      <c r="D182" s="10">
        <f>D152</f>
        <v>55213.3</v>
      </c>
      <c r="E182" s="10">
        <f>E152</f>
        <v>0</v>
      </c>
      <c r="F182" s="10">
        <f>F152</f>
        <v>0</v>
      </c>
      <c r="G182" s="31"/>
    </row>
    <row r="183" spans="1:9" x14ac:dyDescent="0.3">
      <c r="A183" s="58"/>
      <c r="B183" s="86" t="s">
        <v>30</v>
      </c>
      <c r="C183" s="86"/>
      <c r="D183" s="10">
        <f>D55+D56+D59+D61+D62</f>
        <v>175887.3</v>
      </c>
      <c r="E183" s="10">
        <f>E55+E56+E59+E61+E62</f>
        <v>18556.900000000001</v>
      </c>
      <c r="F183" s="10">
        <f>F55+F56+F59+F61+F62</f>
        <v>0</v>
      </c>
      <c r="G183" s="31"/>
    </row>
    <row r="184" spans="1:9" x14ac:dyDescent="0.3">
      <c r="D184" s="49"/>
      <c r="E184" s="49"/>
      <c r="F184" s="49"/>
      <c r="G184" s="35"/>
    </row>
    <row r="185" spans="1:9" x14ac:dyDescent="0.3">
      <c r="D185" s="59"/>
      <c r="E185" s="59"/>
      <c r="F185" s="59"/>
      <c r="G185" s="35"/>
    </row>
    <row r="186" spans="1:9" x14ac:dyDescent="0.3">
      <c r="D186" s="59"/>
      <c r="E186" s="59"/>
      <c r="F186" s="59"/>
      <c r="G186" s="35"/>
    </row>
    <row r="187" spans="1:9" x14ac:dyDescent="0.3">
      <c r="D187" s="59"/>
      <c r="E187" s="59"/>
      <c r="F187" s="59"/>
      <c r="G187" s="35"/>
    </row>
  </sheetData>
  <autoFilter ref="A10:I185">
    <filterColumn colId="7">
      <filters blank="1"/>
    </filterColumn>
  </autoFilter>
  <mergeCells count="30">
    <mergeCell ref="A5:F5"/>
    <mergeCell ref="A6:F7"/>
    <mergeCell ref="D9:D10"/>
    <mergeCell ref="B176:C176"/>
    <mergeCell ref="E9:E10"/>
    <mergeCell ref="B170:C170"/>
    <mergeCell ref="B171:C171"/>
    <mergeCell ref="B172:C172"/>
    <mergeCell ref="A9:A10"/>
    <mergeCell ref="B9:B10"/>
    <mergeCell ref="C9:C10"/>
    <mergeCell ref="B175:C175"/>
    <mergeCell ref="F9:F10"/>
    <mergeCell ref="B152:B153"/>
    <mergeCell ref="A152:A153"/>
    <mergeCell ref="B173:C173"/>
    <mergeCell ref="B174:C174"/>
    <mergeCell ref="B183:C183"/>
    <mergeCell ref="B182:C182"/>
    <mergeCell ref="B181:C181"/>
    <mergeCell ref="B177:C177"/>
    <mergeCell ref="B180:C180"/>
    <mergeCell ref="B179:C179"/>
    <mergeCell ref="B178:C178"/>
    <mergeCell ref="B42:B43"/>
    <mergeCell ref="A42:A43"/>
    <mergeCell ref="B44:B45"/>
    <mergeCell ref="A44:A45"/>
    <mergeCell ref="B46:B47"/>
    <mergeCell ref="A46:A47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2022-10-17T14:43:10Z</cp:lastPrinted>
  <dcterms:created xsi:type="dcterms:W3CDTF">2014-02-04T08:37:28Z</dcterms:created>
  <dcterms:modified xsi:type="dcterms:W3CDTF">2022-10-20T08:30:49Z</dcterms:modified>
</cp:coreProperties>
</file>