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1532"/>
  </bookViews>
  <sheets>
    <sheet name="прил.2" sheetId="6" r:id="rId1"/>
  </sheets>
  <definedNames>
    <definedName name="_xlnm.Print_Area" localSheetId="0">прил.2!$A$1:$E$57</definedName>
  </definedNames>
  <calcPr calcId="145621"/>
</workbook>
</file>

<file path=xl/calcChain.xml><?xml version="1.0" encoding="utf-8"?>
<calcChain xmlns="http://schemas.openxmlformats.org/spreadsheetml/2006/main">
  <c r="E27" i="6" l="1"/>
  <c r="D26" i="6" l="1"/>
  <c r="C26" i="6"/>
  <c r="E13" i="6" l="1"/>
  <c r="E15" i="6"/>
  <c r="E17" i="6"/>
  <c r="E18" i="6"/>
  <c r="E19" i="6"/>
  <c r="E21" i="6"/>
  <c r="E22" i="6"/>
  <c r="E23" i="6"/>
  <c r="E24" i="6"/>
  <c r="E25" i="6"/>
  <c r="E28" i="6"/>
  <c r="E29" i="6"/>
  <c r="E30" i="6"/>
  <c r="E31" i="6"/>
  <c r="E32" i="6"/>
  <c r="E33" i="6"/>
  <c r="E35" i="6"/>
  <c r="E36" i="6"/>
  <c r="E38" i="6"/>
  <c r="E39" i="6"/>
  <c r="E40" i="6"/>
  <c r="E41" i="6"/>
  <c r="E42" i="6"/>
  <c r="E44" i="6"/>
  <c r="E45" i="6"/>
  <c r="E46" i="6"/>
  <c r="E49" i="6"/>
  <c r="E50" i="6"/>
  <c r="E51" i="6"/>
  <c r="E52" i="6"/>
  <c r="E53" i="6"/>
  <c r="E54" i="6"/>
  <c r="E55" i="6"/>
  <c r="E56" i="6"/>
  <c r="D43" i="6" l="1"/>
  <c r="C48" i="6" l="1"/>
  <c r="C43" i="6"/>
  <c r="E43" i="6" s="1"/>
  <c r="C37" i="6"/>
  <c r="C34" i="6"/>
  <c r="E26" i="6"/>
  <c r="C20" i="6"/>
  <c r="C16" i="6"/>
  <c r="C14" i="6"/>
  <c r="C12" i="6"/>
  <c r="D48" i="6"/>
  <c r="D47" i="6" s="1"/>
  <c r="D37" i="6"/>
  <c r="D34" i="6"/>
  <c r="D20" i="6"/>
  <c r="D16" i="6"/>
  <c r="D14" i="6"/>
  <c r="D12" i="6"/>
  <c r="E37" i="6" l="1"/>
  <c r="E34" i="6"/>
  <c r="E20" i="6"/>
  <c r="E16" i="6"/>
  <c r="E14" i="6"/>
  <c r="E12" i="6"/>
  <c r="C47" i="6"/>
  <c r="E47" i="6" s="1"/>
  <c r="E48" i="6"/>
  <c r="D11" i="6"/>
  <c r="C11" i="6"/>
  <c r="C57" i="6" l="1"/>
  <c r="E11" i="6"/>
  <c r="D57" i="6"/>
  <c r="E57" i="6" l="1"/>
</calcChain>
</file>

<file path=xl/sharedStrings.xml><?xml version="1.0" encoding="utf-8"?>
<sst xmlns="http://schemas.openxmlformats.org/spreadsheetml/2006/main" count="106" uniqueCount="106">
  <si>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</si>
  <si>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</si>
  <si>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</si>
  <si>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</si>
  <si>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</si>
  <si>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</si>
  <si>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</si>
  <si>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</si>
  <si>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</si>
  <si>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</si>
  <si>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</si>
  <si>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</si>
  <si>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</si>
  <si>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</si>
  <si>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</si>
  <si>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</si>
  <si>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</si>
  <si>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</si>
  <si>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</si>
  <si>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</si>
  <si>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</si>
  <si>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</si>
  <si>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</si>
  <si>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</si>
  <si>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</si>
  <si>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</si>
  <si>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</si>
  <si>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</si>
  <si>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</si>
  <si>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</si>
  <si>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</si>
  <si>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</si>
  <si>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</si>
  <si>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</si>
  <si>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</si>
  <si>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</si>
  <si>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</si>
  <si>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</si>
  <si>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</si>
  <si>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</si>
  <si>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</si>
  <si>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</si>
  <si>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</si>
  <si>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</si>
  <si>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</si>
  <si>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</si>
  <si>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</si>
  <si>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</si>
  <si>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</si>
  <si>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</si>
  <si>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</si>
  <si>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</si>
  <si>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</si>
  <si>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</si>
  <si>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</si>
  <si>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</si>
  <si>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</si>
  <si>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</si>
  <si>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</si>
  <si>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</si>
  <si>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</si>
  <si>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</si>
  <si>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</si>
  <si>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</si>
  <si>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</si>
  <si>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</si>
  <si>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</si>
  <si>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</si>
  <si>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</si>
  <si>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</si>
  <si>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</si>
  <si>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</si>
  <si>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</si>
  <si>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</si>
  <si>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</si>
  <si>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</si>
  <si>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</si>
  <si>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</si>
  <si>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</si>
  <si>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</si>
  <si>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</si>
  <si>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</si>
  <si>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</si>
  <si>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</si>
  <si>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</si>
  <si>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
1 11 05 40 0 00 0 000 120
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</si>
  <si>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</si>
  <si>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1 09 00 00 0 00 0 000 000</t>
  </si>
  <si>
    <t>ЗАДОЛЖЕННОСТЬ  И ПЕРЕРАСЧЕТЫ ПО ОТМЕНЕННЫМ НАЛОГАМ, СБОРАМ И ИНЫМ ОБЯЗАТЕЛЬНЫМ ПЛАТЕЖАМ</t>
  </si>
  <si>
    <t>1 14 01 04 0 04 0 000 410</t>
  </si>
  <si>
    <t>Доходы от продажи квартир, находящихся в собственности городских округов</t>
  </si>
  <si>
    <t>1 17 15 00 0 00 0 000 150</t>
  </si>
  <si>
    <t xml:space="preserve">Инициативные платежи
</t>
  </si>
  <si>
    <t>Приложение 2</t>
  </si>
  <si>
    <t>% исполнения</t>
  </si>
  <si>
    <t>Прочие безвозмездные поступления от государственных (муниципальных) организаций в бюджеты городских округов</t>
  </si>
  <si>
    <t>2 03 04 09 9 00 0 000 150</t>
  </si>
  <si>
    <t>за 2022 год</t>
  </si>
  <si>
    <t>Утвержденный план по решению ПГД от 21.12.2021 № 306 (в ред. от 20.12.2022 № 269 )</t>
  </si>
  <si>
    <t>Исполнено на 01.01.2023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</si>
  <si>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</si>
  <si>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1 11 01 00 0 00 0 000 120</t>
  </si>
  <si>
    <t>Отчет об исполнении доходов бюджета города Перми по кодам видов доходов, подвидов доходов</t>
  </si>
  <si>
    <t>к решению</t>
  </si>
  <si>
    <t>Пермской городской Думы</t>
  </si>
  <si>
    <t>от 23.05.2023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</si>
</sst>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#,##0.000"/>
    <numFmt numFmtId="166" formatCode="0.0%"/>
  </numFmts>
  <fonts count="11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43" fontId="2" fillId="0" borderId="0" xfId="4" applyFont="1" applyFill="1"/>
    <xf numFmtId="49" fontId="3" fillId="0" borderId="1" xfId="0" applyNumberFormat="1" applyFont="1" applyFill="1" applyBorder="1" applyAlignment="1" applyProtection="1">
      <alignment horizontal="justify" vertical="top" wrapText="1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right"/>
    </xf>
    <xf numFmtId="166" fontId="4" fillId="0" borderId="1" xfId="5" applyNumberFormat="1" applyFont="1" applyFill="1" applyBorder="1" applyAlignment="1">
      <alignment horizontal="right" shrinkToFit="1"/>
    </xf>
    <xf numFmtId="165" fontId="2" fillId="0" borderId="0" xfId="0" applyNumberFormat="1" applyFont="1" applyFill="1"/>
    <xf numFmtId="0" fontId="2" fillId="0" borderId="0" xfId="0" applyFont="1" applyFill="1" applyAlignment="1"/>
    <xf numFmtId="164" fontId="9" fillId="0" borderId="1" xfId="0" applyNumberFormat="1" applyFont="1" applyFill="1" applyBorder="1" applyAlignment="1" applyProtection="1">
      <alignment horizontal="center" vertical="center" wrapText="1"/>
    </xf>
    <xf numFmtId="165" fontId="10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 applyProtection="1">
      <alignment horizontal="left" wrapText="1"/>
    </xf>
    <xf numFmtId="165" fontId="9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right"/>
    </xf>
  </cellXfs>
  <cellStyles count="7">
    <cellStyle name="Обычный" xfId="0" builtinId="0"/>
    <cellStyle name="Обычный 2" xfId="1"/>
    <cellStyle name="Обычный 2 3" xfId="3"/>
    <cellStyle name="Обычный 3" xfId="2"/>
    <cellStyle name="Процентный" xfId="5" builtinId="5"/>
    <cellStyle name="Финансовый" xfId="4" builtinId="3"/>
    <cellStyle name="Финансовый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59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B10" sqref="B10"/>
    </sheetView>
  </sheetViews>
  <sheetFormatPr defaultRowHeight="17.399999999999999" x14ac:dyDescent="0.3"/>
  <cols>
    <col min="1" max="1" width="32.88671875" style="3" customWidth="1"/>
    <col min="2" max="2" width="102.6640625" style="3" customWidth="1"/>
    <col min="3" max="4" width="23.109375" style="3" customWidth="1"/>
    <col min="5" max="5" width="18.44140625" style="3" customWidth="1"/>
    <col min="6" max="6" width="19.5546875" style="3" customWidth="1"/>
    <col min="7" max="7" width="21.44140625" style="3" customWidth="1"/>
    <col min="8" max="211" width="9.109375" style="3"/>
    <col min="212" max="212" width="35.44140625" style="3" customWidth="1"/>
    <col min="213" max="213" width="96.6640625" style="3" customWidth="1"/>
    <col min="214" max="214" width="18.109375" style="3" customWidth="1"/>
    <col min="215" max="467" width="9.109375" style="3"/>
    <col min="468" max="468" width="35.44140625" style="3" customWidth="1"/>
    <col min="469" max="469" width="96.6640625" style="3" customWidth="1"/>
    <col min="470" max="470" width="18.109375" style="3" customWidth="1"/>
    <col min="471" max="723" width="9.109375" style="3"/>
    <col min="724" max="724" width="35.44140625" style="3" customWidth="1"/>
    <col min="725" max="725" width="96.6640625" style="3" customWidth="1"/>
    <col min="726" max="726" width="18.109375" style="3" customWidth="1"/>
    <col min="727" max="979" width="9.109375" style="3"/>
    <col min="980" max="980" width="35.44140625" style="3" customWidth="1"/>
    <col min="981" max="981" width="96.6640625" style="3" customWidth="1"/>
    <col min="982" max="982" width="18.109375" style="3" customWidth="1"/>
    <col min="983" max="1235" width="9.109375" style="3"/>
    <col min="1236" max="1236" width="35.44140625" style="3" customWidth="1"/>
    <col min="1237" max="1237" width="96.6640625" style="3" customWidth="1"/>
    <col min="1238" max="1238" width="18.109375" style="3" customWidth="1"/>
    <col min="1239" max="1491" width="9.109375" style="3"/>
    <col min="1492" max="1492" width="35.44140625" style="3" customWidth="1"/>
    <col min="1493" max="1493" width="96.6640625" style="3" customWidth="1"/>
    <col min="1494" max="1494" width="18.109375" style="3" customWidth="1"/>
    <col min="1495" max="1747" width="9.109375" style="3"/>
    <col min="1748" max="1748" width="35.44140625" style="3" customWidth="1"/>
    <col min="1749" max="1749" width="96.6640625" style="3" customWidth="1"/>
    <col min="1750" max="1750" width="18.109375" style="3" customWidth="1"/>
    <col min="1751" max="2003" width="9.109375" style="3"/>
    <col min="2004" max="2004" width="35.44140625" style="3" customWidth="1"/>
    <col min="2005" max="2005" width="96.6640625" style="3" customWidth="1"/>
    <col min="2006" max="2006" width="18.109375" style="3" customWidth="1"/>
    <col min="2007" max="2259" width="9.109375" style="3"/>
    <col min="2260" max="2260" width="35.44140625" style="3" customWidth="1"/>
    <col min="2261" max="2261" width="96.6640625" style="3" customWidth="1"/>
    <col min="2262" max="2262" width="18.109375" style="3" customWidth="1"/>
    <col min="2263" max="2515" width="9.109375" style="3"/>
    <col min="2516" max="2516" width="35.44140625" style="3" customWidth="1"/>
    <col min="2517" max="2517" width="96.6640625" style="3" customWidth="1"/>
    <col min="2518" max="2518" width="18.109375" style="3" customWidth="1"/>
    <col min="2519" max="2771" width="9.109375" style="3"/>
    <col min="2772" max="2772" width="35.44140625" style="3" customWidth="1"/>
    <col min="2773" max="2773" width="96.6640625" style="3" customWidth="1"/>
    <col min="2774" max="2774" width="18.109375" style="3" customWidth="1"/>
    <col min="2775" max="3027" width="9.109375" style="3"/>
    <col min="3028" max="3028" width="35.44140625" style="3" customWidth="1"/>
    <col min="3029" max="3029" width="96.6640625" style="3" customWidth="1"/>
    <col min="3030" max="3030" width="18.109375" style="3" customWidth="1"/>
    <col min="3031" max="3283" width="9.109375" style="3"/>
    <col min="3284" max="3284" width="35.44140625" style="3" customWidth="1"/>
    <col min="3285" max="3285" width="96.6640625" style="3" customWidth="1"/>
    <col min="3286" max="3286" width="18.109375" style="3" customWidth="1"/>
    <col min="3287" max="3539" width="9.109375" style="3"/>
    <col min="3540" max="3540" width="35.44140625" style="3" customWidth="1"/>
    <col min="3541" max="3541" width="96.6640625" style="3" customWidth="1"/>
    <col min="3542" max="3542" width="18.109375" style="3" customWidth="1"/>
    <col min="3543" max="3795" width="9.109375" style="3"/>
    <col min="3796" max="3796" width="35.44140625" style="3" customWidth="1"/>
    <col min="3797" max="3797" width="96.6640625" style="3" customWidth="1"/>
    <col min="3798" max="3798" width="18.109375" style="3" customWidth="1"/>
    <col min="3799" max="4051" width="9.109375" style="3"/>
    <col min="4052" max="4052" width="35.44140625" style="3" customWidth="1"/>
    <col min="4053" max="4053" width="96.6640625" style="3" customWidth="1"/>
    <col min="4054" max="4054" width="18.109375" style="3" customWidth="1"/>
    <col min="4055" max="4307" width="9.109375" style="3"/>
    <col min="4308" max="4308" width="35.44140625" style="3" customWidth="1"/>
    <col min="4309" max="4309" width="96.6640625" style="3" customWidth="1"/>
    <col min="4310" max="4310" width="18.109375" style="3" customWidth="1"/>
    <col min="4311" max="4563" width="9.109375" style="3"/>
    <col min="4564" max="4564" width="35.44140625" style="3" customWidth="1"/>
    <col min="4565" max="4565" width="96.6640625" style="3" customWidth="1"/>
    <col min="4566" max="4566" width="18.109375" style="3" customWidth="1"/>
    <col min="4567" max="4819" width="9.109375" style="3"/>
    <col min="4820" max="4820" width="35.44140625" style="3" customWidth="1"/>
    <col min="4821" max="4821" width="96.6640625" style="3" customWidth="1"/>
    <col min="4822" max="4822" width="18.109375" style="3" customWidth="1"/>
    <col min="4823" max="5075" width="9.109375" style="3"/>
    <col min="5076" max="5076" width="35.44140625" style="3" customWidth="1"/>
    <col min="5077" max="5077" width="96.6640625" style="3" customWidth="1"/>
    <col min="5078" max="5078" width="18.109375" style="3" customWidth="1"/>
    <col min="5079" max="5331" width="9.109375" style="3"/>
    <col min="5332" max="5332" width="35.44140625" style="3" customWidth="1"/>
    <col min="5333" max="5333" width="96.6640625" style="3" customWidth="1"/>
    <col min="5334" max="5334" width="18.109375" style="3" customWidth="1"/>
    <col min="5335" max="5587" width="9.109375" style="3"/>
    <col min="5588" max="5588" width="35.44140625" style="3" customWidth="1"/>
    <col min="5589" max="5589" width="96.6640625" style="3" customWidth="1"/>
    <col min="5590" max="5590" width="18.109375" style="3" customWidth="1"/>
    <col min="5591" max="5843" width="9.109375" style="3"/>
    <col min="5844" max="5844" width="35.44140625" style="3" customWidth="1"/>
    <col min="5845" max="5845" width="96.6640625" style="3" customWidth="1"/>
    <col min="5846" max="5846" width="18.109375" style="3" customWidth="1"/>
    <col min="5847" max="6099" width="9.109375" style="3"/>
    <col min="6100" max="6100" width="35.44140625" style="3" customWidth="1"/>
    <col min="6101" max="6101" width="96.6640625" style="3" customWidth="1"/>
    <col min="6102" max="6102" width="18.109375" style="3" customWidth="1"/>
    <col min="6103" max="6355" width="9.109375" style="3"/>
    <col min="6356" max="6356" width="35.44140625" style="3" customWidth="1"/>
    <col min="6357" max="6357" width="96.6640625" style="3" customWidth="1"/>
    <col min="6358" max="6358" width="18.109375" style="3" customWidth="1"/>
    <col min="6359" max="6611" width="9.109375" style="3"/>
    <col min="6612" max="6612" width="35.44140625" style="3" customWidth="1"/>
    <col min="6613" max="6613" width="96.6640625" style="3" customWidth="1"/>
    <col min="6614" max="6614" width="18.109375" style="3" customWidth="1"/>
    <col min="6615" max="6867" width="9.109375" style="3"/>
    <col min="6868" max="6868" width="35.44140625" style="3" customWidth="1"/>
    <col min="6869" max="6869" width="96.6640625" style="3" customWidth="1"/>
    <col min="6870" max="6870" width="18.109375" style="3" customWidth="1"/>
    <col min="6871" max="7123" width="9.109375" style="3"/>
    <col min="7124" max="7124" width="35.44140625" style="3" customWidth="1"/>
    <col min="7125" max="7125" width="96.6640625" style="3" customWidth="1"/>
    <col min="7126" max="7126" width="18.109375" style="3" customWidth="1"/>
    <col min="7127" max="7379" width="9.109375" style="3"/>
    <col min="7380" max="7380" width="35.44140625" style="3" customWidth="1"/>
    <col min="7381" max="7381" width="96.6640625" style="3" customWidth="1"/>
    <col min="7382" max="7382" width="18.109375" style="3" customWidth="1"/>
    <col min="7383" max="7635" width="9.109375" style="3"/>
    <col min="7636" max="7636" width="35.44140625" style="3" customWidth="1"/>
    <col min="7637" max="7637" width="96.6640625" style="3" customWidth="1"/>
    <col min="7638" max="7638" width="18.109375" style="3" customWidth="1"/>
    <col min="7639" max="7891" width="9.109375" style="3"/>
    <col min="7892" max="7892" width="35.44140625" style="3" customWidth="1"/>
    <col min="7893" max="7893" width="96.6640625" style="3" customWidth="1"/>
    <col min="7894" max="7894" width="18.109375" style="3" customWidth="1"/>
    <col min="7895" max="8147" width="9.109375" style="3"/>
    <col min="8148" max="8148" width="35.44140625" style="3" customWidth="1"/>
    <col min="8149" max="8149" width="96.6640625" style="3" customWidth="1"/>
    <col min="8150" max="8150" width="18.109375" style="3" customWidth="1"/>
    <col min="8151" max="8403" width="9.109375" style="3"/>
    <col min="8404" max="8404" width="35.44140625" style="3" customWidth="1"/>
    <col min="8405" max="8405" width="96.6640625" style="3" customWidth="1"/>
    <col min="8406" max="8406" width="18.109375" style="3" customWidth="1"/>
    <col min="8407" max="8659" width="9.109375" style="3"/>
    <col min="8660" max="8660" width="35.44140625" style="3" customWidth="1"/>
    <col min="8661" max="8661" width="96.6640625" style="3" customWidth="1"/>
    <col min="8662" max="8662" width="18.109375" style="3" customWidth="1"/>
    <col min="8663" max="8915" width="9.109375" style="3"/>
    <col min="8916" max="8916" width="35.44140625" style="3" customWidth="1"/>
    <col min="8917" max="8917" width="96.6640625" style="3" customWidth="1"/>
    <col min="8918" max="8918" width="18.109375" style="3" customWidth="1"/>
    <col min="8919" max="9171" width="9.109375" style="3"/>
    <col min="9172" max="9172" width="35.44140625" style="3" customWidth="1"/>
    <col min="9173" max="9173" width="96.6640625" style="3" customWidth="1"/>
    <col min="9174" max="9174" width="18.109375" style="3" customWidth="1"/>
    <col min="9175" max="9427" width="9.109375" style="3"/>
    <col min="9428" max="9428" width="35.44140625" style="3" customWidth="1"/>
    <col min="9429" max="9429" width="96.6640625" style="3" customWidth="1"/>
    <col min="9430" max="9430" width="18.109375" style="3" customWidth="1"/>
    <col min="9431" max="9683" width="9.109375" style="3"/>
    <col min="9684" max="9684" width="35.44140625" style="3" customWidth="1"/>
    <col min="9685" max="9685" width="96.6640625" style="3" customWidth="1"/>
    <col min="9686" max="9686" width="18.109375" style="3" customWidth="1"/>
    <col min="9687" max="9939" width="9.109375" style="3"/>
    <col min="9940" max="9940" width="35.44140625" style="3" customWidth="1"/>
    <col min="9941" max="9941" width="96.6640625" style="3" customWidth="1"/>
    <col min="9942" max="9942" width="18.109375" style="3" customWidth="1"/>
    <col min="9943" max="10195" width="9.109375" style="3"/>
    <col min="10196" max="10196" width="35.44140625" style="3" customWidth="1"/>
    <col min="10197" max="10197" width="96.6640625" style="3" customWidth="1"/>
    <col min="10198" max="10198" width="18.109375" style="3" customWidth="1"/>
    <col min="10199" max="10451" width="9.109375" style="3"/>
    <col min="10452" max="10452" width="35.44140625" style="3" customWidth="1"/>
    <col min="10453" max="10453" width="96.6640625" style="3" customWidth="1"/>
    <col min="10454" max="10454" width="18.109375" style="3" customWidth="1"/>
    <col min="10455" max="10707" width="9.109375" style="3"/>
    <col min="10708" max="10708" width="35.44140625" style="3" customWidth="1"/>
    <col min="10709" max="10709" width="96.6640625" style="3" customWidth="1"/>
    <col min="10710" max="10710" width="18.109375" style="3" customWidth="1"/>
    <col min="10711" max="10963" width="9.109375" style="3"/>
    <col min="10964" max="10964" width="35.44140625" style="3" customWidth="1"/>
    <col min="10965" max="10965" width="96.6640625" style="3" customWidth="1"/>
    <col min="10966" max="10966" width="18.109375" style="3" customWidth="1"/>
    <col min="10967" max="11219" width="9.109375" style="3"/>
    <col min="11220" max="11220" width="35.44140625" style="3" customWidth="1"/>
    <col min="11221" max="11221" width="96.6640625" style="3" customWidth="1"/>
    <col min="11222" max="11222" width="18.109375" style="3" customWidth="1"/>
    <col min="11223" max="11475" width="9.109375" style="3"/>
    <col min="11476" max="11476" width="35.44140625" style="3" customWidth="1"/>
    <col min="11477" max="11477" width="96.6640625" style="3" customWidth="1"/>
    <col min="11478" max="11478" width="18.109375" style="3" customWidth="1"/>
    <col min="11479" max="11731" width="9.109375" style="3"/>
    <col min="11732" max="11732" width="35.44140625" style="3" customWidth="1"/>
    <col min="11733" max="11733" width="96.6640625" style="3" customWidth="1"/>
    <col min="11734" max="11734" width="18.109375" style="3" customWidth="1"/>
    <col min="11735" max="11987" width="9.109375" style="3"/>
    <col min="11988" max="11988" width="35.44140625" style="3" customWidth="1"/>
    <col min="11989" max="11989" width="96.6640625" style="3" customWidth="1"/>
    <col min="11990" max="11990" width="18.109375" style="3" customWidth="1"/>
    <col min="11991" max="12243" width="9.109375" style="3"/>
    <col min="12244" max="12244" width="35.44140625" style="3" customWidth="1"/>
    <col min="12245" max="12245" width="96.6640625" style="3" customWidth="1"/>
    <col min="12246" max="12246" width="18.109375" style="3" customWidth="1"/>
    <col min="12247" max="12499" width="9.109375" style="3"/>
    <col min="12500" max="12500" width="35.44140625" style="3" customWidth="1"/>
    <col min="12501" max="12501" width="96.6640625" style="3" customWidth="1"/>
    <col min="12502" max="12502" width="18.109375" style="3" customWidth="1"/>
    <col min="12503" max="12755" width="9.109375" style="3"/>
    <col min="12756" max="12756" width="35.44140625" style="3" customWidth="1"/>
    <col min="12757" max="12757" width="96.6640625" style="3" customWidth="1"/>
    <col min="12758" max="12758" width="18.109375" style="3" customWidth="1"/>
    <col min="12759" max="13011" width="9.109375" style="3"/>
    <col min="13012" max="13012" width="35.44140625" style="3" customWidth="1"/>
    <col min="13013" max="13013" width="96.6640625" style="3" customWidth="1"/>
    <col min="13014" max="13014" width="18.109375" style="3" customWidth="1"/>
    <col min="13015" max="13267" width="9.109375" style="3"/>
    <col min="13268" max="13268" width="35.44140625" style="3" customWidth="1"/>
    <col min="13269" max="13269" width="96.6640625" style="3" customWidth="1"/>
    <col min="13270" max="13270" width="18.109375" style="3" customWidth="1"/>
    <col min="13271" max="13523" width="9.109375" style="3"/>
    <col min="13524" max="13524" width="35.44140625" style="3" customWidth="1"/>
    <col min="13525" max="13525" width="96.6640625" style="3" customWidth="1"/>
    <col min="13526" max="13526" width="18.109375" style="3" customWidth="1"/>
    <col min="13527" max="13779" width="9.109375" style="3"/>
    <col min="13780" max="13780" width="35.44140625" style="3" customWidth="1"/>
    <col min="13781" max="13781" width="96.6640625" style="3" customWidth="1"/>
    <col min="13782" max="13782" width="18.109375" style="3" customWidth="1"/>
    <col min="13783" max="14035" width="9.109375" style="3"/>
    <col min="14036" max="14036" width="35.44140625" style="3" customWidth="1"/>
    <col min="14037" max="14037" width="96.6640625" style="3" customWidth="1"/>
    <col min="14038" max="14038" width="18.109375" style="3" customWidth="1"/>
    <col min="14039" max="14291" width="9.109375" style="3"/>
    <col min="14292" max="14292" width="35.44140625" style="3" customWidth="1"/>
    <col min="14293" max="14293" width="96.6640625" style="3" customWidth="1"/>
    <col min="14294" max="14294" width="18.109375" style="3" customWidth="1"/>
    <col min="14295" max="14547" width="9.109375" style="3"/>
    <col min="14548" max="14548" width="35.44140625" style="3" customWidth="1"/>
    <col min="14549" max="14549" width="96.6640625" style="3" customWidth="1"/>
    <col min="14550" max="14550" width="18.109375" style="3" customWidth="1"/>
    <col min="14551" max="14803" width="9.109375" style="3"/>
    <col min="14804" max="14804" width="35.44140625" style="3" customWidth="1"/>
    <col min="14805" max="14805" width="96.6640625" style="3" customWidth="1"/>
    <col min="14806" max="14806" width="18.109375" style="3" customWidth="1"/>
    <col min="14807" max="15059" width="9.109375" style="3"/>
    <col min="15060" max="15060" width="35.44140625" style="3" customWidth="1"/>
    <col min="15061" max="15061" width="96.6640625" style="3" customWidth="1"/>
    <col min="15062" max="15062" width="18.109375" style="3" customWidth="1"/>
    <col min="15063" max="15315" width="9.109375" style="3"/>
    <col min="15316" max="15316" width="35.44140625" style="3" customWidth="1"/>
    <col min="15317" max="15317" width="96.6640625" style="3" customWidth="1"/>
    <col min="15318" max="15318" width="18.109375" style="3" customWidth="1"/>
    <col min="15319" max="15571" width="9.109375" style="3"/>
    <col min="15572" max="15572" width="35.44140625" style="3" customWidth="1"/>
    <col min="15573" max="15573" width="96.6640625" style="3" customWidth="1"/>
    <col min="15574" max="15574" width="18.109375" style="3" customWidth="1"/>
    <col min="15575" max="15827" width="9.109375" style="3"/>
    <col min="15828" max="15828" width="35.44140625" style="3" customWidth="1"/>
    <col min="15829" max="15829" width="96.6640625" style="3" customWidth="1"/>
    <col min="15830" max="15830" width="18.109375" style="3" customWidth="1"/>
    <col min="15831" max="16083" width="9.109375" style="3"/>
    <col min="16084" max="16084" width="35.44140625" style="3" customWidth="1"/>
    <col min="16085" max="16085" width="96.6640625" style="3" customWidth="1"/>
    <col min="16086" max="16086" width="18.109375" style="3" customWidth="1"/>
    <col min="16087" max="16384" width="9.109375" style="3"/>
  </cols>
  <sheetData>
    <row r="1" spans="1:6" ht="18" x14ac:dyDescent="0.35">
      <c r="D1" s="18" t="s">
        <v>93</v>
      </c>
      <c r="E1" s="18"/>
      <c r="F1" s="10"/>
    </row>
    <row r="2" spans="1:6" ht="18" x14ac:dyDescent="0.35">
      <c r="C2" s="18" t="s">
        <v>103</v>
      </c>
      <c r="D2" s="18"/>
      <c r="E2" s="18"/>
      <c r="F2" s="10"/>
    </row>
    <row r="3" spans="1:6" ht="18" x14ac:dyDescent="0.35">
      <c r="C3" s="16"/>
      <c r="D3" s="18" t="s">
        <v>104</v>
      </c>
      <c r="E3" s="18"/>
      <c r="F3" s="10"/>
    </row>
    <row r="4" spans="1:6" ht="18" x14ac:dyDescent="0.35">
      <c r="D4" s="20" t="s">
        <v>105</v>
      </c>
      <c r="E4" s="20"/>
      <c r="F4" s="10"/>
    </row>
    <row r="5" spans="1:6" ht="18" x14ac:dyDescent="0.35">
      <c r="F5" s="10"/>
    </row>
    <row r="6" spans="1:6" ht="18" x14ac:dyDescent="0.35">
      <c r="A6" s="19" t="s">
        <v>102</v>
      </c>
      <c r="B6" s="19"/>
      <c r="C6" s="19"/>
      <c r="D6" s="19"/>
      <c r="E6" s="19"/>
      <c r="F6" s="10"/>
    </row>
    <row r="7" spans="1:6" ht="18" x14ac:dyDescent="0.35">
      <c r="A7" s="19" t="s">
        <v>97</v>
      </c>
      <c r="B7" s="19"/>
      <c r="C7" s="19"/>
      <c r="D7" s="19"/>
      <c r="E7" s="19"/>
      <c r="F7" s="10"/>
    </row>
    <row r="8" spans="1:6" ht="18" x14ac:dyDescent="0.35">
      <c r="A8" s="15"/>
      <c r="B8" s="15"/>
      <c r="C8" s="15"/>
      <c r="D8" s="15"/>
      <c r="E8" s="15"/>
      <c r="F8" s="10"/>
    </row>
    <row r="9" spans="1:6" ht="18" x14ac:dyDescent="0.35">
      <c r="A9" s="1"/>
      <c r="B9" s="1"/>
      <c r="D9" s="12"/>
      <c r="E9" s="10" t="s">
        <v>2</v>
      </c>
      <c r="F9" s="10"/>
    </row>
    <row r="10" spans="1:6" ht="90" x14ac:dyDescent="0.3">
      <c r="A10" s="2" t="s">
        <v>3</v>
      </c>
      <c r="B10" s="2" t="s">
        <v>4</v>
      </c>
      <c r="C10" s="2" t="s">
        <v>98</v>
      </c>
      <c r="D10" s="2" t="s">
        <v>99</v>
      </c>
      <c r="E10" s="14" t="s">
        <v>94</v>
      </c>
    </row>
    <row r="11" spans="1:6" ht="18" x14ac:dyDescent="0.35">
      <c r="A11" s="4" t="s">
        <v>5</v>
      </c>
      <c r="B11" s="8" t="s">
        <v>6</v>
      </c>
      <c r="C11" s="5">
        <f>C12+C14+C16+C20+C24+C25+C26+C33+C34+C42+C43+C37</f>
        <v>24356596.870000005</v>
      </c>
      <c r="D11" s="5">
        <f>D12+D14+D16+D20+D24+D25+D26+D33+D34+D42+D43+D37</f>
        <v>25226338.838000007</v>
      </c>
      <c r="E11" s="11">
        <f>IFERROR(D11/C11,"")</f>
        <v>1.0357086818262062</v>
      </c>
    </row>
    <row r="12" spans="1:6" ht="18" x14ac:dyDescent="0.35">
      <c r="A12" s="4" t="s">
        <v>7</v>
      </c>
      <c r="B12" s="8" t="s">
        <v>8</v>
      </c>
      <c r="C12" s="5">
        <f>C13</f>
        <v>12599930.300000001</v>
      </c>
      <c r="D12" s="5">
        <f>D13</f>
        <v>13383511.719000001</v>
      </c>
      <c r="E12" s="11">
        <f t="shared" ref="E12:E57" si="0">IFERROR(D12/C12,"")</f>
        <v>1.0621893455236018</v>
      </c>
    </row>
    <row r="13" spans="1:6" ht="18" x14ac:dyDescent="0.35">
      <c r="A13" s="4" t="s">
        <v>9</v>
      </c>
      <c r="B13" s="8" t="s">
        <v>10</v>
      </c>
      <c r="C13" s="6">
        <v>12599930.300000001</v>
      </c>
      <c r="D13" s="6">
        <v>13383511.719000001</v>
      </c>
      <c r="E13" s="11">
        <f t="shared" si="0"/>
        <v>1.0621893455236018</v>
      </c>
    </row>
    <row r="14" spans="1:6" ht="36" x14ac:dyDescent="0.35">
      <c r="A14" s="4" t="s">
        <v>11</v>
      </c>
      <c r="B14" s="8" t="s">
        <v>12</v>
      </c>
      <c r="C14" s="5">
        <f>C15</f>
        <v>63209.8</v>
      </c>
      <c r="D14" s="5">
        <f>D15</f>
        <v>75108.982000000004</v>
      </c>
      <c r="E14" s="11">
        <f t="shared" si="0"/>
        <v>1.1882490056921553</v>
      </c>
    </row>
    <row r="15" spans="1:6" ht="36" x14ac:dyDescent="0.35">
      <c r="A15" s="4" t="s">
        <v>13</v>
      </c>
      <c r="B15" s="8" t="s">
        <v>14</v>
      </c>
      <c r="C15" s="6">
        <v>63209.8</v>
      </c>
      <c r="D15" s="6">
        <v>75108.982000000004</v>
      </c>
      <c r="E15" s="11">
        <f t="shared" si="0"/>
        <v>1.1882490056921553</v>
      </c>
    </row>
    <row r="16" spans="1:6" ht="18" x14ac:dyDescent="0.35">
      <c r="A16" s="4" t="s">
        <v>15</v>
      </c>
      <c r="B16" s="8" t="s">
        <v>16</v>
      </c>
      <c r="C16" s="5">
        <f>SUM(C17:C19)</f>
        <v>220206.1</v>
      </c>
      <c r="D16" s="5">
        <f>SUM(D17:D19)</f>
        <v>238108.52499999999</v>
      </c>
      <c r="E16" s="11">
        <f t="shared" si="0"/>
        <v>1.0812984971805957</v>
      </c>
    </row>
    <row r="17" spans="1:5" ht="18" x14ac:dyDescent="0.35">
      <c r="A17" s="4" t="s">
        <v>17</v>
      </c>
      <c r="B17" s="8" t="s">
        <v>0</v>
      </c>
      <c r="C17" s="6">
        <v>0</v>
      </c>
      <c r="D17" s="6">
        <v>139.988</v>
      </c>
      <c r="E17" s="11" t="str">
        <f t="shared" si="0"/>
        <v/>
      </c>
    </row>
    <row r="18" spans="1:5" ht="18" x14ac:dyDescent="0.35">
      <c r="A18" s="4" t="s">
        <v>18</v>
      </c>
      <c r="B18" s="8" t="s">
        <v>19</v>
      </c>
      <c r="C18" s="6">
        <v>1029.0999999999999</v>
      </c>
      <c r="D18" s="6">
        <v>4130.4790000000003</v>
      </c>
      <c r="E18" s="11">
        <f t="shared" si="0"/>
        <v>4.0136808862112527</v>
      </c>
    </row>
    <row r="19" spans="1:5" ht="23.25" customHeight="1" x14ac:dyDescent="0.35">
      <c r="A19" s="4" t="s">
        <v>20</v>
      </c>
      <c r="B19" s="8" t="s">
        <v>1</v>
      </c>
      <c r="C19" s="6">
        <v>219177</v>
      </c>
      <c r="D19" s="6">
        <v>233838.05799999999</v>
      </c>
      <c r="E19" s="11">
        <f t="shared" si="0"/>
        <v>1.066891407401324</v>
      </c>
    </row>
    <row r="20" spans="1:5" ht="18" x14ac:dyDescent="0.35">
      <c r="A20" s="4" t="s">
        <v>21</v>
      </c>
      <c r="B20" s="8" t="s">
        <v>22</v>
      </c>
      <c r="C20" s="5">
        <f>C21+C22+C23</f>
        <v>5116011.97</v>
      </c>
      <c r="D20" s="5">
        <f>D21+D22+D23</f>
        <v>5037810.8910000008</v>
      </c>
      <c r="E20" s="11">
        <f t="shared" si="0"/>
        <v>0.98471444565443444</v>
      </c>
    </row>
    <row r="21" spans="1:5" ht="18" x14ac:dyDescent="0.35">
      <c r="A21" s="4" t="s">
        <v>23</v>
      </c>
      <c r="B21" s="8" t="s">
        <v>24</v>
      </c>
      <c r="C21" s="6">
        <v>1056411.2</v>
      </c>
      <c r="D21" s="6">
        <v>1050038.676</v>
      </c>
      <c r="E21" s="11">
        <f t="shared" si="0"/>
        <v>0.99396776179578561</v>
      </c>
    </row>
    <row r="22" spans="1:5" ht="18" x14ac:dyDescent="0.35">
      <c r="A22" s="4" t="s">
        <v>25</v>
      </c>
      <c r="B22" s="8" t="s">
        <v>26</v>
      </c>
      <c r="C22" s="6">
        <v>1645800.2</v>
      </c>
      <c r="D22" s="6">
        <v>1655353.081</v>
      </c>
      <c r="E22" s="11">
        <f t="shared" si="0"/>
        <v>1.0058043989786853</v>
      </c>
    </row>
    <row r="23" spans="1:5" ht="18" x14ac:dyDescent="0.35">
      <c r="A23" s="4" t="s">
        <v>27</v>
      </c>
      <c r="B23" s="8" t="s">
        <v>28</v>
      </c>
      <c r="C23" s="6">
        <v>2413800.5699999998</v>
      </c>
      <c r="D23" s="6">
        <v>2332419.1340000001</v>
      </c>
      <c r="E23" s="11">
        <f t="shared" si="0"/>
        <v>0.96628493794746273</v>
      </c>
    </row>
    <row r="24" spans="1:5" ht="18" x14ac:dyDescent="0.35">
      <c r="A24" s="4" t="s">
        <v>29</v>
      </c>
      <c r="B24" s="8" t="s">
        <v>30</v>
      </c>
      <c r="C24" s="6">
        <v>248449.6</v>
      </c>
      <c r="D24" s="6">
        <v>227501.72099999999</v>
      </c>
      <c r="E24" s="11">
        <f t="shared" si="0"/>
        <v>0.91568559981581776</v>
      </c>
    </row>
    <row r="25" spans="1:5" ht="36" x14ac:dyDescent="0.35">
      <c r="A25" s="4" t="s">
        <v>87</v>
      </c>
      <c r="B25" s="8" t="s">
        <v>88</v>
      </c>
      <c r="C25" s="6">
        <v>0</v>
      </c>
      <c r="D25" s="6">
        <v>18.059000000000001</v>
      </c>
      <c r="E25" s="11" t="str">
        <f t="shared" si="0"/>
        <v/>
      </c>
    </row>
    <row r="26" spans="1:5" ht="36" x14ac:dyDescent="0.35">
      <c r="A26" s="4" t="s">
        <v>31</v>
      </c>
      <c r="B26" s="8" t="s">
        <v>32</v>
      </c>
      <c r="C26" s="5">
        <f>SUM(C27:C32)</f>
        <v>853320.3</v>
      </c>
      <c r="D26" s="5">
        <f>SUM(D27:D32)</f>
        <v>710796.429</v>
      </c>
      <c r="E26" s="11">
        <f t="shared" si="0"/>
        <v>0.83297728766091694</v>
      </c>
    </row>
    <row r="27" spans="1:5" ht="72" x14ac:dyDescent="0.35">
      <c r="A27" s="4" t="s">
        <v>101</v>
      </c>
      <c r="B27" s="8" t="s">
        <v>100</v>
      </c>
      <c r="C27" s="5">
        <v>416</v>
      </c>
      <c r="D27" s="5">
        <v>1335.9970000000001</v>
      </c>
      <c r="E27" s="11">
        <f t="shared" si="0"/>
        <v>3.2115312500000002</v>
      </c>
    </row>
    <row r="28" spans="1:5" ht="80.25" customHeight="1" x14ac:dyDescent="0.35">
      <c r="A28" s="4" t="s">
        <v>33</v>
      </c>
      <c r="B28" s="9" t="s">
        <v>34</v>
      </c>
      <c r="C28" s="6">
        <v>777467.3</v>
      </c>
      <c r="D28" s="6">
        <v>620455.94900000002</v>
      </c>
      <c r="E28" s="11">
        <f t="shared" si="0"/>
        <v>0.79804764650551863</v>
      </c>
    </row>
    <row r="29" spans="1:5" ht="37.5" customHeight="1" x14ac:dyDescent="0.35">
      <c r="A29" s="4" t="s">
        <v>35</v>
      </c>
      <c r="B29" s="8" t="s">
        <v>36</v>
      </c>
      <c r="C29" s="6">
        <v>2866.6</v>
      </c>
      <c r="D29" s="6">
        <v>4960.5060000000003</v>
      </c>
      <c r="E29" s="11">
        <f t="shared" si="0"/>
        <v>1.7304493127747158</v>
      </c>
    </row>
    <row r="30" spans="1:5" ht="57.75" customHeight="1" x14ac:dyDescent="0.35">
      <c r="A30" s="4" t="s">
        <v>85</v>
      </c>
      <c r="B30" s="8" t="s">
        <v>86</v>
      </c>
      <c r="C30" s="6">
        <v>0</v>
      </c>
      <c r="D30" s="6">
        <v>64.828000000000003</v>
      </c>
      <c r="E30" s="11" t="str">
        <f t="shared" si="0"/>
        <v/>
      </c>
    </row>
    <row r="31" spans="1:5" ht="18" x14ac:dyDescent="0.35">
      <c r="A31" s="4" t="s">
        <v>37</v>
      </c>
      <c r="B31" s="8" t="s">
        <v>38</v>
      </c>
      <c r="C31" s="6">
        <v>15523</v>
      </c>
      <c r="D31" s="6">
        <v>21689.356</v>
      </c>
      <c r="E31" s="11">
        <f t="shared" si="0"/>
        <v>1.3972399665013207</v>
      </c>
    </row>
    <row r="32" spans="1:5" ht="78.75" customHeight="1" x14ac:dyDescent="0.35">
      <c r="A32" s="4" t="s">
        <v>39</v>
      </c>
      <c r="B32" s="9" t="s">
        <v>40</v>
      </c>
      <c r="C32" s="6">
        <v>57047.4</v>
      </c>
      <c r="D32" s="6">
        <v>62289.792999999998</v>
      </c>
      <c r="E32" s="11">
        <f t="shared" si="0"/>
        <v>1.0918953887469016</v>
      </c>
    </row>
    <row r="33" spans="1:156" ht="18" x14ac:dyDescent="0.35">
      <c r="A33" s="4" t="s">
        <v>41</v>
      </c>
      <c r="B33" s="8" t="s">
        <v>42</v>
      </c>
      <c r="C33" s="6">
        <v>7556.6</v>
      </c>
      <c r="D33" s="6">
        <v>4170.7939999999999</v>
      </c>
      <c r="E33" s="11">
        <f t="shared" si="0"/>
        <v>0.55194055527618235</v>
      </c>
    </row>
    <row r="34" spans="1:156" ht="36" x14ac:dyDescent="0.35">
      <c r="A34" s="4" t="s">
        <v>43</v>
      </c>
      <c r="B34" s="8" t="s">
        <v>44</v>
      </c>
      <c r="C34" s="5">
        <f>C35+C36</f>
        <v>4397210.5</v>
      </c>
      <c r="D34" s="5">
        <f>D35+D36</f>
        <v>4481111.0659999996</v>
      </c>
      <c r="E34" s="11">
        <f t="shared" si="0"/>
        <v>1.019080406998937</v>
      </c>
    </row>
    <row r="35" spans="1:156" ht="18" x14ac:dyDescent="0.35">
      <c r="A35" s="4" t="s">
        <v>45</v>
      </c>
      <c r="B35" s="8" t="s">
        <v>46</v>
      </c>
      <c r="C35" s="6">
        <v>1125.7</v>
      </c>
      <c r="D35" s="6">
        <v>1555.13</v>
      </c>
      <c r="E35" s="11">
        <f t="shared" si="0"/>
        <v>1.381478191347606</v>
      </c>
    </row>
    <row r="36" spans="1:156" ht="18" x14ac:dyDescent="0.35">
      <c r="A36" s="4" t="s">
        <v>47</v>
      </c>
      <c r="B36" s="8" t="s">
        <v>48</v>
      </c>
      <c r="C36" s="6">
        <v>4396084.8</v>
      </c>
      <c r="D36" s="6">
        <v>4479555.9359999998</v>
      </c>
      <c r="E36" s="11">
        <f t="shared" si="0"/>
        <v>1.0189876082463196</v>
      </c>
    </row>
    <row r="37" spans="1:156" ht="19.5" customHeight="1" x14ac:dyDescent="0.35">
      <c r="A37" s="4" t="s">
        <v>49</v>
      </c>
      <c r="B37" s="8" t="s">
        <v>50</v>
      </c>
      <c r="C37" s="5">
        <f>SUM(C38:C41)</f>
        <v>515938.70000000007</v>
      </c>
      <c r="D37" s="5">
        <f t="shared" ref="D37" si="1">SUM(D38:D41)</f>
        <v>701590.62900000007</v>
      </c>
      <c r="E37" s="11">
        <f t="shared" si="0"/>
        <v>1.3598333077165949</v>
      </c>
    </row>
    <row r="38" spans="1:156" ht="21.75" customHeight="1" x14ac:dyDescent="0.35">
      <c r="A38" s="4" t="s">
        <v>89</v>
      </c>
      <c r="B38" s="9" t="s">
        <v>90</v>
      </c>
      <c r="C38" s="5">
        <v>0</v>
      </c>
      <c r="D38" s="5">
        <v>3553.5</v>
      </c>
      <c r="E38" s="11" t="str">
        <f t="shared" si="0"/>
        <v/>
      </c>
    </row>
    <row r="39" spans="1:156" ht="80.25" customHeight="1" x14ac:dyDescent="0.35">
      <c r="A39" s="4" t="s">
        <v>51</v>
      </c>
      <c r="B39" s="9" t="s">
        <v>52</v>
      </c>
      <c r="C39" s="6">
        <v>168348.9</v>
      </c>
      <c r="D39" s="6">
        <v>96772.566000000006</v>
      </c>
      <c r="E39" s="11">
        <f t="shared" si="0"/>
        <v>0.57483337283463098</v>
      </c>
    </row>
    <row r="40" spans="1:156" ht="36" x14ac:dyDescent="0.35">
      <c r="A40" s="4" t="s">
        <v>53</v>
      </c>
      <c r="B40" s="8" t="s">
        <v>54</v>
      </c>
      <c r="C40" s="6">
        <v>306764.90000000002</v>
      </c>
      <c r="D40" s="6">
        <v>482731.38900000002</v>
      </c>
      <c r="E40" s="11">
        <f t="shared" si="0"/>
        <v>1.5736200230208865</v>
      </c>
    </row>
    <row r="41" spans="1:156" ht="61.5" customHeight="1" x14ac:dyDescent="0.35">
      <c r="A41" s="4" t="s">
        <v>55</v>
      </c>
      <c r="B41" s="8" t="s">
        <v>56</v>
      </c>
      <c r="C41" s="6">
        <v>40824.9</v>
      </c>
      <c r="D41" s="6">
        <v>118533.174</v>
      </c>
      <c r="E41" s="11">
        <f t="shared" si="0"/>
        <v>2.9034528927198839</v>
      </c>
    </row>
    <row r="42" spans="1:156" ht="18" x14ac:dyDescent="0.35">
      <c r="A42" s="4" t="s">
        <v>57</v>
      </c>
      <c r="B42" s="8" t="s">
        <v>58</v>
      </c>
      <c r="C42" s="6">
        <v>195094.5</v>
      </c>
      <c r="D42" s="6">
        <v>226523.932</v>
      </c>
      <c r="E42" s="11">
        <f t="shared" si="0"/>
        <v>1.1610985035457175</v>
      </c>
    </row>
    <row r="43" spans="1:156" ht="18" x14ac:dyDescent="0.35">
      <c r="A43" s="4" t="s">
        <v>59</v>
      </c>
      <c r="B43" s="8" t="s">
        <v>60</v>
      </c>
      <c r="C43" s="5">
        <f t="shared" ref="C43" si="2">C44+C45+C46</f>
        <v>139668.5</v>
      </c>
      <c r="D43" s="5">
        <f>D44+D45+D46</f>
        <v>140086.09100000001</v>
      </c>
      <c r="E43" s="11">
        <f t="shared" si="0"/>
        <v>1.0029898724479751</v>
      </c>
    </row>
    <row r="44" spans="1:156" ht="18" x14ac:dyDescent="0.35">
      <c r="A44" s="4" t="s">
        <v>81</v>
      </c>
      <c r="B44" s="8" t="s">
        <v>82</v>
      </c>
      <c r="C44" s="5">
        <v>0</v>
      </c>
      <c r="D44" s="5">
        <v>6165.0240000000003</v>
      </c>
      <c r="E44" s="11" t="str">
        <f t="shared" si="0"/>
        <v/>
      </c>
    </row>
    <row r="45" spans="1:156" ht="18" x14ac:dyDescent="0.35">
      <c r="A45" s="4" t="s">
        <v>61</v>
      </c>
      <c r="B45" s="8" t="s">
        <v>62</v>
      </c>
      <c r="C45" s="6">
        <v>139668.5</v>
      </c>
      <c r="D45" s="6">
        <v>131200.07800000001</v>
      </c>
      <c r="E45" s="11">
        <f t="shared" si="0"/>
        <v>0.93936770281058368</v>
      </c>
    </row>
    <row r="46" spans="1:156" ht="21.75" customHeight="1" x14ac:dyDescent="0.35">
      <c r="A46" s="4" t="s">
        <v>91</v>
      </c>
      <c r="B46" s="8" t="s">
        <v>92</v>
      </c>
      <c r="C46" s="6">
        <v>0</v>
      </c>
      <c r="D46" s="6">
        <v>2720.989</v>
      </c>
      <c r="E46" s="11" t="str">
        <f t="shared" si="0"/>
        <v/>
      </c>
    </row>
    <row r="47" spans="1:156" ht="18" x14ac:dyDescent="0.35">
      <c r="A47" s="4" t="s">
        <v>63</v>
      </c>
      <c r="B47" s="8" t="s">
        <v>64</v>
      </c>
      <c r="C47" s="5">
        <f t="shared" ref="C47" si="3">C48+C54+C55+C56</f>
        <v>21418153.530999999</v>
      </c>
      <c r="D47" s="5">
        <f>D53+D48+D54+D55+D56</f>
        <v>24494218.655999999</v>
      </c>
      <c r="E47" s="11">
        <f t="shared" si="0"/>
        <v>1.1436195291320419</v>
      </c>
      <c r="EZ47" s="3" t="s">
        <v>80</v>
      </c>
    </row>
    <row r="48" spans="1:156" ht="36" x14ac:dyDescent="0.35">
      <c r="A48" s="4" t="s">
        <v>65</v>
      </c>
      <c r="B48" s="8" t="s">
        <v>66</v>
      </c>
      <c r="C48" s="5">
        <f t="shared" ref="C48" si="4">C49+C50+C51+C52</f>
        <v>21295546.272</v>
      </c>
      <c r="D48" s="5">
        <f t="shared" ref="D48" si="5">D49+D50+D51+D52</f>
        <v>24445296.921999998</v>
      </c>
      <c r="E48" s="11">
        <f t="shared" si="0"/>
        <v>1.147906543920941</v>
      </c>
    </row>
    <row r="49" spans="1:6" ht="18" x14ac:dyDescent="0.35">
      <c r="A49" s="4" t="s">
        <v>72</v>
      </c>
      <c r="B49" s="8" t="s">
        <v>67</v>
      </c>
      <c r="C49" s="6">
        <v>604019.69999999995</v>
      </c>
      <c r="D49" s="6">
        <v>605689.69999999995</v>
      </c>
      <c r="E49" s="11">
        <f t="shared" si="0"/>
        <v>1.0027648104854858</v>
      </c>
    </row>
    <row r="50" spans="1:6" ht="36" x14ac:dyDescent="0.35">
      <c r="A50" s="4" t="s">
        <v>73</v>
      </c>
      <c r="B50" s="8" t="s">
        <v>68</v>
      </c>
      <c r="C50" s="6">
        <v>5243396.13</v>
      </c>
      <c r="D50" s="6">
        <v>7177418.4749999996</v>
      </c>
      <c r="E50" s="11">
        <f t="shared" si="0"/>
        <v>1.368849176573657</v>
      </c>
    </row>
    <row r="51" spans="1:6" ht="18" x14ac:dyDescent="0.35">
      <c r="A51" s="4" t="s">
        <v>74</v>
      </c>
      <c r="B51" s="8" t="s">
        <v>69</v>
      </c>
      <c r="C51" s="6">
        <v>11047891.9</v>
      </c>
      <c r="D51" s="6">
        <v>11649600.558</v>
      </c>
      <c r="E51" s="11">
        <f t="shared" si="0"/>
        <v>1.0544636627011168</v>
      </c>
    </row>
    <row r="52" spans="1:6" ht="18" x14ac:dyDescent="0.35">
      <c r="A52" s="4" t="s">
        <v>75</v>
      </c>
      <c r="B52" s="8" t="s">
        <v>70</v>
      </c>
      <c r="C52" s="6">
        <v>4400238.5420000004</v>
      </c>
      <c r="D52" s="6">
        <v>5012588.1890000002</v>
      </c>
      <c r="E52" s="11">
        <f t="shared" si="0"/>
        <v>1.1391628297318794</v>
      </c>
    </row>
    <row r="53" spans="1:6" ht="36" x14ac:dyDescent="0.35">
      <c r="A53" s="4" t="s">
        <v>96</v>
      </c>
      <c r="B53" s="8" t="s">
        <v>95</v>
      </c>
      <c r="C53" s="6">
        <v>0</v>
      </c>
      <c r="D53" s="6">
        <v>4545.357</v>
      </c>
      <c r="E53" s="11" t="str">
        <f t="shared" si="0"/>
        <v/>
      </c>
    </row>
    <row r="54" spans="1:6" ht="18" x14ac:dyDescent="0.35">
      <c r="A54" s="4" t="s">
        <v>78</v>
      </c>
      <c r="B54" s="8" t="s">
        <v>79</v>
      </c>
      <c r="C54" s="6">
        <v>62670.440999999999</v>
      </c>
      <c r="D54" s="6">
        <v>62010.440999999999</v>
      </c>
      <c r="E54" s="11">
        <f t="shared" si="0"/>
        <v>0.98946871939196979</v>
      </c>
    </row>
    <row r="55" spans="1:6" ht="60.75" customHeight="1" x14ac:dyDescent="0.35">
      <c r="A55" s="4" t="s">
        <v>76</v>
      </c>
      <c r="B55" s="8" t="s">
        <v>77</v>
      </c>
      <c r="C55" s="6">
        <v>59936.817999999999</v>
      </c>
      <c r="D55" s="6">
        <v>323837.22499999998</v>
      </c>
      <c r="E55" s="11">
        <f t="shared" si="0"/>
        <v>5.4029765977900261</v>
      </c>
    </row>
    <row r="56" spans="1:6" ht="39.75" customHeight="1" x14ac:dyDescent="0.35">
      <c r="A56" s="4" t="s">
        <v>83</v>
      </c>
      <c r="B56" s="8" t="s">
        <v>84</v>
      </c>
      <c r="C56" s="6">
        <v>0</v>
      </c>
      <c r="D56" s="6">
        <v>-341471.28899999999</v>
      </c>
      <c r="E56" s="11" t="str">
        <f t="shared" si="0"/>
        <v/>
      </c>
    </row>
    <row r="57" spans="1:6" s="13" customFormat="1" ht="25.5" customHeight="1" x14ac:dyDescent="0.35">
      <c r="A57" s="17" t="s">
        <v>71</v>
      </c>
      <c r="B57" s="17"/>
      <c r="C57" s="5">
        <f>C11+C47</f>
        <v>45774750.401000008</v>
      </c>
      <c r="D57" s="5">
        <f>D11+D47</f>
        <v>49720557.494000003</v>
      </c>
      <c r="E57" s="11">
        <f t="shared" si="0"/>
        <v>1.0862005157523218</v>
      </c>
    </row>
    <row r="59" spans="1:6" x14ac:dyDescent="0.3">
      <c r="C59" s="7"/>
      <c r="D59" s="7"/>
      <c r="E59" s="7"/>
      <c r="F59" s="7"/>
    </row>
  </sheetData>
  <sheetProtection password="CF5C" sheet="1" objects="1" scenarios="1"/>
  <mergeCells count="7">
    <mergeCell ref="A57:B57"/>
    <mergeCell ref="D1:E1"/>
    <mergeCell ref="A6:E6"/>
    <mergeCell ref="A7:E7"/>
    <mergeCell ref="D4:E4"/>
    <mergeCell ref="C2:E2"/>
    <mergeCell ref="D3:E3"/>
  </mergeCells>
  <pageMargins left="0.70866141732283472" right="0.19685039370078741" top="0.19685039370078741" bottom="0.23622047244094491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2023-03-15T10:42:09Z</cp:lastPrinted>
  <dcterms:created xsi:type="dcterms:W3CDTF">2018-10-16T12:27:33Z</dcterms:created>
  <dcterms:modified xsi:type="dcterms:W3CDTF">2023-05-23T11:09:58Z</dcterms:modified>
</cp:coreProperties>
</file>