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23 год\13. сентябрь\"/>
    </mc:Choice>
  </mc:AlternateContent>
  <bookViews>
    <workbookView xWindow="0" yWindow="0" windowWidth="28800" windowHeight="11835"/>
  </bookViews>
  <sheets>
    <sheet name="2023-2025" sheetId="1" r:id="rId1"/>
  </sheets>
  <definedNames>
    <definedName name="_xlnm._FilterDatabase" localSheetId="0" hidden="1">'2023-2025'!$A$14:$CC$233</definedName>
    <definedName name="_xlnm.Print_Titles" localSheetId="0">'2023-2025'!$13:$14</definedName>
    <definedName name="_xlnm.Print_Area" localSheetId="0">'2023-2025'!$A$1:$BZ$232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32" i="1" l="1"/>
  <c r="BY231" i="1"/>
  <c r="BY216" i="1"/>
  <c r="BY203" i="1"/>
  <c r="BY196" i="1"/>
  <c r="BY194" i="1"/>
  <c r="BY193" i="1"/>
  <c r="BY189" i="1"/>
  <c r="BY184" i="1"/>
  <c r="BY230" i="1" s="1"/>
  <c r="BY183" i="1"/>
  <c r="BY182" i="1"/>
  <c r="BY181" i="1"/>
  <c r="BY165" i="1"/>
  <c r="BY161" i="1"/>
  <c r="BY157" i="1"/>
  <c r="BY153" i="1"/>
  <c r="BY149" i="1"/>
  <c r="BY145" i="1"/>
  <c r="BY141" i="1"/>
  <c r="BY137" i="1"/>
  <c r="BY133" i="1"/>
  <c r="BY129" i="1"/>
  <c r="BY124" i="1"/>
  <c r="BY220" i="1" s="1"/>
  <c r="BY123" i="1"/>
  <c r="BY116" i="1"/>
  <c r="BY112" i="1"/>
  <c r="BY109" i="1"/>
  <c r="BY106" i="1"/>
  <c r="BY102" i="1"/>
  <c r="BY99" i="1"/>
  <c r="BY96" i="1"/>
  <c r="BY91" i="1"/>
  <c r="BY228" i="1" s="1"/>
  <c r="BY80" i="1"/>
  <c r="BY76" i="1"/>
  <c r="BY223" i="1" s="1"/>
  <c r="BY75" i="1"/>
  <c r="BY74" i="1"/>
  <c r="BY73" i="1"/>
  <c r="BY55" i="1"/>
  <c r="BY51" i="1"/>
  <c r="BY47" i="1"/>
  <c r="BY227" i="1" s="1"/>
  <c r="BY41" i="1"/>
  <c r="BY35" i="1"/>
  <c r="BY30" i="1"/>
  <c r="BY22" i="1"/>
  <c r="BY15" i="1" s="1"/>
  <c r="BY20" i="1"/>
  <c r="BY224" i="1" s="1"/>
  <c r="BY19" i="1"/>
  <c r="BY18" i="1"/>
  <c r="BY17" i="1"/>
  <c r="BD232" i="1"/>
  <c r="BD231" i="1"/>
  <c r="BD216" i="1"/>
  <c r="BD203" i="1"/>
  <c r="BD196" i="1"/>
  <c r="BD194" i="1"/>
  <c r="BD193" i="1"/>
  <c r="BD189" i="1"/>
  <c r="BD184" i="1"/>
  <c r="BD230" i="1" s="1"/>
  <c r="BD183" i="1"/>
  <c r="BD182" i="1"/>
  <c r="BD181" i="1"/>
  <c r="BD179" i="1"/>
  <c r="BD174" i="1"/>
  <c r="BD165" i="1"/>
  <c r="BD161" i="1"/>
  <c r="BD157" i="1"/>
  <c r="BD153" i="1"/>
  <c r="BD149" i="1"/>
  <c r="BD145" i="1"/>
  <c r="BD141" i="1"/>
  <c r="BD137" i="1"/>
  <c r="BD133" i="1"/>
  <c r="BD129" i="1"/>
  <c r="BD229" i="1" s="1"/>
  <c r="BD124" i="1"/>
  <c r="BD220" i="1" s="1"/>
  <c r="BD123" i="1"/>
  <c r="BD116" i="1"/>
  <c r="BD112" i="1"/>
  <c r="BD109" i="1"/>
  <c r="BD106" i="1"/>
  <c r="BD102" i="1"/>
  <c r="BD99" i="1"/>
  <c r="BD96" i="1"/>
  <c r="BD91" i="1"/>
  <c r="BD80" i="1"/>
  <c r="BD76" i="1"/>
  <c r="BD75" i="1"/>
  <c r="BD74" i="1"/>
  <c r="BD73" i="1"/>
  <c r="BD55" i="1"/>
  <c r="BD51" i="1"/>
  <c r="BD47" i="1"/>
  <c r="BD227" i="1" s="1"/>
  <c r="BD41" i="1"/>
  <c r="BD35" i="1"/>
  <c r="BD15" i="1" s="1"/>
  <c r="BD30" i="1"/>
  <c r="BD22" i="1"/>
  <c r="BD20" i="1"/>
  <c r="BD224" i="1" s="1"/>
  <c r="BD19" i="1"/>
  <c r="BD222" i="1" s="1"/>
  <c r="BD18" i="1"/>
  <c r="BD17" i="1"/>
  <c r="AE232" i="1"/>
  <c r="AE231" i="1"/>
  <c r="AE216" i="1"/>
  <c r="AE203" i="1"/>
  <c r="AE196" i="1"/>
  <c r="AE194" i="1"/>
  <c r="AE193" i="1"/>
  <c r="AE189" i="1"/>
  <c r="AE184" i="1"/>
  <c r="AE179" i="1" s="1"/>
  <c r="AE183" i="1"/>
  <c r="AE182" i="1"/>
  <c r="AE181" i="1"/>
  <c r="AE165" i="1"/>
  <c r="AE161" i="1"/>
  <c r="AE157" i="1"/>
  <c r="AE153" i="1"/>
  <c r="AE149" i="1"/>
  <c r="AE145" i="1"/>
  <c r="AE141" i="1"/>
  <c r="AE137" i="1"/>
  <c r="AE133" i="1"/>
  <c r="AE129" i="1"/>
  <c r="AE124" i="1"/>
  <c r="AE220" i="1" s="1"/>
  <c r="AE123" i="1"/>
  <c r="AE116" i="1"/>
  <c r="AE112" i="1"/>
  <c r="AE109" i="1"/>
  <c r="AE106" i="1"/>
  <c r="AE102" i="1"/>
  <c r="AE99" i="1"/>
  <c r="AE96" i="1"/>
  <c r="AE91" i="1"/>
  <c r="AE80" i="1"/>
  <c r="AE76" i="1"/>
  <c r="AE223" i="1" s="1"/>
  <c r="AE75" i="1"/>
  <c r="AE74" i="1"/>
  <c r="AE73" i="1"/>
  <c r="AE55" i="1"/>
  <c r="AE51" i="1"/>
  <c r="AE47" i="1"/>
  <c r="AE227" i="1" s="1"/>
  <c r="AE41" i="1"/>
  <c r="AE35" i="1"/>
  <c r="AE30" i="1"/>
  <c r="AE22" i="1"/>
  <c r="AE20" i="1"/>
  <c r="AE224" i="1" s="1"/>
  <c r="AE19" i="1"/>
  <c r="AE18" i="1"/>
  <c r="AE17" i="1"/>
  <c r="AE15" i="1" l="1"/>
  <c r="AE222" i="1"/>
  <c r="AE229" i="1"/>
  <c r="BY222" i="1"/>
  <c r="BY229" i="1"/>
  <c r="BY179" i="1"/>
  <c r="BD221" i="1"/>
  <c r="AE230" i="1"/>
  <c r="AE228" i="1"/>
  <c r="BD228" i="1"/>
  <c r="BY71" i="1"/>
  <c r="BD71" i="1"/>
  <c r="BD223" i="1"/>
  <c r="BY221" i="1"/>
  <c r="BY191" i="1"/>
  <c r="BY226" i="1"/>
  <c r="BY121" i="1"/>
  <c r="BD226" i="1"/>
  <c r="BD121" i="1"/>
  <c r="BD191" i="1"/>
  <c r="AE71" i="1"/>
  <c r="AE221" i="1"/>
  <c r="AE191" i="1"/>
  <c r="AE226" i="1"/>
  <c r="AE121" i="1"/>
  <c r="BB232" i="1"/>
  <c r="BB231" i="1"/>
  <c r="BB216" i="1"/>
  <c r="BB203" i="1"/>
  <c r="BB196" i="1"/>
  <c r="BB194" i="1"/>
  <c r="BB193" i="1"/>
  <c r="BB189" i="1"/>
  <c r="BB184" i="1"/>
  <c r="BB230" i="1" s="1"/>
  <c r="BB183" i="1"/>
  <c r="BB182" i="1"/>
  <c r="BB181" i="1"/>
  <c r="BB179" i="1"/>
  <c r="BB174" i="1"/>
  <c r="BB165" i="1"/>
  <c r="BB161" i="1"/>
  <c r="BB157" i="1"/>
  <c r="BB153" i="1"/>
  <c r="BB149" i="1"/>
  <c r="BB145" i="1"/>
  <c r="BB141" i="1"/>
  <c r="BB137" i="1"/>
  <c r="BB133" i="1"/>
  <c r="BB129" i="1"/>
  <c r="BB124" i="1"/>
  <c r="BB220" i="1" s="1"/>
  <c r="BB123" i="1"/>
  <c r="BB116" i="1"/>
  <c r="BB112" i="1"/>
  <c r="BB109" i="1"/>
  <c r="BB106" i="1"/>
  <c r="BB102" i="1"/>
  <c r="BB99" i="1"/>
  <c r="BB96" i="1"/>
  <c r="BB91" i="1"/>
  <c r="BB80" i="1"/>
  <c r="BB76" i="1"/>
  <c r="BB223" i="1" s="1"/>
  <c r="BB75" i="1"/>
  <c r="BB74" i="1"/>
  <c r="BB73" i="1"/>
  <c r="BB55" i="1"/>
  <c r="BB51" i="1"/>
  <c r="BB47" i="1"/>
  <c r="BB227" i="1" s="1"/>
  <c r="BB41" i="1"/>
  <c r="BB35" i="1"/>
  <c r="BB30" i="1"/>
  <c r="BB22" i="1"/>
  <c r="BB20" i="1"/>
  <c r="BB224" i="1" s="1"/>
  <c r="BB19" i="1"/>
  <c r="BB18" i="1"/>
  <c r="BB17" i="1"/>
  <c r="BB221" i="1" l="1"/>
  <c r="BB15" i="1"/>
  <c r="BB222" i="1"/>
  <c r="BB228" i="1"/>
  <c r="BB71" i="1"/>
  <c r="BY218" i="1"/>
  <c r="BD218" i="1"/>
  <c r="AE218" i="1"/>
  <c r="BB229" i="1"/>
  <c r="BB226" i="1"/>
  <c r="BB121" i="1"/>
  <c r="BB191" i="1"/>
  <c r="AC232" i="1"/>
  <c r="AC231" i="1"/>
  <c r="AC216" i="1"/>
  <c r="AC203" i="1"/>
  <c r="AC196" i="1"/>
  <c r="AC194" i="1"/>
  <c r="AC193" i="1"/>
  <c r="AC189" i="1"/>
  <c r="AC184" i="1"/>
  <c r="AC230" i="1" s="1"/>
  <c r="AC183" i="1"/>
  <c r="AC182" i="1"/>
  <c r="AC181" i="1"/>
  <c r="AC165" i="1"/>
  <c r="AC161" i="1"/>
  <c r="AC157" i="1"/>
  <c r="AC153" i="1"/>
  <c r="AC149" i="1"/>
  <c r="AC145" i="1"/>
  <c r="AC141" i="1"/>
  <c r="AC137" i="1"/>
  <c r="AC133" i="1"/>
  <c r="AC129" i="1"/>
  <c r="AC124" i="1"/>
  <c r="AC220" i="1" s="1"/>
  <c r="AC123" i="1"/>
  <c r="AC116" i="1"/>
  <c r="AC112" i="1"/>
  <c r="AC109" i="1"/>
  <c r="AC106" i="1"/>
  <c r="AC102" i="1"/>
  <c r="AC99" i="1"/>
  <c r="AC96" i="1"/>
  <c r="AC91" i="1"/>
  <c r="AC80" i="1"/>
  <c r="AC76" i="1"/>
  <c r="AC223" i="1" s="1"/>
  <c r="AC75" i="1"/>
  <c r="AC74" i="1"/>
  <c r="AC73" i="1"/>
  <c r="AC55" i="1"/>
  <c r="AC51" i="1"/>
  <c r="AC47" i="1"/>
  <c r="AC227" i="1" s="1"/>
  <c r="AC41" i="1"/>
  <c r="AC35" i="1"/>
  <c r="AC30" i="1"/>
  <c r="AC22" i="1"/>
  <c r="AC20" i="1"/>
  <c r="AC224" i="1" s="1"/>
  <c r="AC19" i="1"/>
  <c r="AC18" i="1"/>
  <c r="AC17" i="1"/>
  <c r="AC222" i="1" l="1"/>
  <c r="AC229" i="1"/>
  <c r="AC228" i="1"/>
  <c r="AC179" i="1"/>
  <c r="BB218" i="1"/>
  <c r="AC71" i="1"/>
  <c r="AC15" i="1"/>
  <c r="AC221" i="1"/>
  <c r="AC226" i="1"/>
  <c r="AC191" i="1"/>
  <c r="AC121" i="1"/>
  <c r="BW123" i="1"/>
  <c r="AZ123" i="1"/>
  <c r="AA123" i="1"/>
  <c r="BX178" i="1"/>
  <c r="BZ178" i="1" s="1"/>
  <c r="AB178" i="1"/>
  <c r="AD178" i="1" s="1"/>
  <c r="AF178" i="1" s="1"/>
  <c r="BA178" i="1"/>
  <c r="BC178" i="1" s="1"/>
  <c r="BE178" i="1" s="1"/>
  <c r="AC218" i="1" l="1"/>
  <c r="BW232" i="1"/>
  <c r="BW231" i="1"/>
  <c r="BW216" i="1"/>
  <c r="BW203" i="1"/>
  <c r="BW196" i="1"/>
  <c r="BW194" i="1"/>
  <c r="BW193" i="1"/>
  <c r="BW189" i="1"/>
  <c r="BW184" i="1"/>
  <c r="BW230" i="1" s="1"/>
  <c r="BW183" i="1"/>
  <c r="BW182" i="1"/>
  <c r="BW181" i="1"/>
  <c r="BW179" i="1"/>
  <c r="BW165" i="1"/>
  <c r="BW161" i="1"/>
  <c r="BW157" i="1"/>
  <c r="BW153" i="1"/>
  <c r="BW149" i="1"/>
  <c r="BW145" i="1"/>
  <c r="BW141" i="1"/>
  <c r="BW137" i="1"/>
  <c r="BW133" i="1"/>
  <c r="BW129" i="1"/>
  <c r="BW124" i="1"/>
  <c r="BW220" i="1" s="1"/>
  <c r="BW116" i="1"/>
  <c r="BW112" i="1"/>
  <c r="BW109" i="1"/>
  <c r="BW106" i="1"/>
  <c r="BW102" i="1"/>
  <c r="BW99" i="1"/>
  <c r="BW96" i="1"/>
  <c r="BW91" i="1"/>
  <c r="BW80" i="1"/>
  <c r="BW76" i="1"/>
  <c r="BW75" i="1"/>
  <c r="BW74" i="1"/>
  <c r="BW73" i="1"/>
  <c r="BW55" i="1"/>
  <c r="BW51" i="1"/>
  <c r="BW47" i="1"/>
  <c r="BW227" i="1" s="1"/>
  <c r="BW41" i="1"/>
  <c r="BW35" i="1"/>
  <c r="BW30" i="1"/>
  <c r="BW22" i="1"/>
  <c r="BW20" i="1"/>
  <c r="BW224" i="1" s="1"/>
  <c r="BW19" i="1"/>
  <c r="BW18" i="1"/>
  <c r="BW17" i="1"/>
  <c r="AZ232" i="1"/>
  <c r="AZ231" i="1"/>
  <c r="AZ216" i="1"/>
  <c r="AZ203" i="1"/>
  <c r="AZ196" i="1"/>
  <c r="AZ194" i="1"/>
  <c r="AZ193" i="1"/>
  <c r="AZ189" i="1"/>
  <c r="AZ184" i="1"/>
  <c r="AZ230" i="1" s="1"/>
  <c r="AZ183" i="1"/>
  <c r="AZ182" i="1"/>
  <c r="AZ181" i="1"/>
  <c r="AZ179" i="1"/>
  <c r="AZ174" i="1"/>
  <c r="AZ165" i="1"/>
  <c r="AZ161" i="1"/>
  <c r="AZ157" i="1"/>
  <c r="AZ153" i="1"/>
  <c r="AZ149" i="1"/>
  <c r="AZ145" i="1"/>
  <c r="AZ141" i="1"/>
  <c r="AZ137" i="1"/>
  <c r="AZ133" i="1"/>
  <c r="AZ129" i="1"/>
  <c r="AZ124" i="1"/>
  <c r="AZ116" i="1"/>
  <c r="AZ112" i="1"/>
  <c r="AZ109" i="1"/>
  <c r="AZ106" i="1"/>
  <c r="AZ102" i="1"/>
  <c r="AZ99" i="1"/>
  <c r="AZ96" i="1"/>
  <c r="AZ91" i="1"/>
  <c r="AZ80" i="1"/>
  <c r="AZ76" i="1"/>
  <c r="AZ75" i="1"/>
  <c r="AZ74" i="1"/>
  <c r="AZ73" i="1"/>
  <c r="AZ55" i="1"/>
  <c r="AZ51" i="1"/>
  <c r="AZ47" i="1"/>
  <c r="AZ41" i="1"/>
  <c r="AZ35" i="1"/>
  <c r="AZ30" i="1"/>
  <c r="AZ22" i="1"/>
  <c r="AZ20" i="1"/>
  <c r="AZ224" i="1" s="1"/>
  <c r="AZ19" i="1"/>
  <c r="AZ18" i="1"/>
  <c r="AZ17" i="1"/>
  <c r="AA232" i="1"/>
  <c r="AA231" i="1"/>
  <c r="AA216" i="1"/>
  <c r="AA203" i="1"/>
  <c r="AA196" i="1"/>
  <c r="AA194" i="1"/>
  <c r="AA193" i="1"/>
  <c r="AA189" i="1"/>
  <c r="AA184" i="1"/>
  <c r="AA230" i="1" s="1"/>
  <c r="AA183" i="1"/>
  <c r="AA182" i="1"/>
  <c r="AA181" i="1"/>
  <c r="AA165" i="1"/>
  <c r="AA161" i="1"/>
  <c r="AA157" i="1"/>
  <c r="AA153" i="1"/>
  <c r="AA149" i="1"/>
  <c r="AA145" i="1"/>
  <c r="AA141" i="1"/>
  <c r="AA137" i="1"/>
  <c r="AA133" i="1"/>
  <c r="AA129" i="1"/>
  <c r="AA124" i="1"/>
  <c r="AA112" i="1"/>
  <c r="AA109" i="1"/>
  <c r="AA106" i="1"/>
  <c r="AA102" i="1"/>
  <c r="AA99" i="1"/>
  <c r="AA96" i="1"/>
  <c r="AA91" i="1"/>
  <c r="AA80" i="1"/>
  <c r="AA76" i="1"/>
  <c r="AA223" i="1" s="1"/>
  <c r="AA75" i="1"/>
  <c r="AA74" i="1"/>
  <c r="AA73" i="1"/>
  <c r="AA55" i="1"/>
  <c r="AA51" i="1"/>
  <c r="AA47" i="1"/>
  <c r="AA227" i="1" s="1"/>
  <c r="AA41" i="1"/>
  <c r="AA35" i="1"/>
  <c r="AA30" i="1"/>
  <c r="AA22" i="1"/>
  <c r="AA20" i="1"/>
  <c r="AA19" i="1"/>
  <c r="AA18" i="1"/>
  <c r="AA17" i="1"/>
  <c r="AC233" i="1" l="1"/>
  <c r="AA179" i="1"/>
  <c r="AA121" i="1"/>
  <c r="AA229" i="1"/>
  <c r="AZ229" i="1"/>
  <c r="AZ121" i="1"/>
  <c r="BW229" i="1"/>
  <c r="BW121" i="1"/>
  <c r="AZ221" i="1"/>
  <c r="AZ222" i="1"/>
  <c r="AZ15" i="1"/>
  <c r="BW15" i="1"/>
  <c r="AA220" i="1"/>
  <c r="AZ227" i="1"/>
  <c r="AZ71" i="1"/>
  <c r="AA228" i="1"/>
  <c r="BW222" i="1"/>
  <c r="BW226" i="1"/>
  <c r="BW221" i="1"/>
  <c r="BW71" i="1"/>
  <c r="AZ226" i="1"/>
  <c r="AA15" i="1"/>
  <c r="AA224" i="1"/>
  <c r="BW223" i="1"/>
  <c r="BW228" i="1"/>
  <c r="BW191" i="1"/>
  <c r="AZ220" i="1"/>
  <c r="AZ223" i="1"/>
  <c r="AZ228" i="1"/>
  <c r="AZ191" i="1"/>
  <c r="AA222" i="1"/>
  <c r="AA71" i="1"/>
  <c r="AA116" i="1"/>
  <c r="AA221" i="1"/>
  <c r="AA226" i="1"/>
  <c r="AA191" i="1"/>
  <c r="AX118" i="1"/>
  <c r="Y118" i="1"/>
  <c r="BW218" i="1" l="1"/>
  <c r="AZ218" i="1"/>
  <c r="AA218" i="1"/>
  <c r="AA233" i="1" s="1"/>
  <c r="AX232" i="1"/>
  <c r="AX231" i="1"/>
  <c r="AX216" i="1"/>
  <c r="AX203" i="1"/>
  <c r="AX196" i="1"/>
  <c r="AX194" i="1"/>
  <c r="AX193" i="1"/>
  <c r="AX189" i="1"/>
  <c r="AX184" i="1"/>
  <c r="AX230" i="1" s="1"/>
  <c r="AX183" i="1"/>
  <c r="AX182" i="1"/>
  <c r="AX181" i="1"/>
  <c r="AX174" i="1"/>
  <c r="AX165" i="1"/>
  <c r="AX161" i="1"/>
  <c r="AX157" i="1"/>
  <c r="AX153" i="1"/>
  <c r="AX149" i="1"/>
  <c r="AX145" i="1"/>
  <c r="AX141" i="1"/>
  <c r="AX137" i="1"/>
  <c r="AX133" i="1"/>
  <c r="AX129" i="1"/>
  <c r="AX124" i="1"/>
  <c r="AX220" i="1" s="1"/>
  <c r="AX123" i="1"/>
  <c r="AX116" i="1"/>
  <c r="AX112" i="1"/>
  <c r="AX109" i="1"/>
  <c r="AX106" i="1"/>
  <c r="AX102" i="1"/>
  <c r="AX99" i="1"/>
  <c r="AX96" i="1"/>
  <c r="AX91" i="1"/>
  <c r="AX80" i="1"/>
  <c r="AX76" i="1"/>
  <c r="AX223" i="1" s="1"/>
  <c r="AX75" i="1"/>
  <c r="AX74" i="1"/>
  <c r="AX73" i="1"/>
  <c r="AX55" i="1"/>
  <c r="AX51" i="1"/>
  <c r="AX47" i="1"/>
  <c r="AX227" i="1" s="1"/>
  <c r="AX41" i="1"/>
  <c r="AX35" i="1"/>
  <c r="AX30" i="1"/>
  <c r="AX22" i="1"/>
  <c r="AX20" i="1"/>
  <c r="AX224" i="1" s="1"/>
  <c r="AX19" i="1"/>
  <c r="AX18" i="1"/>
  <c r="AX17" i="1"/>
  <c r="AX179" i="1" l="1"/>
  <c r="AX222" i="1"/>
  <c r="AX228" i="1"/>
  <c r="AX121" i="1"/>
  <c r="AX229" i="1"/>
  <c r="AX15" i="1"/>
  <c r="AX71" i="1"/>
  <c r="AX221" i="1"/>
  <c r="AX226" i="1"/>
  <c r="AX191" i="1"/>
  <c r="Y232" i="1"/>
  <c r="Y231" i="1"/>
  <c r="Y216" i="1"/>
  <c r="Y203" i="1"/>
  <c r="Y196" i="1"/>
  <c r="Y191" i="1" s="1"/>
  <c r="Y194" i="1"/>
  <c r="Y193" i="1"/>
  <c r="Y189" i="1"/>
  <c r="Y184" i="1"/>
  <c r="Y230" i="1" s="1"/>
  <c r="Y183" i="1"/>
  <c r="Y182" i="1"/>
  <c r="Y181" i="1"/>
  <c r="Y165" i="1"/>
  <c r="Y161" i="1"/>
  <c r="Y157" i="1"/>
  <c r="Y153" i="1"/>
  <c r="Y149" i="1"/>
  <c r="Y145" i="1"/>
  <c r="Y141" i="1"/>
  <c r="Y137" i="1"/>
  <c r="Y133" i="1"/>
  <c r="Y129" i="1"/>
  <c r="Y124" i="1"/>
  <c r="Y123" i="1"/>
  <c r="Y116" i="1"/>
  <c r="Y112" i="1"/>
  <c r="Y109" i="1"/>
  <c r="Y106" i="1"/>
  <c r="Y102" i="1"/>
  <c r="Y99" i="1"/>
  <c r="Y96" i="1"/>
  <c r="Y91" i="1"/>
  <c r="Y80" i="1"/>
  <c r="Y76" i="1"/>
  <c r="Y223" i="1" s="1"/>
  <c r="Y75" i="1"/>
  <c r="Y74" i="1"/>
  <c r="Y73" i="1"/>
  <c r="Y55" i="1"/>
  <c r="Y51" i="1"/>
  <c r="Y47" i="1"/>
  <c r="Y227" i="1" s="1"/>
  <c r="Y41" i="1"/>
  <c r="Y35" i="1"/>
  <c r="Y30" i="1"/>
  <c r="Y22" i="1"/>
  <c r="Y20" i="1"/>
  <c r="Y19" i="1"/>
  <c r="Y18" i="1"/>
  <c r="Y17" i="1"/>
  <c r="Y179" i="1" l="1"/>
  <c r="Y121" i="1"/>
  <c r="Y221" i="1"/>
  <c r="Y229" i="1"/>
  <c r="Y222" i="1"/>
  <c r="Y228" i="1"/>
  <c r="AX218" i="1"/>
  <c r="Y220" i="1"/>
  <c r="Y224" i="1"/>
  <c r="Y226" i="1"/>
  <c r="Y15" i="1"/>
  <c r="Y71" i="1"/>
  <c r="W93" i="1"/>
  <c r="Y218" i="1" l="1"/>
  <c r="BU20" i="1"/>
  <c r="AV20" i="1"/>
  <c r="W20" i="1"/>
  <c r="W43" i="1"/>
  <c r="W17" i="1" s="1"/>
  <c r="BV46" i="1"/>
  <c r="BX46" i="1" s="1"/>
  <c r="BZ46" i="1" s="1"/>
  <c r="AW46" i="1"/>
  <c r="AY46" i="1" s="1"/>
  <c r="BA46" i="1" s="1"/>
  <c r="BC46" i="1" s="1"/>
  <c r="BE46" i="1" s="1"/>
  <c r="BU41" i="1"/>
  <c r="AV41" i="1"/>
  <c r="X46" i="1"/>
  <c r="Z46" i="1" s="1"/>
  <c r="AB46" i="1" s="1"/>
  <c r="AD46" i="1" s="1"/>
  <c r="AF46" i="1" s="1"/>
  <c r="AV17" i="1"/>
  <c r="BU17" i="1"/>
  <c r="BV40" i="1"/>
  <c r="BX40" i="1" s="1"/>
  <c r="BZ40" i="1" s="1"/>
  <c r="AW40" i="1"/>
  <c r="AY40" i="1" s="1"/>
  <c r="BA40" i="1" s="1"/>
  <c r="BC40" i="1" s="1"/>
  <c r="BE40" i="1" s="1"/>
  <c r="X40" i="1"/>
  <c r="Z40" i="1" s="1"/>
  <c r="AB40" i="1" s="1"/>
  <c r="AD40" i="1" s="1"/>
  <c r="AF40" i="1" s="1"/>
  <c r="W41" i="1" l="1"/>
  <c r="X20" i="1"/>
  <c r="Z20" i="1" s="1"/>
  <c r="AB20" i="1" s="1"/>
  <c r="AD20" i="1" s="1"/>
  <c r="AF20" i="1" s="1"/>
  <c r="BV20" i="1"/>
  <c r="BX20" i="1" s="1"/>
  <c r="BZ20" i="1" s="1"/>
  <c r="AW20" i="1"/>
  <c r="AY20" i="1" s="1"/>
  <c r="BA20" i="1" s="1"/>
  <c r="BC20" i="1" s="1"/>
  <c r="BE20" i="1" s="1"/>
  <c r="BV26" i="1"/>
  <c r="BX26" i="1" s="1"/>
  <c r="BZ26" i="1" s="1"/>
  <c r="AW26" i="1"/>
  <c r="AY26" i="1" s="1"/>
  <c r="BA26" i="1" s="1"/>
  <c r="BC26" i="1" s="1"/>
  <c r="BE26" i="1" s="1"/>
  <c r="X26" i="1"/>
  <c r="Z26" i="1" s="1"/>
  <c r="AB26" i="1" s="1"/>
  <c r="AD26" i="1" s="1"/>
  <c r="AF26" i="1" s="1"/>
  <c r="BU22" i="1"/>
  <c r="AV22" i="1"/>
  <c r="W22" i="1"/>
  <c r="BV34" i="1" l="1"/>
  <c r="BX34" i="1" s="1"/>
  <c r="BZ34" i="1" s="1"/>
  <c r="AW34" i="1"/>
  <c r="AY34" i="1" s="1"/>
  <c r="BA34" i="1" s="1"/>
  <c r="BC34" i="1" s="1"/>
  <c r="BE34" i="1" s="1"/>
  <c r="X34" i="1"/>
  <c r="Z34" i="1" s="1"/>
  <c r="AB34" i="1" s="1"/>
  <c r="AD34" i="1" s="1"/>
  <c r="AF34" i="1" s="1"/>
  <c r="BU224" i="1"/>
  <c r="BV224" i="1" s="1"/>
  <c r="BX224" i="1" s="1"/>
  <c r="BZ224" i="1" s="1"/>
  <c r="AV224" i="1"/>
  <c r="AW224" i="1" s="1"/>
  <c r="AY224" i="1" s="1"/>
  <c r="BA224" i="1" s="1"/>
  <c r="BC224" i="1" s="1"/>
  <c r="BE224" i="1" s="1"/>
  <c r="W224" i="1"/>
  <c r="X224" i="1" s="1"/>
  <c r="Z224" i="1" s="1"/>
  <c r="AB224" i="1" s="1"/>
  <c r="AD224" i="1" s="1"/>
  <c r="AF224" i="1" s="1"/>
  <c r="BV49" i="1"/>
  <c r="BX49" i="1" s="1"/>
  <c r="BZ49" i="1" s="1"/>
  <c r="BV50" i="1"/>
  <c r="BX50" i="1" s="1"/>
  <c r="BZ50" i="1" s="1"/>
  <c r="AW49" i="1"/>
  <c r="AY49" i="1" s="1"/>
  <c r="BA49" i="1" s="1"/>
  <c r="BC49" i="1" s="1"/>
  <c r="BE49" i="1" s="1"/>
  <c r="AW50" i="1"/>
  <c r="AY50" i="1" s="1"/>
  <c r="BA50" i="1" s="1"/>
  <c r="BC50" i="1" s="1"/>
  <c r="BE50" i="1" s="1"/>
  <c r="X49" i="1"/>
  <c r="Z49" i="1" s="1"/>
  <c r="AB49" i="1" s="1"/>
  <c r="AD49" i="1" s="1"/>
  <c r="AF49" i="1" s="1"/>
  <c r="X50" i="1"/>
  <c r="Z50" i="1" s="1"/>
  <c r="AB50" i="1" s="1"/>
  <c r="AD50" i="1" s="1"/>
  <c r="AF50" i="1" s="1"/>
  <c r="BU47" i="1"/>
  <c r="BU227" i="1" s="1"/>
  <c r="AV47" i="1"/>
  <c r="AV227" i="1" s="1"/>
  <c r="W47" i="1"/>
  <c r="W227" i="1" s="1"/>
  <c r="AW47" i="1" l="1"/>
  <c r="AY47" i="1" s="1"/>
  <c r="BA47" i="1" s="1"/>
  <c r="BC47" i="1" s="1"/>
  <c r="BE47" i="1" s="1"/>
  <c r="X47" i="1"/>
  <c r="Z47" i="1" s="1"/>
  <c r="AB47" i="1" s="1"/>
  <c r="AD47" i="1" s="1"/>
  <c r="AF47" i="1" s="1"/>
  <c r="BV47" i="1"/>
  <c r="BX47" i="1" s="1"/>
  <c r="BZ47" i="1" s="1"/>
  <c r="BU184" i="1"/>
  <c r="AV184" i="1"/>
  <c r="BU183" i="1"/>
  <c r="BV183" i="1" s="1"/>
  <c r="BX183" i="1" s="1"/>
  <c r="BZ183" i="1" s="1"/>
  <c r="AV183" i="1"/>
  <c r="AW183" i="1" s="1"/>
  <c r="AY183" i="1" s="1"/>
  <c r="BA183" i="1" s="1"/>
  <c r="BC183" i="1" s="1"/>
  <c r="BE183" i="1" s="1"/>
  <c r="W183" i="1"/>
  <c r="X183" i="1" s="1"/>
  <c r="Z183" i="1" s="1"/>
  <c r="AB183" i="1" s="1"/>
  <c r="AD183" i="1" s="1"/>
  <c r="AF183" i="1" s="1"/>
  <c r="BV188" i="1"/>
  <c r="BX188" i="1" s="1"/>
  <c r="BZ188" i="1" s="1"/>
  <c r="AW188" i="1"/>
  <c r="AY188" i="1" s="1"/>
  <c r="BA188" i="1" s="1"/>
  <c r="BC188" i="1" s="1"/>
  <c r="BE188" i="1" s="1"/>
  <c r="BH187" i="1"/>
  <c r="BJ187" i="1" s="1"/>
  <c r="BL187" i="1" s="1"/>
  <c r="BN187" i="1" s="1"/>
  <c r="BP187" i="1" s="1"/>
  <c r="BR187" i="1" s="1"/>
  <c r="X188" i="1"/>
  <c r="Z188" i="1" s="1"/>
  <c r="AB188" i="1" s="1"/>
  <c r="AD188" i="1" s="1"/>
  <c r="AF188" i="1" s="1"/>
  <c r="W184" i="1" l="1"/>
  <c r="W179" i="1" s="1"/>
  <c r="BU124" i="1"/>
  <c r="BU220" i="1" s="1"/>
  <c r="BU123" i="1"/>
  <c r="AV124" i="1"/>
  <c r="AV220" i="1" s="1"/>
  <c r="AV123" i="1"/>
  <c r="W124" i="1"/>
  <c r="W220" i="1" s="1"/>
  <c r="W123" i="1"/>
  <c r="BV174" i="1"/>
  <c r="BX174" i="1" s="1"/>
  <c r="BZ174" i="1" s="1"/>
  <c r="BV176" i="1"/>
  <c r="BX176" i="1" s="1"/>
  <c r="BZ176" i="1" s="1"/>
  <c r="BV177" i="1"/>
  <c r="BX177" i="1" s="1"/>
  <c r="BZ177" i="1" s="1"/>
  <c r="X174" i="1"/>
  <c r="Z174" i="1" s="1"/>
  <c r="AB174" i="1" s="1"/>
  <c r="AD174" i="1" s="1"/>
  <c r="AF174" i="1" s="1"/>
  <c r="X176" i="1"/>
  <c r="Z176" i="1" s="1"/>
  <c r="AB176" i="1" s="1"/>
  <c r="AD176" i="1" s="1"/>
  <c r="AF176" i="1" s="1"/>
  <c r="X177" i="1"/>
  <c r="Z177" i="1" s="1"/>
  <c r="AB177" i="1" s="1"/>
  <c r="AD177" i="1" s="1"/>
  <c r="AF177" i="1" s="1"/>
  <c r="AW176" i="1"/>
  <c r="AY176" i="1" s="1"/>
  <c r="BA176" i="1" s="1"/>
  <c r="BC176" i="1" s="1"/>
  <c r="BE176" i="1" s="1"/>
  <c r="AW177" i="1"/>
  <c r="AY177" i="1" s="1"/>
  <c r="BA177" i="1" s="1"/>
  <c r="BC177" i="1" s="1"/>
  <c r="BE177" i="1" s="1"/>
  <c r="AV174" i="1"/>
  <c r="AW174" i="1" s="1"/>
  <c r="AY174" i="1" s="1"/>
  <c r="BA174" i="1" s="1"/>
  <c r="BC174" i="1" s="1"/>
  <c r="BE174" i="1" s="1"/>
  <c r="BU232" i="1"/>
  <c r="BU231" i="1"/>
  <c r="BU216" i="1"/>
  <c r="BU203" i="1"/>
  <c r="BU196" i="1"/>
  <c r="BU191" i="1" s="1"/>
  <c r="BU194" i="1"/>
  <c r="BU193" i="1"/>
  <c r="BU189" i="1"/>
  <c r="BU182" i="1"/>
  <c r="BU181" i="1"/>
  <c r="BU179" i="1"/>
  <c r="BU165" i="1"/>
  <c r="BU161" i="1"/>
  <c r="BU157" i="1"/>
  <c r="BU153" i="1"/>
  <c r="BU149" i="1"/>
  <c r="BU145" i="1"/>
  <c r="BU141" i="1"/>
  <c r="BU137" i="1"/>
  <c r="BU133" i="1"/>
  <c r="BU129" i="1"/>
  <c r="BU116" i="1"/>
  <c r="BU112" i="1"/>
  <c r="BU109" i="1"/>
  <c r="BU106" i="1"/>
  <c r="BU102" i="1"/>
  <c r="BU99" i="1"/>
  <c r="BU96" i="1"/>
  <c r="BU91" i="1"/>
  <c r="BU80" i="1"/>
  <c r="BU76" i="1"/>
  <c r="BU223" i="1" s="1"/>
  <c r="BU75" i="1"/>
  <c r="BU74" i="1"/>
  <c r="BU73" i="1"/>
  <c r="BU55" i="1"/>
  <c r="BU51" i="1"/>
  <c r="BU35" i="1"/>
  <c r="BU30" i="1"/>
  <c r="BU19" i="1"/>
  <c r="BU18" i="1"/>
  <c r="AV232" i="1"/>
  <c r="AV231" i="1"/>
  <c r="AV216" i="1"/>
  <c r="AV203" i="1"/>
  <c r="AV196" i="1"/>
  <c r="AV191" i="1" s="1"/>
  <c r="AV194" i="1"/>
  <c r="AV193" i="1"/>
  <c r="AV189" i="1"/>
  <c r="AV179" i="1"/>
  <c r="AV182" i="1"/>
  <c r="AV181" i="1"/>
  <c r="AV165" i="1"/>
  <c r="AV161" i="1"/>
  <c r="AV157" i="1"/>
  <c r="AV153" i="1"/>
  <c r="AV149" i="1"/>
  <c r="AV145" i="1"/>
  <c r="AV141" i="1"/>
  <c r="AV137" i="1"/>
  <c r="AV133" i="1"/>
  <c r="AV129" i="1"/>
  <c r="AV116" i="1"/>
  <c r="AV112" i="1"/>
  <c r="AV109" i="1"/>
  <c r="AV106" i="1"/>
  <c r="AV102" i="1"/>
  <c r="AV99" i="1"/>
  <c r="AV96" i="1"/>
  <c r="AV91" i="1"/>
  <c r="AV80" i="1"/>
  <c r="AV76" i="1"/>
  <c r="AV223" i="1" s="1"/>
  <c r="AV75" i="1"/>
  <c r="AV74" i="1"/>
  <c r="AV73" i="1"/>
  <c r="AV55" i="1"/>
  <c r="AV51" i="1"/>
  <c r="AV35" i="1"/>
  <c r="AV30" i="1"/>
  <c r="AV19" i="1"/>
  <c r="AV18" i="1"/>
  <c r="W232" i="1"/>
  <c r="W231" i="1"/>
  <c r="W216" i="1"/>
  <c r="W203" i="1"/>
  <c r="W196" i="1"/>
  <c r="W194" i="1"/>
  <c r="W193" i="1"/>
  <c r="W189" i="1"/>
  <c r="W182" i="1"/>
  <c r="W181" i="1"/>
  <c r="W165" i="1"/>
  <c r="W161" i="1"/>
  <c r="W157" i="1"/>
  <c r="W153" i="1"/>
  <c r="W149" i="1"/>
  <c r="W145" i="1"/>
  <c r="W141" i="1"/>
  <c r="W137" i="1"/>
  <c r="W133" i="1"/>
  <c r="W129" i="1"/>
  <c r="W116" i="1"/>
  <c r="W112" i="1"/>
  <c r="W109" i="1"/>
  <c r="W106" i="1"/>
  <c r="W102" i="1"/>
  <c r="W99" i="1"/>
  <c r="W96" i="1"/>
  <c r="W91" i="1"/>
  <c r="W80" i="1"/>
  <c r="W76" i="1"/>
  <c r="W75" i="1"/>
  <c r="W74" i="1"/>
  <c r="W73" i="1"/>
  <c r="W55" i="1"/>
  <c r="W51" i="1"/>
  <c r="W35" i="1"/>
  <c r="W30" i="1"/>
  <c r="W19" i="1"/>
  <c r="W18" i="1"/>
  <c r="AV15" i="1" l="1"/>
  <c r="BU15" i="1"/>
  <c r="W15" i="1"/>
  <c r="BU222" i="1"/>
  <c r="AV222" i="1"/>
  <c r="BU221" i="1"/>
  <c r="W222" i="1"/>
  <c r="W229" i="1"/>
  <c r="BU229" i="1"/>
  <c r="W121" i="1"/>
  <c r="AV221" i="1"/>
  <c r="W226" i="1"/>
  <c r="BU228" i="1"/>
  <c r="BU121" i="1"/>
  <c r="AV229" i="1"/>
  <c r="AV121" i="1"/>
  <c r="BU71" i="1"/>
  <c r="BU226" i="1"/>
  <c r="BU230" i="1"/>
  <c r="AV71" i="1"/>
  <c r="AV226" i="1"/>
  <c r="AV228" i="1"/>
  <c r="AV230" i="1"/>
  <c r="W71" i="1"/>
  <c r="W221" i="1"/>
  <c r="W223" i="1"/>
  <c r="W191" i="1"/>
  <c r="W228" i="1"/>
  <c r="W230" i="1"/>
  <c r="U232" i="1"/>
  <c r="U231" i="1"/>
  <c r="U227" i="1"/>
  <c r="U216" i="1"/>
  <c r="U203" i="1"/>
  <c r="U196" i="1"/>
  <c r="U191" i="1" s="1"/>
  <c r="U194" i="1"/>
  <c r="U193" i="1"/>
  <c r="U189" i="1"/>
  <c r="U184" i="1"/>
  <c r="U179" i="1" s="1"/>
  <c r="U182" i="1"/>
  <c r="U181" i="1"/>
  <c r="U165" i="1"/>
  <c r="U161" i="1"/>
  <c r="U157" i="1"/>
  <c r="U153" i="1"/>
  <c r="U149" i="1"/>
  <c r="U145" i="1"/>
  <c r="U141" i="1"/>
  <c r="U137" i="1"/>
  <c r="U133" i="1"/>
  <c r="U129" i="1"/>
  <c r="U124" i="1"/>
  <c r="U220" i="1" s="1"/>
  <c r="U123" i="1"/>
  <c r="U116" i="1"/>
  <c r="U112" i="1"/>
  <c r="U109" i="1"/>
  <c r="U106" i="1"/>
  <c r="U102" i="1"/>
  <c r="U99" i="1"/>
  <c r="U96" i="1"/>
  <c r="U91" i="1"/>
  <c r="U80" i="1"/>
  <c r="U76" i="1"/>
  <c r="U223" i="1" s="1"/>
  <c r="U75" i="1"/>
  <c r="U74" i="1"/>
  <c r="U73" i="1"/>
  <c r="U55" i="1"/>
  <c r="U51" i="1"/>
  <c r="U41" i="1"/>
  <c r="U35" i="1"/>
  <c r="U30" i="1"/>
  <c r="U22" i="1"/>
  <c r="U19" i="1"/>
  <c r="U18" i="1"/>
  <c r="U17" i="1"/>
  <c r="U222" i="1" l="1"/>
  <c r="U121" i="1"/>
  <c r="U221" i="1"/>
  <c r="U15" i="1"/>
  <c r="U71" i="1"/>
  <c r="U229" i="1"/>
  <c r="U226" i="1"/>
  <c r="BU218" i="1"/>
  <c r="AV218" i="1"/>
  <c r="W218" i="1"/>
  <c r="U228" i="1"/>
  <c r="U230" i="1"/>
  <c r="BS232" i="1"/>
  <c r="BS231" i="1"/>
  <c r="BS227" i="1"/>
  <c r="BS216" i="1"/>
  <c r="BS203" i="1"/>
  <c r="BS196" i="1"/>
  <c r="BS191" i="1" s="1"/>
  <c r="BS194" i="1"/>
  <c r="BS193" i="1"/>
  <c r="BS189" i="1"/>
  <c r="BS181" i="1"/>
  <c r="BS165" i="1"/>
  <c r="BS161" i="1"/>
  <c r="BS157" i="1"/>
  <c r="BS153" i="1"/>
  <c r="BS149" i="1"/>
  <c r="BS145" i="1"/>
  <c r="BS141" i="1"/>
  <c r="BS137" i="1"/>
  <c r="BS133" i="1"/>
  <c r="BS129" i="1"/>
  <c r="BS124" i="1"/>
  <c r="BS220" i="1" s="1"/>
  <c r="BS123" i="1"/>
  <c r="BS116" i="1"/>
  <c r="BS112" i="1"/>
  <c r="BS109" i="1"/>
  <c r="BS106" i="1"/>
  <c r="BS102" i="1"/>
  <c r="BS99" i="1"/>
  <c r="BS96" i="1"/>
  <c r="BS91" i="1"/>
  <c r="BS80" i="1"/>
  <c r="BS76" i="1"/>
  <c r="BS223" i="1" s="1"/>
  <c r="BS75" i="1"/>
  <c r="BS74" i="1"/>
  <c r="BS73" i="1"/>
  <c r="BS55" i="1"/>
  <c r="BS51" i="1"/>
  <c r="BS41" i="1"/>
  <c r="BS35" i="1"/>
  <c r="BS30" i="1"/>
  <c r="BS22" i="1"/>
  <c r="BS19" i="1"/>
  <c r="BS18" i="1"/>
  <c r="BS17" i="1"/>
  <c r="AT232" i="1"/>
  <c r="AT231" i="1"/>
  <c r="AT227" i="1"/>
  <c r="AT216" i="1"/>
  <c r="AT203" i="1"/>
  <c r="AT196" i="1"/>
  <c r="AT191" i="1" s="1"/>
  <c r="AT194" i="1"/>
  <c r="AT193" i="1"/>
  <c r="AT189" i="1"/>
  <c r="AT184" i="1"/>
  <c r="AT230" i="1" s="1"/>
  <c r="AT182" i="1"/>
  <c r="AT181" i="1"/>
  <c r="AT165" i="1"/>
  <c r="AT161" i="1"/>
  <c r="AT157" i="1"/>
  <c r="AT153" i="1"/>
  <c r="AT149" i="1"/>
  <c r="AT145" i="1"/>
  <c r="AT141" i="1"/>
  <c r="AT137" i="1"/>
  <c r="AT133" i="1"/>
  <c r="AT129" i="1"/>
  <c r="AT124" i="1"/>
  <c r="AT220" i="1" s="1"/>
  <c r="AT123" i="1"/>
  <c r="AT116" i="1"/>
  <c r="AT112" i="1"/>
  <c r="AT109" i="1"/>
  <c r="AT106" i="1"/>
  <c r="AT102" i="1"/>
  <c r="AT99" i="1"/>
  <c r="AT96" i="1"/>
  <c r="AT91" i="1"/>
  <c r="AT80" i="1"/>
  <c r="AT76" i="1"/>
  <c r="AT223" i="1" s="1"/>
  <c r="AT75" i="1"/>
  <c r="AT74" i="1"/>
  <c r="AT73" i="1"/>
  <c r="AT55" i="1"/>
  <c r="AT51" i="1"/>
  <c r="AT41" i="1"/>
  <c r="AT35" i="1"/>
  <c r="AT30" i="1"/>
  <c r="AT22" i="1"/>
  <c r="AT19" i="1"/>
  <c r="AT18" i="1"/>
  <c r="AT17" i="1"/>
  <c r="S232" i="1"/>
  <c r="S231" i="1"/>
  <c r="S227" i="1"/>
  <c r="S216" i="1"/>
  <c r="S203" i="1"/>
  <c r="S196" i="1"/>
  <c r="S191" i="1" s="1"/>
  <c r="S194" i="1"/>
  <c r="S193" i="1"/>
  <c r="S189" i="1"/>
  <c r="S184" i="1"/>
  <c r="S179" i="1" s="1"/>
  <c r="S182" i="1"/>
  <c r="S181" i="1"/>
  <c r="S165" i="1"/>
  <c r="S161" i="1"/>
  <c r="S157" i="1"/>
  <c r="S153" i="1"/>
  <c r="S149" i="1"/>
  <c r="S145" i="1"/>
  <c r="S141" i="1"/>
  <c r="S137" i="1"/>
  <c r="S133" i="1"/>
  <c r="S129" i="1"/>
  <c r="S124" i="1"/>
  <c r="S220" i="1" s="1"/>
  <c r="S123" i="1"/>
  <c r="S116" i="1"/>
  <c r="S112" i="1"/>
  <c r="S109" i="1"/>
  <c r="S106" i="1"/>
  <c r="S102" i="1"/>
  <c r="S99" i="1"/>
  <c r="S96" i="1"/>
  <c r="S91" i="1"/>
  <c r="S80" i="1"/>
  <c r="S76" i="1"/>
  <c r="S223" i="1" s="1"/>
  <c r="S75" i="1"/>
  <c r="S74" i="1"/>
  <c r="S73" i="1"/>
  <c r="S55" i="1"/>
  <c r="S51" i="1"/>
  <c r="S41" i="1"/>
  <c r="S35" i="1"/>
  <c r="S30" i="1"/>
  <c r="S22" i="1"/>
  <c r="S19" i="1"/>
  <c r="S18" i="1"/>
  <c r="S17" i="1"/>
  <c r="AT179" i="1" l="1"/>
  <c r="U218" i="1"/>
  <c r="AT228" i="1"/>
  <c r="S15" i="1"/>
  <c r="S228" i="1"/>
  <c r="S229" i="1"/>
  <c r="AT221" i="1"/>
  <c r="S121" i="1"/>
  <c r="S221" i="1"/>
  <c r="BS228" i="1"/>
  <c r="BS229" i="1"/>
  <c r="AT229" i="1"/>
  <c r="AT121" i="1"/>
  <c r="AT15" i="1"/>
  <c r="BS121" i="1"/>
  <c r="BS15" i="1"/>
  <c r="BS71" i="1"/>
  <c r="BS222" i="1"/>
  <c r="BS226" i="1"/>
  <c r="AT71" i="1"/>
  <c r="AT222" i="1"/>
  <c r="AT226" i="1"/>
  <c r="S71" i="1"/>
  <c r="S222" i="1"/>
  <c r="S226" i="1"/>
  <c r="S230" i="1"/>
  <c r="Q232" i="1"/>
  <c r="Q231" i="1"/>
  <c r="Q227" i="1"/>
  <c r="Q216" i="1"/>
  <c r="Q203" i="1"/>
  <c r="Q196" i="1"/>
  <c r="Q191" i="1" s="1"/>
  <c r="Q194" i="1"/>
  <c r="Q193" i="1"/>
  <c r="Q189" i="1"/>
  <c r="Q184" i="1"/>
  <c r="Q179" i="1" s="1"/>
  <c r="Q182" i="1"/>
  <c r="Q181" i="1"/>
  <c r="Q165" i="1"/>
  <c r="Q161" i="1"/>
  <c r="Q157" i="1"/>
  <c r="Q153" i="1"/>
  <c r="Q149" i="1"/>
  <c r="Q145" i="1"/>
  <c r="Q141" i="1"/>
  <c r="Q137" i="1"/>
  <c r="Q133" i="1"/>
  <c r="Q129" i="1"/>
  <c r="Q124" i="1"/>
  <c r="Q123" i="1"/>
  <c r="Q116" i="1"/>
  <c r="Q112" i="1"/>
  <c r="Q109" i="1"/>
  <c r="Q106" i="1"/>
  <c r="Q102" i="1"/>
  <c r="Q99" i="1"/>
  <c r="Q96" i="1"/>
  <c r="Q91" i="1"/>
  <c r="Q80" i="1"/>
  <c r="Q76" i="1"/>
  <c r="Q223" i="1" s="1"/>
  <c r="Q75" i="1"/>
  <c r="Q74" i="1"/>
  <c r="Q73" i="1"/>
  <c r="Q55" i="1"/>
  <c r="Q51" i="1"/>
  <c r="Q41" i="1"/>
  <c r="Q35" i="1"/>
  <c r="Q30" i="1"/>
  <c r="Q22" i="1"/>
  <c r="Q19" i="1"/>
  <c r="Q18" i="1"/>
  <c r="Q17" i="1"/>
  <c r="Q222" i="1" l="1"/>
  <c r="Q221" i="1"/>
  <c r="Q71" i="1"/>
  <c r="AT218" i="1"/>
  <c r="S218" i="1"/>
  <c r="Q229" i="1"/>
  <c r="Q121" i="1"/>
  <c r="Q15" i="1"/>
  <c r="Q220" i="1"/>
  <c r="Q226" i="1"/>
  <c r="Q228" i="1"/>
  <c r="Q230" i="1"/>
  <c r="O93" i="1"/>
  <c r="Q218" i="1" l="1"/>
  <c r="O123" i="1"/>
  <c r="O19" i="1"/>
  <c r="BQ123" i="1" l="1"/>
  <c r="AR123" i="1"/>
  <c r="O82" i="1"/>
  <c r="BR173" i="1" l="1"/>
  <c r="BT173" i="1" s="1"/>
  <c r="BV173" i="1" s="1"/>
  <c r="BX173" i="1" s="1"/>
  <c r="BZ173" i="1" s="1"/>
  <c r="AS173" i="1"/>
  <c r="AU173" i="1" s="1"/>
  <c r="AW173" i="1" s="1"/>
  <c r="AY173" i="1" s="1"/>
  <c r="BA173" i="1" s="1"/>
  <c r="BC173" i="1" s="1"/>
  <c r="BE173" i="1" s="1"/>
  <c r="P173" i="1"/>
  <c r="R173" i="1" s="1"/>
  <c r="T173" i="1" s="1"/>
  <c r="V173" i="1" s="1"/>
  <c r="X173" i="1" s="1"/>
  <c r="Z173" i="1" s="1"/>
  <c r="AB173" i="1" s="1"/>
  <c r="AD173" i="1" s="1"/>
  <c r="AF173" i="1" s="1"/>
  <c r="BQ19" i="1" l="1"/>
  <c r="AR19" i="1"/>
  <c r="BR59" i="1"/>
  <c r="BT59" i="1" s="1"/>
  <c r="BV59" i="1" s="1"/>
  <c r="BX59" i="1" s="1"/>
  <c r="BZ59" i="1" s="1"/>
  <c r="AS59" i="1"/>
  <c r="AU59" i="1" s="1"/>
  <c r="AW59" i="1" s="1"/>
  <c r="AY59" i="1" s="1"/>
  <c r="BA59" i="1" s="1"/>
  <c r="BC59" i="1" s="1"/>
  <c r="BE59" i="1" s="1"/>
  <c r="P59" i="1"/>
  <c r="R59" i="1" s="1"/>
  <c r="T59" i="1" s="1"/>
  <c r="V59" i="1" s="1"/>
  <c r="X59" i="1" s="1"/>
  <c r="Z59" i="1" s="1"/>
  <c r="AB59" i="1" s="1"/>
  <c r="AD59" i="1" s="1"/>
  <c r="AF59" i="1" s="1"/>
  <c r="BQ55" i="1"/>
  <c r="AR55" i="1"/>
  <c r="O55" i="1"/>
  <c r="P172" i="1" l="1"/>
  <c r="R172" i="1" s="1"/>
  <c r="T172" i="1" s="1"/>
  <c r="V172" i="1" s="1"/>
  <c r="X172" i="1" s="1"/>
  <c r="Z172" i="1" s="1"/>
  <c r="AB172" i="1" s="1"/>
  <c r="AD172" i="1" s="1"/>
  <c r="AF172" i="1" s="1"/>
  <c r="AS172" i="1"/>
  <c r="AU172" i="1" s="1"/>
  <c r="AW172" i="1" s="1"/>
  <c r="AY172" i="1" s="1"/>
  <c r="BA172" i="1" s="1"/>
  <c r="BC172" i="1" s="1"/>
  <c r="BE172" i="1" s="1"/>
  <c r="BR171" i="1"/>
  <c r="BT171" i="1" s="1"/>
  <c r="BV171" i="1" s="1"/>
  <c r="BX171" i="1" s="1"/>
  <c r="BZ171" i="1" s="1"/>
  <c r="BR172" i="1"/>
  <c r="BT172" i="1" s="1"/>
  <c r="BV172" i="1" s="1"/>
  <c r="BX172" i="1" s="1"/>
  <c r="BZ172" i="1" s="1"/>
  <c r="P171" i="1"/>
  <c r="R171" i="1" s="1"/>
  <c r="T171" i="1" s="1"/>
  <c r="V171" i="1" s="1"/>
  <c r="X171" i="1" s="1"/>
  <c r="Z171" i="1" s="1"/>
  <c r="AB171" i="1" s="1"/>
  <c r="AD171" i="1" s="1"/>
  <c r="AF171" i="1" s="1"/>
  <c r="AS171" i="1"/>
  <c r="AU171" i="1" s="1"/>
  <c r="AW171" i="1" s="1"/>
  <c r="AY171" i="1" s="1"/>
  <c r="BA171" i="1" s="1"/>
  <c r="BC171" i="1" s="1"/>
  <c r="BE171" i="1" s="1"/>
  <c r="BQ232" i="1"/>
  <c r="BQ231" i="1"/>
  <c r="BQ227" i="1"/>
  <c r="BQ216" i="1"/>
  <c r="BQ203" i="1"/>
  <c r="BQ196" i="1"/>
  <c r="BQ191" i="1" s="1"/>
  <c r="BQ194" i="1"/>
  <c r="BQ193" i="1"/>
  <c r="BQ189" i="1"/>
  <c r="BQ184" i="1"/>
  <c r="BQ179" i="1" s="1"/>
  <c r="BQ182" i="1"/>
  <c r="BQ181" i="1"/>
  <c r="BQ165" i="1"/>
  <c r="BQ161" i="1"/>
  <c r="BQ157" i="1"/>
  <c r="BQ153" i="1"/>
  <c r="BQ149" i="1"/>
  <c r="BQ145" i="1"/>
  <c r="BQ141" i="1"/>
  <c r="BQ137" i="1"/>
  <c r="BQ133" i="1"/>
  <c r="BQ129" i="1"/>
  <c r="BQ124" i="1"/>
  <c r="BQ220" i="1" s="1"/>
  <c r="BQ116" i="1"/>
  <c r="BQ112" i="1"/>
  <c r="BQ109" i="1"/>
  <c r="BQ106" i="1"/>
  <c r="BQ102" i="1"/>
  <c r="BQ99" i="1"/>
  <c r="BQ96" i="1"/>
  <c r="BQ91" i="1"/>
  <c r="BQ80" i="1"/>
  <c r="BQ76" i="1"/>
  <c r="BQ223" i="1" s="1"/>
  <c r="BQ75" i="1"/>
  <c r="BQ74" i="1"/>
  <c r="BQ73" i="1"/>
  <c r="BQ51" i="1"/>
  <c r="BQ41" i="1"/>
  <c r="BQ35" i="1"/>
  <c r="BQ30" i="1"/>
  <c r="BQ22" i="1"/>
  <c r="BQ18" i="1"/>
  <c r="BQ17" i="1"/>
  <c r="AR232" i="1"/>
  <c r="AR231" i="1"/>
  <c r="AR227" i="1"/>
  <c r="AR216" i="1"/>
  <c r="AR203" i="1"/>
  <c r="AR196" i="1"/>
  <c r="AR191" i="1" s="1"/>
  <c r="AR194" i="1"/>
  <c r="AR193" i="1"/>
  <c r="AR189" i="1"/>
  <c r="AR184" i="1"/>
  <c r="AR179" i="1" s="1"/>
  <c r="AR182" i="1"/>
  <c r="AR181" i="1"/>
  <c r="AR165" i="1"/>
  <c r="AR161" i="1"/>
  <c r="AR157" i="1"/>
  <c r="AR153" i="1"/>
  <c r="AR149" i="1"/>
  <c r="AR145" i="1"/>
  <c r="AR141" i="1"/>
  <c r="AR137" i="1"/>
  <c r="AR133" i="1"/>
  <c r="AR129" i="1"/>
  <c r="AR124" i="1"/>
  <c r="AR220" i="1" s="1"/>
  <c r="AR116" i="1"/>
  <c r="AR112" i="1"/>
  <c r="AR109" i="1"/>
  <c r="AR106" i="1"/>
  <c r="AR102" i="1"/>
  <c r="AR99" i="1"/>
  <c r="AR96" i="1"/>
  <c r="AR91" i="1"/>
  <c r="AR80" i="1"/>
  <c r="AR76" i="1"/>
  <c r="AR223" i="1" s="1"/>
  <c r="AR75" i="1"/>
  <c r="AR74" i="1"/>
  <c r="AR73" i="1"/>
  <c r="AR51" i="1"/>
  <c r="AR41" i="1"/>
  <c r="AR35" i="1"/>
  <c r="AR30" i="1"/>
  <c r="AR22" i="1"/>
  <c r="AR18" i="1"/>
  <c r="AR17" i="1"/>
  <c r="O232" i="1"/>
  <c r="O231" i="1"/>
  <c r="O227" i="1"/>
  <c r="O216" i="1"/>
  <c r="O203" i="1"/>
  <c r="O196" i="1"/>
  <c r="O191" i="1" s="1"/>
  <c r="O194" i="1"/>
  <c r="O193" i="1"/>
  <c r="O189" i="1"/>
  <c r="O184" i="1"/>
  <c r="O179" i="1" s="1"/>
  <c r="O182" i="1"/>
  <c r="O181" i="1"/>
  <c r="O165" i="1"/>
  <c r="O161" i="1"/>
  <c r="O157" i="1"/>
  <c r="O153" i="1"/>
  <c r="O149" i="1"/>
  <c r="O145" i="1"/>
  <c r="O141" i="1"/>
  <c r="O137" i="1"/>
  <c r="O133" i="1"/>
  <c r="O129" i="1"/>
  <c r="O124" i="1"/>
  <c r="O220" i="1" s="1"/>
  <c r="O116" i="1"/>
  <c r="O112" i="1"/>
  <c r="O109" i="1"/>
  <c r="O106" i="1"/>
  <c r="O102" i="1"/>
  <c r="O99" i="1"/>
  <c r="O96" i="1"/>
  <c r="O91" i="1"/>
  <c r="O80" i="1"/>
  <c r="O76" i="1"/>
  <c r="O223" i="1" s="1"/>
  <c r="O75" i="1"/>
  <c r="O74" i="1"/>
  <c r="O73" i="1"/>
  <c r="O51" i="1"/>
  <c r="O41" i="1"/>
  <c r="O35" i="1"/>
  <c r="O30" i="1"/>
  <c r="O22" i="1"/>
  <c r="O18" i="1"/>
  <c r="O17" i="1"/>
  <c r="O121" i="1" l="1"/>
  <c r="BQ229" i="1"/>
  <c r="AR229" i="1"/>
  <c r="O229" i="1"/>
  <c r="BQ121" i="1"/>
  <c r="AR121" i="1"/>
  <c r="BQ221" i="1"/>
  <c r="O221" i="1"/>
  <c r="AR71" i="1"/>
  <c r="O15" i="1"/>
  <c r="BQ228" i="1"/>
  <c r="AR221" i="1"/>
  <c r="BQ71" i="1"/>
  <c r="BQ222" i="1"/>
  <c r="O228" i="1"/>
  <c r="AR228" i="1"/>
  <c r="O71" i="1"/>
  <c r="BQ15" i="1"/>
  <c r="BQ226" i="1"/>
  <c r="BQ230" i="1"/>
  <c r="AR15" i="1"/>
  <c r="AR222" i="1"/>
  <c r="AR226" i="1"/>
  <c r="AR230" i="1"/>
  <c r="O222" i="1"/>
  <c r="O226" i="1"/>
  <c r="O230" i="1"/>
  <c r="BO19" i="1"/>
  <c r="BO18" i="1"/>
  <c r="BO17" i="1"/>
  <c r="AP19" i="1"/>
  <c r="AP18" i="1"/>
  <c r="AP17" i="1"/>
  <c r="M18" i="1"/>
  <c r="M17" i="1"/>
  <c r="BP57" i="1"/>
  <c r="BR57" i="1" s="1"/>
  <c r="BT57" i="1" s="1"/>
  <c r="BV57" i="1" s="1"/>
  <c r="BX57" i="1" s="1"/>
  <c r="BZ57" i="1" s="1"/>
  <c r="BP58" i="1"/>
  <c r="BR58" i="1" s="1"/>
  <c r="BT58" i="1" s="1"/>
  <c r="BV58" i="1" s="1"/>
  <c r="BX58" i="1" s="1"/>
  <c r="BZ58" i="1" s="1"/>
  <c r="AQ57" i="1"/>
  <c r="AS57" i="1" s="1"/>
  <c r="AU57" i="1" s="1"/>
  <c r="AW57" i="1" s="1"/>
  <c r="AY57" i="1" s="1"/>
  <c r="BA57" i="1" s="1"/>
  <c r="BC57" i="1" s="1"/>
  <c r="BE57" i="1" s="1"/>
  <c r="AQ58" i="1"/>
  <c r="AS58" i="1" s="1"/>
  <c r="AU58" i="1" s="1"/>
  <c r="AW58" i="1" s="1"/>
  <c r="AY58" i="1" s="1"/>
  <c r="BA58" i="1" s="1"/>
  <c r="BC58" i="1" s="1"/>
  <c r="BE58" i="1" s="1"/>
  <c r="N55" i="1"/>
  <c r="P55" i="1" s="1"/>
  <c r="R55" i="1" s="1"/>
  <c r="T55" i="1" s="1"/>
  <c r="V55" i="1" s="1"/>
  <c r="X55" i="1" s="1"/>
  <c r="Z55" i="1" s="1"/>
  <c r="AB55" i="1" s="1"/>
  <c r="AD55" i="1" s="1"/>
  <c r="AF55" i="1" s="1"/>
  <c r="N57" i="1"/>
  <c r="P57" i="1" s="1"/>
  <c r="R57" i="1" s="1"/>
  <c r="T57" i="1" s="1"/>
  <c r="V57" i="1" s="1"/>
  <c r="X57" i="1" s="1"/>
  <c r="Z57" i="1" s="1"/>
  <c r="AB57" i="1" s="1"/>
  <c r="AD57" i="1" s="1"/>
  <c r="AF57" i="1" s="1"/>
  <c r="N58" i="1"/>
  <c r="P58" i="1" s="1"/>
  <c r="R58" i="1" s="1"/>
  <c r="T58" i="1" s="1"/>
  <c r="V58" i="1" s="1"/>
  <c r="X58" i="1" s="1"/>
  <c r="Z58" i="1" s="1"/>
  <c r="AB58" i="1" s="1"/>
  <c r="AD58" i="1" s="1"/>
  <c r="AF58" i="1" s="1"/>
  <c r="BO55" i="1"/>
  <c r="BP55" i="1" s="1"/>
  <c r="BR55" i="1" s="1"/>
  <c r="BT55" i="1" s="1"/>
  <c r="BV55" i="1" s="1"/>
  <c r="BX55" i="1" s="1"/>
  <c r="BZ55" i="1" s="1"/>
  <c r="AP55" i="1"/>
  <c r="AQ55" i="1" s="1"/>
  <c r="AS55" i="1" s="1"/>
  <c r="AU55" i="1" s="1"/>
  <c r="AW55" i="1" s="1"/>
  <c r="AY55" i="1" s="1"/>
  <c r="BA55" i="1" s="1"/>
  <c r="BC55" i="1" s="1"/>
  <c r="BE55" i="1" s="1"/>
  <c r="BS184" i="1" l="1"/>
  <c r="BS182" i="1"/>
  <c r="BS221" i="1" s="1"/>
  <c r="BQ218" i="1"/>
  <c r="AR218" i="1"/>
  <c r="O218" i="1"/>
  <c r="N69" i="1"/>
  <c r="P69" i="1" s="1"/>
  <c r="R69" i="1" s="1"/>
  <c r="T69" i="1" s="1"/>
  <c r="V69" i="1" s="1"/>
  <c r="X69" i="1" s="1"/>
  <c r="Z69" i="1" s="1"/>
  <c r="AB69" i="1" s="1"/>
  <c r="AD69" i="1" s="1"/>
  <c r="AF69" i="1" s="1"/>
  <c r="N70" i="1"/>
  <c r="P70" i="1" s="1"/>
  <c r="R70" i="1" s="1"/>
  <c r="T70" i="1" s="1"/>
  <c r="V70" i="1" s="1"/>
  <c r="X70" i="1" s="1"/>
  <c r="Z70" i="1" s="1"/>
  <c r="AB70" i="1" s="1"/>
  <c r="AD70" i="1" s="1"/>
  <c r="AF70" i="1" s="1"/>
  <c r="M67" i="1"/>
  <c r="N67" i="1" s="1"/>
  <c r="P67" i="1" s="1"/>
  <c r="R67" i="1" s="1"/>
  <c r="T67" i="1" s="1"/>
  <c r="V67" i="1" s="1"/>
  <c r="X67" i="1" s="1"/>
  <c r="Z67" i="1" s="1"/>
  <c r="AB67" i="1" s="1"/>
  <c r="AD67" i="1" s="1"/>
  <c r="AF67" i="1" s="1"/>
  <c r="BO67" i="1"/>
  <c r="BP67" i="1" s="1"/>
  <c r="BR67" i="1" s="1"/>
  <c r="BT67" i="1" s="1"/>
  <c r="BV67" i="1" s="1"/>
  <c r="BX67" i="1" s="1"/>
  <c r="BZ67" i="1" s="1"/>
  <c r="AP67" i="1"/>
  <c r="AQ67" i="1" s="1"/>
  <c r="AS67" i="1" s="1"/>
  <c r="AU67" i="1" s="1"/>
  <c r="AW67" i="1" s="1"/>
  <c r="AY67" i="1" s="1"/>
  <c r="BA67" i="1" s="1"/>
  <c r="BC67" i="1" s="1"/>
  <c r="BE67" i="1" s="1"/>
  <c r="BP69" i="1"/>
  <c r="BR69" i="1" s="1"/>
  <c r="BT69" i="1" s="1"/>
  <c r="BV69" i="1" s="1"/>
  <c r="BX69" i="1" s="1"/>
  <c r="BZ69" i="1" s="1"/>
  <c r="BP70" i="1"/>
  <c r="BR70" i="1" s="1"/>
  <c r="BT70" i="1" s="1"/>
  <c r="BV70" i="1" s="1"/>
  <c r="BX70" i="1" s="1"/>
  <c r="BZ70" i="1" s="1"/>
  <c r="AQ69" i="1"/>
  <c r="AS69" i="1" s="1"/>
  <c r="AU69" i="1" s="1"/>
  <c r="AW69" i="1" s="1"/>
  <c r="AY69" i="1" s="1"/>
  <c r="BA69" i="1" s="1"/>
  <c r="BC69" i="1" s="1"/>
  <c r="BE69" i="1" s="1"/>
  <c r="AQ70" i="1"/>
  <c r="AS70" i="1" s="1"/>
  <c r="AU70" i="1" s="1"/>
  <c r="AW70" i="1" s="1"/>
  <c r="AY70" i="1" s="1"/>
  <c r="BA70" i="1" s="1"/>
  <c r="BC70" i="1" s="1"/>
  <c r="BE70" i="1" s="1"/>
  <c r="BS179" i="1" l="1"/>
  <c r="BS218" i="1" s="1"/>
  <c r="BS230" i="1"/>
  <c r="BO232" i="1"/>
  <c r="BO231" i="1"/>
  <c r="BO227" i="1"/>
  <c r="BO216" i="1"/>
  <c r="BO203" i="1"/>
  <c r="BO196" i="1"/>
  <c r="BO191" i="1" s="1"/>
  <c r="BO194" i="1"/>
  <c r="BO193" i="1"/>
  <c r="BO189" i="1"/>
  <c r="BO184" i="1"/>
  <c r="BO179" i="1" s="1"/>
  <c r="BO182" i="1"/>
  <c r="BO181" i="1"/>
  <c r="BO165" i="1"/>
  <c r="BO161" i="1"/>
  <c r="BO157" i="1"/>
  <c r="BO153" i="1"/>
  <c r="BO149" i="1"/>
  <c r="BO145" i="1"/>
  <c r="BO141" i="1"/>
  <c r="BO137" i="1"/>
  <c r="BO133" i="1"/>
  <c r="BO129" i="1"/>
  <c r="BO124" i="1"/>
  <c r="BO220" i="1" s="1"/>
  <c r="BO123" i="1"/>
  <c r="BO116" i="1"/>
  <c r="BO112" i="1"/>
  <c r="BO109" i="1"/>
  <c r="BO106" i="1"/>
  <c r="BO102" i="1"/>
  <c r="BO99" i="1"/>
  <c r="BO96" i="1"/>
  <c r="BO91" i="1"/>
  <c r="BO80" i="1"/>
  <c r="BO76" i="1"/>
  <c r="BO223" i="1" s="1"/>
  <c r="BO75" i="1"/>
  <c r="BO222" i="1" s="1"/>
  <c r="BO74" i="1"/>
  <c r="BO73" i="1"/>
  <c r="BO51" i="1"/>
  <c r="BO41" i="1"/>
  <c r="BO35" i="1"/>
  <c r="BO30" i="1"/>
  <c r="BO22" i="1"/>
  <c r="AP232" i="1"/>
  <c r="AP231" i="1"/>
  <c r="AP227" i="1"/>
  <c r="AP216" i="1"/>
  <c r="AP203" i="1"/>
  <c r="AP196" i="1"/>
  <c r="AP191" i="1" s="1"/>
  <c r="AP194" i="1"/>
  <c r="AP193" i="1"/>
  <c r="AP189" i="1"/>
  <c r="AP184" i="1"/>
  <c r="AP179" i="1" s="1"/>
  <c r="AP182" i="1"/>
  <c r="AP181" i="1"/>
  <c r="AP165" i="1"/>
  <c r="AP161" i="1"/>
  <c r="AP157" i="1"/>
  <c r="AP153" i="1"/>
  <c r="AP149" i="1"/>
  <c r="AP145" i="1"/>
  <c r="AP141" i="1"/>
  <c r="AP137" i="1"/>
  <c r="AP133" i="1"/>
  <c r="AP129" i="1"/>
  <c r="AP124" i="1"/>
  <c r="AP220" i="1" s="1"/>
  <c r="AP123" i="1"/>
  <c r="AP116" i="1"/>
  <c r="AP112" i="1"/>
  <c r="AP109" i="1"/>
  <c r="AP106" i="1"/>
  <c r="AP102" i="1"/>
  <c r="AP99" i="1"/>
  <c r="AP96" i="1"/>
  <c r="AP91" i="1"/>
  <c r="AP80" i="1"/>
  <c r="AP76" i="1"/>
  <c r="AP223" i="1" s="1"/>
  <c r="AP75" i="1"/>
  <c r="AP222" i="1" s="1"/>
  <c r="AP74" i="1"/>
  <c r="AP73" i="1"/>
  <c r="AP51" i="1"/>
  <c r="AP41" i="1"/>
  <c r="AP35" i="1"/>
  <c r="AP30" i="1"/>
  <c r="AP22" i="1"/>
  <c r="M232" i="1"/>
  <c r="M231" i="1"/>
  <c r="M227" i="1"/>
  <c r="M216" i="1"/>
  <c r="M203" i="1"/>
  <c r="M196" i="1"/>
  <c r="M191" i="1" s="1"/>
  <c r="M194" i="1"/>
  <c r="M193" i="1"/>
  <c r="M189" i="1"/>
  <c r="M184" i="1"/>
  <c r="M179" i="1" s="1"/>
  <c r="M182" i="1"/>
  <c r="M181" i="1"/>
  <c r="M165" i="1"/>
  <c r="M161" i="1"/>
  <c r="M157" i="1"/>
  <c r="M153" i="1"/>
  <c r="M149" i="1"/>
  <c r="M145" i="1"/>
  <c r="M141" i="1"/>
  <c r="M137" i="1"/>
  <c r="M133" i="1"/>
  <c r="M129" i="1"/>
  <c r="M124" i="1"/>
  <c r="M220" i="1" s="1"/>
  <c r="M123" i="1"/>
  <c r="M116" i="1"/>
  <c r="M112" i="1"/>
  <c r="M109" i="1"/>
  <c r="M106" i="1"/>
  <c r="M102" i="1"/>
  <c r="M99" i="1"/>
  <c r="M96" i="1"/>
  <c r="M91" i="1"/>
  <c r="M80" i="1"/>
  <c r="M76" i="1"/>
  <c r="M223" i="1" s="1"/>
  <c r="M75" i="1"/>
  <c r="M74" i="1"/>
  <c r="M73" i="1"/>
  <c r="M51" i="1"/>
  <c r="M41" i="1"/>
  <c r="M35" i="1"/>
  <c r="M30" i="1"/>
  <c r="M22" i="1"/>
  <c r="M19" i="1"/>
  <c r="M222" i="1" s="1"/>
  <c r="M15" i="1" l="1"/>
  <c r="BO221" i="1"/>
  <c r="AP226" i="1"/>
  <c r="BO15" i="1"/>
  <c r="BO71" i="1"/>
  <c r="BO226" i="1"/>
  <c r="BO121" i="1"/>
  <c r="M226" i="1"/>
  <c r="AP15" i="1"/>
  <c r="AP221" i="1"/>
  <c r="M221" i="1"/>
  <c r="BO229" i="1"/>
  <c r="AP229" i="1"/>
  <c r="BO228" i="1"/>
  <c r="M229" i="1"/>
  <c r="AP121" i="1"/>
  <c r="M228" i="1"/>
  <c r="M121" i="1"/>
  <c r="AP228" i="1"/>
  <c r="BO230" i="1"/>
  <c r="AP71" i="1"/>
  <c r="AP230" i="1"/>
  <c r="M71" i="1"/>
  <c r="M218" i="1" s="1"/>
  <c r="M230" i="1"/>
  <c r="BM193" i="1"/>
  <c r="AN193" i="1"/>
  <c r="K193" i="1"/>
  <c r="I193" i="1"/>
  <c r="BO218" i="1" l="1"/>
  <c r="AP218" i="1"/>
  <c r="K93" i="1"/>
  <c r="BM232" i="1" l="1"/>
  <c r="BM231" i="1"/>
  <c r="BM227" i="1"/>
  <c r="BM216" i="1"/>
  <c r="BM203" i="1"/>
  <c r="BM196" i="1"/>
  <c r="BM194" i="1"/>
  <c r="BM189" i="1"/>
  <c r="BM184" i="1"/>
  <c r="BM230" i="1" s="1"/>
  <c r="BM182" i="1"/>
  <c r="BM181" i="1"/>
  <c r="BM165" i="1"/>
  <c r="BM161" i="1"/>
  <c r="BM157" i="1"/>
  <c r="BM153" i="1"/>
  <c r="BM149" i="1"/>
  <c r="BM145" i="1"/>
  <c r="BM141" i="1"/>
  <c r="BM137" i="1"/>
  <c r="BM133" i="1"/>
  <c r="BM129" i="1"/>
  <c r="BM124" i="1"/>
  <c r="BM123" i="1"/>
  <c r="BM116" i="1"/>
  <c r="BM112" i="1"/>
  <c r="BM109" i="1"/>
  <c r="BM106" i="1"/>
  <c r="BM102" i="1"/>
  <c r="BM99" i="1"/>
  <c r="BM96" i="1"/>
  <c r="BM91" i="1"/>
  <c r="BM80" i="1"/>
  <c r="BM76" i="1"/>
  <c r="BM223" i="1" s="1"/>
  <c r="BM75" i="1"/>
  <c r="BM74" i="1"/>
  <c r="BM73" i="1"/>
  <c r="BM51" i="1"/>
  <c r="BM41" i="1"/>
  <c r="BM35" i="1"/>
  <c r="BM30" i="1"/>
  <c r="BM22" i="1"/>
  <c r="BM19" i="1"/>
  <c r="BM18" i="1"/>
  <c r="BM17" i="1"/>
  <c r="AN232" i="1"/>
  <c r="AN231" i="1"/>
  <c r="AN227" i="1"/>
  <c r="AN216" i="1"/>
  <c r="AN203" i="1"/>
  <c r="AN196" i="1"/>
  <c r="AN194" i="1"/>
  <c r="AN189" i="1"/>
  <c r="AN184" i="1"/>
  <c r="AN179" i="1" s="1"/>
  <c r="AN182" i="1"/>
  <c r="AN181" i="1"/>
  <c r="AN165" i="1"/>
  <c r="AN161" i="1"/>
  <c r="AN157" i="1"/>
  <c r="AN153" i="1"/>
  <c r="AN149" i="1"/>
  <c r="AN145" i="1"/>
  <c r="AN141" i="1"/>
  <c r="AN137" i="1"/>
  <c r="AN133" i="1"/>
  <c r="AN129" i="1"/>
  <c r="AN124" i="1"/>
  <c r="AN123" i="1"/>
  <c r="AN116" i="1"/>
  <c r="AN112" i="1"/>
  <c r="AN109" i="1"/>
  <c r="AN106" i="1"/>
  <c r="AN102" i="1"/>
  <c r="AN99" i="1"/>
  <c r="AN96" i="1"/>
  <c r="AN91" i="1"/>
  <c r="AN80" i="1"/>
  <c r="AN76" i="1"/>
  <c r="AN223" i="1" s="1"/>
  <c r="AN75" i="1"/>
  <c r="AN74" i="1"/>
  <c r="AN73" i="1"/>
  <c r="AN51" i="1"/>
  <c r="AN41" i="1"/>
  <c r="AN35" i="1"/>
  <c r="AN30" i="1"/>
  <c r="AN22" i="1"/>
  <c r="AN19" i="1"/>
  <c r="AN18" i="1"/>
  <c r="AN17" i="1"/>
  <c r="K232" i="1"/>
  <c r="K231" i="1"/>
  <c r="K227" i="1"/>
  <c r="K216" i="1"/>
  <c r="K203" i="1"/>
  <c r="K196" i="1"/>
  <c r="K194" i="1"/>
  <c r="K189" i="1"/>
  <c r="K184" i="1"/>
  <c r="K179" i="1" s="1"/>
  <c r="K182" i="1"/>
  <c r="K181" i="1"/>
  <c r="K165" i="1"/>
  <c r="K161" i="1"/>
  <c r="K157" i="1"/>
  <c r="K153" i="1"/>
  <c r="K149" i="1"/>
  <c r="K145" i="1"/>
  <c r="K141" i="1"/>
  <c r="K137" i="1"/>
  <c r="K133" i="1"/>
  <c r="K129" i="1"/>
  <c r="K124" i="1"/>
  <c r="K220" i="1" s="1"/>
  <c r="K123" i="1"/>
  <c r="K116" i="1"/>
  <c r="K112" i="1"/>
  <c r="K109" i="1"/>
  <c r="K106" i="1"/>
  <c r="K102" i="1"/>
  <c r="K99" i="1"/>
  <c r="K96" i="1"/>
  <c r="K91" i="1"/>
  <c r="K80" i="1"/>
  <c r="K76" i="1"/>
  <c r="K223" i="1" s="1"/>
  <c r="K75" i="1"/>
  <c r="K74" i="1"/>
  <c r="K73" i="1"/>
  <c r="K51" i="1"/>
  <c r="K41" i="1"/>
  <c r="K35" i="1"/>
  <c r="K30" i="1"/>
  <c r="K22" i="1"/>
  <c r="K19" i="1"/>
  <c r="K18" i="1"/>
  <c r="K17" i="1"/>
  <c r="BM228" i="1" l="1"/>
  <c r="K228" i="1"/>
  <c r="AN228" i="1"/>
  <c r="AN15" i="1"/>
  <c r="K15" i="1"/>
  <c r="BM229" i="1"/>
  <c r="K229" i="1"/>
  <c r="AN229" i="1"/>
  <c r="AN121" i="1"/>
  <c r="BM71" i="1"/>
  <c r="BM15" i="1"/>
  <c r="BM220" i="1"/>
  <c r="AN71" i="1"/>
  <c r="K71" i="1"/>
  <c r="BM222" i="1"/>
  <c r="BM226" i="1"/>
  <c r="BM121" i="1"/>
  <c r="BM179" i="1"/>
  <c r="BM221" i="1"/>
  <c r="BM191" i="1"/>
  <c r="AN220" i="1"/>
  <c r="AN222" i="1"/>
  <c r="AN226" i="1"/>
  <c r="AN230" i="1"/>
  <c r="AN221" i="1"/>
  <c r="AN191" i="1"/>
  <c r="K222" i="1"/>
  <c r="K226" i="1"/>
  <c r="K230" i="1"/>
  <c r="K121" i="1"/>
  <c r="K221" i="1"/>
  <c r="K191" i="1"/>
  <c r="AN218" i="1" l="1"/>
  <c r="BM218" i="1"/>
  <c r="K218" i="1"/>
  <c r="D17" i="1" l="1"/>
  <c r="E17" i="1"/>
  <c r="I17" i="1"/>
  <c r="D18" i="1"/>
  <c r="E18" i="1"/>
  <c r="G18" i="1"/>
  <c r="I18" i="1"/>
  <c r="D19" i="1"/>
  <c r="E19" i="1"/>
  <c r="G19" i="1"/>
  <c r="I19" i="1"/>
  <c r="F21" i="1"/>
  <c r="H21" i="1" s="1"/>
  <c r="D22" i="1"/>
  <c r="E22" i="1"/>
  <c r="I22" i="1"/>
  <c r="F24" i="1"/>
  <c r="G24" i="1"/>
  <c r="G17" i="1" s="1"/>
  <c r="F25" i="1"/>
  <c r="H25" i="1" s="1"/>
  <c r="F27" i="1"/>
  <c r="H27" i="1" s="1"/>
  <c r="F28" i="1"/>
  <c r="H28" i="1" s="1"/>
  <c r="F29" i="1"/>
  <c r="H29" i="1" s="1"/>
  <c r="D30" i="1"/>
  <c r="E30" i="1"/>
  <c r="G30" i="1"/>
  <c r="I30" i="1"/>
  <c r="F32" i="1"/>
  <c r="H32" i="1" s="1"/>
  <c r="F33" i="1"/>
  <c r="H33" i="1" s="1"/>
  <c r="D35" i="1"/>
  <c r="E35" i="1"/>
  <c r="G35" i="1"/>
  <c r="I35" i="1"/>
  <c r="F37" i="1"/>
  <c r="H37" i="1" s="1"/>
  <c r="F38" i="1"/>
  <c r="H38" i="1" s="1"/>
  <c r="F39" i="1"/>
  <c r="H39" i="1" s="1"/>
  <c r="D41" i="1"/>
  <c r="E41" i="1"/>
  <c r="G41" i="1"/>
  <c r="I41" i="1"/>
  <c r="F43" i="1"/>
  <c r="H43" i="1" s="1"/>
  <c r="F44" i="1"/>
  <c r="H44" i="1" s="1"/>
  <c r="F45" i="1"/>
  <c r="H45" i="1" s="1"/>
  <c r="D51" i="1"/>
  <c r="E51" i="1"/>
  <c r="G51" i="1"/>
  <c r="I51" i="1"/>
  <c r="F53" i="1"/>
  <c r="H53" i="1" s="1"/>
  <c r="F54" i="1"/>
  <c r="H54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H66" i="1"/>
  <c r="D73" i="1"/>
  <c r="I73" i="1"/>
  <c r="D74" i="1"/>
  <c r="E74" i="1"/>
  <c r="G74" i="1"/>
  <c r="I74" i="1"/>
  <c r="D75" i="1"/>
  <c r="E75" i="1"/>
  <c r="G75" i="1"/>
  <c r="I75" i="1"/>
  <c r="D76" i="1"/>
  <c r="D223" i="1" s="1"/>
  <c r="E76" i="1"/>
  <c r="E223" i="1" s="1"/>
  <c r="G76" i="1"/>
  <c r="G223" i="1" s="1"/>
  <c r="I76" i="1"/>
  <c r="I223" i="1" s="1"/>
  <c r="F77" i="1"/>
  <c r="H77" i="1" s="1"/>
  <c r="F78" i="1"/>
  <c r="G78" i="1"/>
  <c r="F79" i="1"/>
  <c r="H79" i="1" s="1"/>
  <c r="F80" i="1"/>
  <c r="I80" i="1"/>
  <c r="F82" i="1"/>
  <c r="G82" i="1"/>
  <c r="G80" i="1" s="1"/>
  <c r="F83" i="1"/>
  <c r="H83" i="1" s="1"/>
  <c r="F84" i="1"/>
  <c r="H84" i="1" s="1"/>
  <c r="F85" i="1"/>
  <c r="H85" i="1" s="1"/>
  <c r="F86" i="1"/>
  <c r="G86" i="1"/>
  <c r="F87" i="1"/>
  <c r="H87" i="1" s="1"/>
  <c r="F88" i="1"/>
  <c r="G88" i="1"/>
  <c r="F89" i="1"/>
  <c r="H89" i="1" s="1"/>
  <c r="F90" i="1"/>
  <c r="H90" i="1" s="1"/>
  <c r="D91" i="1"/>
  <c r="I91" i="1"/>
  <c r="E93" i="1"/>
  <c r="E91" i="1" s="1"/>
  <c r="G93" i="1"/>
  <c r="G91" i="1" s="1"/>
  <c r="F94" i="1"/>
  <c r="H94" i="1" s="1"/>
  <c r="F95" i="1"/>
  <c r="H95" i="1" s="1"/>
  <c r="D96" i="1"/>
  <c r="E96" i="1"/>
  <c r="G96" i="1"/>
  <c r="I96" i="1"/>
  <c r="F98" i="1"/>
  <c r="H98" i="1" s="1"/>
  <c r="D99" i="1"/>
  <c r="E99" i="1"/>
  <c r="G99" i="1"/>
  <c r="I99" i="1"/>
  <c r="F101" i="1"/>
  <c r="H101" i="1" s="1"/>
  <c r="D102" i="1"/>
  <c r="E102" i="1"/>
  <c r="G102" i="1"/>
  <c r="I102" i="1"/>
  <c r="F104" i="1"/>
  <c r="H104" i="1" s="1"/>
  <c r="F105" i="1"/>
  <c r="H105" i="1" s="1"/>
  <c r="D106" i="1"/>
  <c r="E106" i="1"/>
  <c r="G106" i="1"/>
  <c r="I106" i="1"/>
  <c r="F108" i="1"/>
  <c r="H108" i="1" s="1"/>
  <c r="D109" i="1"/>
  <c r="E109" i="1"/>
  <c r="G109" i="1"/>
  <c r="I109" i="1"/>
  <c r="F111" i="1"/>
  <c r="H111" i="1" s="1"/>
  <c r="D112" i="1"/>
  <c r="E112" i="1"/>
  <c r="G112" i="1"/>
  <c r="I112" i="1"/>
  <c r="F114" i="1"/>
  <c r="H114" i="1" s="1"/>
  <c r="H115" i="1"/>
  <c r="D116" i="1"/>
  <c r="E116" i="1"/>
  <c r="I116" i="1"/>
  <c r="F117" i="1"/>
  <c r="H117" i="1" s="1"/>
  <c r="F118" i="1"/>
  <c r="G118" i="1"/>
  <c r="G116" i="1" s="1"/>
  <c r="F119" i="1"/>
  <c r="H119" i="1" s="1"/>
  <c r="H120" i="1"/>
  <c r="D123" i="1"/>
  <c r="E123" i="1"/>
  <c r="G123" i="1"/>
  <c r="I123" i="1"/>
  <c r="D124" i="1"/>
  <c r="D220" i="1" s="1"/>
  <c r="E124" i="1"/>
  <c r="E220" i="1" s="1"/>
  <c r="G124" i="1"/>
  <c r="G220" i="1" s="1"/>
  <c r="I124" i="1"/>
  <c r="I220" i="1" s="1"/>
  <c r="F125" i="1"/>
  <c r="H125" i="1" s="1"/>
  <c r="F126" i="1"/>
  <c r="H126" i="1" s="1"/>
  <c r="F127" i="1"/>
  <c r="H127" i="1" s="1"/>
  <c r="F128" i="1"/>
  <c r="H128" i="1" s="1"/>
  <c r="D129" i="1"/>
  <c r="E129" i="1"/>
  <c r="G129" i="1"/>
  <c r="I129" i="1"/>
  <c r="F131" i="1"/>
  <c r="H131" i="1" s="1"/>
  <c r="F132" i="1"/>
  <c r="H132" i="1" s="1"/>
  <c r="D133" i="1"/>
  <c r="E133" i="1"/>
  <c r="G133" i="1"/>
  <c r="I133" i="1"/>
  <c r="F135" i="1"/>
  <c r="H135" i="1" s="1"/>
  <c r="F136" i="1"/>
  <c r="H136" i="1" s="1"/>
  <c r="D137" i="1"/>
  <c r="E137" i="1"/>
  <c r="G137" i="1"/>
  <c r="I137" i="1"/>
  <c r="F139" i="1"/>
  <c r="H139" i="1" s="1"/>
  <c r="F140" i="1"/>
  <c r="H140" i="1" s="1"/>
  <c r="D141" i="1"/>
  <c r="E141" i="1"/>
  <c r="G141" i="1"/>
  <c r="I141" i="1"/>
  <c r="F143" i="1"/>
  <c r="H143" i="1" s="1"/>
  <c r="F144" i="1"/>
  <c r="H144" i="1" s="1"/>
  <c r="D145" i="1"/>
  <c r="E145" i="1"/>
  <c r="G145" i="1"/>
  <c r="I145" i="1"/>
  <c r="F147" i="1"/>
  <c r="H147" i="1" s="1"/>
  <c r="F148" i="1"/>
  <c r="H148" i="1" s="1"/>
  <c r="D149" i="1"/>
  <c r="E149" i="1"/>
  <c r="G149" i="1"/>
  <c r="I149" i="1"/>
  <c r="F151" i="1"/>
  <c r="H151" i="1" s="1"/>
  <c r="F152" i="1"/>
  <c r="H152" i="1" s="1"/>
  <c r="D153" i="1"/>
  <c r="E153" i="1"/>
  <c r="G153" i="1"/>
  <c r="I153" i="1"/>
  <c r="F155" i="1"/>
  <c r="H155" i="1" s="1"/>
  <c r="F156" i="1"/>
  <c r="H156" i="1" s="1"/>
  <c r="D157" i="1"/>
  <c r="E157" i="1"/>
  <c r="G157" i="1"/>
  <c r="I157" i="1"/>
  <c r="F159" i="1"/>
  <c r="H159" i="1" s="1"/>
  <c r="F160" i="1"/>
  <c r="H160" i="1" s="1"/>
  <c r="D161" i="1"/>
  <c r="E161" i="1"/>
  <c r="G161" i="1"/>
  <c r="I161" i="1"/>
  <c r="F163" i="1"/>
  <c r="H163" i="1" s="1"/>
  <c r="F164" i="1"/>
  <c r="H164" i="1" s="1"/>
  <c r="D165" i="1"/>
  <c r="E165" i="1"/>
  <c r="G165" i="1"/>
  <c r="I165" i="1"/>
  <c r="F167" i="1"/>
  <c r="H167" i="1" s="1"/>
  <c r="F168" i="1"/>
  <c r="H168" i="1" s="1"/>
  <c r="H169" i="1"/>
  <c r="H170" i="1"/>
  <c r="D181" i="1"/>
  <c r="E181" i="1"/>
  <c r="G181" i="1"/>
  <c r="I181" i="1"/>
  <c r="D182" i="1"/>
  <c r="E182" i="1"/>
  <c r="G182" i="1"/>
  <c r="I182" i="1"/>
  <c r="D184" i="1"/>
  <c r="D179" i="1" s="1"/>
  <c r="E184" i="1"/>
  <c r="E179" i="1" s="1"/>
  <c r="G184" i="1"/>
  <c r="G179" i="1" s="1"/>
  <c r="I184" i="1"/>
  <c r="I179" i="1" s="1"/>
  <c r="F186" i="1"/>
  <c r="H186" i="1" s="1"/>
  <c r="F187" i="1"/>
  <c r="H187" i="1" s="1"/>
  <c r="I189" i="1"/>
  <c r="G190" i="1"/>
  <c r="G189" i="1" s="1"/>
  <c r="H189" i="1" s="1"/>
  <c r="H190" i="1"/>
  <c r="D193" i="1"/>
  <c r="D194" i="1"/>
  <c r="E194" i="1"/>
  <c r="G194" i="1"/>
  <c r="I194" i="1"/>
  <c r="E195" i="1"/>
  <c r="E193" i="1" s="1"/>
  <c r="D196" i="1"/>
  <c r="E196" i="1"/>
  <c r="E191" i="1" s="1"/>
  <c r="G196" i="1"/>
  <c r="I196" i="1"/>
  <c r="I191" i="1" s="1"/>
  <c r="F198" i="1"/>
  <c r="H198" i="1" s="1"/>
  <c r="F199" i="1"/>
  <c r="H199" i="1" s="1"/>
  <c r="F200" i="1"/>
  <c r="H200" i="1" s="1"/>
  <c r="F201" i="1"/>
  <c r="H201" i="1" s="1"/>
  <c r="G202" i="1"/>
  <c r="G193" i="1" s="1"/>
  <c r="D203" i="1"/>
  <c r="E203" i="1"/>
  <c r="G203" i="1"/>
  <c r="I203" i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H214" i="1"/>
  <c r="H215" i="1"/>
  <c r="G216" i="1"/>
  <c r="H216" i="1" s="1"/>
  <c r="I216" i="1"/>
  <c r="H217" i="1"/>
  <c r="D227" i="1"/>
  <c r="E227" i="1"/>
  <c r="G227" i="1"/>
  <c r="I227" i="1"/>
  <c r="D231" i="1"/>
  <c r="E231" i="1"/>
  <c r="G231" i="1"/>
  <c r="I231" i="1"/>
  <c r="D232" i="1"/>
  <c r="E232" i="1"/>
  <c r="I232" i="1"/>
  <c r="H88" i="1" l="1"/>
  <c r="H82" i="1"/>
  <c r="G73" i="1"/>
  <c r="F195" i="1"/>
  <c r="H195" i="1" s="1"/>
  <c r="H78" i="1"/>
  <c r="E73" i="1"/>
  <c r="F73" i="1" s="1"/>
  <c r="H118" i="1"/>
  <c r="F93" i="1"/>
  <c r="H93" i="1" s="1"/>
  <c r="F74" i="1"/>
  <c r="H74" i="1" s="1"/>
  <c r="F194" i="1"/>
  <c r="H194" i="1" s="1"/>
  <c r="D222" i="1"/>
  <c r="G230" i="1"/>
  <c r="F182" i="1"/>
  <c r="H182" i="1" s="1"/>
  <c r="F181" i="1"/>
  <c r="H181" i="1" s="1"/>
  <c r="F165" i="1"/>
  <c r="H165" i="1" s="1"/>
  <c r="F157" i="1"/>
  <c r="H157" i="1" s="1"/>
  <c r="F124" i="1"/>
  <c r="H124" i="1" s="1"/>
  <c r="D228" i="1"/>
  <c r="D221" i="1"/>
  <c r="F227" i="1"/>
  <c r="H227" i="1" s="1"/>
  <c r="I229" i="1"/>
  <c r="F41" i="1"/>
  <c r="H41" i="1" s="1"/>
  <c r="F203" i="1"/>
  <c r="H203" i="1" s="1"/>
  <c r="I221" i="1"/>
  <c r="F153" i="1"/>
  <c r="H153" i="1" s="1"/>
  <c r="G222" i="1"/>
  <c r="G191" i="1"/>
  <c r="F141" i="1"/>
  <c r="H141" i="1" s="1"/>
  <c r="F123" i="1"/>
  <c r="H123" i="1" s="1"/>
  <c r="F99" i="1"/>
  <c r="H99" i="1" s="1"/>
  <c r="E229" i="1"/>
  <c r="F149" i="1"/>
  <c r="H149" i="1" s="1"/>
  <c r="F137" i="1"/>
  <c r="H137" i="1" s="1"/>
  <c r="G229" i="1"/>
  <c r="F102" i="1"/>
  <c r="H102" i="1" s="1"/>
  <c r="F35" i="1"/>
  <c r="H35" i="1" s="1"/>
  <c r="E222" i="1"/>
  <c r="F18" i="1"/>
  <c r="H18" i="1" s="1"/>
  <c r="F17" i="1"/>
  <c r="H17" i="1" s="1"/>
  <c r="F220" i="1"/>
  <c r="H220" i="1" s="1"/>
  <c r="F232" i="1"/>
  <c r="F231" i="1"/>
  <c r="H231" i="1" s="1"/>
  <c r="F133" i="1"/>
  <c r="H133" i="1" s="1"/>
  <c r="F96" i="1"/>
  <c r="H96" i="1" s="1"/>
  <c r="H86" i="1"/>
  <c r="F51" i="1"/>
  <c r="H51" i="1" s="1"/>
  <c r="F30" i="1"/>
  <c r="H30" i="1" s="1"/>
  <c r="E15" i="1"/>
  <c r="I121" i="1"/>
  <c r="G228" i="1"/>
  <c r="D71" i="1"/>
  <c r="I222" i="1"/>
  <c r="E230" i="1"/>
  <c r="D229" i="1"/>
  <c r="F223" i="1"/>
  <c r="H223" i="1" s="1"/>
  <c r="F196" i="1"/>
  <c r="H196" i="1" s="1"/>
  <c r="F145" i="1"/>
  <c r="H145" i="1" s="1"/>
  <c r="G121" i="1"/>
  <c r="F116" i="1"/>
  <c r="H116" i="1" s="1"/>
  <c r="F109" i="1"/>
  <c r="H109" i="1" s="1"/>
  <c r="I226" i="1"/>
  <c r="I71" i="1"/>
  <c r="H80" i="1"/>
  <c r="F76" i="1"/>
  <c r="H76" i="1" s="1"/>
  <c r="F75" i="1"/>
  <c r="H75" i="1" s="1"/>
  <c r="D15" i="1"/>
  <c r="G221" i="1"/>
  <c r="E121" i="1"/>
  <c r="I230" i="1"/>
  <c r="F193" i="1"/>
  <c r="H193" i="1" s="1"/>
  <c r="F179" i="1"/>
  <c r="H179" i="1" s="1"/>
  <c r="F161" i="1"/>
  <c r="H161" i="1" s="1"/>
  <c r="D121" i="1"/>
  <c r="F112" i="1"/>
  <c r="H112" i="1" s="1"/>
  <c r="F106" i="1"/>
  <c r="H106" i="1" s="1"/>
  <c r="F91" i="1"/>
  <c r="H91" i="1" s="1"/>
  <c r="I15" i="1"/>
  <c r="F19" i="1"/>
  <c r="H19" i="1" s="1"/>
  <c r="G71" i="1"/>
  <c r="I228" i="1"/>
  <c r="E228" i="1"/>
  <c r="E226" i="1"/>
  <c r="H202" i="1"/>
  <c r="D191" i="1"/>
  <c r="F191" i="1" s="1"/>
  <c r="H24" i="1"/>
  <c r="D230" i="1"/>
  <c r="D226" i="1"/>
  <c r="F184" i="1"/>
  <c r="H184" i="1" s="1"/>
  <c r="F129" i="1"/>
  <c r="H129" i="1" s="1"/>
  <c r="E71" i="1"/>
  <c r="G22" i="1"/>
  <c r="G15" i="1" s="1"/>
  <c r="G232" i="1"/>
  <c r="E221" i="1"/>
  <c r="F22" i="1"/>
  <c r="BK232" i="1"/>
  <c r="BK231" i="1"/>
  <c r="BK227" i="1"/>
  <c r="BK216" i="1"/>
  <c r="BK203" i="1"/>
  <c r="BK196" i="1"/>
  <c r="BK194" i="1"/>
  <c r="BK193" i="1"/>
  <c r="BK189" i="1"/>
  <c r="BK184" i="1"/>
  <c r="BK182" i="1"/>
  <c r="BK181" i="1"/>
  <c r="BK165" i="1"/>
  <c r="BK161" i="1"/>
  <c r="BK157" i="1"/>
  <c r="BK153" i="1"/>
  <c r="BK149" i="1"/>
  <c r="BK145" i="1"/>
  <c r="BK141" i="1"/>
  <c r="BK137" i="1"/>
  <c r="BK133" i="1"/>
  <c r="BK129" i="1"/>
  <c r="BK124" i="1"/>
  <c r="BK123" i="1"/>
  <c r="BK116" i="1"/>
  <c r="BK112" i="1"/>
  <c r="BK109" i="1"/>
  <c r="BK106" i="1"/>
  <c r="BK102" i="1"/>
  <c r="BK99" i="1"/>
  <c r="BK96" i="1"/>
  <c r="BK91" i="1"/>
  <c r="BK80" i="1"/>
  <c r="BK76" i="1"/>
  <c r="BK75" i="1"/>
  <c r="BK74" i="1"/>
  <c r="BK73" i="1"/>
  <c r="BK51" i="1"/>
  <c r="BK41" i="1"/>
  <c r="BK35" i="1"/>
  <c r="BK30" i="1"/>
  <c r="BK22" i="1"/>
  <c r="BK19" i="1"/>
  <c r="BK18" i="1"/>
  <c r="BK17" i="1"/>
  <c r="AL232" i="1"/>
  <c r="AL231" i="1"/>
  <c r="AL227" i="1"/>
  <c r="AL216" i="1"/>
  <c r="AL203" i="1"/>
  <c r="AL196" i="1"/>
  <c r="AL194" i="1"/>
  <c r="AL193" i="1"/>
  <c r="AL189" i="1"/>
  <c r="AL184" i="1"/>
  <c r="AL182" i="1"/>
  <c r="AL181" i="1"/>
  <c r="AL165" i="1"/>
  <c r="AL161" i="1"/>
  <c r="AL157" i="1"/>
  <c r="AL153" i="1"/>
  <c r="AL149" i="1"/>
  <c r="AL145" i="1"/>
  <c r="AL141" i="1"/>
  <c r="AL137" i="1"/>
  <c r="AL133" i="1"/>
  <c r="AL129" i="1"/>
  <c r="AL124" i="1"/>
  <c r="AL123" i="1"/>
  <c r="AL116" i="1"/>
  <c r="AL112" i="1"/>
  <c r="AL109" i="1"/>
  <c r="AL106" i="1"/>
  <c r="AL102" i="1"/>
  <c r="AL99" i="1"/>
  <c r="AL96" i="1"/>
  <c r="AL91" i="1"/>
  <c r="AL80" i="1"/>
  <c r="AL76" i="1"/>
  <c r="AL75" i="1"/>
  <c r="AL74" i="1"/>
  <c r="AL73" i="1"/>
  <c r="AL51" i="1"/>
  <c r="AL41" i="1"/>
  <c r="AL35" i="1"/>
  <c r="AL30" i="1"/>
  <c r="AL22" i="1"/>
  <c r="AL19" i="1"/>
  <c r="AL18" i="1"/>
  <c r="AL17" i="1"/>
  <c r="F222" i="1" l="1"/>
  <c r="H73" i="1"/>
  <c r="F221" i="1"/>
  <c r="H221" i="1" s="1"/>
  <c r="F228" i="1"/>
  <c r="H228" i="1" s="1"/>
  <c r="H222" i="1"/>
  <c r="F71" i="1"/>
  <c r="H71" i="1" s="1"/>
  <c r="H191" i="1"/>
  <c r="F15" i="1"/>
  <c r="H15" i="1" s="1"/>
  <c r="H232" i="1"/>
  <c r="H22" i="1"/>
  <c r="F121" i="1"/>
  <c r="H121" i="1" s="1"/>
  <c r="F229" i="1"/>
  <c r="H229" i="1" s="1"/>
  <c r="E218" i="1"/>
  <c r="G218" i="1"/>
  <c r="F230" i="1"/>
  <c r="H230" i="1" s="1"/>
  <c r="I218" i="1"/>
  <c r="F226" i="1"/>
  <c r="D218" i="1"/>
  <c r="G226" i="1"/>
  <c r="BK223" i="1"/>
  <c r="BK191" i="1"/>
  <c r="AL220" i="1"/>
  <c r="AL223" i="1"/>
  <c r="AL179" i="1"/>
  <c r="AL191" i="1"/>
  <c r="BK220" i="1"/>
  <c r="BK121" i="1"/>
  <c r="BK15" i="1"/>
  <c r="BK229" i="1"/>
  <c r="AL229" i="1"/>
  <c r="BK226" i="1"/>
  <c r="BK179" i="1"/>
  <c r="AL221" i="1"/>
  <c r="AL121" i="1"/>
  <c r="BK221" i="1"/>
  <c r="BK222" i="1"/>
  <c r="BK71" i="1"/>
  <c r="BK228" i="1"/>
  <c r="BK230" i="1"/>
  <c r="AL71" i="1"/>
  <c r="AL228" i="1"/>
  <c r="AL222" i="1"/>
  <c r="AL15" i="1"/>
  <c r="AL226" i="1"/>
  <c r="AL230" i="1"/>
  <c r="BI196" i="1"/>
  <c r="F218" i="1" l="1"/>
  <c r="H226" i="1"/>
  <c r="BK218" i="1"/>
  <c r="AL218" i="1"/>
  <c r="BI123" i="1"/>
  <c r="AJ123" i="1"/>
  <c r="BJ170" i="1"/>
  <c r="BL170" i="1" s="1"/>
  <c r="BN170" i="1" s="1"/>
  <c r="BP170" i="1" s="1"/>
  <c r="BR170" i="1" s="1"/>
  <c r="BT170" i="1" s="1"/>
  <c r="BV170" i="1" s="1"/>
  <c r="BX170" i="1" s="1"/>
  <c r="BZ170" i="1" s="1"/>
  <c r="AK170" i="1"/>
  <c r="AM170" i="1" s="1"/>
  <c r="AO170" i="1" s="1"/>
  <c r="AQ170" i="1" s="1"/>
  <c r="AS170" i="1" s="1"/>
  <c r="AU170" i="1" s="1"/>
  <c r="AW170" i="1" s="1"/>
  <c r="AY170" i="1" s="1"/>
  <c r="BA170" i="1" s="1"/>
  <c r="BC170" i="1" s="1"/>
  <c r="BE170" i="1" s="1"/>
  <c r="J170" i="1"/>
  <c r="L170" i="1" s="1"/>
  <c r="N170" i="1" s="1"/>
  <c r="P170" i="1" s="1"/>
  <c r="R170" i="1" s="1"/>
  <c r="T170" i="1" s="1"/>
  <c r="V170" i="1" s="1"/>
  <c r="X170" i="1" s="1"/>
  <c r="Z170" i="1" s="1"/>
  <c r="AB170" i="1" s="1"/>
  <c r="AD170" i="1" s="1"/>
  <c r="AF170" i="1" s="1"/>
  <c r="H218" i="1" l="1"/>
  <c r="BI73" i="1"/>
  <c r="AJ73" i="1"/>
  <c r="BI74" i="1"/>
  <c r="AJ74" i="1"/>
  <c r="BI75" i="1"/>
  <c r="AJ75" i="1"/>
  <c r="AJ76" i="1"/>
  <c r="BI17" i="1" l="1"/>
  <c r="AJ17" i="1"/>
  <c r="BJ66" i="1"/>
  <c r="BL66" i="1" s="1"/>
  <c r="BN66" i="1" s="1"/>
  <c r="BP66" i="1" s="1"/>
  <c r="BR66" i="1" s="1"/>
  <c r="BT66" i="1" s="1"/>
  <c r="BV66" i="1" s="1"/>
  <c r="BX66" i="1" s="1"/>
  <c r="BZ66" i="1" s="1"/>
  <c r="AK66" i="1"/>
  <c r="AM66" i="1" s="1"/>
  <c r="AO66" i="1" s="1"/>
  <c r="AQ66" i="1" s="1"/>
  <c r="AS66" i="1" s="1"/>
  <c r="AU66" i="1" s="1"/>
  <c r="AW66" i="1" s="1"/>
  <c r="AY66" i="1" s="1"/>
  <c r="BA66" i="1" s="1"/>
  <c r="BC66" i="1" s="1"/>
  <c r="BE66" i="1" s="1"/>
  <c r="J66" i="1"/>
  <c r="L66" i="1" s="1"/>
  <c r="N66" i="1" s="1"/>
  <c r="P66" i="1" s="1"/>
  <c r="R66" i="1" s="1"/>
  <c r="T66" i="1" s="1"/>
  <c r="V66" i="1" s="1"/>
  <c r="X66" i="1" s="1"/>
  <c r="Z66" i="1" s="1"/>
  <c r="AB66" i="1" s="1"/>
  <c r="AD66" i="1" s="1"/>
  <c r="AF66" i="1" s="1"/>
  <c r="BJ169" i="1" l="1"/>
  <c r="BL169" i="1" s="1"/>
  <c r="BN169" i="1" s="1"/>
  <c r="BP169" i="1" s="1"/>
  <c r="BR169" i="1" s="1"/>
  <c r="BT169" i="1" s="1"/>
  <c r="BV169" i="1" s="1"/>
  <c r="BX169" i="1" s="1"/>
  <c r="BZ169" i="1" s="1"/>
  <c r="AK169" i="1"/>
  <c r="AM169" i="1" s="1"/>
  <c r="AO169" i="1" s="1"/>
  <c r="AQ169" i="1" s="1"/>
  <c r="AS169" i="1" s="1"/>
  <c r="AU169" i="1" s="1"/>
  <c r="AW169" i="1" s="1"/>
  <c r="AY169" i="1" s="1"/>
  <c r="BA169" i="1" s="1"/>
  <c r="BC169" i="1" s="1"/>
  <c r="BE169" i="1" s="1"/>
  <c r="J169" i="1"/>
  <c r="L169" i="1" s="1"/>
  <c r="N169" i="1" s="1"/>
  <c r="P169" i="1" s="1"/>
  <c r="R169" i="1" s="1"/>
  <c r="T169" i="1" s="1"/>
  <c r="V169" i="1" s="1"/>
  <c r="X169" i="1" s="1"/>
  <c r="Z169" i="1" s="1"/>
  <c r="AB169" i="1" s="1"/>
  <c r="AD169" i="1" s="1"/>
  <c r="AF169" i="1" s="1"/>
  <c r="BI116" i="1"/>
  <c r="AJ116" i="1"/>
  <c r="BJ120" i="1"/>
  <c r="BL120" i="1" s="1"/>
  <c r="BN120" i="1" s="1"/>
  <c r="BP120" i="1" s="1"/>
  <c r="BR120" i="1" s="1"/>
  <c r="BT120" i="1" s="1"/>
  <c r="BV120" i="1" s="1"/>
  <c r="BX120" i="1" s="1"/>
  <c r="BZ120" i="1" s="1"/>
  <c r="AK120" i="1"/>
  <c r="AM120" i="1" s="1"/>
  <c r="AO120" i="1" s="1"/>
  <c r="AQ120" i="1" s="1"/>
  <c r="AS120" i="1" s="1"/>
  <c r="AU120" i="1" s="1"/>
  <c r="AW120" i="1" s="1"/>
  <c r="AY120" i="1" s="1"/>
  <c r="BA120" i="1" s="1"/>
  <c r="BC120" i="1" s="1"/>
  <c r="BE120" i="1" s="1"/>
  <c r="J120" i="1"/>
  <c r="L120" i="1" s="1"/>
  <c r="N120" i="1" s="1"/>
  <c r="P120" i="1" s="1"/>
  <c r="R120" i="1" s="1"/>
  <c r="T120" i="1" s="1"/>
  <c r="V120" i="1" s="1"/>
  <c r="X120" i="1" s="1"/>
  <c r="Z120" i="1" s="1"/>
  <c r="AB120" i="1" s="1"/>
  <c r="AD120" i="1" s="1"/>
  <c r="AF120" i="1" s="1"/>
  <c r="BJ115" i="1"/>
  <c r="BL115" i="1" s="1"/>
  <c r="BN115" i="1" s="1"/>
  <c r="BP115" i="1" s="1"/>
  <c r="BR115" i="1" s="1"/>
  <c r="BT115" i="1" s="1"/>
  <c r="BV115" i="1" s="1"/>
  <c r="BX115" i="1" s="1"/>
  <c r="BZ115" i="1" s="1"/>
  <c r="AK115" i="1"/>
  <c r="AM115" i="1" s="1"/>
  <c r="AO115" i="1" s="1"/>
  <c r="AQ115" i="1" s="1"/>
  <c r="AS115" i="1" s="1"/>
  <c r="AU115" i="1" s="1"/>
  <c r="AW115" i="1" s="1"/>
  <c r="AY115" i="1" s="1"/>
  <c r="BA115" i="1" s="1"/>
  <c r="BC115" i="1" s="1"/>
  <c r="BE115" i="1" s="1"/>
  <c r="J115" i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BJ202" i="1"/>
  <c r="BL202" i="1" s="1"/>
  <c r="BN202" i="1" s="1"/>
  <c r="BP202" i="1" s="1"/>
  <c r="BR202" i="1" s="1"/>
  <c r="BT202" i="1" s="1"/>
  <c r="BV202" i="1" s="1"/>
  <c r="BX202" i="1" s="1"/>
  <c r="BZ202" i="1" s="1"/>
  <c r="AK202" i="1"/>
  <c r="AM202" i="1" s="1"/>
  <c r="AO202" i="1" s="1"/>
  <c r="AQ202" i="1" s="1"/>
  <c r="AS202" i="1" s="1"/>
  <c r="AU202" i="1" s="1"/>
  <c r="AW202" i="1" s="1"/>
  <c r="AY202" i="1" s="1"/>
  <c r="BA202" i="1" s="1"/>
  <c r="BC202" i="1" s="1"/>
  <c r="BE202" i="1" s="1"/>
  <c r="J202" i="1"/>
  <c r="L202" i="1" s="1"/>
  <c r="N202" i="1" s="1"/>
  <c r="P202" i="1" s="1"/>
  <c r="R202" i="1" s="1"/>
  <c r="T202" i="1" s="1"/>
  <c r="V202" i="1" s="1"/>
  <c r="X202" i="1" s="1"/>
  <c r="Z202" i="1" s="1"/>
  <c r="AB202" i="1" s="1"/>
  <c r="AD202" i="1" s="1"/>
  <c r="AF202" i="1" s="1"/>
  <c r="BI203" i="1"/>
  <c r="AJ203" i="1"/>
  <c r="BI189" i="1"/>
  <c r="BJ189" i="1" s="1"/>
  <c r="BL189" i="1" s="1"/>
  <c r="BN189" i="1" s="1"/>
  <c r="BP189" i="1" s="1"/>
  <c r="BR189" i="1" s="1"/>
  <c r="BT189" i="1" s="1"/>
  <c r="BV189" i="1" s="1"/>
  <c r="BX189" i="1" s="1"/>
  <c r="BZ189" i="1" s="1"/>
  <c r="AJ189" i="1"/>
  <c r="AK189" i="1" s="1"/>
  <c r="AM189" i="1" s="1"/>
  <c r="AO189" i="1" s="1"/>
  <c r="AQ189" i="1" s="1"/>
  <c r="AS189" i="1" s="1"/>
  <c r="AU189" i="1" s="1"/>
  <c r="AW189" i="1" s="1"/>
  <c r="AY189" i="1" s="1"/>
  <c r="BA189" i="1" s="1"/>
  <c r="BC189" i="1" s="1"/>
  <c r="BE189" i="1" s="1"/>
  <c r="BJ214" i="1"/>
  <c r="BL214" i="1" s="1"/>
  <c r="BN214" i="1" s="1"/>
  <c r="BP214" i="1" s="1"/>
  <c r="BR214" i="1" s="1"/>
  <c r="BT214" i="1" s="1"/>
  <c r="BV214" i="1" s="1"/>
  <c r="BX214" i="1" s="1"/>
  <c r="BZ214" i="1" s="1"/>
  <c r="BJ215" i="1"/>
  <c r="BL215" i="1" s="1"/>
  <c r="BN215" i="1" s="1"/>
  <c r="BP215" i="1" s="1"/>
  <c r="BR215" i="1" s="1"/>
  <c r="BT215" i="1" s="1"/>
  <c r="BV215" i="1" s="1"/>
  <c r="BX215" i="1" s="1"/>
  <c r="BZ215" i="1" s="1"/>
  <c r="AK214" i="1"/>
  <c r="AM214" i="1" s="1"/>
  <c r="AO214" i="1" s="1"/>
  <c r="AQ214" i="1" s="1"/>
  <c r="AS214" i="1" s="1"/>
  <c r="AU214" i="1" s="1"/>
  <c r="AW214" i="1" s="1"/>
  <c r="AY214" i="1" s="1"/>
  <c r="BA214" i="1" s="1"/>
  <c r="BC214" i="1" s="1"/>
  <c r="BE214" i="1" s="1"/>
  <c r="AK215" i="1"/>
  <c r="AM215" i="1" s="1"/>
  <c r="AO215" i="1" s="1"/>
  <c r="AQ215" i="1" s="1"/>
  <c r="AS215" i="1" s="1"/>
  <c r="AU215" i="1" s="1"/>
  <c r="AW215" i="1" s="1"/>
  <c r="AY215" i="1" s="1"/>
  <c r="BA215" i="1" s="1"/>
  <c r="BC215" i="1" s="1"/>
  <c r="BE215" i="1" s="1"/>
  <c r="J214" i="1"/>
  <c r="L214" i="1" s="1"/>
  <c r="N214" i="1" s="1"/>
  <c r="P214" i="1" s="1"/>
  <c r="R214" i="1" s="1"/>
  <c r="T214" i="1" s="1"/>
  <c r="V214" i="1" s="1"/>
  <c r="X214" i="1" s="1"/>
  <c r="Z214" i="1" s="1"/>
  <c r="AB214" i="1" s="1"/>
  <c r="AD214" i="1" s="1"/>
  <c r="AF214" i="1" s="1"/>
  <c r="J215" i="1"/>
  <c r="L215" i="1" s="1"/>
  <c r="N215" i="1" s="1"/>
  <c r="P215" i="1" s="1"/>
  <c r="R215" i="1" s="1"/>
  <c r="T215" i="1" s="1"/>
  <c r="V215" i="1" s="1"/>
  <c r="X215" i="1" s="1"/>
  <c r="Z215" i="1" s="1"/>
  <c r="AB215" i="1" s="1"/>
  <c r="AD215" i="1" s="1"/>
  <c r="AF215" i="1" s="1"/>
  <c r="BJ190" i="1"/>
  <c r="BL190" i="1" s="1"/>
  <c r="BN190" i="1" s="1"/>
  <c r="BP190" i="1" s="1"/>
  <c r="BR190" i="1" s="1"/>
  <c r="BT190" i="1" s="1"/>
  <c r="BV190" i="1" s="1"/>
  <c r="BX190" i="1" s="1"/>
  <c r="BZ190" i="1" s="1"/>
  <c r="AK190" i="1"/>
  <c r="AM190" i="1" s="1"/>
  <c r="AO190" i="1" s="1"/>
  <c r="AQ190" i="1" s="1"/>
  <c r="AS190" i="1" s="1"/>
  <c r="AU190" i="1" s="1"/>
  <c r="AW190" i="1" s="1"/>
  <c r="AY190" i="1" s="1"/>
  <c r="BA190" i="1" s="1"/>
  <c r="BC190" i="1" s="1"/>
  <c r="BE190" i="1" s="1"/>
  <c r="J190" i="1"/>
  <c r="L190" i="1" s="1"/>
  <c r="N190" i="1" s="1"/>
  <c r="P190" i="1" s="1"/>
  <c r="R190" i="1" s="1"/>
  <c r="T190" i="1" s="1"/>
  <c r="V190" i="1" s="1"/>
  <c r="X190" i="1" s="1"/>
  <c r="Z190" i="1" s="1"/>
  <c r="AB190" i="1" s="1"/>
  <c r="AD190" i="1" s="1"/>
  <c r="AF190" i="1" s="1"/>
  <c r="J189" i="1" l="1"/>
  <c r="L189" i="1" s="1"/>
  <c r="N189" i="1" s="1"/>
  <c r="P189" i="1" s="1"/>
  <c r="R189" i="1" s="1"/>
  <c r="T189" i="1" s="1"/>
  <c r="V189" i="1" s="1"/>
  <c r="X189" i="1" s="1"/>
  <c r="Z189" i="1" s="1"/>
  <c r="AB189" i="1" s="1"/>
  <c r="AD189" i="1" s="1"/>
  <c r="AF189" i="1" s="1"/>
  <c r="BI216" i="1" l="1"/>
  <c r="BJ216" i="1" s="1"/>
  <c r="BL216" i="1" s="1"/>
  <c r="BN216" i="1" s="1"/>
  <c r="BP216" i="1" s="1"/>
  <c r="BR216" i="1" s="1"/>
  <c r="BT216" i="1" s="1"/>
  <c r="BV216" i="1" s="1"/>
  <c r="BX216" i="1" s="1"/>
  <c r="BZ216" i="1" s="1"/>
  <c r="BJ217" i="1"/>
  <c r="BL217" i="1" s="1"/>
  <c r="BN217" i="1" s="1"/>
  <c r="BP217" i="1" s="1"/>
  <c r="BR217" i="1" s="1"/>
  <c r="BT217" i="1" s="1"/>
  <c r="BV217" i="1" s="1"/>
  <c r="BX217" i="1" s="1"/>
  <c r="BZ217" i="1" s="1"/>
  <c r="AJ216" i="1"/>
  <c r="AK216" i="1" s="1"/>
  <c r="AM216" i="1" s="1"/>
  <c r="AO216" i="1" s="1"/>
  <c r="AQ216" i="1" s="1"/>
  <c r="AS216" i="1" s="1"/>
  <c r="AU216" i="1" s="1"/>
  <c r="AW216" i="1" s="1"/>
  <c r="AY216" i="1" s="1"/>
  <c r="BA216" i="1" s="1"/>
  <c r="BC216" i="1" s="1"/>
  <c r="BE216" i="1" s="1"/>
  <c r="AK217" i="1"/>
  <c r="AM217" i="1" s="1"/>
  <c r="AO217" i="1" s="1"/>
  <c r="AQ217" i="1" s="1"/>
  <c r="AS217" i="1" s="1"/>
  <c r="AU217" i="1" s="1"/>
  <c r="AW217" i="1" s="1"/>
  <c r="AY217" i="1" s="1"/>
  <c r="BA217" i="1" s="1"/>
  <c r="BC217" i="1" s="1"/>
  <c r="BE217" i="1" s="1"/>
  <c r="J216" i="1"/>
  <c r="L216" i="1" s="1"/>
  <c r="N216" i="1" s="1"/>
  <c r="P216" i="1" s="1"/>
  <c r="R216" i="1" s="1"/>
  <c r="T216" i="1" s="1"/>
  <c r="V216" i="1" s="1"/>
  <c r="X216" i="1" s="1"/>
  <c r="Z216" i="1" s="1"/>
  <c r="AB216" i="1" s="1"/>
  <c r="AD216" i="1" s="1"/>
  <c r="AF216" i="1" s="1"/>
  <c r="J217" i="1"/>
  <c r="L217" i="1" s="1"/>
  <c r="N217" i="1" s="1"/>
  <c r="P217" i="1" s="1"/>
  <c r="R217" i="1" s="1"/>
  <c r="T217" i="1" s="1"/>
  <c r="V217" i="1" s="1"/>
  <c r="X217" i="1" s="1"/>
  <c r="Z217" i="1" s="1"/>
  <c r="AB217" i="1" s="1"/>
  <c r="AD217" i="1" s="1"/>
  <c r="AF217" i="1" s="1"/>
  <c r="BI80" i="1" l="1"/>
  <c r="AJ80" i="1"/>
  <c r="BJ82" i="1"/>
  <c r="BL82" i="1" s="1"/>
  <c r="BN82" i="1" s="1"/>
  <c r="BP82" i="1" s="1"/>
  <c r="BR82" i="1" s="1"/>
  <c r="BT82" i="1" s="1"/>
  <c r="BV82" i="1" s="1"/>
  <c r="BX82" i="1" s="1"/>
  <c r="BZ82" i="1" s="1"/>
  <c r="BJ83" i="1"/>
  <c r="BL83" i="1" s="1"/>
  <c r="BN83" i="1" s="1"/>
  <c r="BP83" i="1" s="1"/>
  <c r="BR83" i="1" s="1"/>
  <c r="BT83" i="1" s="1"/>
  <c r="BV83" i="1" s="1"/>
  <c r="BX83" i="1" s="1"/>
  <c r="BZ83" i="1" s="1"/>
  <c r="BJ84" i="1"/>
  <c r="BL84" i="1" s="1"/>
  <c r="BN84" i="1" s="1"/>
  <c r="BP84" i="1" s="1"/>
  <c r="BR84" i="1" s="1"/>
  <c r="BT84" i="1" s="1"/>
  <c r="BV84" i="1" s="1"/>
  <c r="BX84" i="1" s="1"/>
  <c r="BZ84" i="1" s="1"/>
  <c r="AK82" i="1"/>
  <c r="AM82" i="1" s="1"/>
  <c r="AO82" i="1" s="1"/>
  <c r="AQ82" i="1" s="1"/>
  <c r="AS82" i="1" s="1"/>
  <c r="AU82" i="1" s="1"/>
  <c r="AW82" i="1" s="1"/>
  <c r="AY82" i="1" s="1"/>
  <c r="BA82" i="1" s="1"/>
  <c r="BC82" i="1" s="1"/>
  <c r="BE82" i="1" s="1"/>
  <c r="AK83" i="1"/>
  <c r="AM83" i="1" s="1"/>
  <c r="AO83" i="1" s="1"/>
  <c r="AQ83" i="1" s="1"/>
  <c r="AS83" i="1" s="1"/>
  <c r="AU83" i="1" s="1"/>
  <c r="AW83" i="1" s="1"/>
  <c r="AY83" i="1" s="1"/>
  <c r="BA83" i="1" s="1"/>
  <c r="BC83" i="1" s="1"/>
  <c r="BE83" i="1" s="1"/>
  <c r="AK84" i="1"/>
  <c r="AM84" i="1" s="1"/>
  <c r="AO84" i="1" s="1"/>
  <c r="AQ84" i="1" s="1"/>
  <c r="AS84" i="1" s="1"/>
  <c r="AU84" i="1" s="1"/>
  <c r="AW84" i="1" s="1"/>
  <c r="AY84" i="1" s="1"/>
  <c r="BA84" i="1" s="1"/>
  <c r="BC84" i="1" s="1"/>
  <c r="BE84" i="1" s="1"/>
  <c r="J82" i="1"/>
  <c r="L82" i="1" s="1"/>
  <c r="N82" i="1" s="1"/>
  <c r="P82" i="1" s="1"/>
  <c r="R82" i="1" s="1"/>
  <c r="T82" i="1" s="1"/>
  <c r="V82" i="1" s="1"/>
  <c r="X82" i="1" s="1"/>
  <c r="Z82" i="1" s="1"/>
  <c r="AB82" i="1" s="1"/>
  <c r="AD82" i="1" s="1"/>
  <c r="AF82" i="1" s="1"/>
  <c r="J83" i="1"/>
  <c r="L83" i="1" s="1"/>
  <c r="N83" i="1" s="1"/>
  <c r="P83" i="1" s="1"/>
  <c r="R83" i="1" s="1"/>
  <c r="T83" i="1" s="1"/>
  <c r="V83" i="1" s="1"/>
  <c r="X83" i="1" s="1"/>
  <c r="Z83" i="1" s="1"/>
  <c r="AB83" i="1" s="1"/>
  <c r="AD83" i="1" s="1"/>
  <c r="AF83" i="1" s="1"/>
  <c r="J84" i="1"/>
  <c r="L84" i="1" s="1"/>
  <c r="N84" i="1" s="1"/>
  <c r="P84" i="1" s="1"/>
  <c r="R84" i="1" s="1"/>
  <c r="T84" i="1" s="1"/>
  <c r="V84" i="1" s="1"/>
  <c r="X84" i="1" s="1"/>
  <c r="Z84" i="1" s="1"/>
  <c r="AB84" i="1" s="1"/>
  <c r="AD84" i="1" s="1"/>
  <c r="AF84" i="1" s="1"/>
  <c r="BI232" i="1" l="1"/>
  <c r="BI231" i="1"/>
  <c r="BI227" i="1"/>
  <c r="BI191" i="1"/>
  <c r="BI194" i="1"/>
  <c r="BI193" i="1"/>
  <c r="BI184" i="1"/>
  <c r="BI230" i="1" s="1"/>
  <c r="BI182" i="1"/>
  <c r="BI181" i="1"/>
  <c r="BI165" i="1"/>
  <c r="BI161" i="1"/>
  <c r="BI157" i="1"/>
  <c r="BI153" i="1"/>
  <c r="BI149" i="1"/>
  <c r="BI145" i="1"/>
  <c r="BI141" i="1"/>
  <c r="BI137" i="1"/>
  <c r="BI133" i="1"/>
  <c r="BI129" i="1"/>
  <c r="BI124" i="1"/>
  <c r="BI220" i="1" s="1"/>
  <c r="BI112" i="1"/>
  <c r="BI109" i="1"/>
  <c r="BI106" i="1"/>
  <c r="BI102" i="1"/>
  <c r="BI99" i="1"/>
  <c r="BI96" i="1"/>
  <c r="BI91" i="1"/>
  <c r="BI76" i="1"/>
  <c r="BI223" i="1" s="1"/>
  <c r="BI51" i="1"/>
  <c r="BI41" i="1"/>
  <c r="BI35" i="1"/>
  <c r="BI30" i="1"/>
  <c r="BI22" i="1"/>
  <c r="BI19" i="1"/>
  <c r="BI18" i="1"/>
  <c r="AJ232" i="1"/>
  <c r="AJ231" i="1"/>
  <c r="AJ227" i="1"/>
  <c r="AJ196" i="1"/>
  <c r="AJ191" i="1" s="1"/>
  <c r="AJ194" i="1"/>
  <c r="AJ193" i="1"/>
  <c r="AJ184" i="1"/>
  <c r="AJ230" i="1" s="1"/>
  <c r="AJ182" i="1"/>
  <c r="AJ181" i="1"/>
  <c r="AJ165" i="1"/>
  <c r="AJ161" i="1"/>
  <c r="AJ157" i="1"/>
  <c r="AJ153" i="1"/>
  <c r="AJ149" i="1"/>
  <c r="AJ145" i="1"/>
  <c r="AJ141" i="1"/>
  <c r="AJ137" i="1"/>
  <c r="AJ133" i="1"/>
  <c r="AJ129" i="1"/>
  <c r="AJ124" i="1"/>
  <c r="AJ220" i="1" s="1"/>
  <c r="AJ112" i="1"/>
  <c r="AJ109" i="1"/>
  <c r="AJ106" i="1"/>
  <c r="AJ102" i="1"/>
  <c r="AJ99" i="1"/>
  <c r="AJ96" i="1"/>
  <c r="AJ91" i="1"/>
  <c r="AJ223" i="1"/>
  <c r="AJ51" i="1"/>
  <c r="AJ41" i="1"/>
  <c r="AJ35" i="1"/>
  <c r="AJ30" i="1"/>
  <c r="AJ22" i="1"/>
  <c r="AJ19" i="1"/>
  <c r="AJ18" i="1"/>
  <c r="AJ229" i="1" l="1"/>
  <c r="AJ121" i="1"/>
  <c r="BI229" i="1"/>
  <c r="BI121" i="1"/>
  <c r="BI15" i="1"/>
  <c r="AJ226" i="1"/>
  <c r="BI226" i="1"/>
  <c r="AJ222" i="1"/>
  <c r="AJ15" i="1"/>
  <c r="AJ221" i="1"/>
  <c r="BI221" i="1"/>
  <c r="BI179" i="1"/>
  <c r="AJ179" i="1"/>
  <c r="AJ228" i="1"/>
  <c r="AJ71" i="1"/>
  <c r="BI71" i="1"/>
  <c r="BI222" i="1"/>
  <c r="BI228" i="1"/>
  <c r="AH93" i="1"/>
  <c r="J21" i="1"/>
  <c r="L21" i="1" s="1"/>
  <c r="N21" i="1" s="1"/>
  <c r="P21" i="1" s="1"/>
  <c r="R21" i="1" s="1"/>
  <c r="T21" i="1" s="1"/>
  <c r="V21" i="1" s="1"/>
  <c r="X21" i="1" s="1"/>
  <c r="Z21" i="1" s="1"/>
  <c r="AB21" i="1" s="1"/>
  <c r="AD21" i="1" s="1"/>
  <c r="AF21" i="1" s="1"/>
  <c r="BI218" i="1" l="1"/>
  <c r="AJ218" i="1"/>
  <c r="BH213" i="1"/>
  <c r="BJ213" i="1" s="1"/>
  <c r="BL213" i="1" s="1"/>
  <c r="BN213" i="1" s="1"/>
  <c r="BP213" i="1" s="1"/>
  <c r="BR213" i="1" s="1"/>
  <c r="BT213" i="1" s="1"/>
  <c r="BV213" i="1" s="1"/>
  <c r="BX213" i="1" s="1"/>
  <c r="BZ213" i="1" s="1"/>
  <c r="BH212" i="1"/>
  <c r="BJ212" i="1" s="1"/>
  <c r="BL212" i="1" s="1"/>
  <c r="BN212" i="1" s="1"/>
  <c r="BP212" i="1" s="1"/>
  <c r="BR212" i="1" s="1"/>
  <c r="BT212" i="1" s="1"/>
  <c r="BV212" i="1" s="1"/>
  <c r="BX212" i="1" s="1"/>
  <c r="BZ212" i="1" s="1"/>
  <c r="BH211" i="1"/>
  <c r="BJ211" i="1" s="1"/>
  <c r="BL211" i="1" s="1"/>
  <c r="BN211" i="1" s="1"/>
  <c r="BP211" i="1" s="1"/>
  <c r="BR211" i="1" s="1"/>
  <c r="BT211" i="1" s="1"/>
  <c r="BV211" i="1" s="1"/>
  <c r="BX211" i="1" s="1"/>
  <c r="BZ211" i="1" s="1"/>
  <c r="BH210" i="1"/>
  <c r="BJ210" i="1" s="1"/>
  <c r="BL210" i="1" s="1"/>
  <c r="BN210" i="1" s="1"/>
  <c r="BP210" i="1" s="1"/>
  <c r="BR210" i="1" s="1"/>
  <c r="BT210" i="1" s="1"/>
  <c r="BV210" i="1" s="1"/>
  <c r="BX210" i="1" s="1"/>
  <c r="BZ210" i="1" s="1"/>
  <c r="BH209" i="1"/>
  <c r="BJ209" i="1" s="1"/>
  <c r="BL209" i="1" s="1"/>
  <c r="BN209" i="1" s="1"/>
  <c r="BP209" i="1" s="1"/>
  <c r="BR209" i="1" s="1"/>
  <c r="BT209" i="1" s="1"/>
  <c r="BV209" i="1" s="1"/>
  <c r="BX209" i="1" s="1"/>
  <c r="BZ209" i="1" s="1"/>
  <c r="BH208" i="1"/>
  <c r="BJ208" i="1" s="1"/>
  <c r="BL208" i="1" s="1"/>
  <c r="BN208" i="1" s="1"/>
  <c r="BP208" i="1" s="1"/>
  <c r="BR208" i="1" s="1"/>
  <c r="BT208" i="1" s="1"/>
  <c r="BV208" i="1" s="1"/>
  <c r="BX208" i="1" s="1"/>
  <c r="BZ208" i="1" s="1"/>
  <c r="BH207" i="1"/>
  <c r="BJ207" i="1" s="1"/>
  <c r="BL207" i="1" s="1"/>
  <c r="BN207" i="1" s="1"/>
  <c r="BP207" i="1" s="1"/>
  <c r="BR207" i="1" s="1"/>
  <c r="BT207" i="1" s="1"/>
  <c r="BV207" i="1" s="1"/>
  <c r="BX207" i="1" s="1"/>
  <c r="BZ207" i="1" s="1"/>
  <c r="BH206" i="1"/>
  <c r="BJ206" i="1" s="1"/>
  <c r="BL206" i="1" s="1"/>
  <c r="BN206" i="1" s="1"/>
  <c r="BP206" i="1" s="1"/>
  <c r="BR206" i="1" s="1"/>
  <c r="BT206" i="1" s="1"/>
  <c r="BV206" i="1" s="1"/>
  <c r="BX206" i="1" s="1"/>
  <c r="BZ206" i="1" s="1"/>
  <c r="BH205" i="1"/>
  <c r="BJ205" i="1" s="1"/>
  <c r="BL205" i="1" s="1"/>
  <c r="BN205" i="1" s="1"/>
  <c r="BP205" i="1" s="1"/>
  <c r="BR205" i="1" s="1"/>
  <c r="BT205" i="1" s="1"/>
  <c r="BV205" i="1" s="1"/>
  <c r="BX205" i="1" s="1"/>
  <c r="BZ205" i="1" s="1"/>
  <c r="BH204" i="1"/>
  <c r="BJ204" i="1" s="1"/>
  <c r="BL204" i="1" s="1"/>
  <c r="BN204" i="1" s="1"/>
  <c r="BP204" i="1" s="1"/>
  <c r="BR204" i="1" s="1"/>
  <c r="BT204" i="1" s="1"/>
  <c r="BV204" i="1" s="1"/>
  <c r="BX204" i="1" s="1"/>
  <c r="BZ204" i="1" s="1"/>
  <c r="BH201" i="1"/>
  <c r="BJ201" i="1" s="1"/>
  <c r="BL201" i="1" s="1"/>
  <c r="BN201" i="1" s="1"/>
  <c r="BP201" i="1" s="1"/>
  <c r="BR201" i="1" s="1"/>
  <c r="BT201" i="1" s="1"/>
  <c r="BV201" i="1" s="1"/>
  <c r="BX201" i="1" s="1"/>
  <c r="BZ201" i="1" s="1"/>
  <c r="BH200" i="1"/>
  <c r="BJ200" i="1" s="1"/>
  <c r="BL200" i="1" s="1"/>
  <c r="BN200" i="1" s="1"/>
  <c r="BP200" i="1" s="1"/>
  <c r="BR200" i="1" s="1"/>
  <c r="BT200" i="1" s="1"/>
  <c r="BV200" i="1" s="1"/>
  <c r="BX200" i="1" s="1"/>
  <c r="BZ200" i="1" s="1"/>
  <c r="BH199" i="1"/>
  <c r="BJ199" i="1" s="1"/>
  <c r="BL199" i="1" s="1"/>
  <c r="BN199" i="1" s="1"/>
  <c r="BP199" i="1" s="1"/>
  <c r="BR199" i="1" s="1"/>
  <c r="BT199" i="1" s="1"/>
  <c r="BV199" i="1" s="1"/>
  <c r="BX199" i="1" s="1"/>
  <c r="BZ199" i="1" s="1"/>
  <c r="BH198" i="1"/>
  <c r="BJ198" i="1" s="1"/>
  <c r="BL198" i="1" s="1"/>
  <c r="BN198" i="1" s="1"/>
  <c r="BP198" i="1" s="1"/>
  <c r="BR198" i="1" s="1"/>
  <c r="BT198" i="1" s="1"/>
  <c r="BV198" i="1" s="1"/>
  <c r="BX198" i="1" s="1"/>
  <c r="BZ198" i="1" s="1"/>
  <c r="BH195" i="1"/>
  <c r="BJ195" i="1" s="1"/>
  <c r="BL195" i="1" s="1"/>
  <c r="BN195" i="1" s="1"/>
  <c r="BP195" i="1" s="1"/>
  <c r="BR195" i="1" s="1"/>
  <c r="BT195" i="1" s="1"/>
  <c r="BV195" i="1" s="1"/>
  <c r="BX195" i="1" s="1"/>
  <c r="BZ195" i="1" s="1"/>
  <c r="BT187" i="1"/>
  <c r="BV187" i="1" s="1"/>
  <c r="BX187" i="1" s="1"/>
  <c r="BZ187" i="1" s="1"/>
  <c r="BH186" i="1"/>
  <c r="BJ186" i="1" s="1"/>
  <c r="BL186" i="1" s="1"/>
  <c r="BN186" i="1" s="1"/>
  <c r="BP186" i="1" s="1"/>
  <c r="BR186" i="1" s="1"/>
  <c r="BT186" i="1" s="1"/>
  <c r="BV186" i="1" s="1"/>
  <c r="BX186" i="1" s="1"/>
  <c r="BZ186" i="1" s="1"/>
  <c r="BH168" i="1"/>
  <c r="BJ168" i="1" s="1"/>
  <c r="BL168" i="1" s="1"/>
  <c r="BN168" i="1" s="1"/>
  <c r="BP168" i="1" s="1"/>
  <c r="BR168" i="1" s="1"/>
  <c r="BT168" i="1" s="1"/>
  <c r="BV168" i="1" s="1"/>
  <c r="BX168" i="1" s="1"/>
  <c r="BZ168" i="1" s="1"/>
  <c r="BH167" i="1"/>
  <c r="BJ167" i="1" s="1"/>
  <c r="BL167" i="1" s="1"/>
  <c r="BN167" i="1" s="1"/>
  <c r="BP167" i="1" s="1"/>
  <c r="BR167" i="1" s="1"/>
  <c r="BT167" i="1" s="1"/>
  <c r="BV167" i="1" s="1"/>
  <c r="BX167" i="1" s="1"/>
  <c r="BZ167" i="1" s="1"/>
  <c r="BH164" i="1"/>
  <c r="BJ164" i="1" s="1"/>
  <c r="BL164" i="1" s="1"/>
  <c r="BN164" i="1" s="1"/>
  <c r="BP164" i="1" s="1"/>
  <c r="BR164" i="1" s="1"/>
  <c r="BT164" i="1" s="1"/>
  <c r="BV164" i="1" s="1"/>
  <c r="BX164" i="1" s="1"/>
  <c r="BZ164" i="1" s="1"/>
  <c r="BH163" i="1"/>
  <c r="BJ163" i="1" s="1"/>
  <c r="BL163" i="1" s="1"/>
  <c r="BN163" i="1" s="1"/>
  <c r="BP163" i="1" s="1"/>
  <c r="BR163" i="1" s="1"/>
  <c r="BT163" i="1" s="1"/>
  <c r="BV163" i="1" s="1"/>
  <c r="BX163" i="1" s="1"/>
  <c r="BZ163" i="1" s="1"/>
  <c r="BH160" i="1"/>
  <c r="BJ160" i="1" s="1"/>
  <c r="BL160" i="1" s="1"/>
  <c r="BN160" i="1" s="1"/>
  <c r="BP160" i="1" s="1"/>
  <c r="BR160" i="1" s="1"/>
  <c r="BT160" i="1" s="1"/>
  <c r="BV160" i="1" s="1"/>
  <c r="BX160" i="1" s="1"/>
  <c r="BZ160" i="1" s="1"/>
  <c r="BH159" i="1"/>
  <c r="BJ159" i="1" s="1"/>
  <c r="BL159" i="1" s="1"/>
  <c r="BN159" i="1" s="1"/>
  <c r="BP159" i="1" s="1"/>
  <c r="BR159" i="1" s="1"/>
  <c r="BT159" i="1" s="1"/>
  <c r="BV159" i="1" s="1"/>
  <c r="BX159" i="1" s="1"/>
  <c r="BZ159" i="1" s="1"/>
  <c r="BH156" i="1"/>
  <c r="BJ156" i="1" s="1"/>
  <c r="BL156" i="1" s="1"/>
  <c r="BN156" i="1" s="1"/>
  <c r="BP156" i="1" s="1"/>
  <c r="BR156" i="1" s="1"/>
  <c r="BT156" i="1" s="1"/>
  <c r="BV156" i="1" s="1"/>
  <c r="BX156" i="1" s="1"/>
  <c r="BZ156" i="1" s="1"/>
  <c r="BH155" i="1"/>
  <c r="BJ155" i="1" s="1"/>
  <c r="BL155" i="1" s="1"/>
  <c r="BN155" i="1" s="1"/>
  <c r="BP155" i="1" s="1"/>
  <c r="BR155" i="1" s="1"/>
  <c r="BT155" i="1" s="1"/>
  <c r="BV155" i="1" s="1"/>
  <c r="BX155" i="1" s="1"/>
  <c r="BZ155" i="1" s="1"/>
  <c r="BH152" i="1"/>
  <c r="BJ152" i="1" s="1"/>
  <c r="BL152" i="1" s="1"/>
  <c r="BN152" i="1" s="1"/>
  <c r="BP152" i="1" s="1"/>
  <c r="BR152" i="1" s="1"/>
  <c r="BT152" i="1" s="1"/>
  <c r="BV152" i="1" s="1"/>
  <c r="BX152" i="1" s="1"/>
  <c r="BZ152" i="1" s="1"/>
  <c r="BH151" i="1"/>
  <c r="BJ151" i="1" s="1"/>
  <c r="BL151" i="1" s="1"/>
  <c r="BN151" i="1" s="1"/>
  <c r="BP151" i="1" s="1"/>
  <c r="BR151" i="1" s="1"/>
  <c r="BT151" i="1" s="1"/>
  <c r="BV151" i="1" s="1"/>
  <c r="BX151" i="1" s="1"/>
  <c r="BZ151" i="1" s="1"/>
  <c r="BH148" i="1"/>
  <c r="BJ148" i="1" s="1"/>
  <c r="BL148" i="1" s="1"/>
  <c r="BN148" i="1" s="1"/>
  <c r="BP148" i="1" s="1"/>
  <c r="BR148" i="1" s="1"/>
  <c r="BT148" i="1" s="1"/>
  <c r="BV148" i="1" s="1"/>
  <c r="BX148" i="1" s="1"/>
  <c r="BZ148" i="1" s="1"/>
  <c r="BH147" i="1"/>
  <c r="BJ147" i="1" s="1"/>
  <c r="BL147" i="1" s="1"/>
  <c r="BN147" i="1" s="1"/>
  <c r="BP147" i="1" s="1"/>
  <c r="BR147" i="1" s="1"/>
  <c r="BT147" i="1" s="1"/>
  <c r="BV147" i="1" s="1"/>
  <c r="BX147" i="1" s="1"/>
  <c r="BZ147" i="1" s="1"/>
  <c r="BH144" i="1"/>
  <c r="BJ144" i="1" s="1"/>
  <c r="BL144" i="1" s="1"/>
  <c r="BN144" i="1" s="1"/>
  <c r="BP144" i="1" s="1"/>
  <c r="BR144" i="1" s="1"/>
  <c r="BT144" i="1" s="1"/>
  <c r="BV144" i="1" s="1"/>
  <c r="BX144" i="1" s="1"/>
  <c r="BZ144" i="1" s="1"/>
  <c r="BH143" i="1"/>
  <c r="BJ143" i="1" s="1"/>
  <c r="BL143" i="1" s="1"/>
  <c r="BN143" i="1" s="1"/>
  <c r="BP143" i="1" s="1"/>
  <c r="BR143" i="1" s="1"/>
  <c r="BT143" i="1" s="1"/>
  <c r="BV143" i="1" s="1"/>
  <c r="BX143" i="1" s="1"/>
  <c r="BZ143" i="1" s="1"/>
  <c r="BH140" i="1"/>
  <c r="BJ140" i="1" s="1"/>
  <c r="BL140" i="1" s="1"/>
  <c r="BN140" i="1" s="1"/>
  <c r="BP140" i="1" s="1"/>
  <c r="BR140" i="1" s="1"/>
  <c r="BT140" i="1" s="1"/>
  <c r="BV140" i="1" s="1"/>
  <c r="BX140" i="1" s="1"/>
  <c r="BZ140" i="1" s="1"/>
  <c r="BH139" i="1"/>
  <c r="BJ139" i="1" s="1"/>
  <c r="BL139" i="1" s="1"/>
  <c r="BN139" i="1" s="1"/>
  <c r="BP139" i="1" s="1"/>
  <c r="BR139" i="1" s="1"/>
  <c r="BT139" i="1" s="1"/>
  <c r="BV139" i="1" s="1"/>
  <c r="BX139" i="1" s="1"/>
  <c r="BZ139" i="1" s="1"/>
  <c r="BH136" i="1"/>
  <c r="BJ136" i="1" s="1"/>
  <c r="BL136" i="1" s="1"/>
  <c r="BN136" i="1" s="1"/>
  <c r="BP136" i="1" s="1"/>
  <c r="BR136" i="1" s="1"/>
  <c r="BT136" i="1" s="1"/>
  <c r="BV136" i="1" s="1"/>
  <c r="BX136" i="1" s="1"/>
  <c r="BZ136" i="1" s="1"/>
  <c r="BH135" i="1"/>
  <c r="BJ135" i="1" s="1"/>
  <c r="BL135" i="1" s="1"/>
  <c r="BN135" i="1" s="1"/>
  <c r="BP135" i="1" s="1"/>
  <c r="BR135" i="1" s="1"/>
  <c r="BT135" i="1" s="1"/>
  <c r="BV135" i="1" s="1"/>
  <c r="BX135" i="1" s="1"/>
  <c r="BZ135" i="1" s="1"/>
  <c r="BH132" i="1"/>
  <c r="BJ132" i="1" s="1"/>
  <c r="BL132" i="1" s="1"/>
  <c r="BN132" i="1" s="1"/>
  <c r="BP132" i="1" s="1"/>
  <c r="BR132" i="1" s="1"/>
  <c r="BT132" i="1" s="1"/>
  <c r="BV132" i="1" s="1"/>
  <c r="BX132" i="1" s="1"/>
  <c r="BZ132" i="1" s="1"/>
  <c r="BH131" i="1"/>
  <c r="BJ131" i="1" s="1"/>
  <c r="BL131" i="1" s="1"/>
  <c r="BN131" i="1" s="1"/>
  <c r="BP131" i="1" s="1"/>
  <c r="BR131" i="1" s="1"/>
  <c r="BT131" i="1" s="1"/>
  <c r="BV131" i="1" s="1"/>
  <c r="BX131" i="1" s="1"/>
  <c r="BZ131" i="1" s="1"/>
  <c r="BH128" i="1"/>
  <c r="BJ128" i="1" s="1"/>
  <c r="BL128" i="1" s="1"/>
  <c r="BN128" i="1" s="1"/>
  <c r="BP128" i="1" s="1"/>
  <c r="BR128" i="1" s="1"/>
  <c r="BT128" i="1" s="1"/>
  <c r="BV128" i="1" s="1"/>
  <c r="BX128" i="1" s="1"/>
  <c r="BZ128" i="1" s="1"/>
  <c r="BH127" i="1"/>
  <c r="BJ127" i="1" s="1"/>
  <c r="BL127" i="1" s="1"/>
  <c r="BN127" i="1" s="1"/>
  <c r="BP127" i="1" s="1"/>
  <c r="BR127" i="1" s="1"/>
  <c r="BT127" i="1" s="1"/>
  <c r="BV127" i="1" s="1"/>
  <c r="BX127" i="1" s="1"/>
  <c r="BZ127" i="1" s="1"/>
  <c r="BH126" i="1"/>
  <c r="BJ126" i="1" s="1"/>
  <c r="BL126" i="1" s="1"/>
  <c r="BN126" i="1" s="1"/>
  <c r="BP126" i="1" s="1"/>
  <c r="BR126" i="1" s="1"/>
  <c r="BT126" i="1" s="1"/>
  <c r="BV126" i="1" s="1"/>
  <c r="BX126" i="1" s="1"/>
  <c r="BZ126" i="1" s="1"/>
  <c r="BH125" i="1"/>
  <c r="BJ125" i="1" s="1"/>
  <c r="BL125" i="1" s="1"/>
  <c r="BN125" i="1" s="1"/>
  <c r="BP125" i="1" s="1"/>
  <c r="BR125" i="1" s="1"/>
  <c r="BT125" i="1" s="1"/>
  <c r="BV125" i="1" s="1"/>
  <c r="BX125" i="1" s="1"/>
  <c r="BZ125" i="1" s="1"/>
  <c r="BH119" i="1"/>
  <c r="BJ119" i="1" s="1"/>
  <c r="BL119" i="1" s="1"/>
  <c r="BN119" i="1" s="1"/>
  <c r="BP119" i="1" s="1"/>
  <c r="BR119" i="1" s="1"/>
  <c r="BT119" i="1" s="1"/>
  <c r="BV119" i="1" s="1"/>
  <c r="BX119" i="1" s="1"/>
  <c r="BZ119" i="1" s="1"/>
  <c r="BH118" i="1"/>
  <c r="BJ118" i="1" s="1"/>
  <c r="BL118" i="1" s="1"/>
  <c r="BN118" i="1" s="1"/>
  <c r="BP118" i="1" s="1"/>
  <c r="BR118" i="1" s="1"/>
  <c r="BT118" i="1" s="1"/>
  <c r="BV118" i="1" s="1"/>
  <c r="BX118" i="1" s="1"/>
  <c r="BZ118" i="1" s="1"/>
  <c r="BH117" i="1"/>
  <c r="BJ117" i="1" s="1"/>
  <c r="BL117" i="1" s="1"/>
  <c r="BN117" i="1" s="1"/>
  <c r="BP117" i="1" s="1"/>
  <c r="BR117" i="1" s="1"/>
  <c r="BT117" i="1" s="1"/>
  <c r="BV117" i="1" s="1"/>
  <c r="BX117" i="1" s="1"/>
  <c r="BZ117" i="1" s="1"/>
  <c r="BH114" i="1"/>
  <c r="BJ114" i="1" s="1"/>
  <c r="BL114" i="1" s="1"/>
  <c r="BN114" i="1" s="1"/>
  <c r="BP114" i="1" s="1"/>
  <c r="BR114" i="1" s="1"/>
  <c r="BT114" i="1" s="1"/>
  <c r="BV114" i="1" s="1"/>
  <c r="BX114" i="1" s="1"/>
  <c r="BZ114" i="1" s="1"/>
  <c r="BH111" i="1"/>
  <c r="BJ111" i="1" s="1"/>
  <c r="BL111" i="1" s="1"/>
  <c r="BN111" i="1" s="1"/>
  <c r="BP111" i="1" s="1"/>
  <c r="BR111" i="1" s="1"/>
  <c r="BT111" i="1" s="1"/>
  <c r="BV111" i="1" s="1"/>
  <c r="BX111" i="1" s="1"/>
  <c r="BZ111" i="1" s="1"/>
  <c r="BH108" i="1"/>
  <c r="BJ108" i="1" s="1"/>
  <c r="BL108" i="1" s="1"/>
  <c r="BN108" i="1" s="1"/>
  <c r="BP108" i="1" s="1"/>
  <c r="BR108" i="1" s="1"/>
  <c r="BT108" i="1" s="1"/>
  <c r="BV108" i="1" s="1"/>
  <c r="BX108" i="1" s="1"/>
  <c r="BZ108" i="1" s="1"/>
  <c r="BH105" i="1"/>
  <c r="BJ105" i="1" s="1"/>
  <c r="BL105" i="1" s="1"/>
  <c r="BN105" i="1" s="1"/>
  <c r="BP105" i="1" s="1"/>
  <c r="BR105" i="1" s="1"/>
  <c r="BT105" i="1" s="1"/>
  <c r="BV105" i="1" s="1"/>
  <c r="BX105" i="1" s="1"/>
  <c r="BZ105" i="1" s="1"/>
  <c r="BH104" i="1"/>
  <c r="BJ104" i="1" s="1"/>
  <c r="BL104" i="1" s="1"/>
  <c r="BN104" i="1" s="1"/>
  <c r="BP104" i="1" s="1"/>
  <c r="BR104" i="1" s="1"/>
  <c r="BT104" i="1" s="1"/>
  <c r="BV104" i="1" s="1"/>
  <c r="BX104" i="1" s="1"/>
  <c r="BZ104" i="1" s="1"/>
  <c r="BH101" i="1"/>
  <c r="BJ101" i="1" s="1"/>
  <c r="BL101" i="1" s="1"/>
  <c r="BN101" i="1" s="1"/>
  <c r="BP101" i="1" s="1"/>
  <c r="BR101" i="1" s="1"/>
  <c r="BT101" i="1" s="1"/>
  <c r="BV101" i="1" s="1"/>
  <c r="BX101" i="1" s="1"/>
  <c r="BZ101" i="1" s="1"/>
  <c r="BH98" i="1"/>
  <c r="BJ98" i="1" s="1"/>
  <c r="BL98" i="1" s="1"/>
  <c r="BN98" i="1" s="1"/>
  <c r="BP98" i="1" s="1"/>
  <c r="BR98" i="1" s="1"/>
  <c r="BT98" i="1" s="1"/>
  <c r="BV98" i="1" s="1"/>
  <c r="BX98" i="1" s="1"/>
  <c r="BZ98" i="1" s="1"/>
  <c r="BH95" i="1"/>
  <c r="BJ95" i="1" s="1"/>
  <c r="BL95" i="1" s="1"/>
  <c r="BN95" i="1" s="1"/>
  <c r="BP95" i="1" s="1"/>
  <c r="BR95" i="1" s="1"/>
  <c r="BT95" i="1" s="1"/>
  <c r="BV95" i="1" s="1"/>
  <c r="BX95" i="1" s="1"/>
  <c r="BZ95" i="1" s="1"/>
  <c r="BH94" i="1"/>
  <c r="BJ94" i="1" s="1"/>
  <c r="BL94" i="1" s="1"/>
  <c r="BN94" i="1" s="1"/>
  <c r="BP94" i="1" s="1"/>
  <c r="BR94" i="1" s="1"/>
  <c r="BT94" i="1" s="1"/>
  <c r="BV94" i="1" s="1"/>
  <c r="BX94" i="1" s="1"/>
  <c r="BZ94" i="1" s="1"/>
  <c r="BH93" i="1"/>
  <c r="BJ93" i="1" s="1"/>
  <c r="BL93" i="1" s="1"/>
  <c r="BN93" i="1" s="1"/>
  <c r="BP93" i="1" s="1"/>
  <c r="BR93" i="1" s="1"/>
  <c r="BT93" i="1" s="1"/>
  <c r="BV93" i="1" s="1"/>
  <c r="BX93" i="1" s="1"/>
  <c r="BZ93" i="1" s="1"/>
  <c r="BH90" i="1"/>
  <c r="BJ90" i="1" s="1"/>
  <c r="BL90" i="1" s="1"/>
  <c r="BN90" i="1" s="1"/>
  <c r="BP90" i="1" s="1"/>
  <c r="BR90" i="1" s="1"/>
  <c r="BT90" i="1" s="1"/>
  <c r="BV90" i="1" s="1"/>
  <c r="BX90" i="1" s="1"/>
  <c r="BZ90" i="1" s="1"/>
  <c r="BH89" i="1"/>
  <c r="BJ89" i="1" s="1"/>
  <c r="BL89" i="1" s="1"/>
  <c r="BN89" i="1" s="1"/>
  <c r="BP89" i="1" s="1"/>
  <c r="BR89" i="1" s="1"/>
  <c r="BT89" i="1" s="1"/>
  <c r="BV89" i="1" s="1"/>
  <c r="BX89" i="1" s="1"/>
  <c r="BZ89" i="1" s="1"/>
  <c r="BH88" i="1"/>
  <c r="BJ88" i="1" s="1"/>
  <c r="BL88" i="1" s="1"/>
  <c r="BN88" i="1" s="1"/>
  <c r="BP88" i="1" s="1"/>
  <c r="BR88" i="1" s="1"/>
  <c r="BT88" i="1" s="1"/>
  <c r="BV88" i="1" s="1"/>
  <c r="BX88" i="1" s="1"/>
  <c r="BZ88" i="1" s="1"/>
  <c r="BH87" i="1"/>
  <c r="BJ87" i="1" s="1"/>
  <c r="BL87" i="1" s="1"/>
  <c r="BN87" i="1" s="1"/>
  <c r="BP87" i="1" s="1"/>
  <c r="BR87" i="1" s="1"/>
  <c r="BT87" i="1" s="1"/>
  <c r="BV87" i="1" s="1"/>
  <c r="BX87" i="1" s="1"/>
  <c r="BZ87" i="1" s="1"/>
  <c r="BH86" i="1"/>
  <c r="BJ86" i="1" s="1"/>
  <c r="BL86" i="1" s="1"/>
  <c r="BN86" i="1" s="1"/>
  <c r="BP86" i="1" s="1"/>
  <c r="BR86" i="1" s="1"/>
  <c r="BT86" i="1" s="1"/>
  <c r="BV86" i="1" s="1"/>
  <c r="BX86" i="1" s="1"/>
  <c r="BZ86" i="1" s="1"/>
  <c r="BH85" i="1"/>
  <c r="BJ85" i="1" s="1"/>
  <c r="BL85" i="1" s="1"/>
  <c r="BN85" i="1" s="1"/>
  <c r="BP85" i="1" s="1"/>
  <c r="BR85" i="1" s="1"/>
  <c r="BT85" i="1" s="1"/>
  <c r="BV85" i="1" s="1"/>
  <c r="BX85" i="1" s="1"/>
  <c r="BZ85" i="1" s="1"/>
  <c r="BH80" i="1"/>
  <c r="BJ80" i="1" s="1"/>
  <c r="BL80" i="1" s="1"/>
  <c r="BN80" i="1" s="1"/>
  <c r="BP80" i="1" s="1"/>
  <c r="BR80" i="1" s="1"/>
  <c r="BT80" i="1" s="1"/>
  <c r="BV80" i="1" s="1"/>
  <c r="BX80" i="1" s="1"/>
  <c r="BZ80" i="1" s="1"/>
  <c r="BH79" i="1"/>
  <c r="BJ79" i="1" s="1"/>
  <c r="BL79" i="1" s="1"/>
  <c r="BN79" i="1" s="1"/>
  <c r="BP79" i="1" s="1"/>
  <c r="BR79" i="1" s="1"/>
  <c r="BT79" i="1" s="1"/>
  <c r="BV79" i="1" s="1"/>
  <c r="BX79" i="1" s="1"/>
  <c r="BZ79" i="1" s="1"/>
  <c r="BH78" i="1"/>
  <c r="BJ78" i="1" s="1"/>
  <c r="BL78" i="1" s="1"/>
  <c r="BN78" i="1" s="1"/>
  <c r="BP78" i="1" s="1"/>
  <c r="BR78" i="1" s="1"/>
  <c r="BT78" i="1" s="1"/>
  <c r="BV78" i="1" s="1"/>
  <c r="BX78" i="1" s="1"/>
  <c r="BZ78" i="1" s="1"/>
  <c r="BH77" i="1"/>
  <c r="BJ77" i="1" s="1"/>
  <c r="BL77" i="1" s="1"/>
  <c r="BN77" i="1" s="1"/>
  <c r="BP77" i="1" s="1"/>
  <c r="BR77" i="1" s="1"/>
  <c r="BT77" i="1" s="1"/>
  <c r="BV77" i="1" s="1"/>
  <c r="BX77" i="1" s="1"/>
  <c r="BZ77" i="1" s="1"/>
  <c r="BH65" i="1"/>
  <c r="BJ65" i="1" s="1"/>
  <c r="BL65" i="1" s="1"/>
  <c r="BN65" i="1" s="1"/>
  <c r="BP65" i="1" s="1"/>
  <c r="BR65" i="1" s="1"/>
  <c r="BT65" i="1" s="1"/>
  <c r="BV65" i="1" s="1"/>
  <c r="BX65" i="1" s="1"/>
  <c r="BZ65" i="1" s="1"/>
  <c r="BH64" i="1"/>
  <c r="BJ64" i="1" s="1"/>
  <c r="BL64" i="1" s="1"/>
  <c r="BN64" i="1" s="1"/>
  <c r="BP64" i="1" s="1"/>
  <c r="BR64" i="1" s="1"/>
  <c r="BT64" i="1" s="1"/>
  <c r="BV64" i="1" s="1"/>
  <c r="BX64" i="1" s="1"/>
  <c r="BZ64" i="1" s="1"/>
  <c r="BH63" i="1"/>
  <c r="BJ63" i="1" s="1"/>
  <c r="BL63" i="1" s="1"/>
  <c r="BN63" i="1" s="1"/>
  <c r="BP63" i="1" s="1"/>
  <c r="BR63" i="1" s="1"/>
  <c r="BT63" i="1" s="1"/>
  <c r="BV63" i="1" s="1"/>
  <c r="BX63" i="1" s="1"/>
  <c r="BZ63" i="1" s="1"/>
  <c r="BH62" i="1"/>
  <c r="BJ62" i="1" s="1"/>
  <c r="BL62" i="1" s="1"/>
  <c r="BN62" i="1" s="1"/>
  <c r="BP62" i="1" s="1"/>
  <c r="BR62" i="1" s="1"/>
  <c r="BT62" i="1" s="1"/>
  <c r="BV62" i="1" s="1"/>
  <c r="BX62" i="1" s="1"/>
  <c r="BZ62" i="1" s="1"/>
  <c r="BH61" i="1"/>
  <c r="BJ61" i="1" s="1"/>
  <c r="BL61" i="1" s="1"/>
  <c r="BN61" i="1" s="1"/>
  <c r="BP61" i="1" s="1"/>
  <c r="BR61" i="1" s="1"/>
  <c r="BT61" i="1" s="1"/>
  <c r="BV61" i="1" s="1"/>
  <c r="BX61" i="1" s="1"/>
  <c r="BZ61" i="1" s="1"/>
  <c r="BH60" i="1"/>
  <c r="BJ60" i="1" s="1"/>
  <c r="BL60" i="1" s="1"/>
  <c r="BN60" i="1" s="1"/>
  <c r="BP60" i="1" s="1"/>
  <c r="BR60" i="1" s="1"/>
  <c r="BT60" i="1" s="1"/>
  <c r="BV60" i="1" s="1"/>
  <c r="BX60" i="1" s="1"/>
  <c r="BZ60" i="1" s="1"/>
  <c r="BH54" i="1"/>
  <c r="BJ54" i="1" s="1"/>
  <c r="BL54" i="1" s="1"/>
  <c r="BN54" i="1" s="1"/>
  <c r="BP54" i="1" s="1"/>
  <c r="BR54" i="1" s="1"/>
  <c r="BT54" i="1" s="1"/>
  <c r="BV54" i="1" s="1"/>
  <c r="BX54" i="1" s="1"/>
  <c r="BZ54" i="1" s="1"/>
  <c r="BH53" i="1"/>
  <c r="BJ53" i="1" s="1"/>
  <c r="BL53" i="1" s="1"/>
  <c r="BN53" i="1" s="1"/>
  <c r="BP53" i="1" s="1"/>
  <c r="BR53" i="1" s="1"/>
  <c r="BT53" i="1" s="1"/>
  <c r="BV53" i="1" s="1"/>
  <c r="BX53" i="1" s="1"/>
  <c r="BZ53" i="1" s="1"/>
  <c r="BH45" i="1"/>
  <c r="BJ45" i="1" s="1"/>
  <c r="BL45" i="1" s="1"/>
  <c r="BN45" i="1" s="1"/>
  <c r="BP45" i="1" s="1"/>
  <c r="BR45" i="1" s="1"/>
  <c r="BT45" i="1" s="1"/>
  <c r="BV45" i="1" s="1"/>
  <c r="BX45" i="1" s="1"/>
  <c r="BZ45" i="1" s="1"/>
  <c r="BH44" i="1"/>
  <c r="BJ44" i="1" s="1"/>
  <c r="BL44" i="1" s="1"/>
  <c r="BN44" i="1" s="1"/>
  <c r="BP44" i="1" s="1"/>
  <c r="BR44" i="1" s="1"/>
  <c r="BT44" i="1" s="1"/>
  <c r="BV44" i="1" s="1"/>
  <c r="BX44" i="1" s="1"/>
  <c r="BZ44" i="1" s="1"/>
  <c r="BH43" i="1"/>
  <c r="BJ43" i="1" s="1"/>
  <c r="BL43" i="1" s="1"/>
  <c r="BN43" i="1" s="1"/>
  <c r="BP43" i="1" s="1"/>
  <c r="BR43" i="1" s="1"/>
  <c r="BT43" i="1" s="1"/>
  <c r="BV43" i="1" s="1"/>
  <c r="BX43" i="1" s="1"/>
  <c r="BZ43" i="1" s="1"/>
  <c r="BH39" i="1"/>
  <c r="BJ39" i="1" s="1"/>
  <c r="BL39" i="1" s="1"/>
  <c r="BN39" i="1" s="1"/>
  <c r="BP39" i="1" s="1"/>
  <c r="BR39" i="1" s="1"/>
  <c r="BT39" i="1" s="1"/>
  <c r="BV39" i="1" s="1"/>
  <c r="BX39" i="1" s="1"/>
  <c r="BZ39" i="1" s="1"/>
  <c r="BH38" i="1"/>
  <c r="BJ38" i="1" s="1"/>
  <c r="BL38" i="1" s="1"/>
  <c r="BN38" i="1" s="1"/>
  <c r="BP38" i="1" s="1"/>
  <c r="BR38" i="1" s="1"/>
  <c r="BT38" i="1" s="1"/>
  <c r="BV38" i="1" s="1"/>
  <c r="BX38" i="1" s="1"/>
  <c r="BZ38" i="1" s="1"/>
  <c r="BH37" i="1"/>
  <c r="BJ37" i="1" s="1"/>
  <c r="BL37" i="1" s="1"/>
  <c r="BN37" i="1" s="1"/>
  <c r="BP37" i="1" s="1"/>
  <c r="BR37" i="1" s="1"/>
  <c r="BT37" i="1" s="1"/>
  <c r="BV37" i="1" s="1"/>
  <c r="BX37" i="1" s="1"/>
  <c r="BZ37" i="1" s="1"/>
  <c r="BH33" i="1"/>
  <c r="BJ33" i="1" s="1"/>
  <c r="BL33" i="1" s="1"/>
  <c r="BN33" i="1" s="1"/>
  <c r="BP33" i="1" s="1"/>
  <c r="BR33" i="1" s="1"/>
  <c r="BT33" i="1" s="1"/>
  <c r="BV33" i="1" s="1"/>
  <c r="BX33" i="1" s="1"/>
  <c r="BZ33" i="1" s="1"/>
  <c r="BH32" i="1"/>
  <c r="BJ32" i="1" s="1"/>
  <c r="BL32" i="1" s="1"/>
  <c r="BN32" i="1" s="1"/>
  <c r="BP32" i="1" s="1"/>
  <c r="BR32" i="1" s="1"/>
  <c r="BT32" i="1" s="1"/>
  <c r="BV32" i="1" s="1"/>
  <c r="BX32" i="1" s="1"/>
  <c r="BZ32" i="1" s="1"/>
  <c r="BH29" i="1"/>
  <c r="BJ29" i="1" s="1"/>
  <c r="BL29" i="1" s="1"/>
  <c r="BN29" i="1" s="1"/>
  <c r="BP29" i="1" s="1"/>
  <c r="BR29" i="1" s="1"/>
  <c r="BT29" i="1" s="1"/>
  <c r="BV29" i="1" s="1"/>
  <c r="BX29" i="1" s="1"/>
  <c r="BZ29" i="1" s="1"/>
  <c r="BH28" i="1"/>
  <c r="BJ28" i="1" s="1"/>
  <c r="BL28" i="1" s="1"/>
  <c r="BN28" i="1" s="1"/>
  <c r="BP28" i="1" s="1"/>
  <c r="BR28" i="1" s="1"/>
  <c r="BT28" i="1" s="1"/>
  <c r="BV28" i="1" s="1"/>
  <c r="BX28" i="1" s="1"/>
  <c r="BZ28" i="1" s="1"/>
  <c r="BH27" i="1"/>
  <c r="BJ27" i="1" s="1"/>
  <c r="BL27" i="1" s="1"/>
  <c r="BN27" i="1" s="1"/>
  <c r="BP27" i="1" s="1"/>
  <c r="BR27" i="1" s="1"/>
  <c r="BT27" i="1" s="1"/>
  <c r="BV27" i="1" s="1"/>
  <c r="BX27" i="1" s="1"/>
  <c r="BZ27" i="1" s="1"/>
  <c r="BH25" i="1"/>
  <c r="BJ25" i="1" s="1"/>
  <c r="BL25" i="1" s="1"/>
  <c r="BN25" i="1" s="1"/>
  <c r="BP25" i="1" s="1"/>
  <c r="BR25" i="1" s="1"/>
  <c r="BT25" i="1" s="1"/>
  <c r="BV25" i="1" s="1"/>
  <c r="BX25" i="1" s="1"/>
  <c r="BZ25" i="1" s="1"/>
  <c r="BH24" i="1"/>
  <c r="BJ24" i="1" s="1"/>
  <c r="BL24" i="1" s="1"/>
  <c r="BN24" i="1" s="1"/>
  <c r="BP24" i="1" s="1"/>
  <c r="BR24" i="1" s="1"/>
  <c r="BT24" i="1" s="1"/>
  <c r="BV24" i="1" s="1"/>
  <c r="BX24" i="1" s="1"/>
  <c r="BZ24" i="1" s="1"/>
  <c r="BH21" i="1"/>
  <c r="BJ21" i="1" s="1"/>
  <c r="BL21" i="1" s="1"/>
  <c r="BN21" i="1" s="1"/>
  <c r="BP21" i="1" s="1"/>
  <c r="BR21" i="1" s="1"/>
  <c r="BT21" i="1" s="1"/>
  <c r="BV21" i="1" s="1"/>
  <c r="BX21" i="1" s="1"/>
  <c r="BZ21" i="1" s="1"/>
  <c r="AI213" i="1"/>
  <c r="AK213" i="1" s="1"/>
  <c r="AM213" i="1" s="1"/>
  <c r="AO213" i="1" s="1"/>
  <c r="AQ213" i="1" s="1"/>
  <c r="AS213" i="1" s="1"/>
  <c r="AU213" i="1" s="1"/>
  <c r="AW213" i="1" s="1"/>
  <c r="AY213" i="1" s="1"/>
  <c r="BA213" i="1" s="1"/>
  <c r="BC213" i="1" s="1"/>
  <c r="BE213" i="1" s="1"/>
  <c r="AI212" i="1"/>
  <c r="AK212" i="1" s="1"/>
  <c r="AM212" i="1" s="1"/>
  <c r="AO212" i="1" s="1"/>
  <c r="AQ212" i="1" s="1"/>
  <c r="AS212" i="1" s="1"/>
  <c r="AU212" i="1" s="1"/>
  <c r="AW212" i="1" s="1"/>
  <c r="AY212" i="1" s="1"/>
  <c r="BA212" i="1" s="1"/>
  <c r="BC212" i="1" s="1"/>
  <c r="BE212" i="1" s="1"/>
  <c r="AI211" i="1"/>
  <c r="AK211" i="1" s="1"/>
  <c r="AM211" i="1" s="1"/>
  <c r="AO211" i="1" s="1"/>
  <c r="AQ211" i="1" s="1"/>
  <c r="AS211" i="1" s="1"/>
  <c r="AU211" i="1" s="1"/>
  <c r="AW211" i="1" s="1"/>
  <c r="AY211" i="1" s="1"/>
  <c r="BA211" i="1" s="1"/>
  <c r="BC211" i="1" s="1"/>
  <c r="BE211" i="1" s="1"/>
  <c r="AI210" i="1"/>
  <c r="AK210" i="1" s="1"/>
  <c r="AM210" i="1" s="1"/>
  <c r="AO210" i="1" s="1"/>
  <c r="AQ210" i="1" s="1"/>
  <c r="AS210" i="1" s="1"/>
  <c r="AU210" i="1" s="1"/>
  <c r="AW210" i="1" s="1"/>
  <c r="AY210" i="1" s="1"/>
  <c r="BA210" i="1" s="1"/>
  <c r="BC210" i="1" s="1"/>
  <c r="BE210" i="1" s="1"/>
  <c r="AI209" i="1"/>
  <c r="AK209" i="1" s="1"/>
  <c r="AM209" i="1" s="1"/>
  <c r="AO209" i="1" s="1"/>
  <c r="AQ209" i="1" s="1"/>
  <c r="AS209" i="1" s="1"/>
  <c r="AU209" i="1" s="1"/>
  <c r="AW209" i="1" s="1"/>
  <c r="AY209" i="1" s="1"/>
  <c r="BA209" i="1" s="1"/>
  <c r="BC209" i="1" s="1"/>
  <c r="BE209" i="1" s="1"/>
  <c r="AI208" i="1"/>
  <c r="AK208" i="1" s="1"/>
  <c r="AM208" i="1" s="1"/>
  <c r="AO208" i="1" s="1"/>
  <c r="AQ208" i="1" s="1"/>
  <c r="AS208" i="1" s="1"/>
  <c r="AU208" i="1" s="1"/>
  <c r="AW208" i="1" s="1"/>
  <c r="AY208" i="1" s="1"/>
  <c r="BA208" i="1" s="1"/>
  <c r="BC208" i="1" s="1"/>
  <c r="BE208" i="1" s="1"/>
  <c r="AI207" i="1"/>
  <c r="AK207" i="1" s="1"/>
  <c r="AM207" i="1" s="1"/>
  <c r="AO207" i="1" s="1"/>
  <c r="AQ207" i="1" s="1"/>
  <c r="AS207" i="1" s="1"/>
  <c r="AU207" i="1" s="1"/>
  <c r="AW207" i="1" s="1"/>
  <c r="AY207" i="1" s="1"/>
  <c r="BA207" i="1" s="1"/>
  <c r="BC207" i="1" s="1"/>
  <c r="BE207" i="1" s="1"/>
  <c r="AI206" i="1"/>
  <c r="AK206" i="1" s="1"/>
  <c r="AM206" i="1" s="1"/>
  <c r="AO206" i="1" s="1"/>
  <c r="AQ206" i="1" s="1"/>
  <c r="AS206" i="1" s="1"/>
  <c r="AU206" i="1" s="1"/>
  <c r="AW206" i="1" s="1"/>
  <c r="AY206" i="1" s="1"/>
  <c r="BA206" i="1" s="1"/>
  <c r="BC206" i="1" s="1"/>
  <c r="BE206" i="1" s="1"/>
  <c r="AI205" i="1"/>
  <c r="AK205" i="1" s="1"/>
  <c r="AM205" i="1" s="1"/>
  <c r="AO205" i="1" s="1"/>
  <c r="AQ205" i="1" s="1"/>
  <c r="AS205" i="1" s="1"/>
  <c r="AU205" i="1" s="1"/>
  <c r="AW205" i="1" s="1"/>
  <c r="AY205" i="1" s="1"/>
  <c r="BA205" i="1" s="1"/>
  <c r="BC205" i="1" s="1"/>
  <c r="BE205" i="1" s="1"/>
  <c r="AI204" i="1"/>
  <c r="AK204" i="1" s="1"/>
  <c r="AM204" i="1" s="1"/>
  <c r="AO204" i="1" s="1"/>
  <c r="AQ204" i="1" s="1"/>
  <c r="AS204" i="1" s="1"/>
  <c r="AU204" i="1" s="1"/>
  <c r="AW204" i="1" s="1"/>
  <c r="AY204" i="1" s="1"/>
  <c r="BA204" i="1" s="1"/>
  <c r="BC204" i="1" s="1"/>
  <c r="BE204" i="1" s="1"/>
  <c r="AI201" i="1"/>
  <c r="AK201" i="1" s="1"/>
  <c r="AM201" i="1" s="1"/>
  <c r="AO201" i="1" s="1"/>
  <c r="AQ201" i="1" s="1"/>
  <c r="AS201" i="1" s="1"/>
  <c r="AU201" i="1" s="1"/>
  <c r="AW201" i="1" s="1"/>
  <c r="AY201" i="1" s="1"/>
  <c r="BA201" i="1" s="1"/>
  <c r="BC201" i="1" s="1"/>
  <c r="BE201" i="1" s="1"/>
  <c r="AI200" i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BE200" i="1" s="1"/>
  <c r="AI199" i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BE199" i="1" s="1"/>
  <c r="AI198" i="1"/>
  <c r="AK198" i="1" s="1"/>
  <c r="AM198" i="1" s="1"/>
  <c r="AO198" i="1" s="1"/>
  <c r="AQ198" i="1" s="1"/>
  <c r="AS198" i="1" s="1"/>
  <c r="AU198" i="1" s="1"/>
  <c r="AW198" i="1" s="1"/>
  <c r="AY198" i="1" s="1"/>
  <c r="BA198" i="1" s="1"/>
  <c r="BC198" i="1" s="1"/>
  <c r="BE198" i="1" s="1"/>
  <c r="AI195" i="1"/>
  <c r="AK195" i="1" s="1"/>
  <c r="AM195" i="1" s="1"/>
  <c r="AO195" i="1" s="1"/>
  <c r="AQ195" i="1" s="1"/>
  <c r="AS195" i="1" s="1"/>
  <c r="AU195" i="1" s="1"/>
  <c r="AW195" i="1" s="1"/>
  <c r="AY195" i="1" s="1"/>
  <c r="BA195" i="1" s="1"/>
  <c r="BC195" i="1" s="1"/>
  <c r="BE195" i="1" s="1"/>
  <c r="AI187" i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BE187" i="1" s="1"/>
  <c r="AI186" i="1"/>
  <c r="AK186" i="1" s="1"/>
  <c r="AM186" i="1" s="1"/>
  <c r="AO186" i="1" s="1"/>
  <c r="AQ186" i="1" s="1"/>
  <c r="AS186" i="1" s="1"/>
  <c r="AU186" i="1" s="1"/>
  <c r="AW186" i="1" s="1"/>
  <c r="AY186" i="1" s="1"/>
  <c r="BA186" i="1" s="1"/>
  <c r="BC186" i="1" s="1"/>
  <c r="BE186" i="1" s="1"/>
  <c r="AI168" i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BE168" i="1" s="1"/>
  <c r="AI167" i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BE167" i="1" s="1"/>
  <c r="AI164" i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BE164" i="1" s="1"/>
  <c r="AI163" i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BE163" i="1" s="1"/>
  <c r="AI160" i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BE160" i="1" s="1"/>
  <c r="AI159" i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BE159" i="1" s="1"/>
  <c r="AI156" i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BE156" i="1" s="1"/>
  <c r="AI155" i="1"/>
  <c r="AK155" i="1" s="1"/>
  <c r="AM155" i="1" s="1"/>
  <c r="AO155" i="1" s="1"/>
  <c r="AQ155" i="1" s="1"/>
  <c r="AS155" i="1" s="1"/>
  <c r="AU155" i="1" s="1"/>
  <c r="AW155" i="1" s="1"/>
  <c r="AY155" i="1" s="1"/>
  <c r="BA155" i="1" s="1"/>
  <c r="BC155" i="1" s="1"/>
  <c r="BE155" i="1" s="1"/>
  <c r="AI152" i="1"/>
  <c r="AK152" i="1" s="1"/>
  <c r="AM152" i="1" s="1"/>
  <c r="AO152" i="1" s="1"/>
  <c r="AQ152" i="1" s="1"/>
  <c r="AS152" i="1" s="1"/>
  <c r="AU152" i="1" s="1"/>
  <c r="AW152" i="1" s="1"/>
  <c r="AY152" i="1" s="1"/>
  <c r="BA152" i="1" s="1"/>
  <c r="BC152" i="1" s="1"/>
  <c r="BE152" i="1" s="1"/>
  <c r="AI151" i="1"/>
  <c r="AK151" i="1" s="1"/>
  <c r="AM151" i="1" s="1"/>
  <c r="AO151" i="1" s="1"/>
  <c r="AQ151" i="1" s="1"/>
  <c r="AS151" i="1" s="1"/>
  <c r="AU151" i="1" s="1"/>
  <c r="AW151" i="1" s="1"/>
  <c r="AY151" i="1" s="1"/>
  <c r="BA151" i="1" s="1"/>
  <c r="BC151" i="1" s="1"/>
  <c r="BE151" i="1" s="1"/>
  <c r="AI148" i="1"/>
  <c r="AK148" i="1" s="1"/>
  <c r="AM148" i="1" s="1"/>
  <c r="AO148" i="1" s="1"/>
  <c r="AQ148" i="1" s="1"/>
  <c r="AS148" i="1" s="1"/>
  <c r="AU148" i="1" s="1"/>
  <c r="AW148" i="1" s="1"/>
  <c r="AY148" i="1" s="1"/>
  <c r="BA148" i="1" s="1"/>
  <c r="BC148" i="1" s="1"/>
  <c r="BE148" i="1" s="1"/>
  <c r="AI147" i="1"/>
  <c r="AK147" i="1" s="1"/>
  <c r="AM147" i="1" s="1"/>
  <c r="AO147" i="1" s="1"/>
  <c r="AQ147" i="1" s="1"/>
  <c r="AS147" i="1" s="1"/>
  <c r="AU147" i="1" s="1"/>
  <c r="AW147" i="1" s="1"/>
  <c r="AY147" i="1" s="1"/>
  <c r="BA147" i="1" s="1"/>
  <c r="BC147" i="1" s="1"/>
  <c r="BE147" i="1" s="1"/>
  <c r="AI144" i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BE144" i="1" s="1"/>
  <c r="AI143" i="1"/>
  <c r="AK143" i="1" s="1"/>
  <c r="AM143" i="1" s="1"/>
  <c r="AO143" i="1" s="1"/>
  <c r="AQ143" i="1" s="1"/>
  <c r="AS143" i="1" s="1"/>
  <c r="AU143" i="1" s="1"/>
  <c r="AW143" i="1" s="1"/>
  <c r="AY143" i="1" s="1"/>
  <c r="BA143" i="1" s="1"/>
  <c r="BC143" i="1" s="1"/>
  <c r="BE143" i="1" s="1"/>
  <c r="AI140" i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BE140" i="1" s="1"/>
  <c r="AI139" i="1"/>
  <c r="AK139" i="1" s="1"/>
  <c r="AM139" i="1" s="1"/>
  <c r="AO139" i="1" s="1"/>
  <c r="AQ139" i="1" s="1"/>
  <c r="AS139" i="1" s="1"/>
  <c r="AU139" i="1" s="1"/>
  <c r="AW139" i="1" s="1"/>
  <c r="AY139" i="1" s="1"/>
  <c r="BA139" i="1" s="1"/>
  <c r="BC139" i="1" s="1"/>
  <c r="BE139" i="1" s="1"/>
  <c r="AI136" i="1"/>
  <c r="AK136" i="1" s="1"/>
  <c r="AM136" i="1" s="1"/>
  <c r="AO136" i="1" s="1"/>
  <c r="AQ136" i="1" s="1"/>
  <c r="AS136" i="1" s="1"/>
  <c r="AU136" i="1" s="1"/>
  <c r="AW136" i="1" s="1"/>
  <c r="AY136" i="1" s="1"/>
  <c r="BA136" i="1" s="1"/>
  <c r="BC136" i="1" s="1"/>
  <c r="BE136" i="1" s="1"/>
  <c r="AI135" i="1"/>
  <c r="AK135" i="1" s="1"/>
  <c r="AM135" i="1" s="1"/>
  <c r="AO135" i="1" s="1"/>
  <c r="AQ135" i="1" s="1"/>
  <c r="AS135" i="1" s="1"/>
  <c r="AU135" i="1" s="1"/>
  <c r="AW135" i="1" s="1"/>
  <c r="AY135" i="1" s="1"/>
  <c r="BA135" i="1" s="1"/>
  <c r="BC135" i="1" s="1"/>
  <c r="BE135" i="1" s="1"/>
  <c r="AI132" i="1"/>
  <c r="AK132" i="1" s="1"/>
  <c r="AM132" i="1" s="1"/>
  <c r="AO132" i="1" s="1"/>
  <c r="AQ132" i="1" s="1"/>
  <c r="AS132" i="1" s="1"/>
  <c r="AU132" i="1" s="1"/>
  <c r="AW132" i="1" s="1"/>
  <c r="AY132" i="1" s="1"/>
  <c r="BA132" i="1" s="1"/>
  <c r="BC132" i="1" s="1"/>
  <c r="BE132" i="1" s="1"/>
  <c r="AI131" i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BE131" i="1" s="1"/>
  <c r="AI128" i="1"/>
  <c r="AK128" i="1" s="1"/>
  <c r="AM128" i="1" s="1"/>
  <c r="AO128" i="1" s="1"/>
  <c r="AQ128" i="1" s="1"/>
  <c r="AS128" i="1" s="1"/>
  <c r="AU128" i="1" s="1"/>
  <c r="AW128" i="1" s="1"/>
  <c r="AY128" i="1" s="1"/>
  <c r="BA128" i="1" s="1"/>
  <c r="BC128" i="1" s="1"/>
  <c r="BE128" i="1" s="1"/>
  <c r="AI127" i="1"/>
  <c r="AK127" i="1" s="1"/>
  <c r="AM127" i="1" s="1"/>
  <c r="AO127" i="1" s="1"/>
  <c r="AQ127" i="1" s="1"/>
  <c r="AS127" i="1" s="1"/>
  <c r="AU127" i="1" s="1"/>
  <c r="AW127" i="1" s="1"/>
  <c r="AY127" i="1" s="1"/>
  <c r="BA127" i="1" s="1"/>
  <c r="BC127" i="1" s="1"/>
  <c r="BE127" i="1" s="1"/>
  <c r="AI126" i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BE126" i="1" s="1"/>
  <c r="AI125" i="1"/>
  <c r="AK125" i="1" s="1"/>
  <c r="AM125" i="1" s="1"/>
  <c r="AO125" i="1" s="1"/>
  <c r="AQ125" i="1" s="1"/>
  <c r="AS125" i="1" s="1"/>
  <c r="AU125" i="1" s="1"/>
  <c r="AW125" i="1" s="1"/>
  <c r="AY125" i="1" s="1"/>
  <c r="BA125" i="1" s="1"/>
  <c r="BC125" i="1" s="1"/>
  <c r="BE125" i="1" s="1"/>
  <c r="AI119" i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E119" i="1" s="1"/>
  <c r="AI118" i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BE118" i="1" s="1"/>
  <c r="AI117" i="1"/>
  <c r="AK117" i="1" s="1"/>
  <c r="AM117" i="1" s="1"/>
  <c r="AO117" i="1" s="1"/>
  <c r="AQ117" i="1" s="1"/>
  <c r="AS117" i="1" s="1"/>
  <c r="AU117" i="1" s="1"/>
  <c r="AW117" i="1" s="1"/>
  <c r="AY117" i="1" s="1"/>
  <c r="BA117" i="1" s="1"/>
  <c r="BC117" i="1" s="1"/>
  <c r="BE117" i="1" s="1"/>
  <c r="AI114" i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BE114" i="1" s="1"/>
  <c r="AI111" i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BE111" i="1" s="1"/>
  <c r="AI108" i="1"/>
  <c r="AK108" i="1" s="1"/>
  <c r="AM108" i="1" s="1"/>
  <c r="AO108" i="1" s="1"/>
  <c r="AQ108" i="1" s="1"/>
  <c r="AS108" i="1" s="1"/>
  <c r="AU108" i="1" s="1"/>
  <c r="AW108" i="1" s="1"/>
  <c r="AY108" i="1" s="1"/>
  <c r="BA108" i="1" s="1"/>
  <c r="BC108" i="1" s="1"/>
  <c r="BE108" i="1" s="1"/>
  <c r="AI105" i="1"/>
  <c r="AK105" i="1" s="1"/>
  <c r="AM105" i="1" s="1"/>
  <c r="AO105" i="1" s="1"/>
  <c r="AQ105" i="1" s="1"/>
  <c r="AS105" i="1" s="1"/>
  <c r="AU105" i="1" s="1"/>
  <c r="AW105" i="1" s="1"/>
  <c r="AY105" i="1" s="1"/>
  <c r="BA105" i="1" s="1"/>
  <c r="BC105" i="1" s="1"/>
  <c r="BE105" i="1" s="1"/>
  <c r="AI104" i="1"/>
  <c r="AK104" i="1" s="1"/>
  <c r="AM104" i="1" s="1"/>
  <c r="AO104" i="1" s="1"/>
  <c r="AQ104" i="1" s="1"/>
  <c r="AS104" i="1" s="1"/>
  <c r="AU104" i="1" s="1"/>
  <c r="AW104" i="1" s="1"/>
  <c r="AY104" i="1" s="1"/>
  <c r="BA104" i="1" s="1"/>
  <c r="BC104" i="1" s="1"/>
  <c r="BE104" i="1" s="1"/>
  <c r="AI101" i="1"/>
  <c r="AK101" i="1" s="1"/>
  <c r="AM101" i="1" s="1"/>
  <c r="AO101" i="1" s="1"/>
  <c r="AQ101" i="1" s="1"/>
  <c r="AS101" i="1" s="1"/>
  <c r="AU101" i="1" s="1"/>
  <c r="AW101" i="1" s="1"/>
  <c r="AY101" i="1" s="1"/>
  <c r="BA101" i="1" s="1"/>
  <c r="BC101" i="1" s="1"/>
  <c r="BE101" i="1" s="1"/>
  <c r="AI98" i="1"/>
  <c r="AK98" i="1" s="1"/>
  <c r="AM98" i="1" s="1"/>
  <c r="AO98" i="1" s="1"/>
  <c r="AQ98" i="1" s="1"/>
  <c r="AS98" i="1" s="1"/>
  <c r="AU98" i="1" s="1"/>
  <c r="AW98" i="1" s="1"/>
  <c r="AY98" i="1" s="1"/>
  <c r="BA98" i="1" s="1"/>
  <c r="BC98" i="1" s="1"/>
  <c r="BE98" i="1" s="1"/>
  <c r="AI95" i="1"/>
  <c r="AK95" i="1" s="1"/>
  <c r="AM95" i="1" s="1"/>
  <c r="AO95" i="1" s="1"/>
  <c r="AQ95" i="1" s="1"/>
  <c r="AS95" i="1" s="1"/>
  <c r="AU95" i="1" s="1"/>
  <c r="AW95" i="1" s="1"/>
  <c r="AY95" i="1" s="1"/>
  <c r="BA95" i="1" s="1"/>
  <c r="BC95" i="1" s="1"/>
  <c r="BE95" i="1" s="1"/>
  <c r="AI94" i="1"/>
  <c r="AK94" i="1" s="1"/>
  <c r="AM94" i="1" s="1"/>
  <c r="AO94" i="1" s="1"/>
  <c r="AQ94" i="1" s="1"/>
  <c r="AS94" i="1" s="1"/>
  <c r="AU94" i="1" s="1"/>
  <c r="AW94" i="1" s="1"/>
  <c r="AY94" i="1" s="1"/>
  <c r="BA94" i="1" s="1"/>
  <c r="BC94" i="1" s="1"/>
  <c r="BE94" i="1" s="1"/>
  <c r="AI93" i="1"/>
  <c r="AK93" i="1" s="1"/>
  <c r="AM93" i="1" s="1"/>
  <c r="AO93" i="1" s="1"/>
  <c r="AQ93" i="1" s="1"/>
  <c r="AS93" i="1" s="1"/>
  <c r="AU93" i="1" s="1"/>
  <c r="AW93" i="1" s="1"/>
  <c r="AY93" i="1" s="1"/>
  <c r="BA93" i="1" s="1"/>
  <c r="BC93" i="1" s="1"/>
  <c r="BE93" i="1" s="1"/>
  <c r="AI90" i="1"/>
  <c r="AK90" i="1" s="1"/>
  <c r="AM90" i="1" s="1"/>
  <c r="AO90" i="1" s="1"/>
  <c r="AQ90" i="1" s="1"/>
  <c r="AS90" i="1" s="1"/>
  <c r="AU90" i="1" s="1"/>
  <c r="AW90" i="1" s="1"/>
  <c r="AY90" i="1" s="1"/>
  <c r="BA90" i="1" s="1"/>
  <c r="BC90" i="1" s="1"/>
  <c r="BE90" i="1" s="1"/>
  <c r="AI89" i="1"/>
  <c r="AK89" i="1" s="1"/>
  <c r="AM89" i="1" s="1"/>
  <c r="AO89" i="1" s="1"/>
  <c r="AQ89" i="1" s="1"/>
  <c r="AS89" i="1" s="1"/>
  <c r="AU89" i="1" s="1"/>
  <c r="AW89" i="1" s="1"/>
  <c r="AY89" i="1" s="1"/>
  <c r="BA89" i="1" s="1"/>
  <c r="BC89" i="1" s="1"/>
  <c r="BE89" i="1" s="1"/>
  <c r="AI88" i="1"/>
  <c r="AK88" i="1" s="1"/>
  <c r="AM88" i="1" s="1"/>
  <c r="AO88" i="1" s="1"/>
  <c r="AQ88" i="1" s="1"/>
  <c r="AS88" i="1" s="1"/>
  <c r="AU88" i="1" s="1"/>
  <c r="AW88" i="1" s="1"/>
  <c r="AY88" i="1" s="1"/>
  <c r="BA88" i="1" s="1"/>
  <c r="BC88" i="1" s="1"/>
  <c r="BE88" i="1" s="1"/>
  <c r="AI87" i="1"/>
  <c r="AK87" i="1" s="1"/>
  <c r="AM87" i="1" s="1"/>
  <c r="AO87" i="1" s="1"/>
  <c r="AQ87" i="1" s="1"/>
  <c r="AS87" i="1" s="1"/>
  <c r="AU87" i="1" s="1"/>
  <c r="AW87" i="1" s="1"/>
  <c r="AY87" i="1" s="1"/>
  <c r="BA87" i="1" s="1"/>
  <c r="BC87" i="1" s="1"/>
  <c r="BE87" i="1" s="1"/>
  <c r="AI86" i="1"/>
  <c r="AK86" i="1" s="1"/>
  <c r="AM86" i="1" s="1"/>
  <c r="AO86" i="1" s="1"/>
  <c r="AQ86" i="1" s="1"/>
  <c r="AS86" i="1" s="1"/>
  <c r="AU86" i="1" s="1"/>
  <c r="AW86" i="1" s="1"/>
  <c r="AY86" i="1" s="1"/>
  <c r="BA86" i="1" s="1"/>
  <c r="BC86" i="1" s="1"/>
  <c r="BE86" i="1" s="1"/>
  <c r="AI85" i="1"/>
  <c r="AK85" i="1" s="1"/>
  <c r="AM85" i="1" s="1"/>
  <c r="AO85" i="1" s="1"/>
  <c r="AQ85" i="1" s="1"/>
  <c r="AS85" i="1" s="1"/>
  <c r="AU85" i="1" s="1"/>
  <c r="AW85" i="1" s="1"/>
  <c r="AY85" i="1" s="1"/>
  <c r="BA85" i="1" s="1"/>
  <c r="BC85" i="1" s="1"/>
  <c r="BE85" i="1" s="1"/>
  <c r="AI80" i="1"/>
  <c r="AK80" i="1" s="1"/>
  <c r="AM80" i="1" s="1"/>
  <c r="AO80" i="1" s="1"/>
  <c r="AQ80" i="1" s="1"/>
  <c r="AS80" i="1" s="1"/>
  <c r="AU80" i="1" s="1"/>
  <c r="AW80" i="1" s="1"/>
  <c r="AY80" i="1" s="1"/>
  <c r="BA80" i="1" s="1"/>
  <c r="BC80" i="1" s="1"/>
  <c r="BE80" i="1" s="1"/>
  <c r="AI79" i="1"/>
  <c r="AK79" i="1" s="1"/>
  <c r="AM79" i="1" s="1"/>
  <c r="AO79" i="1" s="1"/>
  <c r="AQ79" i="1" s="1"/>
  <c r="AS79" i="1" s="1"/>
  <c r="AU79" i="1" s="1"/>
  <c r="AW79" i="1" s="1"/>
  <c r="AY79" i="1" s="1"/>
  <c r="BA79" i="1" s="1"/>
  <c r="BC79" i="1" s="1"/>
  <c r="BE79" i="1" s="1"/>
  <c r="AI78" i="1"/>
  <c r="AK78" i="1" s="1"/>
  <c r="AM78" i="1" s="1"/>
  <c r="AO78" i="1" s="1"/>
  <c r="AQ78" i="1" s="1"/>
  <c r="AS78" i="1" s="1"/>
  <c r="AU78" i="1" s="1"/>
  <c r="AW78" i="1" s="1"/>
  <c r="AY78" i="1" s="1"/>
  <c r="BA78" i="1" s="1"/>
  <c r="BC78" i="1" s="1"/>
  <c r="BE78" i="1" s="1"/>
  <c r="AI77" i="1"/>
  <c r="AK77" i="1" s="1"/>
  <c r="AM77" i="1" s="1"/>
  <c r="AO77" i="1" s="1"/>
  <c r="AQ77" i="1" s="1"/>
  <c r="AS77" i="1" s="1"/>
  <c r="AU77" i="1" s="1"/>
  <c r="AW77" i="1" s="1"/>
  <c r="AY77" i="1" s="1"/>
  <c r="BA77" i="1" s="1"/>
  <c r="BC77" i="1" s="1"/>
  <c r="BE77" i="1" s="1"/>
  <c r="AI65" i="1"/>
  <c r="AK65" i="1" s="1"/>
  <c r="AM65" i="1" s="1"/>
  <c r="AO65" i="1" s="1"/>
  <c r="AQ65" i="1" s="1"/>
  <c r="AS65" i="1" s="1"/>
  <c r="AU65" i="1" s="1"/>
  <c r="AW65" i="1" s="1"/>
  <c r="AY65" i="1" s="1"/>
  <c r="BA65" i="1" s="1"/>
  <c r="BC65" i="1" s="1"/>
  <c r="BE65" i="1" s="1"/>
  <c r="AI64" i="1"/>
  <c r="AK64" i="1" s="1"/>
  <c r="AM64" i="1" s="1"/>
  <c r="AO64" i="1" s="1"/>
  <c r="AQ64" i="1" s="1"/>
  <c r="AS64" i="1" s="1"/>
  <c r="AU64" i="1" s="1"/>
  <c r="AW64" i="1" s="1"/>
  <c r="AY64" i="1" s="1"/>
  <c r="BA64" i="1" s="1"/>
  <c r="BC64" i="1" s="1"/>
  <c r="BE64" i="1" s="1"/>
  <c r="AI63" i="1"/>
  <c r="AK63" i="1" s="1"/>
  <c r="AM63" i="1" s="1"/>
  <c r="AO63" i="1" s="1"/>
  <c r="AQ63" i="1" s="1"/>
  <c r="AS63" i="1" s="1"/>
  <c r="AU63" i="1" s="1"/>
  <c r="AW63" i="1" s="1"/>
  <c r="AY63" i="1" s="1"/>
  <c r="BA63" i="1" s="1"/>
  <c r="BC63" i="1" s="1"/>
  <c r="BE63" i="1" s="1"/>
  <c r="AI62" i="1"/>
  <c r="AK62" i="1" s="1"/>
  <c r="AM62" i="1" s="1"/>
  <c r="AO62" i="1" s="1"/>
  <c r="AQ62" i="1" s="1"/>
  <c r="AS62" i="1" s="1"/>
  <c r="AU62" i="1" s="1"/>
  <c r="AW62" i="1" s="1"/>
  <c r="AY62" i="1" s="1"/>
  <c r="BA62" i="1" s="1"/>
  <c r="BC62" i="1" s="1"/>
  <c r="BE62" i="1" s="1"/>
  <c r="AI61" i="1"/>
  <c r="AK61" i="1" s="1"/>
  <c r="AM61" i="1" s="1"/>
  <c r="AO61" i="1" s="1"/>
  <c r="AQ61" i="1" s="1"/>
  <c r="AS61" i="1" s="1"/>
  <c r="AU61" i="1" s="1"/>
  <c r="AW61" i="1" s="1"/>
  <c r="AY61" i="1" s="1"/>
  <c r="BA61" i="1" s="1"/>
  <c r="BC61" i="1" s="1"/>
  <c r="BE61" i="1" s="1"/>
  <c r="AI60" i="1"/>
  <c r="AK60" i="1" s="1"/>
  <c r="AM60" i="1" s="1"/>
  <c r="AO60" i="1" s="1"/>
  <c r="AQ60" i="1" s="1"/>
  <c r="AS60" i="1" s="1"/>
  <c r="AU60" i="1" s="1"/>
  <c r="AW60" i="1" s="1"/>
  <c r="AY60" i="1" s="1"/>
  <c r="BA60" i="1" s="1"/>
  <c r="BC60" i="1" s="1"/>
  <c r="BE60" i="1" s="1"/>
  <c r="AI54" i="1"/>
  <c r="AK54" i="1" s="1"/>
  <c r="AM54" i="1" s="1"/>
  <c r="AO54" i="1" s="1"/>
  <c r="AQ54" i="1" s="1"/>
  <c r="AS54" i="1" s="1"/>
  <c r="AU54" i="1" s="1"/>
  <c r="AW54" i="1" s="1"/>
  <c r="AY54" i="1" s="1"/>
  <c r="BA54" i="1" s="1"/>
  <c r="BC54" i="1" s="1"/>
  <c r="BE54" i="1" s="1"/>
  <c r="AI53" i="1"/>
  <c r="AK53" i="1" s="1"/>
  <c r="AM53" i="1" s="1"/>
  <c r="AO53" i="1" s="1"/>
  <c r="AQ53" i="1" s="1"/>
  <c r="AS53" i="1" s="1"/>
  <c r="AU53" i="1" s="1"/>
  <c r="AW53" i="1" s="1"/>
  <c r="AY53" i="1" s="1"/>
  <c r="BA53" i="1" s="1"/>
  <c r="BC53" i="1" s="1"/>
  <c r="BE53" i="1" s="1"/>
  <c r="AI45" i="1"/>
  <c r="AK45" i="1" s="1"/>
  <c r="AM45" i="1" s="1"/>
  <c r="AO45" i="1" s="1"/>
  <c r="AQ45" i="1" s="1"/>
  <c r="AS45" i="1" s="1"/>
  <c r="AU45" i="1" s="1"/>
  <c r="AW45" i="1" s="1"/>
  <c r="AY45" i="1" s="1"/>
  <c r="BA45" i="1" s="1"/>
  <c r="BC45" i="1" s="1"/>
  <c r="BE45" i="1" s="1"/>
  <c r="AI44" i="1"/>
  <c r="AK44" i="1" s="1"/>
  <c r="AM44" i="1" s="1"/>
  <c r="AO44" i="1" s="1"/>
  <c r="AQ44" i="1" s="1"/>
  <c r="AS44" i="1" s="1"/>
  <c r="AU44" i="1" s="1"/>
  <c r="AW44" i="1" s="1"/>
  <c r="AY44" i="1" s="1"/>
  <c r="BA44" i="1" s="1"/>
  <c r="BC44" i="1" s="1"/>
  <c r="BE44" i="1" s="1"/>
  <c r="AI43" i="1"/>
  <c r="AK43" i="1" s="1"/>
  <c r="AM43" i="1" s="1"/>
  <c r="AO43" i="1" s="1"/>
  <c r="AQ43" i="1" s="1"/>
  <c r="AS43" i="1" s="1"/>
  <c r="AU43" i="1" s="1"/>
  <c r="AW43" i="1" s="1"/>
  <c r="AY43" i="1" s="1"/>
  <c r="BA43" i="1" s="1"/>
  <c r="BC43" i="1" s="1"/>
  <c r="BE43" i="1" s="1"/>
  <c r="AI39" i="1"/>
  <c r="AK39" i="1" s="1"/>
  <c r="AM39" i="1" s="1"/>
  <c r="AO39" i="1" s="1"/>
  <c r="AQ39" i="1" s="1"/>
  <c r="AS39" i="1" s="1"/>
  <c r="AU39" i="1" s="1"/>
  <c r="AW39" i="1" s="1"/>
  <c r="AY39" i="1" s="1"/>
  <c r="BA39" i="1" s="1"/>
  <c r="BC39" i="1" s="1"/>
  <c r="BE39" i="1" s="1"/>
  <c r="AI38" i="1"/>
  <c r="AK38" i="1" s="1"/>
  <c r="AM38" i="1" s="1"/>
  <c r="AO38" i="1" s="1"/>
  <c r="AQ38" i="1" s="1"/>
  <c r="AS38" i="1" s="1"/>
  <c r="AU38" i="1" s="1"/>
  <c r="AW38" i="1" s="1"/>
  <c r="AY38" i="1" s="1"/>
  <c r="BA38" i="1" s="1"/>
  <c r="BC38" i="1" s="1"/>
  <c r="BE38" i="1" s="1"/>
  <c r="AI37" i="1"/>
  <c r="AK37" i="1" s="1"/>
  <c r="AM37" i="1" s="1"/>
  <c r="AO37" i="1" s="1"/>
  <c r="AQ37" i="1" s="1"/>
  <c r="AS37" i="1" s="1"/>
  <c r="AU37" i="1" s="1"/>
  <c r="AW37" i="1" s="1"/>
  <c r="AY37" i="1" s="1"/>
  <c r="BA37" i="1" s="1"/>
  <c r="BC37" i="1" s="1"/>
  <c r="BE37" i="1" s="1"/>
  <c r="AI33" i="1"/>
  <c r="AK33" i="1" s="1"/>
  <c r="AM33" i="1" s="1"/>
  <c r="AO33" i="1" s="1"/>
  <c r="AQ33" i="1" s="1"/>
  <c r="AS33" i="1" s="1"/>
  <c r="AU33" i="1" s="1"/>
  <c r="AW33" i="1" s="1"/>
  <c r="AY33" i="1" s="1"/>
  <c r="BA33" i="1" s="1"/>
  <c r="BC33" i="1" s="1"/>
  <c r="BE33" i="1" s="1"/>
  <c r="AI32" i="1"/>
  <c r="AK32" i="1" s="1"/>
  <c r="AM32" i="1" s="1"/>
  <c r="AO32" i="1" s="1"/>
  <c r="AQ32" i="1" s="1"/>
  <c r="AS32" i="1" s="1"/>
  <c r="AU32" i="1" s="1"/>
  <c r="AW32" i="1" s="1"/>
  <c r="AY32" i="1" s="1"/>
  <c r="BA32" i="1" s="1"/>
  <c r="BC32" i="1" s="1"/>
  <c r="BE32" i="1" s="1"/>
  <c r="AI29" i="1"/>
  <c r="AK29" i="1" s="1"/>
  <c r="AM29" i="1" s="1"/>
  <c r="AO29" i="1" s="1"/>
  <c r="AQ29" i="1" s="1"/>
  <c r="AS29" i="1" s="1"/>
  <c r="AU29" i="1" s="1"/>
  <c r="AW29" i="1" s="1"/>
  <c r="AY29" i="1" s="1"/>
  <c r="BA29" i="1" s="1"/>
  <c r="BC29" i="1" s="1"/>
  <c r="BE29" i="1" s="1"/>
  <c r="AI28" i="1"/>
  <c r="AK28" i="1" s="1"/>
  <c r="AM28" i="1" s="1"/>
  <c r="AO28" i="1" s="1"/>
  <c r="AQ28" i="1" s="1"/>
  <c r="AS28" i="1" s="1"/>
  <c r="AU28" i="1" s="1"/>
  <c r="AW28" i="1" s="1"/>
  <c r="AY28" i="1" s="1"/>
  <c r="BA28" i="1" s="1"/>
  <c r="BC28" i="1" s="1"/>
  <c r="BE28" i="1" s="1"/>
  <c r="AI27" i="1"/>
  <c r="AK27" i="1" s="1"/>
  <c r="AM27" i="1" s="1"/>
  <c r="AO27" i="1" s="1"/>
  <c r="AQ27" i="1" s="1"/>
  <c r="AS27" i="1" s="1"/>
  <c r="AU27" i="1" s="1"/>
  <c r="AW27" i="1" s="1"/>
  <c r="AY27" i="1" s="1"/>
  <c r="BA27" i="1" s="1"/>
  <c r="BC27" i="1" s="1"/>
  <c r="BE27" i="1" s="1"/>
  <c r="AI25" i="1"/>
  <c r="AK25" i="1" s="1"/>
  <c r="AM25" i="1" s="1"/>
  <c r="AO25" i="1" s="1"/>
  <c r="AQ25" i="1" s="1"/>
  <c r="AS25" i="1" s="1"/>
  <c r="AU25" i="1" s="1"/>
  <c r="AW25" i="1" s="1"/>
  <c r="AY25" i="1" s="1"/>
  <c r="BA25" i="1" s="1"/>
  <c r="BC25" i="1" s="1"/>
  <c r="BE25" i="1" s="1"/>
  <c r="AI24" i="1"/>
  <c r="AK24" i="1" s="1"/>
  <c r="AM24" i="1" s="1"/>
  <c r="AO24" i="1" s="1"/>
  <c r="AQ24" i="1" s="1"/>
  <c r="AS24" i="1" s="1"/>
  <c r="AU24" i="1" s="1"/>
  <c r="AW24" i="1" s="1"/>
  <c r="AY24" i="1" s="1"/>
  <c r="BA24" i="1" s="1"/>
  <c r="BC24" i="1" s="1"/>
  <c r="BE24" i="1" s="1"/>
  <c r="AI21" i="1"/>
  <c r="AK21" i="1" s="1"/>
  <c r="AM21" i="1" s="1"/>
  <c r="AO21" i="1" s="1"/>
  <c r="AQ21" i="1" s="1"/>
  <c r="AS21" i="1" s="1"/>
  <c r="AU21" i="1" s="1"/>
  <c r="AW21" i="1" s="1"/>
  <c r="AY21" i="1" s="1"/>
  <c r="BA21" i="1" s="1"/>
  <c r="BC21" i="1" s="1"/>
  <c r="BE21" i="1" s="1"/>
  <c r="J213" i="1"/>
  <c r="L213" i="1" s="1"/>
  <c r="N213" i="1" s="1"/>
  <c r="P213" i="1" s="1"/>
  <c r="R213" i="1" s="1"/>
  <c r="T213" i="1" s="1"/>
  <c r="V213" i="1" s="1"/>
  <c r="X213" i="1" s="1"/>
  <c r="Z213" i="1" s="1"/>
  <c r="AB213" i="1" s="1"/>
  <c r="AD213" i="1" s="1"/>
  <c r="AF213" i="1" s="1"/>
  <c r="J212" i="1"/>
  <c r="L212" i="1" s="1"/>
  <c r="N212" i="1" s="1"/>
  <c r="P212" i="1" s="1"/>
  <c r="R212" i="1" s="1"/>
  <c r="T212" i="1" s="1"/>
  <c r="V212" i="1" s="1"/>
  <c r="X212" i="1" s="1"/>
  <c r="Z212" i="1" s="1"/>
  <c r="AB212" i="1" s="1"/>
  <c r="AD212" i="1" s="1"/>
  <c r="AF212" i="1" s="1"/>
  <c r="J211" i="1"/>
  <c r="L211" i="1" s="1"/>
  <c r="N211" i="1" s="1"/>
  <c r="P211" i="1" s="1"/>
  <c r="R211" i="1" s="1"/>
  <c r="T211" i="1" s="1"/>
  <c r="V211" i="1" s="1"/>
  <c r="X211" i="1" s="1"/>
  <c r="Z211" i="1" s="1"/>
  <c r="AB211" i="1" s="1"/>
  <c r="AD211" i="1" s="1"/>
  <c r="AF211" i="1" s="1"/>
  <c r="J210" i="1"/>
  <c r="L210" i="1" s="1"/>
  <c r="N210" i="1" s="1"/>
  <c r="P210" i="1" s="1"/>
  <c r="R210" i="1" s="1"/>
  <c r="T210" i="1" s="1"/>
  <c r="V210" i="1" s="1"/>
  <c r="X210" i="1" s="1"/>
  <c r="Z210" i="1" s="1"/>
  <c r="AB210" i="1" s="1"/>
  <c r="AD210" i="1" s="1"/>
  <c r="AF210" i="1" s="1"/>
  <c r="J209" i="1"/>
  <c r="L209" i="1" s="1"/>
  <c r="N209" i="1" s="1"/>
  <c r="P209" i="1" s="1"/>
  <c r="R209" i="1" s="1"/>
  <c r="T209" i="1" s="1"/>
  <c r="V209" i="1" s="1"/>
  <c r="X209" i="1" s="1"/>
  <c r="Z209" i="1" s="1"/>
  <c r="AB209" i="1" s="1"/>
  <c r="AD209" i="1" s="1"/>
  <c r="AF209" i="1" s="1"/>
  <c r="J208" i="1"/>
  <c r="L208" i="1" s="1"/>
  <c r="N208" i="1" s="1"/>
  <c r="P208" i="1" s="1"/>
  <c r="R208" i="1" s="1"/>
  <c r="T208" i="1" s="1"/>
  <c r="V208" i="1" s="1"/>
  <c r="X208" i="1" s="1"/>
  <c r="Z208" i="1" s="1"/>
  <c r="AB208" i="1" s="1"/>
  <c r="AD208" i="1" s="1"/>
  <c r="AF208" i="1" s="1"/>
  <c r="J207" i="1"/>
  <c r="L207" i="1" s="1"/>
  <c r="N207" i="1" s="1"/>
  <c r="P207" i="1" s="1"/>
  <c r="R207" i="1" s="1"/>
  <c r="T207" i="1" s="1"/>
  <c r="V207" i="1" s="1"/>
  <c r="X207" i="1" s="1"/>
  <c r="Z207" i="1" s="1"/>
  <c r="AB207" i="1" s="1"/>
  <c r="AD207" i="1" s="1"/>
  <c r="AF207" i="1" s="1"/>
  <c r="J206" i="1"/>
  <c r="L206" i="1" s="1"/>
  <c r="N206" i="1" s="1"/>
  <c r="P206" i="1" s="1"/>
  <c r="R206" i="1" s="1"/>
  <c r="T206" i="1" s="1"/>
  <c r="V206" i="1" s="1"/>
  <c r="X206" i="1" s="1"/>
  <c r="Z206" i="1" s="1"/>
  <c r="AB206" i="1" s="1"/>
  <c r="AD206" i="1" s="1"/>
  <c r="AF206" i="1" s="1"/>
  <c r="J205" i="1"/>
  <c r="L205" i="1" s="1"/>
  <c r="N205" i="1" s="1"/>
  <c r="P205" i="1" s="1"/>
  <c r="R205" i="1" s="1"/>
  <c r="T205" i="1" s="1"/>
  <c r="V205" i="1" s="1"/>
  <c r="X205" i="1" s="1"/>
  <c r="Z205" i="1" s="1"/>
  <c r="AB205" i="1" s="1"/>
  <c r="AD205" i="1" s="1"/>
  <c r="AF205" i="1" s="1"/>
  <c r="J204" i="1"/>
  <c r="L204" i="1" s="1"/>
  <c r="N204" i="1" s="1"/>
  <c r="P204" i="1" s="1"/>
  <c r="R204" i="1" s="1"/>
  <c r="T204" i="1" s="1"/>
  <c r="V204" i="1" s="1"/>
  <c r="X204" i="1" s="1"/>
  <c r="Z204" i="1" s="1"/>
  <c r="AB204" i="1" s="1"/>
  <c r="AD204" i="1" s="1"/>
  <c r="AF204" i="1" s="1"/>
  <c r="J201" i="1"/>
  <c r="L201" i="1" s="1"/>
  <c r="N201" i="1" s="1"/>
  <c r="P201" i="1" s="1"/>
  <c r="R201" i="1" s="1"/>
  <c r="T201" i="1" s="1"/>
  <c r="V201" i="1" s="1"/>
  <c r="X201" i="1" s="1"/>
  <c r="Z201" i="1" s="1"/>
  <c r="AB201" i="1" s="1"/>
  <c r="AD201" i="1" s="1"/>
  <c r="AF201" i="1" s="1"/>
  <c r="J200" i="1"/>
  <c r="L200" i="1" s="1"/>
  <c r="N200" i="1" s="1"/>
  <c r="P200" i="1" s="1"/>
  <c r="R200" i="1" s="1"/>
  <c r="T200" i="1" s="1"/>
  <c r="V200" i="1" s="1"/>
  <c r="X200" i="1" s="1"/>
  <c r="Z200" i="1" s="1"/>
  <c r="AB200" i="1" s="1"/>
  <c r="AD200" i="1" s="1"/>
  <c r="AF200" i="1" s="1"/>
  <c r="J199" i="1"/>
  <c r="L199" i="1" s="1"/>
  <c r="N199" i="1" s="1"/>
  <c r="P199" i="1" s="1"/>
  <c r="R199" i="1" s="1"/>
  <c r="T199" i="1" s="1"/>
  <c r="V199" i="1" s="1"/>
  <c r="X199" i="1" s="1"/>
  <c r="Z199" i="1" s="1"/>
  <c r="AB199" i="1" s="1"/>
  <c r="AD199" i="1" s="1"/>
  <c r="AF199" i="1" s="1"/>
  <c r="J198" i="1"/>
  <c r="L198" i="1" s="1"/>
  <c r="N198" i="1" s="1"/>
  <c r="P198" i="1" s="1"/>
  <c r="R198" i="1" s="1"/>
  <c r="T198" i="1" s="1"/>
  <c r="V198" i="1" s="1"/>
  <c r="X198" i="1" s="1"/>
  <c r="Z198" i="1" s="1"/>
  <c r="AB198" i="1" s="1"/>
  <c r="AD198" i="1" s="1"/>
  <c r="AF198" i="1" s="1"/>
  <c r="J195" i="1"/>
  <c r="L195" i="1" s="1"/>
  <c r="N195" i="1" s="1"/>
  <c r="P195" i="1" s="1"/>
  <c r="R195" i="1" s="1"/>
  <c r="T195" i="1" s="1"/>
  <c r="V195" i="1" s="1"/>
  <c r="X195" i="1" s="1"/>
  <c r="Z195" i="1" s="1"/>
  <c r="AB195" i="1" s="1"/>
  <c r="AD195" i="1" s="1"/>
  <c r="AF195" i="1" s="1"/>
  <c r="J187" i="1"/>
  <c r="L187" i="1" s="1"/>
  <c r="N187" i="1" s="1"/>
  <c r="P187" i="1" s="1"/>
  <c r="R187" i="1" s="1"/>
  <c r="T187" i="1" s="1"/>
  <c r="V187" i="1" s="1"/>
  <c r="X187" i="1" s="1"/>
  <c r="Z187" i="1" s="1"/>
  <c r="AB187" i="1" s="1"/>
  <c r="AD187" i="1" s="1"/>
  <c r="AF187" i="1" s="1"/>
  <c r="J186" i="1"/>
  <c r="L186" i="1" s="1"/>
  <c r="N186" i="1" s="1"/>
  <c r="P186" i="1" s="1"/>
  <c r="R186" i="1" s="1"/>
  <c r="T186" i="1" s="1"/>
  <c r="V186" i="1" s="1"/>
  <c r="X186" i="1" s="1"/>
  <c r="Z186" i="1" s="1"/>
  <c r="AB186" i="1" s="1"/>
  <c r="AD186" i="1" s="1"/>
  <c r="AF186" i="1" s="1"/>
  <c r="J168" i="1"/>
  <c r="L168" i="1" s="1"/>
  <c r="N168" i="1" s="1"/>
  <c r="P168" i="1" s="1"/>
  <c r="R168" i="1" s="1"/>
  <c r="T168" i="1" s="1"/>
  <c r="V168" i="1" s="1"/>
  <c r="X168" i="1" s="1"/>
  <c r="Z168" i="1" s="1"/>
  <c r="AB168" i="1" s="1"/>
  <c r="AD168" i="1" s="1"/>
  <c r="AF168" i="1" s="1"/>
  <c r="J167" i="1"/>
  <c r="L167" i="1" s="1"/>
  <c r="N167" i="1" s="1"/>
  <c r="P167" i="1" s="1"/>
  <c r="R167" i="1" s="1"/>
  <c r="T167" i="1" s="1"/>
  <c r="V167" i="1" s="1"/>
  <c r="X167" i="1" s="1"/>
  <c r="Z167" i="1" s="1"/>
  <c r="AB167" i="1" s="1"/>
  <c r="AD167" i="1" s="1"/>
  <c r="AF167" i="1" s="1"/>
  <c r="J164" i="1"/>
  <c r="L164" i="1" s="1"/>
  <c r="N164" i="1" s="1"/>
  <c r="P164" i="1" s="1"/>
  <c r="R164" i="1" s="1"/>
  <c r="T164" i="1" s="1"/>
  <c r="V164" i="1" s="1"/>
  <c r="X164" i="1" s="1"/>
  <c r="Z164" i="1" s="1"/>
  <c r="AB164" i="1" s="1"/>
  <c r="AD164" i="1" s="1"/>
  <c r="AF164" i="1" s="1"/>
  <c r="J163" i="1"/>
  <c r="L163" i="1" s="1"/>
  <c r="N163" i="1" s="1"/>
  <c r="P163" i="1" s="1"/>
  <c r="R163" i="1" s="1"/>
  <c r="T163" i="1" s="1"/>
  <c r="V163" i="1" s="1"/>
  <c r="X163" i="1" s="1"/>
  <c r="Z163" i="1" s="1"/>
  <c r="AB163" i="1" s="1"/>
  <c r="AD163" i="1" s="1"/>
  <c r="AF163" i="1" s="1"/>
  <c r="J160" i="1"/>
  <c r="L160" i="1" s="1"/>
  <c r="N160" i="1" s="1"/>
  <c r="P160" i="1" s="1"/>
  <c r="R160" i="1" s="1"/>
  <c r="T160" i="1" s="1"/>
  <c r="V160" i="1" s="1"/>
  <c r="X160" i="1" s="1"/>
  <c r="Z160" i="1" s="1"/>
  <c r="AB160" i="1" s="1"/>
  <c r="AD160" i="1" s="1"/>
  <c r="AF160" i="1" s="1"/>
  <c r="J159" i="1"/>
  <c r="L159" i="1" s="1"/>
  <c r="N159" i="1" s="1"/>
  <c r="P159" i="1" s="1"/>
  <c r="R159" i="1" s="1"/>
  <c r="T159" i="1" s="1"/>
  <c r="V159" i="1" s="1"/>
  <c r="X159" i="1" s="1"/>
  <c r="Z159" i="1" s="1"/>
  <c r="AB159" i="1" s="1"/>
  <c r="AD159" i="1" s="1"/>
  <c r="AF159" i="1" s="1"/>
  <c r="J156" i="1"/>
  <c r="L156" i="1" s="1"/>
  <c r="N156" i="1" s="1"/>
  <c r="P156" i="1" s="1"/>
  <c r="R156" i="1" s="1"/>
  <c r="T156" i="1" s="1"/>
  <c r="V156" i="1" s="1"/>
  <c r="X156" i="1" s="1"/>
  <c r="Z156" i="1" s="1"/>
  <c r="AB156" i="1" s="1"/>
  <c r="AD156" i="1" s="1"/>
  <c r="AF156" i="1" s="1"/>
  <c r="J155" i="1"/>
  <c r="L155" i="1" s="1"/>
  <c r="N155" i="1" s="1"/>
  <c r="P155" i="1" s="1"/>
  <c r="R155" i="1" s="1"/>
  <c r="T155" i="1" s="1"/>
  <c r="V155" i="1" s="1"/>
  <c r="X155" i="1" s="1"/>
  <c r="Z155" i="1" s="1"/>
  <c r="AB155" i="1" s="1"/>
  <c r="AD155" i="1" s="1"/>
  <c r="AF155" i="1" s="1"/>
  <c r="J152" i="1"/>
  <c r="L152" i="1" s="1"/>
  <c r="N152" i="1" s="1"/>
  <c r="P152" i="1" s="1"/>
  <c r="R152" i="1" s="1"/>
  <c r="T152" i="1" s="1"/>
  <c r="V152" i="1" s="1"/>
  <c r="X152" i="1" s="1"/>
  <c r="Z152" i="1" s="1"/>
  <c r="AB152" i="1" s="1"/>
  <c r="AD152" i="1" s="1"/>
  <c r="AF152" i="1" s="1"/>
  <c r="J151" i="1"/>
  <c r="L151" i="1" s="1"/>
  <c r="N151" i="1" s="1"/>
  <c r="P151" i="1" s="1"/>
  <c r="R151" i="1" s="1"/>
  <c r="T151" i="1" s="1"/>
  <c r="V151" i="1" s="1"/>
  <c r="X151" i="1" s="1"/>
  <c r="Z151" i="1" s="1"/>
  <c r="AB151" i="1" s="1"/>
  <c r="AD151" i="1" s="1"/>
  <c r="AF151" i="1" s="1"/>
  <c r="J148" i="1"/>
  <c r="L148" i="1" s="1"/>
  <c r="N148" i="1" s="1"/>
  <c r="P148" i="1" s="1"/>
  <c r="R148" i="1" s="1"/>
  <c r="T148" i="1" s="1"/>
  <c r="V148" i="1" s="1"/>
  <c r="X148" i="1" s="1"/>
  <c r="Z148" i="1" s="1"/>
  <c r="AB148" i="1" s="1"/>
  <c r="AD148" i="1" s="1"/>
  <c r="AF148" i="1" s="1"/>
  <c r="J147" i="1"/>
  <c r="L147" i="1" s="1"/>
  <c r="N147" i="1" s="1"/>
  <c r="P147" i="1" s="1"/>
  <c r="R147" i="1" s="1"/>
  <c r="T147" i="1" s="1"/>
  <c r="V147" i="1" s="1"/>
  <c r="X147" i="1" s="1"/>
  <c r="Z147" i="1" s="1"/>
  <c r="AB147" i="1" s="1"/>
  <c r="AD147" i="1" s="1"/>
  <c r="AF147" i="1" s="1"/>
  <c r="J144" i="1"/>
  <c r="L144" i="1" s="1"/>
  <c r="N144" i="1" s="1"/>
  <c r="P144" i="1" s="1"/>
  <c r="R144" i="1" s="1"/>
  <c r="T144" i="1" s="1"/>
  <c r="V144" i="1" s="1"/>
  <c r="X144" i="1" s="1"/>
  <c r="Z144" i="1" s="1"/>
  <c r="AB144" i="1" s="1"/>
  <c r="AD144" i="1" s="1"/>
  <c r="AF144" i="1" s="1"/>
  <c r="J143" i="1"/>
  <c r="L143" i="1" s="1"/>
  <c r="N143" i="1" s="1"/>
  <c r="P143" i="1" s="1"/>
  <c r="R143" i="1" s="1"/>
  <c r="T143" i="1" s="1"/>
  <c r="V143" i="1" s="1"/>
  <c r="X143" i="1" s="1"/>
  <c r="Z143" i="1" s="1"/>
  <c r="AB143" i="1" s="1"/>
  <c r="AD143" i="1" s="1"/>
  <c r="AF143" i="1" s="1"/>
  <c r="J140" i="1"/>
  <c r="L140" i="1" s="1"/>
  <c r="N140" i="1" s="1"/>
  <c r="P140" i="1" s="1"/>
  <c r="R140" i="1" s="1"/>
  <c r="T140" i="1" s="1"/>
  <c r="V140" i="1" s="1"/>
  <c r="X140" i="1" s="1"/>
  <c r="Z140" i="1" s="1"/>
  <c r="AB140" i="1" s="1"/>
  <c r="AD140" i="1" s="1"/>
  <c r="AF140" i="1" s="1"/>
  <c r="J139" i="1"/>
  <c r="L139" i="1" s="1"/>
  <c r="N139" i="1" s="1"/>
  <c r="P139" i="1" s="1"/>
  <c r="R139" i="1" s="1"/>
  <c r="T139" i="1" s="1"/>
  <c r="V139" i="1" s="1"/>
  <c r="X139" i="1" s="1"/>
  <c r="Z139" i="1" s="1"/>
  <c r="AB139" i="1" s="1"/>
  <c r="AD139" i="1" s="1"/>
  <c r="AF139" i="1" s="1"/>
  <c r="J136" i="1"/>
  <c r="L136" i="1" s="1"/>
  <c r="N136" i="1" s="1"/>
  <c r="P136" i="1" s="1"/>
  <c r="R136" i="1" s="1"/>
  <c r="T136" i="1" s="1"/>
  <c r="V136" i="1" s="1"/>
  <c r="X136" i="1" s="1"/>
  <c r="Z136" i="1" s="1"/>
  <c r="AB136" i="1" s="1"/>
  <c r="AD136" i="1" s="1"/>
  <c r="AF136" i="1" s="1"/>
  <c r="J135" i="1"/>
  <c r="L135" i="1" s="1"/>
  <c r="N135" i="1" s="1"/>
  <c r="P135" i="1" s="1"/>
  <c r="R135" i="1" s="1"/>
  <c r="T135" i="1" s="1"/>
  <c r="V135" i="1" s="1"/>
  <c r="X135" i="1" s="1"/>
  <c r="Z135" i="1" s="1"/>
  <c r="AB135" i="1" s="1"/>
  <c r="AD135" i="1" s="1"/>
  <c r="AF135" i="1" s="1"/>
  <c r="J132" i="1"/>
  <c r="L132" i="1" s="1"/>
  <c r="N132" i="1" s="1"/>
  <c r="P132" i="1" s="1"/>
  <c r="R132" i="1" s="1"/>
  <c r="T132" i="1" s="1"/>
  <c r="V132" i="1" s="1"/>
  <c r="X132" i="1" s="1"/>
  <c r="Z132" i="1" s="1"/>
  <c r="AB132" i="1" s="1"/>
  <c r="AD132" i="1" s="1"/>
  <c r="AF132" i="1" s="1"/>
  <c r="J131" i="1"/>
  <c r="L131" i="1" s="1"/>
  <c r="N131" i="1" s="1"/>
  <c r="P131" i="1" s="1"/>
  <c r="R131" i="1" s="1"/>
  <c r="T131" i="1" s="1"/>
  <c r="V131" i="1" s="1"/>
  <c r="X131" i="1" s="1"/>
  <c r="Z131" i="1" s="1"/>
  <c r="AB131" i="1" s="1"/>
  <c r="AD131" i="1" s="1"/>
  <c r="AF131" i="1" s="1"/>
  <c r="J128" i="1"/>
  <c r="L128" i="1" s="1"/>
  <c r="N128" i="1" s="1"/>
  <c r="P128" i="1" s="1"/>
  <c r="R128" i="1" s="1"/>
  <c r="T128" i="1" s="1"/>
  <c r="V128" i="1" s="1"/>
  <c r="X128" i="1" s="1"/>
  <c r="Z128" i="1" s="1"/>
  <c r="AB128" i="1" s="1"/>
  <c r="AD128" i="1" s="1"/>
  <c r="AF128" i="1" s="1"/>
  <c r="J127" i="1"/>
  <c r="L127" i="1" s="1"/>
  <c r="N127" i="1" s="1"/>
  <c r="P127" i="1" s="1"/>
  <c r="R127" i="1" s="1"/>
  <c r="T127" i="1" s="1"/>
  <c r="V127" i="1" s="1"/>
  <c r="X127" i="1" s="1"/>
  <c r="Z127" i="1" s="1"/>
  <c r="AB127" i="1" s="1"/>
  <c r="AD127" i="1" s="1"/>
  <c r="AF127" i="1" s="1"/>
  <c r="J126" i="1"/>
  <c r="L126" i="1" s="1"/>
  <c r="N126" i="1" s="1"/>
  <c r="P126" i="1" s="1"/>
  <c r="R126" i="1" s="1"/>
  <c r="T126" i="1" s="1"/>
  <c r="V126" i="1" s="1"/>
  <c r="X126" i="1" s="1"/>
  <c r="Z126" i="1" s="1"/>
  <c r="AB126" i="1" s="1"/>
  <c r="AD126" i="1" s="1"/>
  <c r="AF126" i="1" s="1"/>
  <c r="J125" i="1"/>
  <c r="L125" i="1" s="1"/>
  <c r="N125" i="1" s="1"/>
  <c r="P125" i="1" s="1"/>
  <c r="R125" i="1" s="1"/>
  <c r="T125" i="1" s="1"/>
  <c r="V125" i="1" s="1"/>
  <c r="X125" i="1" s="1"/>
  <c r="Z125" i="1" s="1"/>
  <c r="AB125" i="1" s="1"/>
  <c r="AD125" i="1" s="1"/>
  <c r="AF125" i="1" s="1"/>
  <c r="J119" i="1"/>
  <c r="L119" i="1" s="1"/>
  <c r="N119" i="1" s="1"/>
  <c r="P119" i="1" s="1"/>
  <c r="R119" i="1" s="1"/>
  <c r="T119" i="1" s="1"/>
  <c r="V119" i="1" s="1"/>
  <c r="X119" i="1" s="1"/>
  <c r="Z119" i="1" s="1"/>
  <c r="AB119" i="1" s="1"/>
  <c r="AD119" i="1" s="1"/>
  <c r="AF119" i="1" s="1"/>
  <c r="J118" i="1"/>
  <c r="L118" i="1" s="1"/>
  <c r="N118" i="1" s="1"/>
  <c r="P118" i="1" s="1"/>
  <c r="R118" i="1" s="1"/>
  <c r="T118" i="1" s="1"/>
  <c r="V118" i="1" s="1"/>
  <c r="X118" i="1" s="1"/>
  <c r="Z118" i="1" s="1"/>
  <c r="AB118" i="1" s="1"/>
  <c r="AD118" i="1" s="1"/>
  <c r="AF118" i="1" s="1"/>
  <c r="J117" i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J111" i="1"/>
  <c r="L111" i="1" s="1"/>
  <c r="N111" i="1" s="1"/>
  <c r="P111" i="1" s="1"/>
  <c r="R111" i="1" s="1"/>
  <c r="T111" i="1" s="1"/>
  <c r="V111" i="1" s="1"/>
  <c r="X111" i="1" s="1"/>
  <c r="Z111" i="1" s="1"/>
  <c r="AB111" i="1" s="1"/>
  <c r="AD111" i="1" s="1"/>
  <c r="AF111" i="1" s="1"/>
  <c r="J108" i="1"/>
  <c r="L108" i="1" s="1"/>
  <c r="N108" i="1" s="1"/>
  <c r="P108" i="1" s="1"/>
  <c r="R108" i="1" s="1"/>
  <c r="T108" i="1" s="1"/>
  <c r="V108" i="1" s="1"/>
  <c r="X108" i="1" s="1"/>
  <c r="Z108" i="1" s="1"/>
  <c r="AB108" i="1" s="1"/>
  <c r="AD108" i="1" s="1"/>
  <c r="AF108" i="1" s="1"/>
  <c r="J105" i="1"/>
  <c r="L105" i="1" s="1"/>
  <c r="N105" i="1" s="1"/>
  <c r="P105" i="1" s="1"/>
  <c r="R105" i="1" s="1"/>
  <c r="T105" i="1" s="1"/>
  <c r="V105" i="1" s="1"/>
  <c r="X105" i="1" s="1"/>
  <c r="Z105" i="1" s="1"/>
  <c r="AB105" i="1" s="1"/>
  <c r="AD105" i="1" s="1"/>
  <c r="AF105" i="1" s="1"/>
  <c r="J104" i="1"/>
  <c r="L104" i="1" s="1"/>
  <c r="N104" i="1" s="1"/>
  <c r="P104" i="1" s="1"/>
  <c r="R104" i="1" s="1"/>
  <c r="T104" i="1" s="1"/>
  <c r="V104" i="1" s="1"/>
  <c r="X104" i="1" s="1"/>
  <c r="Z104" i="1" s="1"/>
  <c r="AB104" i="1" s="1"/>
  <c r="AD104" i="1" s="1"/>
  <c r="AF104" i="1" s="1"/>
  <c r="J101" i="1"/>
  <c r="L101" i="1" s="1"/>
  <c r="N101" i="1" s="1"/>
  <c r="P101" i="1" s="1"/>
  <c r="R101" i="1" s="1"/>
  <c r="T101" i="1" s="1"/>
  <c r="V101" i="1" s="1"/>
  <c r="X101" i="1" s="1"/>
  <c r="Z101" i="1" s="1"/>
  <c r="AB101" i="1" s="1"/>
  <c r="AD101" i="1" s="1"/>
  <c r="AF101" i="1" s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J95" i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J94" i="1"/>
  <c r="L94" i="1" s="1"/>
  <c r="N94" i="1" s="1"/>
  <c r="P94" i="1" s="1"/>
  <c r="R94" i="1" s="1"/>
  <c r="T94" i="1" s="1"/>
  <c r="V94" i="1" s="1"/>
  <c r="X94" i="1" s="1"/>
  <c r="Z94" i="1" s="1"/>
  <c r="AB94" i="1" s="1"/>
  <c r="AD94" i="1" s="1"/>
  <c r="AF94" i="1" s="1"/>
  <c r="J93" i="1"/>
  <c r="L93" i="1" s="1"/>
  <c r="N93" i="1" s="1"/>
  <c r="P93" i="1" s="1"/>
  <c r="R93" i="1" s="1"/>
  <c r="T93" i="1" s="1"/>
  <c r="V93" i="1" s="1"/>
  <c r="X93" i="1" s="1"/>
  <c r="Z93" i="1" s="1"/>
  <c r="AB93" i="1" s="1"/>
  <c r="AD93" i="1" s="1"/>
  <c r="AF93" i="1" s="1"/>
  <c r="J90" i="1"/>
  <c r="L90" i="1" s="1"/>
  <c r="N90" i="1" s="1"/>
  <c r="P90" i="1" s="1"/>
  <c r="R90" i="1" s="1"/>
  <c r="T90" i="1" s="1"/>
  <c r="V90" i="1" s="1"/>
  <c r="X90" i="1" s="1"/>
  <c r="Z90" i="1" s="1"/>
  <c r="AB90" i="1" s="1"/>
  <c r="AD90" i="1" s="1"/>
  <c r="AF90" i="1" s="1"/>
  <c r="J89" i="1"/>
  <c r="L89" i="1" s="1"/>
  <c r="N89" i="1" s="1"/>
  <c r="P89" i="1" s="1"/>
  <c r="R89" i="1" s="1"/>
  <c r="T89" i="1" s="1"/>
  <c r="V89" i="1" s="1"/>
  <c r="X89" i="1" s="1"/>
  <c r="Z89" i="1" s="1"/>
  <c r="AB89" i="1" s="1"/>
  <c r="AD89" i="1" s="1"/>
  <c r="AF89" i="1" s="1"/>
  <c r="J88" i="1"/>
  <c r="L88" i="1" s="1"/>
  <c r="N88" i="1" s="1"/>
  <c r="P88" i="1" s="1"/>
  <c r="R88" i="1" s="1"/>
  <c r="T88" i="1" s="1"/>
  <c r="V88" i="1" s="1"/>
  <c r="X88" i="1" s="1"/>
  <c r="Z88" i="1" s="1"/>
  <c r="AB88" i="1" s="1"/>
  <c r="AD88" i="1" s="1"/>
  <c r="AF88" i="1" s="1"/>
  <c r="J87" i="1"/>
  <c r="L87" i="1" s="1"/>
  <c r="N87" i="1" s="1"/>
  <c r="P87" i="1" s="1"/>
  <c r="R87" i="1" s="1"/>
  <c r="T87" i="1" s="1"/>
  <c r="V87" i="1" s="1"/>
  <c r="X87" i="1" s="1"/>
  <c r="Z87" i="1" s="1"/>
  <c r="AB87" i="1" s="1"/>
  <c r="AD87" i="1" s="1"/>
  <c r="AF87" i="1" s="1"/>
  <c r="J86" i="1"/>
  <c r="L86" i="1" s="1"/>
  <c r="N86" i="1" s="1"/>
  <c r="P86" i="1" s="1"/>
  <c r="R86" i="1" s="1"/>
  <c r="T86" i="1" s="1"/>
  <c r="V86" i="1" s="1"/>
  <c r="X86" i="1" s="1"/>
  <c r="Z86" i="1" s="1"/>
  <c r="AB86" i="1" s="1"/>
  <c r="AD86" i="1" s="1"/>
  <c r="AF86" i="1" s="1"/>
  <c r="J85" i="1"/>
  <c r="L85" i="1" s="1"/>
  <c r="N85" i="1" s="1"/>
  <c r="P85" i="1" s="1"/>
  <c r="R85" i="1" s="1"/>
  <c r="T85" i="1" s="1"/>
  <c r="V85" i="1" s="1"/>
  <c r="X85" i="1" s="1"/>
  <c r="Z85" i="1" s="1"/>
  <c r="AB85" i="1" s="1"/>
  <c r="AD85" i="1" s="1"/>
  <c r="AF85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J79" i="1"/>
  <c r="L79" i="1" s="1"/>
  <c r="N79" i="1" s="1"/>
  <c r="P79" i="1" s="1"/>
  <c r="R79" i="1" s="1"/>
  <c r="T79" i="1" s="1"/>
  <c r="V79" i="1" s="1"/>
  <c r="X79" i="1" s="1"/>
  <c r="Z79" i="1" s="1"/>
  <c r="AB79" i="1" s="1"/>
  <c r="AD79" i="1" s="1"/>
  <c r="AF79" i="1" s="1"/>
  <c r="J78" i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J77" i="1"/>
  <c r="L77" i="1" s="1"/>
  <c r="N77" i="1" s="1"/>
  <c r="P77" i="1" s="1"/>
  <c r="R77" i="1" s="1"/>
  <c r="T77" i="1" s="1"/>
  <c r="V77" i="1" s="1"/>
  <c r="X77" i="1" s="1"/>
  <c r="Z77" i="1" s="1"/>
  <c r="AB77" i="1" s="1"/>
  <c r="AD77" i="1" s="1"/>
  <c r="AF77" i="1" s="1"/>
  <c r="J65" i="1"/>
  <c r="L65" i="1" s="1"/>
  <c r="N65" i="1" s="1"/>
  <c r="P65" i="1" s="1"/>
  <c r="R65" i="1" s="1"/>
  <c r="T65" i="1" s="1"/>
  <c r="V65" i="1" s="1"/>
  <c r="X65" i="1" s="1"/>
  <c r="Z65" i="1" s="1"/>
  <c r="AB65" i="1" s="1"/>
  <c r="AD65" i="1" s="1"/>
  <c r="AF65" i="1" s="1"/>
  <c r="J64" i="1"/>
  <c r="L64" i="1" s="1"/>
  <c r="N64" i="1" s="1"/>
  <c r="P64" i="1" s="1"/>
  <c r="R64" i="1" s="1"/>
  <c r="T64" i="1" s="1"/>
  <c r="V64" i="1" s="1"/>
  <c r="X64" i="1" s="1"/>
  <c r="Z64" i="1" s="1"/>
  <c r="AB64" i="1" s="1"/>
  <c r="AD64" i="1" s="1"/>
  <c r="AF64" i="1" s="1"/>
  <c r="J63" i="1"/>
  <c r="L63" i="1" s="1"/>
  <c r="N63" i="1" s="1"/>
  <c r="P63" i="1" s="1"/>
  <c r="R63" i="1" s="1"/>
  <c r="T63" i="1" s="1"/>
  <c r="V63" i="1" s="1"/>
  <c r="X63" i="1" s="1"/>
  <c r="Z63" i="1" s="1"/>
  <c r="AB63" i="1" s="1"/>
  <c r="AD63" i="1" s="1"/>
  <c r="AF63" i="1" s="1"/>
  <c r="J62" i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J61" i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J60" i="1"/>
  <c r="L60" i="1" s="1"/>
  <c r="N60" i="1" s="1"/>
  <c r="P60" i="1" s="1"/>
  <c r="R60" i="1" s="1"/>
  <c r="T60" i="1" s="1"/>
  <c r="V60" i="1" s="1"/>
  <c r="X60" i="1" s="1"/>
  <c r="Z60" i="1" s="1"/>
  <c r="AB60" i="1" s="1"/>
  <c r="AD60" i="1" s="1"/>
  <c r="AF60" i="1" s="1"/>
  <c r="J54" i="1"/>
  <c r="L54" i="1" s="1"/>
  <c r="N54" i="1" s="1"/>
  <c r="P54" i="1" s="1"/>
  <c r="R54" i="1" s="1"/>
  <c r="T54" i="1" s="1"/>
  <c r="V54" i="1" s="1"/>
  <c r="X54" i="1" s="1"/>
  <c r="Z54" i="1" s="1"/>
  <c r="AB54" i="1" s="1"/>
  <c r="AD54" i="1" s="1"/>
  <c r="AF54" i="1" s="1"/>
  <c r="J53" i="1"/>
  <c r="L53" i="1" s="1"/>
  <c r="N53" i="1" s="1"/>
  <c r="P53" i="1" s="1"/>
  <c r="R53" i="1" s="1"/>
  <c r="T53" i="1" s="1"/>
  <c r="V53" i="1" s="1"/>
  <c r="X53" i="1" s="1"/>
  <c r="Z53" i="1" s="1"/>
  <c r="AB53" i="1" s="1"/>
  <c r="AD53" i="1" s="1"/>
  <c r="AF53" i="1" s="1"/>
  <c r="J45" i="1"/>
  <c r="L45" i="1" s="1"/>
  <c r="N45" i="1" s="1"/>
  <c r="P45" i="1" s="1"/>
  <c r="R45" i="1" s="1"/>
  <c r="T45" i="1" s="1"/>
  <c r="V45" i="1" s="1"/>
  <c r="X45" i="1" s="1"/>
  <c r="Z45" i="1" s="1"/>
  <c r="AB45" i="1" s="1"/>
  <c r="AD45" i="1" s="1"/>
  <c r="AF45" i="1" s="1"/>
  <c r="J44" i="1"/>
  <c r="L44" i="1" s="1"/>
  <c r="N44" i="1" s="1"/>
  <c r="P44" i="1" s="1"/>
  <c r="R44" i="1" s="1"/>
  <c r="T44" i="1" s="1"/>
  <c r="V44" i="1" s="1"/>
  <c r="X44" i="1" s="1"/>
  <c r="Z44" i="1" s="1"/>
  <c r="AB44" i="1" s="1"/>
  <c r="AD44" i="1" s="1"/>
  <c r="AF44" i="1" s="1"/>
  <c r="J43" i="1"/>
  <c r="L43" i="1" s="1"/>
  <c r="N43" i="1" s="1"/>
  <c r="P43" i="1" s="1"/>
  <c r="R43" i="1" s="1"/>
  <c r="T43" i="1" s="1"/>
  <c r="V43" i="1" s="1"/>
  <c r="X43" i="1" s="1"/>
  <c r="Z43" i="1" s="1"/>
  <c r="AB43" i="1" s="1"/>
  <c r="AD43" i="1" s="1"/>
  <c r="AF43" i="1" s="1"/>
  <c r="J39" i="1"/>
  <c r="L39" i="1" s="1"/>
  <c r="N39" i="1" s="1"/>
  <c r="P39" i="1" s="1"/>
  <c r="R39" i="1" s="1"/>
  <c r="T39" i="1" s="1"/>
  <c r="V39" i="1" s="1"/>
  <c r="X39" i="1" s="1"/>
  <c r="Z39" i="1" s="1"/>
  <c r="AB39" i="1" s="1"/>
  <c r="AD39" i="1" s="1"/>
  <c r="AF39" i="1" s="1"/>
  <c r="J38" i="1"/>
  <c r="L38" i="1" s="1"/>
  <c r="N38" i="1" s="1"/>
  <c r="P38" i="1" s="1"/>
  <c r="R38" i="1" s="1"/>
  <c r="T38" i="1" s="1"/>
  <c r="V38" i="1" s="1"/>
  <c r="X38" i="1" s="1"/>
  <c r="Z38" i="1" s="1"/>
  <c r="AB38" i="1" s="1"/>
  <c r="AD38" i="1" s="1"/>
  <c r="AF38" i="1" s="1"/>
  <c r="J37" i="1"/>
  <c r="L37" i="1" s="1"/>
  <c r="N37" i="1" s="1"/>
  <c r="P37" i="1" s="1"/>
  <c r="R37" i="1" s="1"/>
  <c r="T37" i="1" s="1"/>
  <c r="V37" i="1" s="1"/>
  <c r="X37" i="1" s="1"/>
  <c r="Z37" i="1" s="1"/>
  <c r="AB37" i="1" s="1"/>
  <c r="AD37" i="1" s="1"/>
  <c r="AF37" i="1" s="1"/>
  <c r="J33" i="1"/>
  <c r="L33" i="1" s="1"/>
  <c r="N33" i="1" s="1"/>
  <c r="P33" i="1" s="1"/>
  <c r="R33" i="1" s="1"/>
  <c r="T33" i="1" s="1"/>
  <c r="V33" i="1" s="1"/>
  <c r="X33" i="1" s="1"/>
  <c r="Z33" i="1" s="1"/>
  <c r="AB33" i="1" s="1"/>
  <c r="AD33" i="1" s="1"/>
  <c r="AF33" i="1" s="1"/>
  <c r="J32" i="1"/>
  <c r="L32" i="1" s="1"/>
  <c r="N32" i="1" s="1"/>
  <c r="P32" i="1" s="1"/>
  <c r="R32" i="1" s="1"/>
  <c r="T32" i="1" s="1"/>
  <c r="V32" i="1" s="1"/>
  <c r="X32" i="1" s="1"/>
  <c r="Z32" i="1" s="1"/>
  <c r="AB32" i="1" s="1"/>
  <c r="AD32" i="1" s="1"/>
  <c r="AF32" i="1" s="1"/>
  <c r="J29" i="1"/>
  <c r="L29" i="1" s="1"/>
  <c r="N29" i="1" s="1"/>
  <c r="P29" i="1" s="1"/>
  <c r="R29" i="1" s="1"/>
  <c r="T29" i="1" s="1"/>
  <c r="V29" i="1" s="1"/>
  <c r="X29" i="1" s="1"/>
  <c r="Z29" i="1" s="1"/>
  <c r="AB29" i="1" s="1"/>
  <c r="AD29" i="1" s="1"/>
  <c r="AF29" i="1" s="1"/>
  <c r="J28" i="1"/>
  <c r="L28" i="1" s="1"/>
  <c r="N28" i="1" s="1"/>
  <c r="P28" i="1" s="1"/>
  <c r="R28" i="1" s="1"/>
  <c r="T28" i="1" s="1"/>
  <c r="V28" i="1" s="1"/>
  <c r="X28" i="1" s="1"/>
  <c r="Z28" i="1" s="1"/>
  <c r="AB28" i="1" s="1"/>
  <c r="AD28" i="1" s="1"/>
  <c r="AF28" i="1" s="1"/>
  <c r="J27" i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J25" i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J24" i="1"/>
  <c r="L24" i="1" s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BG232" i="1"/>
  <c r="BG231" i="1"/>
  <c r="BG227" i="1"/>
  <c r="BG203" i="1"/>
  <c r="BG196" i="1"/>
  <c r="BG191" i="1" s="1"/>
  <c r="BG194" i="1"/>
  <c r="BG193" i="1"/>
  <c r="BG184" i="1"/>
  <c r="BG230" i="1" s="1"/>
  <c r="BG182" i="1"/>
  <c r="BG181" i="1"/>
  <c r="BG165" i="1"/>
  <c r="BG161" i="1"/>
  <c r="BG157" i="1"/>
  <c r="BG153" i="1"/>
  <c r="BG149" i="1"/>
  <c r="BG145" i="1"/>
  <c r="BG141" i="1"/>
  <c r="BG137" i="1"/>
  <c r="BG133" i="1"/>
  <c r="BG129" i="1"/>
  <c r="BG124" i="1"/>
  <c r="BG220" i="1" s="1"/>
  <c r="BG123" i="1"/>
  <c r="BG116" i="1"/>
  <c r="BG112" i="1"/>
  <c r="BG109" i="1"/>
  <c r="BG106" i="1"/>
  <c r="BG102" i="1"/>
  <c r="BG99" i="1"/>
  <c r="BG96" i="1"/>
  <c r="BG91" i="1"/>
  <c r="BG76" i="1"/>
  <c r="BG223" i="1" s="1"/>
  <c r="BG75" i="1"/>
  <c r="BG74" i="1"/>
  <c r="BG73" i="1"/>
  <c r="BG51" i="1"/>
  <c r="BG41" i="1"/>
  <c r="BG35" i="1"/>
  <c r="BG30" i="1"/>
  <c r="BG22" i="1"/>
  <c r="BG19" i="1"/>
  <c r="BG222" i="1" s="1"/>
  <c r="BG18" i="1"/>
  <c r="BG17" i="1"/>
  <c r="AH232" i="1"/>
  <c r="AH231" i="1"/>
  <c r="AH227" i="1"/>
  <c r="AH203" i="1"/>
  <c r="AH196" i="1"/>
  <c r="AH191" i="1" s="1"/>
  <c r="AH194" i="1"/>
  <c r="AH193" i="1"/>
  <c r="AH184" i="1"/>
  <c r="AH230" i="1" s="1"/>
  <c r="AH182" i="1"/>
  <c r="AH181" i="1"/>
  <c r="AH165" i="1"/>
  <c r="AH161" i="1"/>
  <c r="AH157" i="1"/>
  <c r="AH153" i="1"/>
  <c r="AH149" i="1"/>
  <c r="AH145" i="1"/>
  <c r="AH141" i="1"/>
  <c r="AH137" i="1"/>
  <c r="AH133" i="1"/>
  <c r="AH129" i="1"/>
  <c r="AH124" i="1"/>
  <c r="AH220" i="1" s="1"/>
  <c r="AH123" i="1"/>
  <c r="AH116" i="1"/>
  <c r="AH112" i="1"/>
  <c r="AH109" i="1"/>
  <c r="AH106" i="1"/>
  <c r="AH102" i="1"/>
  <c r="AH99" i="1"/>
  <c r="AH96" i="1"/>
  <c r="AH91" i="1"/>
  <c r="AH76" i="1"/>
  <c r="AH223" i="1" s="1"/>
  <c r="AH75" i="1"/>
  <c r="AH74" i="1"/>
  <c r="AH73" i="1"/>
  <c r="AH51" i="1"/>
  <c r="AH41" i="1"/>
  <c r="AH35" i="1"/>
  <c r="AH30" i="1"/>
  <c r="AH22" i="1"/>
  <c r="AH19" i="1"/>
  <c r="AH18" i="1"/>
  <c r="AH17" i="1"/>
  <c r="AH222" i="1" l="1"/>
  <c r="J124" i="1"/>
  <c r="L124" i="1" s="1"/>
  <c r="N124" i="1" s="1"/>
  <c r="P124" i="1" s="1"/>
  <c r="R124" i="1" s="1"/>
  <c r="T124" i="1" s="1"/>
  <c r="V124" i="1" s="1"/>
  <c r="X124" i="1" s="1"/>
  <c r="Z124" i="1" s="1"/>
  <c r="AB124" i="1" s="1"/>
  <c r="AD124" i="1" s="1"/>
  <c r="AF124" i="1" s="1"/>
  <c r="AH221" i="1"/>
  <c r="AH179" i="1"/>
  <c r="BG15" i="1"/>
  <c r="BG71" i="1"/>
  <c r="BG121" i="1"/>
  <c r="AH71" i="1"/>
  <c r="AH121" i="1"/>
  <c r="AH226" i="1"/>
  <c r="AH15" i="1"/>
  <c r="AH228" i="1"/>
  <c r="BG228" i="1"/>
  <c r="BG179" i="1"/>
  <c r="BG221" i="1"/>
  <c r="BG226" i="1"/>
  <c r="BG229" i="1"/>
  <c r="AH229" i="1"/>
  <c r="AG227" i="1"/>
  <c r="AI227" i="1" s="1"/>
  <c r="AK227" i="1" s="1"/>
  <c r="AM227" i="1" s="1"/>
  <c r="AO227" i="1" s="1"/>
  <c r="AQ227" i="1" s="1"/>
  <c r="AS227" i="1" s="1"/>
  <c r="AU227" i="1" s="1"/>
  <c r="AW227" i="1" s="1"/>
  <c r="AY227" i="1" s="1"/>
  <c r="BA227" i="1" s="1"/>
  <c r="BC227" i="1" s="1"/>
  <c r="BE227" i="1" s="1"/>
  <c r="BF227" i="1"/>
  <c r="BH227" i="1" s="1"/>
  <c r="BJ227" i="1" s="1"/>
  <c r="BL227" i="1" s="1"/>
  <c r="BN227" i="1" s="1"/>
  <c r="BP227" i="1" s="1"/>
  <c r="BR227" i="1" s="1"/>
  <c r="BT227" i="1" s="1"/>
  <c r="BV227" i="1" s="1"/>
  <c r="BX227" i="1" s="1"/>
  <c r="BZ227" i="1" s="1"/>
  <c r="J227" i="1"/>
  <c r="L227" i="1" s="1"/>
  <c r="N227" i="1" s="1"/>
  <c r="P227" i="1" s="1"/>
  <c r="R227" i="1" s="1"/>
  <c r="T227" i="1" s="1"/>
  <c r="V227" i="1" s="1"/>
  <c r="X227" i="1" s="1"/>
  <c r="Z227" i="1" s="1"/>
  <c r="AB227" i="1" s="1"/>
  <c r="AD227" i="1" s="1"/>
  <c r="AF227" i="1" s="1"/>
  <c r="BG218" i="1" l="1"/>
  <c r="AH218" i="1"/>
  <c r="AG17" i="1"/>
  <c r="AI17" i="1" s="1"/>
  <c r="AK17" i="1" s="1"/>
  <c r="AM17" i="1" s="1"/>
  <c r="AO17" i="1" s="1"/>
  <c r="AQ17" i="1" s="1"/>
  <c r="AS17" i="1" s="1"/>
  <c r="AU17" i="1" s="1"/>
  <c r="AW17" i="1" s="1"/>
  <c r="AY17" i="1" s="1"/>
  <c r="BA17" i="1" s="1"/>
  <c r="BC17" i="1" s="1"/>
  <c r="BE17" i="1" s="1"/>
  <c r="BF17" i="1"/>
  <c r="BH17" i="1" s="1"/>
  <c r="BJ17" i="1" s="1"/>
  <c r="BL17" i="1" s="1"/>
  <c r="BN17" i="1" s="1"/>
  <c r="BP17" i="1" s="1"/>
  <c r="BR17" i="1" s="1"/>
  <c r="BT17" i="1" s="1"/>
  <c r="BV17" i="1" s="1"/>
  <c r="BX17" i="1" s="1"/>
  <c r="BZ17" i="1" s="1"/>
  <c r="AG18" i="1"/>
  <c r="AI18" i="1" s="1"/>
  <c r="AK18" i="1" s="1"/>
  <c r="AM18" i="1" s="1"/>
  <c r="AO18" i="1" s="1"/>
  <c r="AQ18" i="1" s="1"/>
  <c r="AS18" i="1" s="1"/>
  <c r="AU18" i="1" s="1"/>
  <c r="AW18" i="1" s="1"/>
  <c r="AY18" i="1" s="1"/>
  <c r="BA18" i="1" s="1"/>
  <c r="BC18" i="1" s="1"/>
  <c r="BE18" i="1" s="1"/>
  <c r="BF18" i="1"/>
  <c r="BH18" i="1" s="1"/>
  <c r="BJ18" i="1" s="1"/>
  <c r="BL18" i="1" s="1"/>
  <c r="BN18" i="1" s="1"/>
  <c r="BP18" i="1" s="1"/>
  <c r="BR18" i="1" s="1"/>
  <c r="BT18" i="1" s="1"/>
  <c r="BV18" i="1" s="1"/>
  <c r="BX18" i="1" s="1"/>
  <c r="BZ18" i="1" s="1"/>
  <c r="AG19" i="1"/>
  <c r="AI19" i="1" s="1"/>
  <c r="AK19" i="1" s="1"/>
  <c r="AM19" i="1" s="1"/>
  <c r="AO19" i="1" s="1"/>
  <c r="AQ19" i="1" s="1"/>
  <c r="AS19" i="1" s="1"/>
  <c r="AU19" i="1" s="1"/>
  <c r="AW19" i="1" s="1"/>
  <c r="AY19" i="1" s="1"/>
  <c r="BA19" i="1" s="1"/>
  <c r="BC19" i="1" s="1"/>
  <c r="BE19" i="1" s="1"/>
  <c r="BF19" i="1"/>
  <c r="BH19" i="1" s="1"/>
  <c r="BJ19" i="1" s="1"/>
  <c r="BL19" i="1" s="1"/>
  <c r="BN19" i="1" s="1"/>
  <c r="BP19" i="1" s="1"/>
  <c r="BR19" i="1" s="1"/>
  <c r="BT19" i="1" s="1"/>
  <c r="BV19" i="1" s="1"/>
  <c r="BX19" i="1" s="1"/>
  <c r="BZ19" i="1" s="1"/>
  <c r="J19" i="1"/>
  <c r="L19" i="1" s="1"/>
  <c r="N19" i="1" s="1"/>
  <c r="P19" i="1" s="1"/>
  <c r="R19" i="1" s="1"/>
  <c r="T19" i="1" s="1"/>
  <c r="V19" i="1" s="1"/>
  <c r="X19" i="1" s="1"/>
  <c r="Z19" i="1" s="1"/>
  <c r="AB19" i="1" s="1"/>
  <c r="AD19" i="1" s="1"/>
  <c r="AF19" i="1" s="1"/>
  <c r="J18" i="1"/>
  <c r="L18" i="1" s="1"/>
  <c r="N18" i="1" s="1"/>
  <c r="P18" i="1" s="1"/>
  <c r="R18" i="1" s="1"/>
  <c r="T18" i="1" s="1"/>
  <c r="V18" i="1" s="1"/>
  <c r="X18" i="1" s="1"/>
  <c r="Z18" i="1" s="1"/>
  <c r="AB18" i="1" s="1"/>
  <c r="AD18" i="1" s="1"/>
  <c r="AF18" i="1" s="1"/>
  <c r="J17" i="1"/>
  <c r="L17" i="1" s="1"/>
  <c r="N17" i="1" s="1"/>
  <c r="P17" i="1" s="1"/>
  <c r="R17" i="1" s="1"/>
  <c r="T17" i="1" s="1"/>
  <c r="V17" i="1" s="1"/>
  <c r="X17" i="1" s="1"/>
  <c r="Z17" i="1" s="1"/>
  <c r="AB17" i="1" s="1"/>
  <c r="AD17" i="1" s="1"/>
  <c r="AF17" i="1" s="1"/>
  <c r="AG51" i="1"/>
  <c r="AI51" i="1" s="1"/>
  <c r="AK51" i="1" s="1"/>
  <c r="AM51" i="1" s="1"/>
  <c r="AO51" i="1" s="1"/>
  <c r="AQ51" i="1" s="1"/>
  <c r="AS51" i="1" s="1"/>
  <c r="AU51" i="1" s="1"/>
  <c r="AW51" i="1" s="1"/>
  <c r="AY51" i="1" s="1"/>
  <c r="BA51" i="1" s="1"/>
  <c r="BC51" i="1" s="1"/>
  <c r="BE51" i="1" s="1"/>
  <c r="BF51" i="1"/>
  <c r="BH51" i="1" s="1"/>
  <c r="BJ51" i="1" s="1"/>
  <c r="BL51" i="1" s="1"/>
  <c r="BN51" i="1" s="1"/>
  <c r="BP51" i="1" s="1"/>
  <c r="BR51" i="1" s="1"/>
  <c r="BT51" i="1" s="1"/>
  <c r="BV51" i="1" s="1"/>
  <c r="BX51" i="1" s="1"/>
  <c r="BZ51" i="1" s="1"/>
  <c r="J51" i="1"/>
  <c r="L51" i="1" s="1"/>
  <c r="N51" i="1" s="1"/>
  <c r="P51" i="1" s="1"/>
  <c r="R51" i="1" s="1"/>
  <c r="T51" i="1" s="1"/>
  <c r="V51" i="1" s="1"/>
  <c r="X51" i="1" s="1"/>
  <c r="Z51" i="1" s="1"/>
  <c r="AB51" i="1" s="1"/>
  <c r="AD51" i="1" s="1"/>
  <c r="AF51" i="1" s="1"/>
  <c r="AG41" i="1"/>
  <c r="AI41" i="1" s="1"/>
  <c r="AK41" i="1" s="1"/>
  <c r="AM41" i="1" s="1"/>
  <c r="AO41" i="1" s="1"/>
  <c r="AQ41" i="1" s="1"/>
  <c r="AS41" i="1" s="1"/>
  <c r="AU41" i="1" s="1"/>
  <c r="AW41" i="1" s="1"/>
  <c r="AY41" i="1" s="1"/>
  <c r="BA41" i="1" s="1"/>
  <c r="BC41" i="1" s="1"/>
  <c r="BE41" i="1" s="1"/>
  <c r="BF41" i="1"/>
  <c r="BH41" i="1" s="1"/>
  <c r="BJ41" i="1" s="1"/>
  <c r="BL41" i="1" s="1"/>
  <c r="BN41" i="1" s="1"/>
  <c r="BP41" i="1" s="1"/>
  <c r="BR41" i="1" s="1"/>
  <c r="BT41" i="1" s="1"/>
  <c r="BV41" i="1" s="1"/>
  <c r="BX41" i="1" s="1"/>
  <c r="BZ41" i="1" s="1"/>
  <c r="J41" i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G35" i="1"/>
  <c r="AI35" i="1" s="1"/>
  <c r="AK35" i="1" s="1"/>
  <c r="AM35" i="1" s="1"/>
  <c r="AO35" i="1" s="1"/>
  <c r="AQ35" i="1" s="1"/>
  <c r="AS35" i="1" s="1"/>
  <c r="AU35" i="1" s="1"/>
  <c r="AW35" i="1" s="1"/>
  <c r="AY35" i="1" s="1"/>
  <c r="BA35" i="1" s="1"/>
  <c r="BC35" i="1" s="1"/>
  <c r="BE35" i="1" s="1"/>
  <c r="BF35" i="1"/>
  <c r="BH35" i="1" s="1"/>
  <c r="BJ35" i="1" s="1"/>
  <c r="BL35" i="1" s="1"/>
  <c r="BN35" i="1" s="1"/>
  <c r="BP35" i="1" s="1"/>
  <c r="BR35" i="1" s="1"/>
  <c r="BT35" i="1" s="1"/>
  <c r="BV35" i="1" s="1"/>
  <c r="BX35" i="1" s="1"/>
  <c r="BZ35" i="1" s="1"/>
  <c r="J35" i="1"/>
  <c r="L35" i="1" s="1"/>
  <c r="N35" i="1" s="1"/>
  <c r="P35" i="1" s="1"/>
  <c r="R35" i="1" s="1"/>
  <c r="T35" i="1" s="1"/>
  <c r="V35" i="1" s="1"/>
  <c r="X35" i="1" s="1"/>
  <c r="Z35" i="1" s="1"/>
  <c r="AB35" i="1" s="1"/>
  <c r="AD35" i="1" s="1"/>
  <c r="AF35" i="1" s="1"/>
  <c r="AG30" i="1"/>
  <c r="AI30" i="1" s="1"/>
  <c r="AK30" i="1" s="1"/>
  <c r="AM30" i="1" s="1"/>
  <c r="AO30" i="1" s="1"/>
  <c r="AQ30" i="1" s="1"/>
  <c r="AS30" i="1" s="1"/>
  <c r="AU30" i="1" s="1"/>
  <c r="AW30" i="1" s="1"/>
  <c r="AY30" i="1" s="1"/>
  <c r="BA30" i="1" s="1"/>
  <c r="BC30" i="1" s="1"/>
  <c r="BE30" i="1" s="1"/>
  <c r="BF30" i="1"/>
  <c r="BH30" i="1" s="1"/>
  <c r="BJ30" i="1" s="1"/>
  <c r="BL30" i="1" s="1"/>
  <c r="BN30" i="1" s="1"/>
  <c r="BP30" i="1" s="1"/>
  <c r="BR30" i="1" s="1"/>
  <c r="BT30" i="1" s="1"/>
  <c r="BV30" i="1" s="1"/>
  <c r="BX30" i="1" s="1"/>
  <c r="BZ30" i="1" s="1"/>
  <c r="J30" i="1"/>
  <c r="L30" i="1" s="1"/>
  <c r="N30" i="1" s="1"/>
  <c r="P30" i="1" s="1"/>
  <c r="R30" i="1" s="1"/>
  <c r="T30" i="1" s="1"/>
  <c r="V30" i="1" s="1"/>
  <c r="X30" i="1" s="1"/>
  <c r="Z30" i="1" s="1"/>
  <c r="AB30" i="1" s="1"/>
  <c r="AD30" i="1" s="1"/>
  <c r="AF30" i="1" s="1"/>
  <c r="AG22" i="1"/>
  <c r="AI22" i="1" s="1"/>
  <c r="AK22" i="1" s="1"/>
  <c r="AM22" i="1" s="1"/>
  <c r="AO22" i="1" s="1"/>
  <c r="AQ22" i="1" s="1"/>
  <c r="AS22" i="1" s="1"/>
  <c r="AU22" i="1" s="1"/>
  <c r="AW22" i="1" s="1"/>
  <c r="AY22" i="1" s="1"/>
  <c r="BA22" i="1" s="1"/>
  <c r="BC22" i="1" s="1"/>
  <c r="BE22" i="1" s="1"/>
  <c r="BF22" i="1"/>
  <c r="BH22" i="1" s="1"/>
  <c r="BJ22" i="1" s="1"/>
  <c r="BL22" i="1" s="1"/>
  <c r="BN22" i="1" s="1"/>
  <c r="BP22" i="1" s="1"/>
  <c r="BR22" i="1" s="1"/>
  <c r="BT22" i="1" s="1"/>
  <c r="BV22" i="1" s="1"/>
  <c r="BX22" i="1" s="1"/>
  <c r="BZ22" i="1" s="1"/>
  <c r="J22" i="1"/>
  <c r="L22" i="1" s="1"/>
  <c r="N22" i="1" s="1"/>
  <c r="P22" i="1" s="1"/>
  <c r="R22" i="1" s="1"/>
  <c r="T22" i="1" s="1"/>
  <c r="V22" i="1" s="1"/>
  <c r="X22" i="1" s="1"/>
  <c r="Z22" i="1" s="1"/>
  <c r="AB22" i="1" s="1"/>
  <c r="AD22" i="1" s="1"/>
  <c r="AF22" i="1" s="1"/>
  <c r="J15" i="1" l="1"/>
  <c r="L15" i="1" s="1"/>
  <c r="N15" i="1" s="1"/>
  <c r="P15" i="1" s="1"/>
  <c r="R15" i="1" s="1"/>
  <c r="T15" i="1" s="1"/>
  <c r="V15" i="1" s="1"/>
  <c r="X15" i="1" s="1"/>
  <c r="Z15" i="1" s="1"/>
  <c r="AB15" i="1" s="1"/>
  <c r="AD15" i="1" s="1"/>
  <c r="AF15" i="1" s="1"/>
  <c r="AG15" i="1"/>
  <c r="AI15" i="1" s="1"/>
  <c r="AK15" i="1" s="1"/>
  <c r="AM15" i="1" s="1"/>
  <c r="AO15" i="1" s="1"/>
  <c r="AQ15" i="1" s="1"/>
  <c r="AS15" i="1" s="1"/>
  <c r="AU15" i="1" s="1"/>
  <c r="AW15" i="1" s="1"/>
  <c r="AY15" i="1" s="1"/>
  <c r="BA15" i="1" s="1"/>
  <c r="BC15" i="1" s="1"/>
  <c r="BE15" i="1" s="1"/>
  <c r="BF15" i="1"/>
  <c r="BH15" i="1" s="1"/>
  <c r="BJ15" i="1" s="1"/>
  <c r="BL15" i="1" s="1"/>
  <c r="BN15" i="1" s="1"/>
  <c r="BP15" i="1" s="1"/>
  <c r="BR15" i="1" s="1"/>
  <c r="BT15" i="1" s="1"/>
  <c r="BV15" i="1" s="1"/>
  <c r="BX15" i="1" s="1"/>
  <c r="BZ15" i="1" s="1"/>
  <c r="AG203" i="1"/>
  <c r="AI203" i="1" s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BE203" i="1" s="1"/>
  <c r="BF203" i="1"/>
  <c r="BH203" i="1" s="1"/>
  <c r="BJ203" i="1" s="1"/>
  <c r="BL203" i="1" s="1"/>
  <c r="BN203" i="1" s="1"/>
  <c r="BP203" i="1" s="1"/>
  <c r="BR203" i="1" s="1"/>
  <c r="BT203" i="1" s="1"/>
  <c r="BV203" i="1" s="1"/>
  <c r="BX203" i="1" s="1"/>
  <c r="BZ203" i="1" s="1"/>
  <c r="J203" i="1"/>
  <c r="L203" i="1" s="1"/>
  <c r="N203" i="1" s="1"/>
  <c r="P203" i="1" s="1"/>
  <c r="R203" i="1" s="1"/>
  <c r="T203" i="1" s="1"/>
  <c r="V203" i="1" s="1"/>
  <c r="X203" i="1" s="1"/>
  <c r="Z203" i="1" s="1"/>
  <c r="AB203" i="1" s="1"/>
  <c r="AD203" i="1" s="1"/>
  <c r="AF203" i="1" s="1"/>
  <c r="AG73" i="1" l="1"/>
  <c r="AI73" i="1" s="1"/>
  <c r="AK73" i="1" s="1"/>
  <c r="AM73" i="1" s="1"/>
  <c r="AO73" i="1" s="1"/>
  <c r="AQ73" i="1" s="1"/>
  <c r="AS73" i="1" s="1"/>
  <c r="AU73" i="1" s="1"/>
  <c r="AW73" i="1" s="1"/>
  <c r="AY73" i="1" s="1"/>
  <c r="BA73" i="1" s="1"/>
  <c r="BC73" i="1" s="1"/>
  <c r="BE73" i="1" s="1"/>
  <c r="BF73" i="1"/>
  <c r="BH73" i="1" s="1"/>
  <c r="BJ73" i="1" s="1"/>
  <c r="BL73" i="1" s="1"/>
  <c r="BN73" i="1" s="1"/>
  <c r="BP73" i="1" s="1"/>
  <c r="BR73" i="1" s="1"/>
  <c r="BT73" i="1" s="1"/>
  <c r="BV73" i="1" s="1"/>
  <c r="BX73" i="1" s="1"/>
  <c r="BZ73" i="1" s="1"/>
  <c r="J73" i="1"/>
  <c r="L73" i="1" s="1"/>
  <c r="N73" i="1" s="1"/>
  <c r="P73" i="1" s="1"/>
  <c r="R73" i="1" s="1"/>
  <c r="T73" i="1" s="1"/>
  <c r="V73" i="1" s="1"/>
  <c r="X73" i="1" s="1"/>
  <c r="Z73" i="1" s="1"/>
  <c r="AB73" i="1" s="1"/>
  <c r="AD73" i="1" s="1"/>
  <c r="AF73" i="1" s="1"/>
  <c r="AG231" i="1" l="1"/>
  <c r="AI231" i="1" s="1"/>
  <c r="AK231" i="1" s="1"/>
  <c r="AM231" i="1" s="1"/>
  <c r="AO231" i="1" s="1"/>
  <c r="AQ231" i="1" s="1"/>
  <c r="AS231" i="1" s="1"/>
  <c r="AU231" i="1" s="1"/>
  <c r="AW231" i="1" s="1"/>
  <c r="AY231" i="1" s="1"/>
  <c r="BA231" i="1" s="1"/>
  <c r="BC231" i="1" s="1"/>
  <c r="BE231" i="1" s="1"/>
  <c r="BF231" i="1"/>
  <c r="BH231" i="1" s="1"/>
  <c r="BJ231" i="1" s="1"/>
  <c r="BL231" i="1" s="1"/>
  <c r="BN231" i="1" s="1"/>
  <c r="BP231" i="1" s="1"/>
  <c r="BR231" i="1" s="1"/>
  <c r="BT231" i="1" s="1"/>
  <c r="BV231" i="1" s="1"/>
  <c r="BX231" i="1" s="1"/>
  <c r="BZ231" i="1" s="1"/>
  <c r="J231" i="1"/>
  <c r="L231" i="1" s="1"/>
  <c r="N231" i="1" s="1"/>
  <c r="P231" i="1" s="1"/>
  <c r="R231" i="1" s="1"/>
  <c r="T231" i="1" s="1"/>
  <c r="V231" i="1" s="1"/>
  <c r="X231" i="1" s="1"/>
  <c r="Z231" i="1" s="1"/>
  <c r="AB231" i="1" s="1"/>
  <c r="AD231" i="1" s="1"/>
  <c r="AF231" i="1" s="1"/>
  <c r="AG194" i="1"/>
  <c r="AI194" i="1" s="1"/>
  <c r="AK194" i="1" s="1"/>
  <c r="AM194" i="1" s="1"/>
  <c r="AO194" i="1" s="1"/>
  <c r="AQ194" i="1" s="1"/>
  <c r="AS194" i="1" s="1"/>
  <c r="AU194" i="1" s="1"/>
  <c r="AW194" i="1" s="1"/>
  <c r="AY194" i="1" s="1"/>
  <c r="BA194" i="1" s="1"/>
  <c r="BC194" i="1" s="1"/>
  <c r="BE194" i="1" s="1"/>
  <c r="BF194" i="1"/>
  <c r="BH194" i="1" s="1"/>
  <c r="BJ194" i="1" s="1"/>
  <c r="BL194" i="1" s="1"/>
  <c r="BN194" i="1" s="1"/>
  <c r="BP194" i="1" s="1"/>
  <c r="BR194" i="1" s="1"/>
  <c r="BT194" i="1" s="1"/>
  <c r="BV194" i="1" s="1"/>
  <c r="BX194" i="1" s="1"/>
  <c r="BZ194" i="1" s="1"/>
  <c r="J194" i="1"/>
  <c r="L194" i="1" s="1"/>
  <c r="N194" i="1" s="1"/>
  <c r="P194" i="1" s="1"/>
  <c r="R194" i="1" s="1"/>
  <c r="T194" i="1" s="1"/>
  <c r="V194" i="1" s="1"/>
  <c r="X194" i="1" s="1"/>
  <c r="Z194" i="1" s="1"/>
  <c r="AB194" i="1" s="1"/>
  <c r="AD194" i="1" s="1"/>
  <c r="AF194" i="1" s="1"/>
  <c r="AG193" i="1"/>
  <c r="AI193" i="1" s="1"/>
  <c r="AK193" i="1" s="1"/>
  <c r="AM193" i="1" s="1"/>
  <c r="AO193" i="1" s="1"/>
  <c r="AQ193" i="1" s="1"/>
  <c r="AS193" i="1" s="1"/>
  <c r="AU193" i="1" s="1"/>
  <c r="AW193" i="1" s="1"/>
  <c r="AY193" i="1" s="1"/>
  <c r="BA193" i="1" s="1"/>
  <c r="BC193" i="1" s="1"/>
  <c r="BE193" i="1" s="1"/>
  <c r="BF193" i="1"/>
  <c r="BH193" i="1" s="1"/>
  <c r="BJ193" i="1" s="1"/>
  <c r="BL193" i="1" s="1"/>
  <c r="BN193" i="1" s="1"/>
  <c r="BP193" i="1" s="1"/>
  <c r="BR193" i="1" s="1"/>
  <c r="BT193" i="1" s="1"/>
  <c r="BV193" i="1" s="1"/>
  <c r="BX193" i="1" s="1"/>
  <c r="BZ193" i="1" s="1"/>
  <c r="J193" i="1"/>
  <c r="L193" i="1" s="1"/>
  <c r="N193" i="1" s="1"/>
  <c r="P193" i="1" s="1"/>
  <c r="R193" i="1" s="1"/>
  <c r="T193" i="1" s="1"/>
  <c r="V193" i="1" s="1"/>
  <c r="X193" i="1" s="1"/>
  <c r="Z193" i="1" s="1"/>
  <c r="AB193" i="1" s="1"/>
  <c r="AD193" i="1" s="1"/>
  <c r="AF193" i="1" s="1"/>
  <c r="AG196" i="1"/>
  <c r="AI196" i="1" s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BE196" i="1" s="1"/>
  <c r="BF196" i="1"/>
  <c r="BH196" i="1" s="1"/>
  <c r="BJ196" i="1" s="1"/>
  <c r="BL196" i="1" s="1"/>
  <c r="BN196" i="1" s="1"/>
  <c r="BP196" i="1" s="1"/>
  <c r="BR196" i="1" s="1"/>
  <c r="BT196" i="1" s="1"/>
  <c r="BV196" i="1" s="1"/>
  <c r="BX196" i="1" s="1"/>
  <c r="BZ196" i="1" s="1"/>
  <c r="J191" i="1" l="1"/>
  <c r="L191" i="1" s="1"/>
  <c r="N191" i="1" s="1"/>
  <c r="P191" i="1" s="1"/>
  <c r="R191" i="1" s="1"/>
  <c r="T191" i="1" s="1"/>
  <c r="V191" i="1" s="1"/>
  <c r="X191" i="1" s="1"/>
  <c r="Z191" i="1" s="1"/>
  <c r="AB191" i="1" s="1"/>
  <c r="AD191" i="1" s="1"/>
  <c r="AF191" i="1" s="1"/>
  <c r="J196" i="1"/>
  <c r="L196" i="1" s="1"/>
  <c r="N196" i="1" s="1"/>
  <c r="P196" i="1" s="1"/>
  <c r="R196" i="1" s="1"/>
  <c r="T196" i="1" s="1"/>
  <c r="V196" i="1" s="1"/>
  <c r="X196" i="1" s="1"/>
  <c r="Z196" i="1" s="1"/>
  <c r="AB196" i="1" s="1"/>
  <c r="AD196" i="1" s="1"/>
  <c r="AF196" i="1" s="1"/>
  <c r="BF191" i="1"/>
  <c r="BH191" i="1" s="1"/>
  <c r="BJ191" i="1" s="1"/>
  <c r="BL191" i="1" s="1"/>
  <c r="BN191" i="1" s="1"/>
  <c r="BP191" i="1" s="1"/>
  <c r="BR191" i="1" s="1"/>
  <c r="BT191" i="1" s="1"/>
  <c r="BV191" i="1" s="1"/>
  <c r="BX191" i="1" s="1"/>
  <c r="BZ191" i="1" s="1"/>
  <c r="AG191" i="1"/>
  <c r="AI191" i="1" s="1"/>
  <c r="AK191" i="1" s="1"/>
  <c r="AM191" i="1" s="1"/>
  <c r="AO191" i="1" s="1"/>
  <c r="AQ191" i="1" s="1"/>
  <c r="AS191" i="1" s="1"/>
  <c r="AU191" i="1" s="1"/>
  <c r="AW191" i="1" s="1"/>
  <c r="AY191" i="1" s="1"/>
  <c r="BA191" i="1" s="1"/>
  <c r="BC191" i="1" s="1"/>
  <c r="BE191" i="1" s="1"/>
  <c r="AG182" i="1"/>
  <c r="AI182" i="1" s="1"/>
  <c r="AK182" i="1" s="1"/>
  <c r="AM182" i="1" s="1"/>
  <c r="AO182" i="1" s="1"/>
  <c r="AQ182" i="1" s="1"/>
  <c r="AS182" i="1" s="1"/>
  <c r="AU182" i="1" s="1"/>
  <c r="AW182" i="1" s="1"/>
  <c r="AY182" i="1" s="1"/>
  <c r="BA182" i="1" s="1"/>
  <c r="BC182" i="1" s="1"/>
  <c r="BE182" i="1" s="1"/>
  <c r="BF182" i="1"/>
  <c r="BH182" i="1" s="1"/>
  <c r="BJ182" i="1" s="1"/>
  <c r="BL182" i="1" s="1"/>
  <c r="BN182" i="1" s="1"/>
  <c r="BP182" i="1" s="1"/>
  <c r="BR182" i="1" s="1"/>
  <c r="BT182" i="1" s="1"/>
  <c r="BV182" i="1" s="1"/>
  <c r="BX182" i="1" s="1"/>
  <c r="BZ182" i="1" s="1"/>
  <c r="J182" i="1"/>
  <c r="L182" i="1" s="1"/>
  <c r="N182" i="1" s="1"/>
  <c r="P182" i="1" s="1"/>
  <c r="R182" i="1" s="1"/>
  <c r="T182" i="1" s="1"/>
  <c r="V182" i="1" s="1"/>
  <c r="X182" i="1" s="1"/>
  <c r="Z182" i="1" s="1"/>
  <c r="AB182" i="1" s="1"/>
  <c r="AD182" i="1" s="1"/>
  <c r="AF182" i="1" s="1"/>
  <c r="AG181" i="1"/>
  <c r="AI181" i="1" s="1"/>
  <c r="AK181" i="1" s="1"/>
  <c r="AM181" i="1" s="1"/>
  <c r="AO181" i="1" s="1"/>
  <c r="AQ181" i="1" s="1"/>
  <c r="AS181" i="1" s="1"/>
  <c r="AU181" i="1" s="1"/>
  <c r="AW181" i="1" s="1"/>
  <c r="AY181" i="1" s="1"/>
  <c r="BA181" i="1" s="1"/>
  <c r="BC181" i="1" s="1"/>
  <c r="BE181" i="1" s="1"/>
  <c r="BF181" i="1"/>
  <c r="BH181" i="1" s="1"/>
  <c r="BJ181" i="1" s="1"/>
  <c r="BL181" i="1" s="1"/>
  <c r="BN181" i="1" s="1"/>
  <c r="BP181" i="1" s="1"/>
  <c r="BR181" i="1" s="1"/>
  <c r="BT181" i="1" s="1"/>
  <c r="BV181" i="1" s="1"/>
  <c r="BX181" i="1" s="1"/>
  <c r="BZ181" i="1" s="1"/>
  <c r="J181" i="1"/>
  <c r="L181" i="1" s="1"/>
  <c r="N181" i="1" s="1"/>
  <c r="P181" i="1" s="1"/>
  <c r="R181" i="1" s="1"/>
  <c r="T181" i="1" s="1"/>
  <c r="V181" i="1" s="1"/>
  <c r="X181" i="1" s="1"/>
  <c r="Z181" i="1" s="1"/>
  <c r="AB181" i="1" s="1"/>
  <c r="AD181" i="1" s="1"/>
  <c r="AF181" i="1" s="1"/>
  <c r="AG184" i="1"/>
  <c r="BF184" i="1"/>
  <c r="BF230" i="1" l="1"/>
  <c r="BH230" i="1" s="1"/>
  <c r="BJ230" i="1" s="1"/>
  <c r="BL230" i="1" s="1"/>
  <c r="BN230" i="1" s="1"/>
  <c r="BP230" i="1" s="1"/>
  <c r="BR230" i="1" s="1"/>
  <c r="BT230" i="1" s="1"/>
  <c r="BV230" i="1" s="1"/>
  <c r="BX230" i="1" s="1"/>
  <c r="BZ230" i="1" s="1"/>
  <c r="BH184" i="1"/>
  <c r="BJ184" i="1" s="1"/>
  <c r="BL184" i="1" s="1"/>
  <c r="BN184" i="1" s="1"/>
  <c r="BP184" i="1" s="1"/>
  <c r="BR184" i="1" s="1"/>
  <c r="BT184" i="1" s="1"/>
  <c r="BV184" i="1" s="1"/>
  <c r="BX184" i="1" s="1"/>
  <c r="BZ184" i="1" s="1"/>
  <c r="AG230" i="1"/>
  <c r="AI230" i="1" s="1"/>
  <c r="AK230" i="1" s="1"/>
  <c r="AM230" i="1" s="1"/>
  <c r="AO230" i="1" s="1"/>
  <c r="AQ230" i="1" s="1"/>
  <c r="AS230" i="1" s="1"/>
  <c r="AU230" i="1" s="1"/>
  <c r="AW230" i="1" s="1"/>
  <c r="AY230" i="1" s="1"/>
  <c r="BA230" i="1" s="1"/>
  <c r="BC230" i="1" s="1"/>
  <c r="BE230" i="1" s="1"/>
  <c r="AI184" i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BE184" i="1" s="1"/>
  <c r="J230" i="1"/>
  <c r="L230" i="1" s="1"/>
  <c r="N230" i="1" s="1"/>
  <c r="P230" i="1" s="1"/>
  <c r="R230" i="1" s="1"/>
  <c r="T230" i="1" s="1"/>
  <c r="V230" i="1" s="1"/>
  <c r="X230" i="1" s="1"/>
  <c r="Z230" i="1" s="1"/>
  <c r="AB230" i="1" s="1"/>
  <c r="AD230" i="1" s="1"/>
  <c r="AF230" i="1" s="1"/>
  <c r="J184" i="1"/>
  <c r="L184" i="1" s="1"/>
  <c r="N184" i="1" s="1"/>
  <c r="P184" i="1" s="1"/>
  <c r="R184" i="1" s="1"/>
  <c r="T184" i="1" s="1"/>
  <c r="V184" i="1" s="1"/>
  <c r="X184" i="1" s="1"/>
  <c r="Z184" i="1" s="1"/>
  <c r="AB184" i="1" s="1"/>
  <c r="AD184" i="1" s="1"/>
  <c r="AF184" i="1" s="1"/>
  <c r="AG124" i="1"/>
  <c r="AI124" i="1" s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BE124" i="1" s="1"/>
  <c r="BF124" i="1"/>
  <c r="BH124" i="1" s="1"/>
  <c r="BJ124" i="1" s="1"/>
  <c r="BL124" i="1" s="1"/>
  <c r="BN124" i="1" s="1"/>
  <c r="BP124" i="1" s="1"/>
  <c r="BR124" i="1" s="1"/>
  <c r="BT124" i="1" s="1"/>
  <c r="BV124" i="1" s="1"/>
  <c r="BX124" i="1" s="1"/>
  <c r="BZ124" i="1" s="1"/>
  <c r="AG123" i="1"/>
  <c r="AI123" i="1" s="1"/>
  <c r="AK123" i="1" s="1"/>
  <c r="AM123" i="1" s="1"/>
  <c r="AO123" i="1" s="1"/>
  <c r="AQ123" i="1" s="1"/>
  <c r="AS123" i="1" s="1"/>
  <c r="AU123" i="1" s="1"/>
  <c r="AW123" i="1" s="1"/>
  <c r="AY123" i="1" s="1"/>
  <c r="BA123" i="1" s="1"/>
  <c r="BC123" i="1" s="1"/>
  <c r="BE123" i="1" s="1"/>
  <c r="BF123" i="1"/>
  <c r="BH123" i="1" s="1"/>
  <c r="BJ123" i="1" s="1"/>
  <c r="BL123" i="1" s="1"/>
  <c r="BN123" i="1" s="1"/>
  <c r="BP123" i="1" s="1"/>
  <c r="BR123" i="1" s="1"/>
  <c r="BT123" i="1" s="1"/>
  <c r="BV123" i="1" s="1"/>
  <c r="BX123" i="1" s="1"/>
  <c r="BZ123" i="1" s="1"/>
  <c r="J123" i="1"/>
  <c r="L123" i="1" s="1"/>
  <c r="N123" i="1" s="1"/>
  <c r="P123" i="1" s="1"/>
  <c r="R123" i="1" s="1"/>
  <c r="T123" i="1" s="1"/>
  <c r="V123" i="1" s="1"/>
  <c r="X123" i="1" s="1"/>
  <c r="Z123" i="1" s="1"/>
  <c r="AB123" i="1" s="1"/>
  <c r="AD123" i="1" s="1"/>
  <c r="AF123" i="1" s="1"/>
  <c r="AG165" i="1"/>
  <c r="AI165" i="1" s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BE165" i="1" s="1"/>
  <c r="BF165" i="1"/>
  <c r="BH165" i="1" s="1"/>
  <c r="BJ165" i="1" s="1"/>
  <c r="BL165" i="1" s="1"/>
  <c r="BN165" i="1" s="1"/>
  <c r="BP165" i="1" s="1"/>
  <c r="BR165" i="1" s="1"/>
  <c r="BT165" i="1" s="1"/>
  <c r="BV165" i="1" s="1"/>
  <c r="BX165" i="1" s="1"/>
  <c r="BZ165" i="1" s="1"/>
  <c r="J165" i="1"/>
  <c r="L165" i="1" s="1"/>
  <c r="N165" i="1" s="1"/>
  <c r="P165" i="1" s="1"/>
  <c r="R165" i="1" s="1"/>
  <c r="T165" i="1" s="1"/>
  <c r="V165" i="1" s="1"/>
  <c r="X165" i="1" s="1"/>
  <c r="Z165" i="1" s="1"/>
  <c r="AB165" i="1" s="1"/>
  <c r="AD165" i="1" s="1"/>
  <c r="AF165" i="1" s="1"/>
  <c r="AG161" i="1"/>
  <c r="AI161" i="1" s="1"/>
  <c r="AK161" i="1" s="1"/>
  <c r="AM161" i="1" s="1"/>
  <c r="AO161" i="1" s="1"/>
  <c r="AQ161" i="1" s="1"/>
  <c r="AS161" i="1" s="1"/>
  <c r="AU161" i="1" s="1"/>
  <c r="AW161" i="1" s="1"/>
  <c r="AY161" i="1" s="1"/>
  <c r="BA161" i="1" s="1"/>
  <c r="BC161" i="1" s="1"/>
  <c r="BE161" i="1" s="1"/>
  <c r="BF161" i="1"/>
  <c r="BH161" i="1" s="1"/>
  <c r="BJ161" i="1" s="1"/>
  <c r="BL161" i="1" s="1"/>
  <c r="BN161" i="1" s="1"/>
  <c r="BP161" i="1" s="1"/>
  <c r="BR161" i="1" s="1"/>
  <c r="BT161" i="1" s="1"/>
  <c r="BV161" i="1" s="1"/>
  <c r="BX161" i="1" s="1"/>
  <c r="BZ161" i="1" s="1"/>
  <c r="J161" i="1"/>
  <c r="L161" i="1" s="1"/>
  <c r="N161" i="1" s="1"/>
  <c r="P161" i="1" s="1"/>
  <c r="R161" i="1" s="1"/>
  <c r="T161" i="1" s="1"/>
  <c r="V161" i="1" s="1"/>
  <c r="X161" i="1" s="1"/>
  <c r="Z161" i="1" s="1"/>
  <c r="AB161" i="1" s="1"/>
  <c r="AD161" i="1" s="1"/>
  <c r="AF161" i="1" s="1"/>
  <c r="AG157" i="1"/>
  <c r="AI157" i="1" s="1"/>
  <c r="AK157" i="1" s="1"/>
  <c r="AM157" i="1" s="1"/>
  <c r="AO157" i="1" s="1"/>
  <c r="AQ157" i="1" s="1"/>
  <c r="AS157" i="1" s="1"/>
  <c r="AU157" i="1" s="1"/>
  <c r="AW157" i="1" s="1"/>
  <c r="AY157" i="1" s="1"/>
  <c r="BA157" i="1" s="1"/>
  <c r="BC157" i="1" s="1"/>
  <c r="BE157" i="1" s="1"/>
  <c r="BF157" i="1"/>
  <c r="BH157" i="1" s="1"/>
  <c r="BJ157" i="1" s="1"/>
  <c r="BL157" i="1" s="1"/>
  <c r="BN157" i="1" s="1"/>
  <c r="BP157" i="1" s="1"/>
  <c r="BR157" i="1" s="1"/>
  <c r="BT157" i="1" s="1"/>
  <c r="BV157" i="1" s="1"/>
  <c r="BX157" i="1" s="1"/>
  <c r="BZ157" i="1" s="1"/>
  <c r="J157" i="1"/>
  <c r="L157" i="1" s="1"/>
  <c r="N157" i="1" s="1"/>
  <c r="P157" i="1" s="1"/>
  <c r="R157" i="1" s="1"/>
  <c r="T157" i="1" s="1"/>
  <c r="V157" i="1" s="1"/>
  <c r="X157" i="1" s="1"/>
  <c r="Z157" i="1" s="1"/>
  <c r="AB157" i="1" s="1"/>
  <c r="AD157" i="1" s="1"/>
  <c r="AF157" i="1" s="1"/>
  <c r="AG153" i="1"/>
  <c r="AI153" i="1" s="1"/>
  <c r="AK153" i="1" s="1"/>
  <c r="AM153" i="1" s="1"/>
  <c r="AO153" i="1" s="1"/>
  <c r="AQ153" i="1" s="1"/>
  <c r="AS153" i="1" s="1"/>
  <c r="AU153" i="1" s="1"/>
  <c r="AW153" i="1" s="1"/>
  <c r="AY153" i="1" s="1"/>
  <c r="BA153" i="1" s="1"/>
  <c r="BC153" i="1" s="1"/>
  <c r="BE153" i="1" s="1"/>
  <c r="BF153" i="1"/>
  <c r="BH153" i="1" s="1"/>
  <c r="BJ153" i="1" s="1"/>
  <c r="BL153" i="1" s="1"/>
  <c r="BN153" i="1" s="1"/>
  <c r="BP153" i="1" s="1"/>
  <c r="BR153" i="1" s="1"/>
  <c r="BT153" i="1" s="1"/>
  <c r="BV153" i="1" s="1"/>
  <c r="BX153" i="1" s="1"/>
  <c r="BZ153" i="1" s="1"/>
  <c r="J153" i="1"/>
  <c r="L153" i="1" s="1"/>
  <c r="N153" i="1" s="1"/>
  <c r="P153" i="1" s="1"/>
  <c r="R153" i="1" s="1"/>
  <c r="T153" i="1" s="1"/>
  <c r="V153" i="1" s="1"/>
  <c r="X153" i="1" s="1"/>
  <c r="Z153" i="1" s="1"/>
  <c r="AB153" i="1" s="1"/>
  <c r="AD153" i="1" s="1"/>
  <c r="AF153" i="1" s="1"/>
  <c r="AG149" i="1"/>
  <c r="AI149" i="1" s="1"/>
  <c r="AK149" i="1" s="1"/>
  <c r="AM149" i="1" s="1"/>
  <c r="AO149" i="1" s="1"/>
  <c r="AQ149" i="1" s="1"/>
  <c r="AS149" i="1" s="1"/>
  <c r="AU149" i="1" s="1"/>
  <c r="AW149" i="1" s="1"/>
  <c r="AY149" i="1" s="1"/>
  <c r="BA149" i="1" s="1"/>
  <c r="BC149" i="1" s="1"/>
  <c r="BE149" i="1" s="1"/>
  <c r="BF149" i="1"/>
  <c r="BH149" i="1" s="1"/>
  <c r="BJ149" i="1" s="1"/>
  <c r="BL149" i="1" s="1"/>
  <c r="BN149" i="1" s="1"/>
  <c r="BP149" i="1" s="1"/>
  <c r="BR149" i="1" s="1"/>
  <c r="BT149" i="1" s="1"/>
  <c r="BV149" i="1" s="1"/>
  <c r="BX149" i="1" s="1"/>
  <c r="BZ149" i="1" s="1"/>
  <c r="J149" i="1"/>
  <c r="L149" i="1" s="1"/>
  <c r="N149" i="1" s="1"/>
  <c r="P149" i="1" s="1"/>
  <c r="R149" i="1" s="1"/>
  <c r="T149" i="1" s="1"/>
  <c r="V149" i="1" s="1"/>
  <c r="X149" i="1" s="1"/>
  <c r="Z149" i="1" s="1"/>
  <c r="AB149" i="1" s="1"/>
  <c r="AD149" i="1" s="1"/>
  <c r="AF149" i="1" s="1"/>
  <c r="AG145" i="1"/>
  <c r="AI145" i="1" s="1"/>
  <c r="AK145" i="1" s="1"/>
  <c r="AM145" i="1" s="1"/>
  <c r="AO145" i="1" s="1"/>
  <c r="AQ145" i="1" s="1"/>
  <c r="AS145" i="1" s="1"/>
  <c r="AU145" i="1" s="1"/>
  <c r="AW145" i="1" s="1"/>
  <c r="AY145" i="1" s="1"/>
  <c r="BA145" i="1" s="1"/>
  <c r="BC145" i="1" s="1"/>
  <c r="BE145" i="1" s="1"/>
  <c r="BF145" i="1"/>
  <c r="BH145" i="1" s="1"/>
  <c r="BJ145" i="1" s="1"/>
  <c r="BL145" i="1" s="1"/>
  <c r="BN145" i="1" s="1"/>
  <c r="BP145" i="1" s="1"/>
  <c r="BR145" i="1" s="1"/>
  <c r="BT145" i="1" s="1"/>
  <c r="BV145" i="1" s="1"/>
  <c r="BX145" i="1" s="1"/>
  <c r="BZ145" i="1" s="1"/>
  <c r="J145" i="1"/>
  <c r="L145" i="1" s="1"/>
  <c r="N145" i="1" s="1"/>
  <c r="P145" i="1" s="1"/>
  <c r="R145" i="1" s="1"/>
  <c r="T145" i="1" s="1"/>
  <c r="V145" i="1" s="1"/>
  <c r="X145" i="1" s="1"/>
  <c r="Z145" i="1" s="1"/>
  <c r="AB145" i="1" s="1"/>
  <c r="AD145" i="1" s="1"/>
  <c r="AF145" i="1" s="1"/>
  <c r="AG141" i="1"/>
  <c r="AI141" i="1" s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BE141" i="1" s="1"/>
  <c r="BF141" i="1"/>
  <c r="BH141" i="1" s="1"/>
  <c r="BJ141" i="1" s="1"/>
  <c r="BL141" i="1" s="1"/>
  <c r="BN141" i="1" s="1"/>
  <c r="BP141" i="1" s="1"/>
  <c r="BR141" i="1" s="1"/>
  <c r="BT141" i="1" s="1"/>
  <c r="BV141" i="1" s="1"/>
  <c r="BX141" i="1" s="1"/>
  <c r="BZ141" i="1" s="1"/>
  <c r="J141" i="1"/>
  <c r="L141" i="1" s="1"/>
  <c r="N141" i="1" s="1"/>
  <c r="P141" i="1" s="1"/>
  <c r="R141" i="1" s="1"/>
  <c r="T141" i="1" s="1"/>
  <c r="V141" i="1" s="1"/>
  <c r="X141" i="1" s="1"/>
  <c r="Z141" i="1" s="1"/>
  <c r="AB141" i="1" s="1"/>
  <c r="AD141" i="1" s="1"/>
  <c r="AF141" i="1" s="1"/>
  <c r="AG137" i="1"/>
  <c r="AI137" i="1" s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E137" i="1" s="1"/>
  <c r="BF137" i="1"/>
  <c r="BH137" i="1" s="1"/>
  <c r="BJ137" i="1" s="1"/>
  <c r="BL137" i="1" s="1"/>
  <c r="BN137" i="1" s="1"/>
  <c r="BP137" i="1" s="1"/>
  <c r="BR137" i="1" s="1"/>
  <c r="BT137" i="1" s="1"/>
  <c r="BV137" i="1" s="1"/>
  <c r="BX137" i="1" s="1"/>
  <c r="BZ137" i="1" s="1"/>
  <c r="J137" i="1"/>
  <c r="L137" i="1" s="1"/>
  <c r="N137" i="1" s="1"/>
  <c r="P137" i="1" s="1"/>
  <c r="R137" i="1" s="1"/>
  <c r="T137" i="1" s="1"/>
  <c r="V137" i="1" s="1"/>
  <c r="X137" i="1" s="1"/>
  <c r="Z137" i="1" s="1"/>
  <c r="AB137" i="1" s="1"/>
  <c r="AD137" i="1" s="1"/>
  <c r="AF137" i="1" s="1"/>
  <c r="AG133" i="1"/>
  <c r="AI133" i="1" s="1"/>
  <c r="AK133" i="1" s="1"/>
  <c r="AM133" i="1" s="1"/>
  <c r="AO133" i="1" s="1"/>
  <c r="AQ133" i="1" s="1"/>
  <c r="AS133" i="1" s="1"/>
  <c r="AU133" i="1" s="1"/>
  <c r="AW133" i="1" s="1"/>
  <c r="AY133" i="1" s="1"/>
  <c r="BA133" i="1" s="1"/>
  <c r="BC133" i="1" s="1"/>
  <c r="BE133" i="1" s="1"/>
  <c r="BF133" i="1"/>
  <c r="BH133" i="1" s="1"/>
  <c r="BJ133" i="1" s="1"/>
  <c r="BL133" i="1" s="1"/>
  <c r="BN133" i="1" s="1"/>
  <c r="BP133" i="1" s="1"/>
  <c r="BR133" i="1" s="1"/>
  <c r="BT133" i="1" s="1"/>
  <c r="BV133" i="1" s="1"/>
  <c r="BX133" i="1" s="1"/>
  <c r="BZ133" i="1" s="1"/>
  <c r="J133" i="1"/>
  <c r="L133" i="1" s="1"/>
  <c r="N133" i="1" s="1"/>
  <c r="P133" i="1" s="1"/>
  <c r="R133" i="1" s="1"/>
  <c r="T133" i="1" s="1"/>
  <c r="V133" i="1" s="1"/>
  <c r="X133" i="1" s="1"/>
  <c r="Z133" i="1" s="1"/>
  <c r="AB133" i="1" s="1"/>
  <c r="AD133" i="1" s="1"/>
  <c r="AF133" i="1" s="1"/>
  <c r="AG129" i="1"/>
  <c r="AI129" i="1" s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BE129" i="1" s="1"/>
  <c r="BF129" i="1"/>
  <c r="BH129" i="1" s="1"/>
  <c r="BJ129" i="1" s="1"/>
  <c r="BL129" i="1" s="1"/>
  <c r="BN129" i="1" s="1"/>
  <c r="BP129" i="1" s="1"/>
  <c r="BR129" i="1" s="1"/>
  <c r="BT129" i="1" s="1"/>
  <c r="BV129" i="1" s="1"/>
  <c r="BX129" i="1" s="1"/>
  <c r="BZ129" i="1" s="1"/>
  <c r="J129" i="1"/>
  <c r="L129" i="1" s="1"/>
  <c r="N129" i="1" s="1"/>
  <c r="P129" i="1" s="1"/>
  <c r="R129" i="1" s="1"/>
  <c r="T129" i="1" s="1"/>
  <c r="V129" i="1" s="1"/>
  <c r="X129" i="1" s="1"/>
  <c r="Z129" i="1" s="1"/>
  <c r="AB129" i="1" s="1"/>
  <c r="AD129" i="1" s="1"/>
  <c r="AF129" i="1" s="1"/>
  <c r="AG116" i="1"/>
  <c r="AI116" i="1" s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BE116" i="1" s="1"/>
  <c r="BF116" i="1"/>
  <c r="BH116" i="1" s="1"/>
  <c r="BJ116" i="1" s="1"/>
  <c r="BL116" i="1" s="1"/>
  <c r="BN116" i="1" s="1"/>
  <c r="BP116" i="1" s="1"/>
  <c r="BR116" i="1" s="1"/>
  <c r="BT116" i="1" s="1"/>
  <c r="BV116" i="1" s="1"/>
  <c r="BX116" i="1" s="1"/>
  <c r="BZ116" i="1" s="1"/>
  <c r="J116" i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J220" i="1" l="1"/>
  <c r="L220" i="1" s="1"/>
  <c r="N220" i="1" s="1"/>
  <c r="P220" i="1" s="1"/>
  <c r="R220" i="1" s="1"/>
  <c r="T220" i="1" s="1"/>
  <c r="V220" i="1" s="1"/>
  <c r="X220" i="1" s="1"/>
  <c r="Z220" i="1" s="1"/>
  <c r="AB220" i="1" s="1"/>
  <c r="AD220" i="1" s="1"/>
  <c r="AF220" i="1" s="1"/>
  <c r="J229" i="1"/>
  <c r="L229" i="1" s="1"/>
  <c r="N229" i="1" s="1"/>
  <c r="P229" i="1" s="1"/>
  <c r="R229" i="1" s="1"/>
  <c r="T229" i="1" s="1"/>
  <c r="V229" i="1" s="1"/>
  <c r="X229" i="1" s="1"/>
  <c r="Z229" i="1" s="1"/>
  <c r="AB229" i="1" s="1"/>
  <c r="AD229" i="1" s="1"/>
  <c r="AF229" i="1" s="1"/>
  <c r="AG121" i="1"/>
  <c r="AI121" i="1" s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BE121" i="1" s="1"/>
  <c r="BF229" i="1"/>
  <c r="BH229" i="1" s="1"/>
  <c r="BJ229" i="1" s="1"/>
  <c r="BL229" i="1" s="1"/>
  <c r="BN229" i="1" s="1"/>
  <c r="BP229" i="1" s="1"/>
  <c r="BR229" i="1" s="1"/>
  <c r="BT229" i="1" s="1"/>
  <c r="BV229" i="1" s="1"/>
  <c r="BX229" i="1" s="1"/>
  <c r="BZ229" i="1" s="1"/>
  <c r="AG229" i="1"/>
  <c r="AI229" i="1" s="1"/>
  <c r="AK229" i="1" s="1"/>
  <c r="AM229" i="1" s="1"/>
  <c r="AO229" i="1" s="1"/>
  <c r="AQ229" i="1" s="1"/>
  <c r="AS229" i="1" s="1"/>
  <c r="AU229" i="1" s="1"/>
  <c r="AW229" i="1" s="1"/>
  <c r="AY229" i="1" s="1"/>
  <c r="BA229" i="1" s="1"/>
  <c r="BC229" i="1" s="1"/>
  <c r="BE229" i="1" s="1"/>
  <c r="J121" i="1"/>
  <c r="L121" i="1" s="1"/>
  <c r="N121" i="1" s="1"/>
  <c r="P121" i="1" s="1"/>
  <c r="R121" i="1" s="1"/>
  <c r="T121" i="1" s="1"/>
  <c r="V121" i="1" s="1"/>
  <c r="X121" i="1" s="1"/>
  <c r="Z121" i="1" s="1"/>
  <c r="AB121" i="1" s="1"/>
  <c r="AD121" i="1" s="1"/>
  <c r="AF121" i="1" s="1"/>
  <c r="BF121" i="1"/>
  <c r="BH121" i="1" s="1"/>
  <c r="BJ121" i="1" s="1"/>
  <c r="BL121" i="1" s="1"/>
  <c r="BN121" i="1" s="1"/>
  <c r="BP121" i="1" s="1"/>
  <c r="BR121" i="1" s="1"/>
  <c r="BT121" i="1" s="1"/>
  <c r="BV121" i="1" s="1"/>
  <c r="BX121" i="1" s="1"/>
  <c r="BZ121" i="1" s="1"/>
  <c r="AG232" i="1"/>
  <c r="AI232" i="1" s="1"/>
  <c r="AK232" i="1" s="1"/>
  <c r="AM232" i="1" s="1"/>
  <c r="AO232" i="1" s="1"/>
  <c r="AQ232" i="1" s="1"/>
  <c r="AS232" i="1" s="1"/>
  <c r="AU232" i="1" s="1"/>
  <c r="AW232" i="1" s="1"/>
  <c r="AY232" i="1" s="1"/>
  <c r="BA232" i="1" s="1"/>
  <c r="BC232" i="1" s="1"/>
  <c r="BE232" i="1" s="1"/>
  <c r="BF232" i="1"/>
  <c r="BH232" i="1" s="1"/>
  <c r="BJ232" i="1" s="1"/>
  <c r="BL232" i="1" s="1"/>
  <c r="BN232" i="1" s="1"/>
  <c r="BP232" i="1" s="1"/>
  <c r="BR232" i="1" s="1"/>
  <c r="BT232" i="1" s="1"/>
  <c r="BV232" i="1" s="1"/>
  <c r="BX232" i="1" s="1"/>
  <c r="BZ232" i="1" s="1"/>
  <c r="J232" i="1"/>
  <c r="L232" i="1" s="1"/>
  <c r="N232" i="1" s="1"/>
  <c r="P232" i="1" s="1"/>
  <c r="R232" i="1" s="1"/>
  <c r="T232" i="1" s="1"/>
  <c r="V232" i="1" s="1"/>
  <c r="X232" i="1" s="1"/>
  <c r="Z232" i="1" s="1"/>
  <c r="AB232" i="1" s="1"/>
  <c r="AD232" i="1" s="1"/>
  <c r="AF232" i="1" s="1"/>
  <c r="AG74" i="1" l="1"/>
  <c r="BF74" i="1"/>
  <c r="AG75" i="1"/>
  <c r="AI75" i="1" s="1"/>
  <c r="AK75" i="1" s="1"/>
  <c r="AM75" i="1" s="1"/>
  <c r="AO75" i="1" s="1"/>
  <c r="AQ75" i="1" s="1"/>
  <c r="AS75" i="1" s="1"/>
  <c r="AU75" i="1" s="1"/>
  <c r="AW75" i="1" s="1"/>
  <c r="AY75" i="1" s="1"/>
  <c r="BA75" i="1" s="1"/>
  <c r="BC75" i="1" s="1"/>
  <c r="BE75" i="1" s="1"/>
  <c r="BF75" i="1"/>
  <c r="BH75" i="1" s="1"/>
  <c r="BJ75" i="1" s="1"/>
  <c r="BL75" i="1" s="1"/>
  <c r="BN75" i="1" s="1"/>
  <c r="BP75" i="1" s="1"/>
  <c r="BR75" i="1" s="1"/>
  <c r="BT75" i="1" s="1"/>
  <c r="BV75" i="1" s="1"/>
  <c r="BX75" i="1" s="1"/>
  <c r="BZ75" i="1" s="1"/>
  <c r="AG76" i="1"/>
  <c r="AI76" i="1" s="1"/>
  <c r="AK76" i="1" s="1"/>
  <c r="AM76" i="1" s="1"/>
  <c r="AO76" i="1" s="1"/>
  <c r="AQ76" i="1" s="1"/>
  <c r="AS76" i="1" s="1"/>
  <c r="AU76" i="1" s="1"/>
  <c r="AW76" i="1" s="1"/>
  <c r="AY76" i="1" s="1"/>
  <c r="BA76" i="1" s="1"/>
  <c r="BC76" i="1" s="1"/>
  <c r="BE76" i="1" s="1"/>
  <c r="BF76" i="1"/>
  <c r="BH76" i="1" s="1"/>
  <c r="BJ76" i="1" s="1"/>
  <c r="BL76" i="1" s="1"/>
  <c r="BN76" i="1" s="1"/>
  <c r="BP76" i="1" s="1"/>
  <c r="BR76" i="1" s="1"/>
  <c r="BT76" i="1" s="1"/>
  <c r="BV76" i="1" s="1"/>
  <c r="BX76" i="1" s="1"/>
  <c r="BZ76" i="1" s="1"/>
  <c r="J76" i="1"/>
  <c r="L76" i="1" s="1"/>
  <c r="N76" i="1" s="1"/>
  <c r="P76" i="1" s="1"/>
  <c r="R76" i="1" s="1"/>
  <c r="T76" i="1" s="1"/>
  <c r="V76" i="1" s="1"/>
  <c r="X76" i="1" s="1"/>
  <c r="Z76" i="1" s="1"/>
  <c r="AB76" i="1" s="1"/>
  <c r="AD76" i="1" s="1"/>
  <c r="AF76" i="1" s="1"/>
  <c r="J75" i="1"/>
  <c r="L75" i="1" s="1"/>
  <c r="N75" i="1" s="1"/>
  <c r="P75" i="1" s="1"/>
  <c r="R75" i="1" s="1"/>
  <c r="T75" i="1" s="1"/>
  <c r="V75" i="1" s="1"/>
  <c r="X75" i="1" s="1"/>
  <c r="Z75" i="1" s="1"/>
  <c r="AB75" i="1" s="1"/>
  <c r="AD75" i="1" s="1"/>
  <c r="AF75" i="1" s="1"/>
  <c r="J112" i="1"/>
  <c r="L112" i="1" s="1"/>
  <c r="N112" i="1" s="1"/>
  <c r="P112" i="1" s="1"/>
  <c r="R112" i="1" s="1"/>
  <c r="T112" i="1" s="1"/>
  <c r="V112" i="1" s="1"/>
  <c r="X112" i="1" s="1"/>
  <c r="Z112" i="1" s="1"/>
  <c r="AB112" i="1" s="1"/>
  <c r="AD112" i="1" s="1"/>
  <c r="AF112" i="1" s="1"/>
  <c r="AG112" i="1"/>
  <c r="AI112" i="1" s="1"/>
  <c r="AK112" i="1" s="1"/>
  <c r="AM112" i="1" s="1"/>
  <c r="AO112" i="1" s="1"/>
  <c r="AQ112" i="1" s="1"/>
  <c r="AS112" i="1" s="1"/>
  <c r="AU112" i="1" s="1"/>
  <c r="AW112" i="1" s="1"/>
  <c r="AY112" i="1" s="1"/>
  <c r="BA112" i="1" s="1"/>
  <c r="BC112" i="1" s="1"/>
  <c r="BE112" i="1" s="1"/>
  <c r="BF112" i="1"/>
  <c r="BH112" i="1" s="1"/>
  <c r="BJ112" i="1" s="1"/>
  <c r="BL112" i="1" s="1"/>
  <c r="BN112" i="1" s="1"/>
  <c r="BP112" i="1" s="1"/>
  <c r="BR112" i="1" s="1"/>
  <c r="BT112" i="1" s="1"/>
  <c r="BV112" i="1" s="1"/>
  <c r="BX112" i="1" s="1"/>
  <c r="BZ112" i="1" s="1"/>
  <c r="AG109" i="1"/>
  <c r="AI109" i="1" s="1"/>
  <c r="AK109" i="1" s="1"/>
  <c r="AM109" i="1" s="1"/>
  <c r="AO109" i="1" s="1"/>
  <c r="AQ109" i="1" s="1"/>
  <c r="AS109" i="1" s="1"/>
  <c r="AU109" i="1" s="1"/>
  <c r="AW109" i="1" s="1"/>
  <c r="AY109" i="1" s="1"/>
  <c r="BA109" i="1" s="1"/>
  <c r="BC109" i="1" s="1"/>
  <c r="BE109" i="1" s="1"/>
  <c r="BF109" i="1"/>
  <c r="BH109" i="1" s="1"/>
  <c r="BJ109" i="1" s="1"/>
  <c r="BL109" i="1" s="1"/>
  <c r="BN109" i="1" s="1"/>
  <c r="BP109" i="1" s="1"/>
  <c r="BR109" i="1" s="1"/>
  <c r="BT109" i="1" s="1"/>
  <c r="BV109" i="1" s="1"/>
  <c r="BX109" i="1" s="1"/>
  <c r="BZ109" i="1" s="1"/>
  <c r="J109" i="1"/>
  <c r="L109" i="1" s="1"/>
  <c r="N109" i="1" s="1"/>
  <c r="P109" i="1" s="1"/>
  <c r="R109" i="1" s="1"/>
  <c r="T109" i="1" s="1"/>
  <c r="V109" i="1" s="1"/>
  <c r="X109" i="1" s="1"/>
  <c r="Z109" i="1" s="1"/>
  <c r="AB109" i="1" s="1"/>
  <c r="AD109" i="1" s="1"/>
  <c r="AF109" i="1" s="1"/>
  <c r="AG106" i="1"/>
  <c r="AI106" i="1" s="1"/>
  <c r="AK106" i="1" s="1"/>
  <c r="AM106" i="1" s="1"/>
  <c r="AO106" i="1" s="1"/>
  <c r="AQ106" i="1" s="1"/>
  <c r="AS106" i="1" s="1"/>
  <c r="AU106" i="1" s="1"/>
  <c r="AW106" i="1" s="1"/>
  <c r="AY106" i="1" s="1"/>
  <c r="BA106" i="1" s="1"/>
  <c r="BC106" i="1" s="1"/>
  <c r="BE106" i="1" s="1"/>
  <c r="BF106" i="1"/>
  <c r="BH106" i="1" s="1"/>
  <c r="BJ106" i="1" s="1"/>
  <c r="BL106" i="1" s="1"/>
  <c r="BN106" i="1" s="1"/>
  <c r="BP106" i="1" s="1"/>
  <c r="BR106" i="1" s="1"/>
  <c r="BT106" i="1" s="1"/>
  <c r="BV106" i="1" s="1"/>
  <c r="BX106" i="1" s="1"/>
  <c r="BZ106" i="1" s="1"/>
  <c r="J106" i="1"/>
  <c r="L106" i="1" s="1"/>
  <c r="N106" i="1" s="1"/>
  <c r="P106" i="1" s="1"/>
  <c r="R106" i="1" s="1"/>
  <c r="T106" i="1" s="1"/>
  <c r="V106" i="1" s="1"/>
  <c r="X106" i="1" s="1"/>
  <c r="Z106" i="1" s="1"/>
  <c r="AB106" i="1" s="1"/>
  <c r="AD106" i="1" s="1"/>
  <c r="AF106" i="1" s="1"/>
  <c r="AG102" i="1"/>
  <c r="AI102" i="1" s="1"/>
  <c r="AK102" i="1" s="1"/>
  <c r="AM102" i="1" s="1"/>
  <c r="AO102" i="1" s="1"/>
  <c r="AQ102" i="1" s="1"/>
  <c r="AS102" i="1" s="1"/>
  <c r="AU102" i="1" s="1"/>
  <c r="AW102" i="1" s="1"/>
  <c r="AY102" i="1" s="1"/>
  <c r="BA102" i="1" s="1"/>
  <c r="BC102" i="1" s="1"/>
  <c r="BE102" i="1" s="1"/>
  <c r="BF102" i="1"/>
  <c r="BH102" i="1" s="1"/>
  <c r="BJ102" i="1" s="1"/>
  <c r="BL102" i="1" s="1"/>
  <c r="BN102" i="1" s="1"/>
  <c r="BP102" i="1" s="1"/>
  <c r="BR102" i="1" s="1"/>
  <c r="BT102" i="1" s="1"/>
  <c r="BV102" i="1" s="1"/>
  <c r="BX102" i="1" s="1"/>
  <c r="BZ102" i="1" s="1"/>
  <c r="J102" i="1"/>
  <c r="L102" i="1" s="1"/>
  <c r="N102" i="1" s="1"/>
  <c r="P102" i="1" s="1"/>
  <c r="R102" i="1" s="1"/>
  <c r="T102" i="1" s="1"/>
  <c r="V102" i="1" s="1"/>
  <c r="X102" i="1" s="1"/>
  <c r="Z102" i="1" s="1"/>
  <c r="AB102" i="1" s="1"/>
  <c r="AD102" i="1" s="1"/>
  <c r="AF102" i="1" s="1"/>
  <c r="AG99" i="1"/>
  <c r="AI99" i="1" s="1"/>
  <c r="AK99" i="1" s="1"/>
  <c r="AM99" i="1" s="1"/>
  <c r="AO99" i="1" s="1"/>
  <c r="AQ99" i="1" s="1"/>
  <c r="AS99" i="1" s="1"/>
  <c r="AU99" i="1" s="1"/>
  <c r="AW99" i="1" s="1"/>
  <c r="AY99" i="1" s="1"/>
  <c r="BA99" i="1" s="1"/>
  <c r="BC99" i="1" s="1"/>
  <c r="BE99" i="1" s="1"/>
  <c r="BF99" i="1"/>
  <c r="BH99" i="1" s="1"/>
  <c r="BJ99" i="1" s="1"/>
  <c r="BL99" i="1" s="1"/>
  <c r="BN99" i="1" s="1"/>
  <c r="BP99" i="1" s="1"/>
  <c r="BR99" i="1" s="1"/>
  <c r="BT99" i="1" s="1"/>
  <c r="BV99" i="1" s="1"/>
  <c r="BX99" i="1" s="1"/>
  <c r="BZ99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G96" i="1"/>
  <c r="AI96" i="1" s="1"/>
  <c r="AK96" i="1" s="1"/>
  <c r="AM96" i="1" s="1"/>
  <c r="AO96" i="1" s="1"/>
  <c r="AQ96" i="1" s="1"/>
  <c r="AS96" i="1" s="1"/>
  <c r="AU96" i="1" s="1"/>
  <c r="AW96" i="1" s="1"/>
  <c r="AY96" i="1" s="1"/>
  <c r="BA96" i="1" s="1"/>
  <c r="BC96" i="1" s="1"/>
  <c r="BE96" i="1" s="1"/>
  <c r="BF96" i="1"/>
  <c r="BH96" i="1" s="1"/>
  <c r="BJ96" i="1" s="1"/>
  <c r="BL96" i="1" s="1"/>
  <c r="BN96" i="1" s="1"/>
  <c r="BP96" i="1" s="1"/>
  <c r="BR96" i="1" s="1"/>
  <c r="BT96" i="1" s="1"/>
  <c r="BV96" i="1" s="1"/>
  <c r="BX96" i="1" s="1"/>
  <c r="BZ96" i="1" s="1"/>
  <c r="AG91" i="1"/>
  <c r="AI91" i="1" s="1"/>
  <c r="AK91" i="1" s="1"/>
  <c r="AM91" i="1" s="1"/>
  <c r="AO91" i="1" s="1"/>
  <c r="AQ91" i="1" s="1"/>
  <c r="AS91" i="1" s="1"/>
  <c r="AU91" i="1" s="1"/>
  <c r="AW91" i="1" s="1"/>
  <c r="AY91" i="1" s="1"/>
  <c r="BA91" i="1" s="1"/>
  <c r="BC91" i="1" s="1"/>
  <c r="BE91" i="1" s="1"/>
  <c r="BF91" i="1"/>
  <c r="BH91" i="1" s="1"/>
  <c r="BJ91" i="1" s="1"/>
  <c r="BL91" i="1" s="1"/>
  <c r="BN91" i="1" s="1"/>
  <c r="BP91" i="1" s="1"/>
  <c r="BR91" i="1" s="1"/>
  <c r="BT91" i="1" s="1"/>
  <c r="BV91" i="1" s="1"/>
  <c r="BX91" i="1" s="1"/>
  <c r="BZ91" i="1" s="1"/>
  <c r="J91" i="1"/>
  <c r="L91" i="1" s="1"/>
  <c r="N91" i="1" s="1"/>
  <c r="P91" i="1" s="1"/>
  <c r="R91" i="1" s="1"/>
  <c r="T91" i="1" s="1"/>
  <c r="V91" i="1" s="1"/>
  <c r="X91" i="1" s="1"/>
  <c r="Z91" i="1" s="1"/>
  <c r="AB91" i="1" s="1"/>
  <c r="AD91" i="1" s="1"/>
  <c r="AF91" i="1" s="1"/>
  <c r="BF221" i="1" l="1"/>
  <c r="BH221" i="1" s="1"/>
  <c r="BJ221" i="1" s="1"/>
  <c r="BL221" i="1" s="1"/>
  <c r="BN221" i="1" s="1"/>
  <c r="BP221" i="1" s="1"/>
  <c r="BR221" i="1" s="1"/>
  <c r="BT221" i="1" s="1"/>
  <c r="BV221" i="1" s="1"/>
  <c r="BX221" i="1" s="1"/>
  <c r="BZ221" i="1" s="1"/>
  <c r="BH74" i="1"/>
  <c r="BJ74" i="1" s="1"/>
  <c r="BL74" i="1" s="1"/>
  <c r="BN74" i="1" s="1"/>
  <c r="BP74" i="1" s="1"/>
  <c r="BR74" i="1" s="1"/>
  <c r="BT74" i="1" s="1"/>
  <c r="BV74" i="1" s="1"/>
  <c r="BX74" i="1" s="1"/>
  <c r="BZ74" i="1" s="1"/>
  <c r="AG221" i="1"/>
  <c r="AI221" i="1" s="1"/>
  <c r="AK221" i="1" s="1"/>
  <c r="AM221" i="1" s="1"/>
  <c r="AO221" i="1" s="1"/>
  <c r="AQ221" i="1" s="1"/>
  <c r="AS221" i="1" s="1"/>
  <c r="AU221" i="1" s="1"/>
  <c r="AW221" i="1" s="1"/>
  <c r="AY221" i="1" s="1"/>
  <c r="BA221" i="1" s="1"/>
  <c r="BC221" i="1" s="1"/>
  <c r="BE221" i="1" s="1"/>
  <c r="AI74" i="1"/>
  <c r="AK74" i="1" s="1"/>
  <c r="AM74" i="1" s="1"/>
  <c r="AO74" i="1" s="1"/>
  <c r="AQ74" i="1" s="1"/>
  <c r="AS74" i="1" s="1"/>
  <c r="AU74" i="1" s="1"/>
  <c r="AW74" i="1" s="1"/>
  <c r="AY74" i="1" s="1"/>
  <c r="BA74" i="1" s="1"/>
  <c r="BC74" i="1" s="1"/>
  <c r="BE74" i="1" s="1"/>
  <c r="J226" i="1"/>
  <c r="L226" i="1" s="1"/>
  <c r="N226" i="1" s="1"/>
  <c r="P226" i="1" s="1"/>
  <c r="R226" i="1" s="1"/>
  <c r="T226" i="1" s="1"/>
  <c r="V226" i="1" s="1"/>
  <c r="X226" i="1" s="1"/>
  <c r="Z226" i="1" s="1"/>
  <c r="AB226" i="1" s="1"/>
  <c r="AD226" i="1" s="1"/>
  <c r="AF226" i="1" s="1"/>
  <c r="J96" i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J221" i="1"/>
  <c r="L221" i="1" s="1"/>
  <c r="N221" i="1" s="1"/>
  <c r="P221" i="1" s="1"/>
  <c r="R221" i="1" s="1"/>
  <c r="T221" i="1" s="1"/>
  <c r="V221" i="1" s="1"/>
  <c r="X221" i="1" s="1"/>
  <c r="Z221" i="1" s="1"/>
  <c r="AB221" i="1" s="1"/>
  <c r="AD221" i="1" s="1"/>
  <c r="AF221" i="1" s="1"/>
  <c r="J74" i="1"/>
  <c r="L74" i="1" s="1"/>
  <c r="N74" i="1" s="1"/>
  <c r="P74" i="1" s="1"/>
  <c r="R74" i="1" s="1"/>
  <c r="T74" i="1" s="1"/>
  <c r="V74" i="1" s="1"/>
  <c r="X74" i="1" s="1"/>
  <c r="Z74" i="1" s="1"/>
  <c r="AB74" i="1" s="1"/>
  <c r="AD74" i="1" s="1"/>
  <c r="AF74" i="1" s="1"/>
  <c r="BF226" i="1"/>
  <c r="BH226" i="1" s="1"/>
  <c r="BJ226" i="1" s="1"/>
  <c r="BL226" i="1" s="1"/>
  <c r="BN226" i="1" s="1"/>
  <c r="BP226" i="1" s="1"/>
  <c r="BR226" i="1" s="1"/>
  <c r="BT226" i="1" s="1"/>
  <c r="BV226" i="1" s="1"/>
  <c r="BX226" i="1" s="1"/>
  <c r="BZ226" i="1" s="1"/>
  <c r="AG226" i="1"/>
  <c r="AI226" i="1" s="1"/>
  <c r="AK226" i="1" s="1"/>
  <c r="AM226" i="1" s="1"/>
  <c r="AO226" i="1" s="1"/>
  <c r="AQ226" i="1" s="1"/>
  <c r="AS226" i="1" s="1"/>
  <c r="AU226" i="1" s="1"/>
  <c r="AW226" i="1" s="1"/>
  <c r="AY226" i="1" s="1"/>
  <c r="BA226" i="1" s="1"/>
  <c r="BC226" i="1" s="1"/>
  <c r="BE226" i="1" s="1"/>
  <c r="J71" i="1"/>
  <c r="L71" i="1" s="1"/>
  <c r="N71" i="1" s="1"/>
  <c r="P71" i="1" s="1"/>
  <c r="R71" i="1" s="1"/>
  <c r="T71" i="1" s="1"/>
  <c r="V71" i="1" s="1"/>
  <c r="X71" i="1" s="1"/>
  <c r="Z71" i="1" s="1"/>
  <c r="AB71" i="1" s="1"/>
  <c r="AD71" i="1" s="1"/>
  <c r="AF71" i="1" s="1"/>
  <c r="BF228" i="1"/>
  <c r="BH228" i="1" s="1"/>
  <c r="BJ228" i="1" s="1"/>
  <c r="BL228" i="1" s="1"/>
  <c r="BN228" i="1" s="1"/>
  <c r="BP228" i="1" s="1"/>
  <c r="BR228" i="1" s="1"/>
  <c r="BT228" i="1" s="1"/>
  <c r="BV228" i="1" s="1"/>
  <c r="BX228" i="1" s="1"/>
  <c r="BZ228" i="1" s="1"/>
  <c r="BF71" i="1"/>
  <c r="BH71" i="1" s="1"/>
  <c r="BJ71" i="1" s="1"/>
  <c r="BL71" i="1" s="1"/>
  <c r="BN71" i="1" s="1"/>
  <c r="BP71" i="1" s="1"/>
  <c r="BR71" i="1" s="1"/>
  <c r="BT71" i="1" s="1"/>
  <c r="BV71" i="1" s="1"/>
  <c r="BX71" i="1" s="1"/>
  <c r="BZ71" i="1" s="1"/>
  <c r="AG71" i="1"/>
  <c r="AI71" i="1" s="1"/>
  <c r="AK71" i="1" s="1"/>
  <c r="AM71" i="1" s="1"/>
  <c r="AO71" i="1" s="1"/>
  <c r="AQ71" i="1" s="1"/>
  <c r="AS71" i="1" s="1"/>
  <c r="AU71" i="1" s="1"/>
  <c r="AW71" i="1" s="1"/>
  <c r="AY71" i="1" s="1"/>
  <c r="BA71" i="1" s="1"/>
  <c r="BC71" i="1" s="1"/>
  <c r="BE71" i="1" s="1"/>
  <c r="J228" i="1"/>
  <c r="L228" i="1" s="1"/>
  <c r="N228" i="1" s="1"/>
  <c r="P228" i="1" s="1"/>
  <c r="R228" i="1" s="1"/>
  <c r="T228" i="1" s="1"/>
  <c r="V228" i="1" s="1"/>
  <c r="X228" i="1" s="1"/>
  <c r="Z228" i="1" s="1"/>
  <c r="AB228" i="1" s="1"/>
  <c r="AD228" i="1" s="1"/>
  <c r="AF228" i="1" s="1"/>
  <c r="AG228" i="1"/>
  <c r="AI228" i="1" s="1"/>
  <c r="AK228" i="1" s="1"/>
  <c r="AM228" i="1" s="1"/>
  <c r="AO228" i="1" s="1"/>
  <c r="AQ228" i="1" s="1"/>
  <c r="AS228" i="1" s="1"/>
  <c r="AU228" i="1" s="1"/>
  <c r="AW228" i="1" s="1"/>
  <c r="AY228" i="1" s="1"/>
  <c r="BA228" i="1" s="1"/>
  <c r="BC228" i="1" s="1"/>
  <c r="BE228" i="1" s="1"/>
  <c r="AG223" i="1" l="1"/>
  <c r="AI223" i="1" s="1"/>
  <c r="AK223" i="1" s="1"/>
  <c r="AM223" i="1" s="1"/>
  <c r="AO223" i="1" s="1"/>
  <c r="AQ223" i="1" s="1"/>
  <c r="AS223" i="1" s="1"/>
  <c r="AU223" i="1" s="1"/>
  <c r="AW223" i="1" s="1"/>
  <c r="AY223" i="1" s="1"/>
  <c r="BA223" i="1" s="1"/>
  <c r="BC223" i="1" s="1"/>
  <c r="BE223" i="1" s="1"/>
  <c r="BF223" i="1"/>
  <c r="BH223" i="1" s="1"/>
  <c r="BJ223" i="1" s="1"/>
  <c r="BL223" i="1" s="1"/>
  <c r="BN223" i="1" s="1"/>
  <c r="BP223" i="1" s="1"/>
  <c r="BR223" i="1" s="1"/>
  <c r="BT223" i="1" s="1"/>
  <c r="BV223" i="1" s="1"/>
  <c r="BX223" i="1" s="1"/>
  <c r="BZ223" i="1" s="1"/>
  <c r="J223" i="1"/>
  <c r="L223" i="1" s="1"/>
  <c r="N223" i="1" s="1"/>
  <c r="P223" i="1" s="1"/>
  <c r="R223" i="1" s="1"/>
  <c r="T223" i="1" s="1"/>
  <c r="V223" i="1" s="1"/>
  <c r="X223" i="1" s="1"/>
  <c r="Z223" i="1" s="1"/>
  <c r="AB223" i="1" s="1"/>
  <c r="AD223" i="1" s="1"/>
  <c r="AF223" i="1" s="1"/>
  <c r="AG179" i="1" l="1"/>
  <c r="AI179" i="1" s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BE179" i="1" s="1"/>
  <c r="BF179" i="1"/>
  <c r="BH179" i="1" s="1"/>
  <c r="BJ179" i="1" s="1"/>
  <c r="BL179" i="1" s="1"/>
  <c r="BN179" i="1" s="1"/>
  <c r="BP179" i="1" s="1"/>
  <c r="BR179" i="1" s="1"/>
  <c r="BT179" i="1" s="1"/>
  <c r="BV179" i="1" s="1"/>
  <c r="BX179" i="1" s="1"/>
  <c r="BZ179" i="1" s="1"/>
  <c r="J179" i="1"/>
  <c r="L179" i="1" s="1"/>
  <c r="N179" i="1" s="1"/>
  <c r="P179" i="1" s="1"/>
  <c r="R179" i="1" s="1"/>
  <c r="T179" i="1" s="1"/>
  <c r="V179" i="1" s="1"/>
  <c r="X179" i="1" s="1"/>
  <c r="Z179" i="1" s="1"/>
  <c r="AB179" i="1" s="1"/>
  <c r="AD179" i="1" s="1"/>
  <c r="AF179" i="1" s="1"/>
  <c r="AG220" i="1" l="1"/>
  <c r="AI220" i="1" s="1"/>
  <c r="AK220" i="1" s="1"/>
  <c r="AM220" i="1" s="1"/>
  <c r="AO220" i="1" s="1"/>
  <c r="AQ220" i="1" s="1"/>
  <c r="AS220" i="1" s="1"/>
  <c r="AU220" i="1" s="1"/>
  <c r="AW220" i="1" s="1"/>
  <c r="AY220" i="1" s="1"/>
  <c r="BA220" i="1" s="1"/>
  <c r="BC220" i="1" s="1"/>
  <c r="BE220" i="1" s="1"/>
  <c r="BF220" i="1"/>
  <c r="BH220" i="1" s="1"/>
  <c r="BJ220" i="1" s="1"/>
  <c r="BL220" i="1" s="1"/>
  <c r="BN220" i="1" s="1"/>
  <c r="BP220" i="1" s="1"/>
  <c r="BR220" i="1" s="1"/>
  <c r="BT220" i="1" s="1"/>
  <c r="BV220" i="1" s="1"/>
  <c r="BX220" i="1" s="1"/>
  <c r="BZ220" i="1" s="1"/>
  <c r="AG222" i="1" l="1"/>
  <c r="AI222" i="1" s="1"/>
  <c r="AK222" i="1" s="1"/>
  <c r="AM222" i="1" s="1"/>
  <c r="AO222" i="1" s="1"/>
  <c r="AQ222" i="1" s="1"/>
  <c r="AS222" i="1" s="1"/>
  <c r="AU222" i="1" s="1"/>
  <c r="AW222" i="1" s="1"/>
  <c r="AY222" i="1" s="1"/>
  <c r="BA222" i="1" s="1"/>
  <c r="BC222" i="1" s="1"/>
  <c r="BE222" i="1" s="1"/>
  <c r="BF222" i="1"/>
  <c r="BH222" i="1" s="1"/>
  <c r="BJ222" i="1" s="1"/>
  <c r="BL222" i="1" s="1"/>
  <c r="BN222" i="1" s="1"/>
  <c r="BP222" i="1" s="1"/>
  <c r="BR222" i="1" s="1"/>
  <c r="BT222" i="1" s="1"/>
  <c r="BV222" i="1" s="1"/>
  <c r="BX222" i="1" s="1"/>
  <c r="BZ222" i="1" s="1"/>
  <c r="J222" i="1"/>
  <c r="L222" i="1" s="1"/>
  <c r="N222" i="1" s="1"/>
  <c r="P222" i="1" s="1"/>
  <c r="R222" i="1" s="1"/>
  <c r="T222" i="1" s="1"/>
  <c r="V222" i="1" s="1"/>
  <c r="X222" i="1" s="1"/>
  <c r="Z222" i="1" s="1"/>
  <c r="AB222" i="1" s="1"/>
  <c r="AD222" i="1" s="1"/>
  <c r="AF222" i="1" s="1"/>
  <c r="AG218" i="1" l="1"/>
  <c r="BF218" i="1"/>
  <c r="J218" i="1" l="1"/>
  <c r="L218" i="1" s="1"/>
  <c r="N218" i="1" s="1"/>
  <c r="P218" i="1" s="1"/>
  <c r="R218" i="1" s="1"/>
  <c r="T218" i="1" s="1"/>
  <c r="V218" i="1" s="1"/>
  <c r="X218" i="1" s="1"/>
  <c r="Z218" i="1" s="1"/>
  <c r="AB218" i="1" s="1"/>
  <c r="AD218" i="1" s="1"/>
  <c r="BH218" i="1"/>
  <c r="AI218" i="1"/>
  <c r="AD233" i="1" l="1"/>
  <c r="AF218" i="1"/>
  <c r="AK218" i="1"/>
  <c r="BJ218" i="1"/>
  <c r="BL218" i="1" l="1"/>
  <c r="AM218" i="1"/>
  <c r="AO218" i="1" l="1"/>
  <c r="BN218" i="1"/>
  <c r="BP218" i="1" l="1"/>
  <c r="AQ218" i="1"/>
  <c r="AS218" i="1" l="1"/>
  <c r="BR218" i="1"/>
  <c r="BT218" i="1" l="1"/>
  <c r="AU218" i="1"/>
  <c r="AW218" i="1" l="1"/>
  <c r="BV218" i="1"/>
  <c r="BX218" i="1" l="1"/>
  <c r="AY218" i="1"/>
  <c r="BZ218" i="1" l="1"/>
  <c r="BA218" i="1"/>
  <c r="BC218" i="1" l="1"/>
  <c r="BE218" i="1" l="1"/>
</calcChain>
</file>

<file path=xl/sharedStrings.xml><?xml version="1.0" encoding="utf-8"?>
<sst xmlns="http://schemas.openxmlformats.org/spreadsheetml/2006/main" count="632" uniqueCount="278">
  <si>
    <t>№ п/п</t>
  </si>
  <si>
    <t>Исполнитель</t>
  </si>
  <si>
    <t>Образование</t>
  </si>
  <si>
    <t>Управление жилищных отношений</t>
  </si>
  <si>
    <t>Дорожное хозяйство</t>
  </si>
  <si>
    <t>в том числе:</t>
  </si>
  <si>
    <t>местный бюджет</t>
  </si>
  <si>
    <t>Физическая культура и спорт</t>
  </si>
  <si>
    <t>Всего:</t>
  </si>
  <si>
    <t>в том числе</t>
  </si>
  <si>
    <t>в разрезе исполнителей</t>
  </si>
  <si>
    <t>краевой бюджет</t>
  </si>
  <si>
    <t>Объект</t>
  </si>
  <si>
    <t xml:space="preserve">Управление капитального строительства </t>
  </si>
  <si>
    <t>Общественная безопасность</t>
  </si>
  <si>
    <t>федеральный бюджет</t>
  </si>
  <si>
    <t>краевой дорожный фонд</t>
  </si>
  <si>
    <t>ПЕРЕЧЕНЬ</t>
  </si>
  <si>
    <t>Внешнее благоустройство</t>
  </si>
  <si>
    <t>Жилищно-коммунальное хозяйство</t>
  </si>
  <si>
    <t>средства Фонда содействия реформированию жилищно-коммунального хозяйства</t>
  </si>
  <si>
    <t xml:space="preserve">федеральный бюджет </t>
  </si>
  <si>
    <t xml:space="preserve">Департамент дорог и благоустройства </t>
  </si>
  <si>
    <t>2023 год</t>
  </si>
  <si>
    <t xml:space="preserve">краевой бюджет </t>
  </si>
  <si>
    <t xml:space="preserve">Комитет по физической культуре и спорту </t>
  </si>
  <si>
    <t>2024 год</t>
  </si>
  <si>
    <t>Департамент жилищно-коммунального хозяйства</t>
  </si>
  <si>
    <t>0</t>
  </si>
  <si>
    <t>2025 год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</si>
  <si>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</si>
  <si>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капитального строительства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</si>
  <si>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</si>
  <si>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</si>
  <si>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Строительство многоквартирного жилого дома на земельном участке с кадастровым номером 59:01:4515016:191, расположенного по адресу: г. Пермь, ул. Маяковского, 54</t>
  </si>
  <si>
    <t>Строительство многоквартирного жилого дома на земельном участке с кадастровым номером 59:01:4515026:413, расположенного по адресу: г. Пермь, ул. Маяковского, 57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</si>
  <si>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</si>
  <si>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Реконструкция системы очистки сточных вод в микрорайоне «Крым» Кировского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</si>
  <si>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</si>
  <si>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</si>
  <si>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Санация и строительство 2-й нитки водовода Гайва-Заозерье</t>
  </si>
  <si>
    <t>Строительство сетей водоснабжения в микрорайоне «Заозерье» для земельных участков многодетных семей</t>
  </si>
  <si>
    <t>Строительство второго напорного коллектора от канализационной насосной станции «Речник» Дзержинского района города Перми</t>
  </si>
  <si>
    <t>Строительство газопроводов в микрорайонах индивидуальной застройки города Перми</t>
  </si>
  <si>
    <t>Строительство сетей водоснабжения в микрорайоне Средняя Курья по ул. Борцов Революции Ленинского района города Перми</t>
  </si>
  <si>
    <t>Реконструкция самотечного коллектора Д-360 мм/450 мм по бульвару Гагарина до шахты №13 ГРК</t>
  </si>
  <si>
    <t>Строительство городского питомника растений на земельном участке с кадастровым номером 59:01:0000000:91384</t>
  </si>
  <si>
    <t>1710141090</t>
  </si>
  <si>
    <t>Реконструкция канализационной насосной станции «Речник» Дзержинского района города Перми</t>
  </si>
  <si>
    <t>1710141210</t>
  </si>
  <si>
    <t>1710141320</t>
  </si>
  <si>
    <t>1710143480</t>
  </si>
  <si>
    <t>1710142370</t>
  </si>
  <si>
    <t>1710241100</t>
  </si>
  <si>
    <t>1710142410</t>
  </si>
  <si>
    <t>1710143310</t>
  </si>
  <si>
    <t>1410743570</t>
  </si>
  <si>
    <t>Строительство крематория на кладбище «Восточное» города Перми</t>
  </si>
  <si>
    <t>Департамент дорог и благоустройства</t>
  </si>
  <si>
    <t>Строительство подпорной стенки с устройством противопожарного проезда по ул. Льва Шатрова, 35</t>
  </si>
  <si>
    <t>Строительство очистных сооружений и водоотвода ливневых стоков по ул. Куйбышева,1 от ул. Петропавловской до выпуска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</si>
  <si>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</si>
  <si>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Строительство очистных сооружений и водоотвода ливневых стоков по ул. Окулова, 73</t>
  </si>
  <si>
    <t>Реконструкция Комсомольского проспекта от ул. Ленина до ул. Екатерининской по нечетной стороне, Тр-5в</t>
  </si>
  <si>
    <t>Реконструкция автодорожного путепровода по ул. Монастырской на 4А + 325 км перегона Пермь-II - Пермь-I Свердловской железной дороги</t>
  </si>
  <si>
    <t>Строительство ул. Углеуральской на участке от проспекта Парковый до автомобильной дороги переход от ул. Строителей до площади Гайдара</t>
  </si>
  <si>
    <t>Строительство автомобильной дороги по ул. Агатовой</t>
  </si>
  <si>
    <t>Строительство автомобильной дороги по ул. Топазной</t>
  </si>
  <si>
    <t>Строительство автомобильной дороги по ул. Сапфирной в жилом районе Ива-1 Мотовилихинского района г. Перми</t>
  </si>
  <si>
    <t>Реконструкция ул. Татьяны Барамзиной от ул. Папанинцев до ул. Локомотивной</t>
  </si>
  <si>
    <t>Реконструкция ул. Карпинского от ул. Архитектора Свиязева до ул. Космонавта Леонова</t>
  </si>
  <si>
    <t>Реконструкция ул. Пушкина от ул. Крисанова до Колхозной площади, ул. Революции от Колхозной площади до ул. Куйбышева</t>
  </si>
  <si>
    <t>Реконструкция ул. Чкалова на участке от ул. Куйбышева до ул. Героев Хасана с устройством транспортных развязок в разных уровнях на пересечении с ул. Куйбышева и ул. Героев Хасана</t>
  </si>
  <si>
    <t>Строительство транспортной развязки в разных уровнях на пересечении ул. Макаренко и бульвара Гагарина</t>
  </si>
  <si>
    <t>1120441120</t>
  </si>
  <si>
    <t>2010343340</t>
  </si>
  <si>
    <t>2010143420</t>
  </si>
  <si>
    <t>2010143430</t>
  </si>
  <si>
    <t>2010143440</t>
  </si>
  <si>
    <t>2010143450</t>
  </si>
  <si>
    <t>20101ST04В</t>
  </si>
  <si>
    <t>20101ST04U</t>
  </si>
  <si>
    <t>20101ST04К</t>
  </si>
  <si>
    <t>20101ST04W</t>
  </si>
  <si>
    <t>20101ST04E</t>
  </si>
  <si>
    <t>20101ST04V</t>
  </si>
  <si>
    <t>20101ST04P</t>
  </si>
  <si>
    <t>20101ST04A</t>
  </si>
  <si>
    <t>Транспорт</t>
  </si>
  <si>
    <t>Реализация проекта, направленного на комплексное развитие городского наземного электрического транспорта г. Перми</t>
  </si>
  <si>
    <t>Департамент транспорта</t>
  </si>
  <si>
    <t>Реконструкция физкультурно-оздоровительного комплекса по адресу: г. Пермь, ул. Рабочая, 9</t>
  </si>
  <si>
    <t>Строительство плавательного бассейна по адресу: ул. Гайвинская, 50</t>
  </si>
  <si>
    <t>Строительство спортивной трассы для велосипедов, лыжероллеров по адресу: г. Пермь, ул. Агрономическая, 23</t>
  </si>
  <si>
    <t>051012Ф280</t>
  </si>
  <si>
    <t>0510141880</t>
  </si>
  <si>
    <t>0510141950</t>
  </si>
  <si>
    <t>Строительство противооползневого сооружения в районе жилых домов по ул. КИМ, 5, 7, ул. Ивановской, 19 и ул. Чехова, 2, 4, 6, 8, 10</t>
  </si>
  <si>
    <t>Реконструкция здания по ул. Ижевской, 25 (литер А, А1)</t>
  </si>
  <si>
    <t>Строительство пожарного водоема в микрорайоне Вышка-2 по ул. Телефонной, 12 Мотовилихинского района города Перми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</si>
  <si>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</si>
  <si>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0220241030</t>
  </si>
  <si>
    <t>0220443730</t>
  </si>
  <si>
    <t>0230243130</t>
  </si>
  <si>
    <t>0230243170</t>
  </si>
  <si>
    <t>0230243210</t>
  </si>
  <si>
    <t>0230243600</t>
  </si>
  <si>
    <t>0230243180</t>
  </si>
  <si>
    <t>0230243190</t>
  </si>
  <si>
    <t>0230241630</t>
  </si>
  <si>
    <t>0230241650</t>
  </si>
  <si>
    <t>Строительство пожарного резервуара в д. Ласьвинские хутора Кировского района города Перми</t>
  </si>
  <si>
    <t>Строительство пожарного резервуара в микрорайоне Чапаевский Орджоникидзевского района города Перми</t>
  </si>
  <si>
    <t>Строительство пожарного резервуара в микрорайоне Нижняя Курья по ул. Борцов Революции Ленинского района города Перми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</si>
  <si>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</si>
  <si>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Строительство пожарного резервуара в микрорайоне Социалистический Орджоникидзевского района города Перми</t>
  </si>
  <si>
    <t>Строительство пожарного резервуара в микрорайоне Новобродовский Свердловского района города Перми</t>
  </si>
  <si>
    <t>Строительство здания для размещения дошкольного образовательного учреждения МАДОУ «Легополис» г. Перми, в квартале, ограниченном улицами Хабаровской, Ветлужской, Заречной, Красноводской</t>
  </si>
  <si>
    <t>Реконструкция здания под размещение общеобразовательной организации по ул. Целинной, 15</t>
  </si>
  <si>
    <t xml:space="preserve">в том числе </t>
  </si>
  <si>
    <t>Реконструкция ледовой арены МАУ ДО «ДЮЦ «Здоровье»</t>
  </si>
  <si>
    <t>Строительство здания общеобразовательного учреждения в Индустриальном районе города Перми</t>
  </si>
  <si>
    <t>Строительство школы в м/р ДКЖ г. Перми</t>
  </si>
  <si>
    <t>Реконструкция здания по ул. Уральской, 110 для размещения общеобразовательной организации г. Перми</t>
  </si>
  <si>
    <t>Строительство корпуса МАОУ «Гимназия № 33» г. Перми</t>
  </si>
  <si>
    <t>Строительство спортивного зала МАОУ «СОШ № 81» г. Перми</t>
  </si>
  <si>
    <t>Департамент образования</t>
  </si>
  <si>
    <t>Строительство спортивного зала МАОУ «СОШ № 96» г. Перми</t>
  </si>
  <si>
    <t>Строительство спортивного зала МАОУ «СОШ № 79» г. Перми</t>
  </si>
  <si>
    <t>1.</t>
  </si>
  <si>
    <t>8.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</si>
  <si>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</si>
  <si>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</si>
  <si>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</si>
  <si>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</si>
  <si>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</si>
  <si>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</si>
  <si>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</si>
  <si>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</si>
  <si>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</si>
  <si>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</si>
  <si>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</si>
  <si>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</si>
  <si>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</si>
  <si>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</si>
  <si>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</si>
  <si>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</si>
  <si>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</si>
  <si>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</si>
  <si>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</si>
  <si>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</si>
  <si>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</si>
  <si>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</si>
  <si>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</si>
  <si>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</si>
  <si>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</si>
  <si>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</si>
  <si>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</si>
  <si>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0810143350</t>
  </si>
  <si>
    <t>0820141160</t>
  </si>
  <si>
    <t>0820141300</t>
  </si>
  <si>
    <t>0820142550</t>
  </si>
  <si>
    <t>0820141230</t>
  </si>
  <si>
    <t>0820143360</t>
  </si>
  <si>
    <t>0820143490</t>
  </si>
  <si>
    <t>0820143500</t>
  </si>
  <si>
    <t>0820141010</t>
  </si>
  <si>
    <t>0820243510</t>
  </si>
  <si>
    <t>0820243520</t>
  </si>
  <si>
    <t>0820242640</t>
  </si>
  <si>
    <t>08201SН070</t>
  </si>
  <si>
    <t>082E153050</t>
  </si>
  <si>
    <t>153012С080</t>
  </si>
  <si>
    <t>15301R0820</t>
  </si>
  <si>
    <t>151F367483</t>
  </si>
  <si>
    <t>151F367484</t>
  </si>
  <si>
    <t>20101ST04R</t>
  </si>
  <si>
    <t>20101ST04S</t>
  </si>
  <si>
    <t>20101ST040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</si>
  <si>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</si>
  <si>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</si>
  <si>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</si>
  <si>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</si>
  <si>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</si>
  <si>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</si>
  <si>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</si>
  <si>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</si>
  <si>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</si>
  <si>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</si>
  <si>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</si>
  <si>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</si>
  <si>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</si>
  <si>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</si>
  <si>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</si>
  <si>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</si>
  <si>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</si>
  <si>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</si>
  <si>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</si>
  <si>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</si>
  <si>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</si>
  <si>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</si>
  <si>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</si>
  <si>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</si>
  <si>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</si>
  <si>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</si>
  <si>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</si>
  <si>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</si>
  <si>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</si>
  <si>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</si>
  <si>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</si>
  <si>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Строительство корпуса МАОУ «Школа дизайна «Точка» г. Перми
</t>
  </si>
  <si>
    <t>Строительство многоквартирного жилого дома на земельном участке с кадастровым номером 59:01:4410713:1234, расположенного по адресу: г. Пермь, ул. Чайковского, 11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</si>
  <si>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2023 год и на плановый период 2024 и 2025 годов</t>
  </si>
  <si>
    <t>Поправки</t>
  </si>
  <si>
    <t>08201SH070, 082E153050</t>
  </si>
  <si>
    <t>Уточнение февраль</t>
  </si>
  <si>
    <t>171F552430</t>
  </si>
  <si>
    <t>1710142260, 171F552430</t>
  </si>
  <si>
    <t>61.</t>
  </si>
  <si>
    <t>Строительство нежилого здания под размещение общественного центра по адресу: г. Пермь, Кировский район, ул. Батумская</t>
  </si>
  <si>
    <t>Прочие объекты</t>
  </si>
  <si>
    <t>0110441040</t>
  </si>
  <si>
    <t>Культура и молодежная политика</t>
  </si>
  <si>
    <t>0410241910</t>
  </si>
  <si>
    <t>Строительство пожарного водоема в микрорайоне Верхнемуллинский (Субботино) Индустриального района города Перми</t>
  </si>
  <si>
    <t>Реконструкция здания по ул. Ижевской, 25 (литер Д)</t>
  </si>
  <si>
    <t>0230243280</t>
  </si>
  <si>
    <t>0220443720</t>
  </si>
  <si>
    <t>Строительство плавательного бассейна по адресу: ул. Гашкова, 20а</t>
  </si>
  <si>
    <t>0510141470</t>
  </si>
  <si>
    <t>62.</t>
  </si>
  <si>
    <t>63.</t>
  </si>
  <si>
    <t>64.</t>
  </si>
  <si>
    <t>65.</t>
  </si>
  <si>
    <t>Строительство места отвала снега по ул. Промышленной</t>
  </si>
  <si>
    <t>Реконструкция ул. Героев Хасана от ул. Хлебозаводская до ул. Василия Васильева</t>
  </si>
  <si>
    <t>Строительство здания для размещения дошкольного образовательного учреждения по ул. Ветлужской, 89в</t>
  </si>
  <si>
    <t>0810141940</t>
  </si>
  <si>
    <t>Строительство автомобильной дороги по Ивинскому проспекту</t>
  </si>
  <si>
    <t>Строительство водопроводных сетей в микрорайоне «Вышка-1» Мотовилихинского района города Перми</t>
  </si>
  <si>
    <t>Реконструкция здания МАУ «Дворец молодежи» г. Перми</t>
  </si>
  <si>
    <t>Комитет февраль</t>
  </si>
  <si>
    <t>Уточнение март</t>
  </si>
  <si>
    <t>Строительство школы в м/р Рабочий Поселок г. Перми</t>
  </si>
  <si>
    <t>ПРИЛОЖЕНИЕ 4</t>
  </si>
  <si>
    <t>к решению</t>
  </si>
  <si>
    <t>Пермской городской Думы</t>
  </si>
  <si>
    <t>от 20.12.2022 № 267</t>
  </si>
  <si>
    <t>тыс. руб.</t>
  </si>
  <si>
    <t>Комитет март</t>
  </si>
  <si>
    <t>Строительство здания общеобразовательного учреждения по адресу: г. Пермь, ул. Ветлужская</t>
  </si>
  <si>
    <t>0820141660</t>
  </si>
  <si>
    <t>Уточнение апрель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</si>
  <si>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</si>
  <si>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2010141990</t>
  </si>
  <si>
    <t>Реконструкция ул. Грибоедова от ул. Уинской до ул. Лесной</t>
  </si>
  <si>
    <t>Департамент до-рог и благо-устройства</t>
  </si>
  <si>
    <t>20101ST04Z</t>
  </si>
  <si>
    <t>1510121480, 15101SЖ860, 15101SЖ160, 1530343260, 151F367483, 151F36748S</t>
  </si>
  <si>
    <t>08201SН070, 082E153050</t>
  </si>
  <si>
    <t>66.</t>
  </si>
  <si>
    <t>Комитет апрель</t>
  </si>
  <si>
    <t>Уточнение май</t>
  </si>
  <si>
    <t>Комитет май</t>
  </si>
  <si>
    <t>Уточнение июнь</t>
  </si>
  <si>
    <t>Реконструкция ул. Пермской от ул. Плеханова до ул. Попова</t>
  </si>
  <si>
    <t>20101ST04D</t>
  </si>
  <si>
    <t>67.</t>
  </si>
  <si>
    <t>121R754010</t>
  </si>
  <si>
    <t>12106ST420, 121R754010</t>
  </si>
  <si>
    <t>безвозмездные поступления</t>
  </si>
  <si>
    <t>Комитет июнь</t>
  </si>
  <si>
    <t>Уточнение август</t>
  </si>
  <si>
    <t>20101ST04J, 2010142570</t>
  </si>
  <si>
    <t>2010141670</t>
  </si>
  <si>
    <t>Строительство проезда на участке от ул. Уральской до ул. Степана Разина</t>
  </si>
  <si>
    <t>Комитет август</t>
  </si>
  <si>
    <t>Уточнение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</si>
</sst>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/>
    <xf numFmtId="164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65" fontId="1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center" vertical="top"/>
    </xf>
    <xf numFmtId="49" fontId="0" fillId="2" borderId="8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49" fontId="0" fillId="2" borderId="9" xfId="0" applyNumberFormat="1" applyFill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C235"/>
  <sheetViews>
    <sheetView tabSelected="1" zoomScale="70" zoomScaleNormal="70" workbookViewId="0">
      <selection sqref="A1:BZ232"/>
    </sheetView>
  </sheetViews>
  <sheetFormatPr defaultColWidth="9.140625" defaultRowHeight="18.75" x14ac:dyDescent="0.3"/>
  <cols>
    <col min="1" max="1" width="5.5703125" style="3" customWidth="1"/>
    <col min="2" max="2" width="82.7109375" style="25" customWidth="1"/>
    <col min="3" max="3" width="21.28515625" style="25" customWidth="1"/>
    <col min="4" max="31" width="17.5703125" style="18" hidden="1" customWidth="1"/>
    <col min="32" max="32" width="17.5703125" style="18" customWidth="1"/>
    <col min="33" max="56" width="17.5703125" style="18" hidden="1" customWidth="1"/>
    <col min="57" max="57" width="17.5703125" style="18" customWidth="1"/>
    <col min="58" max="77" width="17.5703125" style="18" hidden="1" customWidth="1"/>
    <col min="78" max="78" width="17.5703125" style="18" customWidth="1"/>
    <col min="79" max="79" width="17.140625" style="8" hidden="1" customWidth="1"/>
    <col min="80" max="80" width="10" style="7" hidden="1" customWidth="1"/>
    <col min="81" max="81" width="9.42578125" style="3" hidden="1" customWidth="1"/>
    <col min="82" max="83" width="9.140625" style="3" customWidth="1"/>
    <col min="84" max="16384" width="9.140625" style="3"/>
  </cols>
  <sheetData>
    <row r="1" spans="1:79" x14ac:dyDescent="0.3">
      <c r="BF1" s="19"/>
      <c r="BH1" s="19"/>
      <c r="BJ1" s="19"/>
      <c r="BL1" s="19"/>
      <c r="BN1" s="19"/>
      <c r="BP1" s="19"/>
      <c r="BR1" s="19"/>
      <c r="BT1" s="19"/>
      <c r="BV1" s="19"/>
      <c r="BX1" s="19"/>
      <c r="BZ1" s="19" t="s">
        <v>244</v>
      </c>
    </row>
    <row r="2" spans="1:79" x14ac:dyDescent="0.3">
      <c r="BF2" s="19"/>
      <c r="BH2" s="19"/>
      <c r="BJ2" s="19"/>
      <c r="BL2" s="19"/>
      <c r="BN2" s="19"/>
      <c r="BP2" s="19"/>
      <c r="BR2" s="19"/>
      <c r="BT2" s="19"/>
      <c r="BV2" s="19"/>
      <c r="BX2" s="19"/>
      <c r="BZ2" s="19" t="s">
        <v>245</v>
      </c>
    </row>
    <row r="3" spans="1:79" x14ac:dyDescent="0.3">
      <c r="BF3" s="19"/>
      <c r="BH3" s="19"/>
      <c r="BJ3" s="19"/>
      <c r="BL3" s="19"/>
      <c r="BN3" s="19"/>
      <c r="BP3" s="19"/>
      <c r="BR3" s="19"/>
      <c r="BT3" s="19"/>
      <c r="BV3" s="19"/>
      <c r="BX3" s="19"/>
      <c r="BZ3" s="19" t="s">
        <v>246</v>
      </c>
    </row>
    <row r="5" spans="1:79" x14ac:dyDescent="0.3">
      <c r="BJ5" s="19"/>
      <c r="BL5" s="19"/>
      <c r="BN5" s="19"/>
      <c r="BP5" s="19"/>
      <c r="BR5" s="19"/>
      <c r="BT5" s="19"/>
      <c r="BV5" s="19"/>
      <c r="BX5" s="19"/>
      <c r="BZ5" s="19" t="s">
        <v>244</v>
      </c>
    </row>
    <row r="6" spans="1:79" x14ac:dyDescent="0.3">
      <c r="BJ6" s="19"/>
      <c r="BL6" s="19"/>
      <c r="BN6" s="19"/>
      <c r="BP6" s="19"/>
      <c r="BR6" s="19"/>
      <c r="BT6" s="19"/>
      <c r="BV6" s="19"/>
      <c r="BX6" s="19"/>
      <c r="BZ6" s="19" t="s">
        <v>245</v>
      </c>
    </row>
    <row r="7" spans="1:79" x14ac:dyDescent="0.3">
      <c r="BJ7" s="19"/>
      <c r="BL7" s="19"/>
      <c r="BN7" s="19"/>
      <c r="BP7" s="19"/>
      <c r="BR7" s="19"/>
      <c r="BT7" s="19"/>
      <c r="BV7" s="19"/>
      <c r="BX7" s="19"/>
      <c r="BZ7" s="19" t="s">
        <v>246</v>
      </c>
    </row>
    <row r="8" spans="1:79" x14ac:dyDescent="0.3">
      <c r="BJ8" s="19"/>
      <c r="BL8" s="19"/>
      <c r="BN8" s="19"/>
      <c r="BP8" s="19"/>
      <c r="BR8" s="19"/>
      <c r="BT8" s="19"/>
      <c r="BV8" s="19"/>
      <c r="BX8" s="19"/>
      <c r="BZ8" s="19" t="s">
        <v>247</v>
      </c>
    </row>
    <row r="9" spans="1:79" ht="15.75" customHeight="1" x14ac:dyDescent="0.3">
      <c r="A9" s="45" t="s">
        <v>17</v>
      </c>
      <c r="B9" s="46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8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9"/>
    </row>
    <row r="10" spans="1:79" ht="19.5" customHeight="1" x14ac:dyDescent="0.3">
      <c r="A10" s="45" t="s">
        <v>212</v>
      </c>
      <c r="B10" s="46"/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8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9"/>
    </row>
    <row r="11" spans="1:79" x14ac:dyDescent="0.3">
      <c r="A11" s="50"/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8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9"/>
    </row>
    <row r="12" spans="1:79" x14ac:dyDescent="0.3">
      <c r="A12" s="26"/>
      <c r="B12" s="27"/>
      <c r="C12" s="27"/>
      <c r="BF12" s="19"/>
      <c r="BH12" s="19"/>
      <c r="BJ12" s="19"/>
      <c r="BL12" s="19"/>
      <c r="BN12" s="19"/>
      <c r="BP12" s="19"/>
      <c r="BR12" s="19"/>
      <c r="BT12" s="19"/>
      <c r="BV12" s="19"/>
      <c r="BX12" s="19"/>
      <c r="BZ12" s="19" t="s">
        <v>248</v>
      </c>
    </row>
    <row r="13" spans="1:79" ht="18.75" customHeight="1" x14ac:dyDescent="0.3">
      <c r="A13" s="51" t="s">
        <v>0</v>
      </c>
      <c r="B13" s="51" t="s">
        <v>12</v>
      </c>
      <c r="C13" s="51" t="s">
        <v>1</v>
      </c>
      <c r="D13" s="39" t="s">
        <v>23</v>
      </c>
      <c r="E13" s="39" t="s">
        <v>213</v>
      </c>
      <c r="F13" s="39" t="s">
        <v>23</v>
      </c>
      <c r="G13" s="39" t="s">
        <v>215</v>
      </c>
      <c r="H13" s="39" t="s">
        <v>23</v>
      </c>
      <c r="I13" s="39" t="s">
        <v>241</v>
      </c>
      <c r="J13" s="41" t="s">
        <v>23</v>
      </c>
      <c r="K13" s="41" t="s">
        <v>242</v>
      </c>
      <c r="L13" s="41" t="s">
        <v>23</v>
      </c>
      <c r="M13" s="41" t="s">
        <v>249</v>
      </c>
      <c r="N13" s="41" t="s">
        <v>23</v>
      </c>
      <c r="O13" s="41" t="s">
        <v>252</v>
      </c>
      <c r="P13" s="41" t="s">
        <v>23</v>
      </c>
      <c r="Q13" s="41" t="s">
        <v>261</v>
      </c>
      <c r="R13" s="41" t="s">
        <v>23</v>
      </c>
      <c r="S13" s="41" t="s">
        <v>262</v>
      </c>
      <c r="T13" s="41" t="s">
        <v>23</v>
      </c>
      <c r="U13" s="41" t="s">
        <v>263</v>
      </c>
      <c r="V13" s="41" t="s">
        <v>23</v>
      </c>
      <c r="W13" s="41" t="s">
        <v>264</v>
      </c>
      <c r="X13" s="41" t="s">
        <v>23</v>
      </c>
      <c r="Y13" s="41" t="s">
        <v>271</v>
      </c>
      <c r="Z13" s="41" t="s">
        <v>23</v>
      </c>
      <c r="AA13" s="41" t="s">
        <v>272</v>
      </c>
      <c r="AB13" s="41" t="s">
        <v>23</v>
      </c>
      <c r="AC13" s="41" t="s">
        <v>276</v>
      </c>
      <c r="AD13" s="41" t="s">
        <v>23</v>
      </c>
      <c r="AE13" s="41" t="s">
        <v>277</v>
      </c>
      <c r="AF13" s="41" t="s">
        <v>23</v>
      </c>
      <c r="AG13" s="43" t="s">
        <v>26</v>
      </c>
      <c r="AH13" s="41" t="s">
        <v>213</v>
      </c>
      <c r="AI13" s="43" t="s">
        <v>26</v>
      </c>
      <c r="AJ13" s="41" t="s">
        <v>215</v>
      </c>
      <c r="AK13" s="43" t="s">
        <v>26</v>
      </c>
      <c r="AL13" s="41" t="s">
        <v>241</v>
      </c>
      <c r="AM13" s="43" t="s">
        <v>26</v>
      </c>
      <c r="AN13" s="41" t="s">
        <v>242</v>
      </c>
      <c r="AO13" s="43" t="s">
        <v>26</v>
      </c>
      <c r="AP13" s="41" t="s">
        <v>249</v>
      </c>
      <c r="AQ13" s="43" t="s">
        <v>26</v>
      </c>
      <c r="AR13" s="41" t="s">
        <v>252</v>
      </c>
      <c r="AS13" s="43" t="s">
        <v>26</v>
      </c>
      <c r="AT13" s="41" t="s">
        <v>262</v>
      </c>
      <c r="AU13" s="43" t="s">
        <v>26</v>
      </c>
      <c r="AV13" s="41" t="s">
        <v>264</v>
      </c>
      <c r="AW13" s="43" t="s">
        <v>26</v>
      </c>
      <c r="AX13" s="41" t="s">
        <v>271</v>
      </c>
      <c r="AY13" s="43" t="s">
        <v>26</v>
      </c>
      <c r="AZ13" s="41" t="s">
        <v>272</v>
      </c>
      <c r="BA13" s="43" t="s">
        <v>26</v>
      </c>
      <c r="BB13" s="41" t="s">
        <v>276</v>
      </c>
      <c r="BC13" s="43" t="s">
        <v>26</v>
      </c>
      <c r="BD13" s="41" t="s">
        <v>277</v>
      </c>
      <c r="BE13" s="43" t="s">
        <v>26</v>
      </c>
      <c r="BF13" s="43" t="s">
        <v>29</v>
      </c>
      <c r="BG13" s="41" t="s">
        <v>213</v>
      </c>
      <c r="BH13" s="43" t="s">
        <v>29</v>
      </c>
      <c r="BI13" s="41" t="s">
        <v>215</v>
      </c>
      <c r="BJ13" s="43" t="s">
        <v>29</v>
      </c>
      <c r="BK13" s="41" t="s">
        <v>241</v>
      </c>
      <c r="BL13" s="43" t="s">
        <v>29</v>
      </c>
      <c r="BM13" s="41" t="s">
        <v>242</v>
      </c>
      <c r="BN13" s="43" t="s">
        <v>29</v>
      </c>
      <c r="BO13" s="41" t="s">
        <v>249</v>
      </c>
      <c r="BP13" s="43" t="s">
        <v>29</v>
      </c>
      <c r="BQ13" s="41" t="s">
        <v>252</v>
      </c>
      <c r="BR13" s="43" t="s">
        <v>29</v>
      </c>
      <c r="BS13" s="41" t="s">
        <v>252</v>
      </c>
      <c r="BT13" s="43" t="s">
        <v>29</v>
      </c>
      <c r="BU13" s="41" t="s">
        <v>264</v>
      </c>
      <c r="BV13" s="43" t="s">
        <v>29</v>
      </c>
      <c r="BW13" s="41" t="s">
        <v>272</v>
      </c>
      <c r="BX13" s="43" t="s">
        <v>29</v>
      </c>
      <c r="BY13" s="41" t="s">
        <v>277</v>
      </c>
      <c r="BZ13" s="43" t="s">
        <v>29</v>
      </c>
      <c r="CA13" s="10"/>
    </row>
    <row r="14" spans="1:79" x14ac:dyDescent="0.3">
      <c r="A14" s="52"/>
      <c r="B14" s="53"/>
      <c r="C14" s="52"/>
      <c r="D14" s="40"/>
      <c r="E14" s="40"/>
      <c r="F14" s="40"/>
      <c r="G14" s="40"/>
      <c r="H14" s="40"/>
      <c r="I14" s="40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4"/>
      <c r="AH14" s="42"/>
      <c r="AI14" s="44"/>
      <c r="AJ14" s="42"/>
      <c r="AK14" s="44"/>
      <c r="AL14" s="42"/>
      <c r="AM14" s="44"/>
      <c r="AN14" s="42"/>
      <c r="AO14" s="44"/>
      <c r="AP14" s="42"/>
      <c r="AQ14" s="44"/>
      <c r="AR14" s="42"/>
      <c r="AS14" s="44"/>
      <c r="AT14" s="42"/>
      <c r="AU14" s="44"/>
      <c r="AV14" s="42"/>
      <c r="AW14" s="44"/>
      <c r="AX14" s="42"/>
      <c r="AY14" s="44"/>
      <c r="AZ14" s="42"/>
      <c r="BA14" s="44"/>
      <c r="BB14" s="42"/>
      <c r="BC14" s="44"/>
      <c r="BD14" s="42"/>
      <c r="BE14" s="44"/>
      <c r="BF14" s="44"/>
      <c r="BG14" s="42"/>
      <c r="BH14" s="44"/>
      <c r="BI14" s="42"/>
      <c r="BJ14" s="44"/>
      <c r="BK14" s="42"/>
      <c r="BL14" s="44"/>
      <c r="BM14" s="42"/>
      <c r="BN14" s="44"/>
      <c r="BO14" s="42"/>
      <c r="BP14" s="44"/>
      <c r="BQ14" s="42"/>
      <c r="BR14" s="44"/>
      <c r="BS14" s="42"/>
      <c r="BT14" s="44"/>
      <c r="BU14" s="42"/>
      <c r="BV14" s="44"/>
      <c r="BW14" s="42"/>
      <c r="BX14" s="44"/>
      <c r="BY14" s="42"/>
      <c r="BZ14" s="44"/>
      <c r="CA14" s="11"/>
    </row>
    <row r="15" spans="1:79" x14ac:dyDescent="0.3">
      <c r="A15" s="1"/>
      <c r="B15" s="28" t="s">
        <v>2</v>
      </c>
      <c r="C15" s="28"/>
      <c r="D15" s="21">
        <f>D21+D22+D27+D28+D29+D30+D35+D41+D51+D60+D61+D62+D63+D64+D65</f>
        <v>2485883.4999999995</v>
      </c>
      <c r="E15" s="21">
        <f>E21+E22+E27+E28+E29+E30+E35+E41+E51+E60+E61+E62+E63+E64+E65</f>
        <v>-62212.889000000003</v>
      </c>
      <c r="F15" s="21">
        <f>D15+E15</f>
        <v>2423670.6109999996</v>
      </c>
      <c r="G15" s="21">
        <f>G21+G22+G27+G28+G29+G30+G35+G41+G51+G60+G61+G62+G63+G64+G65+G66</f>
        <v>-64802.659999999989</v>
      </c>
      <c r="H15" s="21">
        <f>F15+G15</f>
        <v>2358867.9509999994</v>
      </c>
      <c r="I15" s="21">
        <f>I21+I22+I27+I28+I29+I30+I35+I41+I51+I60+I61+I62+I63+I64+I65+I66</f>
        <v>0</v>
      </c>
      <c r="J15" s="21">
        <f>H15+I15</f>
        <v>2358867.9509999994</v>
      </c>
      <c r="K15" s="21">
        <f>K21+K22+K27+K28+K29+K30+K35+K41+K51+K60+K61+K62+K63+K64+K65+K66</f>
        <v>0</v>
      </c>
      <c r="L15" s="21">
        <f>J15+K15</f>
        <v>2358867.9509999994</v>
      </c>
      <c r="M15" s="21">
        <f>M21+M22+M27+M28+M29+M30+M35+M41+M51+M60+M61+M62+M63+M64+M65+M66+M67+M55</f>
        <v>0</v>
      </c>
      <c r="N15" s="21">
        <f>L15+M15</f>
        <v>2358867.9509999994</v>
      </c>
      <c r="O15" s="21">
        <f>O21+O22+O27+O28+O29+O30+O35+O41+O51+O60+O61+O62+O63+O64+O65+O66+O67+O55</f>
        <v>81307.5</v>
      </c>
      <c r="P15" s="21">
        <f>N15+O15</f>
        <v>2440175.4509999994</v>
      </c>
      <c r="Q15" s="21">
        <f>Q21+Q22+Q27+Q28+Q29+Q30+Q35+Q41+Q51+Q60+Q61+Q62+Q63+Q64+Q65+Q66+Q67+Q55</f>
        <v>0</v>
      </c>
      <c r="R15" s="21">
        <f>P15+Q15</f>
        <v>2440175.4509999994</v>
      </c>
      <c r="S15" s="21">
        <f>S21+S22+S27+S28+S29+S30+S35+S41+S51+S60+S61+S62+S63+S64+S65+S66+S67+S55</f>
        <v>0</v>
      </c>
      <c r="T15" s="21">
        <f>R15+S15</f>
        <v>2440175.4509999994</v>
      </c>
      <c r="U15" s="21">
        <f>U21+U22+U27+U28+U29+U30+U35+U41+U51+U60+U61+U62+U63+U64+U65+U66+U67+U55</f>
        <v>0</v>
      </c>
      <c r="V15" s="21">
        <f>T15+U15</f>
        <v>2440175.4509999994</v>
      </c>
      <c r="W15" s="21">
        <f>W21+W22+W27+W28+W29+W30+W35+W41+W51+W60+W61+W62+W63+W64+W65+W66+W67+W55+W34+W47+W40</f>
        <v>103716.842</v>
      </c>
      <c r="X15" s="21">
        <f>V15+W15</f>
        <v>2543892.2929999996</v>
      </c>
      <c r="Y15" s="21">
        <f>Y21+Y22+Y27+Y28+Y29+Y30+Y35+Y41+Y51+Y60+Y61+Y62+Y63+Y64+Y65+Y66+Y67+Y55+Y34+Y47+Y40</f>
        <v>0</v>
      </c>
      <c r="Z15" s="21">
        <f>X15+Y15</f>
        <v>2543892.2929999996</v>
      </c>
      <c r="AA15" s="21">
        <f>AA21+AA22+AA27+AA28+AA29+AA30+AA35+AA41+AA51+AA60+AA61+AA62+AA63+AA64+AA65+AA66+AA67+AA55+AA34+AA47+AA40</f>
        <v>118506.65100000001</v>
      </c>
      <c r="AB15" s="21">
        <f>Z15+AA15</f>
        <v>2662398.9439999997</v>
      </c>
      <c r="AC15" s="21">
        <f>AC21+AC22+AC27+AC28+AC29+AC30+AC35+AC41+AC51+AC60+AC61+AC62+AC63+AC64+AC65+AC66+AC67+AC55+AC34+AC47+AC40</f>
        <v>0</v>
      </c>
      <c r="AD15" s="21">
        <f>AB15+AC15</f>
        <v>2662398.9439999997</v>
      </c>
      <c r="AE15" s="21">
        <f>AE21+AE22+AE27+AE28+AE29+AE30+AE35+AE41+AE51+AE60+AE61+AE62+AE63+AE64+AE65+AE66+AE67+AE55+AE34+AE47+AE40</f>
        <v>316.65899999999999</v>
      </c>
      <c r="AF15" s="21">
        <f>AD15+AE15</f>
        <v>2662715.6029999997</v>
      </c>
      <c r="AG15" s="21">
        <f>AG21+AG22+AG27+AG28+AG29+AG30+AG35+AG41+AG51+AG60+AG61+AG62+AG63+AG64+AG65</f>
        <v>1281790.9000000001</v>
      </c>
      <c r="AH15" s="21">
        <f>AH21+AH22+AH27+AH28+AH29+AH30+AH35+AH41+AH51+AH60+AH61+AH62+AH63+AH64+AH65</f>
        <v>0</v>
      </c>
      <c r="AI15" s="21">
        <f>AG15+AH15</f>
        <v>1281790.9000000001</v>
      </c>
      <c r="AJ15" s="21">
        <f>AJ21+AJ22+AJ27+AJ28+AJ29+AJ30+AJ35+AJ41+AJ51+AJ60+AJ61+AJ62+AJ63+AJ64+AJ65+AJ66</f>
        <v>155932.80000000002</v>
      </c>
      <c r="AK15" s="21">
        <f>AI15+AJ15</f>
        <v>1437723.7000000002</v>
      </c>
      <c r="AL15" s="21">
        <f>AL21+AL22+AL27+AL28+AL29+AL30+AL35+AL41+AL51+AL60+AL61+AL62+AL63+AL64+AL65+AL66</f>
        <v>0</v>
      </c>
      <c r="AM15" s="21">
        <f>AK15+AL15</f>
        <v>1437723.7000000002</v>
      </c>
      <c r="AN15" s="21">
        <f>AN21+AN22+AN27+AN28+AN29+AN30+AN35+AN41+AN51+AN60+AN61+AN62+AN63+AN64+AN65+AN66</f>
        <v>0</v>
      </c>
      <c r="AO15" s="21">
        <f>AM15+AN15</f>
        <v>1437723.7000000002</v>
      </c>
      <c r="AP15" s="21">
        <f>AP21+AP22+AP27+AP28+AP29+AP30+AP35+AP41+AP51+AP60+AP61+AP62+AP63+AP64+AP65+AP66+AP67+AP55</f>
        <v>0</v>
      </c>
      <c r="AQ15" s="21">
        <f>AO15+AP15</f>
        <v>1437723.7000000002</v>
      </c>
      <c r="AR15" s="21">
        <f>AR21+AR22+AR27+AR28+AR29+AR30+AR35+AR41+AR51+AR60+AR61+AR62+AR63+AR64+AR65+AR66+AR67+AR55</f>
        <v>526931.19999999995</v>
      </c>
      <c r="AS15" s="21">
        <f>AQ15+AR15</f>
        <v>1964654.9000000001</v>
      </c>
      <c r="AT15" s="21">
        <f>AT21+AT22+AT27+AT28+AT29+AT30+AT35+AT41+AT51+AT60+AT61+AT62+AT63+AT64+AT65+AT66+AT67+AT55</f>
        <v>0</v>
      </c>
      <c r="AU15" s="21">
        <f>AS15+AT15</f>
        <v>1964654.9000000001</v>
      </c>
      <c r="AV15" s="21">
        <f>AV21+AV22+AV27+AV28+AV29+AV30+AV35+AV41+AV51+AV60+AV61+AV62+AV63+AV64+AV65+AV66+AV67+AV55+AV34+AV47+AV40</f>
        <v>-1379.1590000000001</v>
      </c>
      <c r="AW15" s="21">
        <f>AU15+AV15</f>
        <v>1963275.7410000002</v>
      </c>
      <c r="AX15" s="21">
        <f>AX21+AX22+AX27+AX28+AX29+AX30+AX35+AX41+AX51+AX60+AX61+AX62+AX63+AX64+AX65+AX66+AX67+AX55+AX34+AX47+AX40</f>
        <v>0</v>
      </c>
      <c r="AY15" s="21">
        <f>AW15+AX15</f>
        <v>1963275.7410000002</v>
      </c>
      <c r="AZ15" s="21">
        <f>AZ21+AZ22+AZ27+AZ28+AZ29+AZ30+AZ35+AZ41+AZ51+AZ60+AZ61+AZ62+AZ63+AZ64+AZ65+AZ66+AZ67+AZ55+AZ34+AZ47+AZ40</f>
        <v>21064.397000000001</v>
      </c>
      <c r="BA15" s="21">
        <f>AY15+AZ15</f>
        <v>1984340.1380000003</v>
      </c>
      <c r="BB15" s="21">
        <f>BB21+BB22+BB27+BB28+BB29+BB30+BB35+BB41+BB51+BB60+BB61+BB62+BB63+BB64+BB65+BB66+BB67+BB55+BB34+BB47+BB40</f>
        <v>0</v>
      </c>
      <c r="BC15" s="21">
        <f>BA15+BB15</f>
        <v>1984340.1380000003</v>
      </c>
      <c r="BD15" s="21">
        <f>BD21+BD22+BD27+BD28+BD29+BD30+BD35+BD41+BD51+BD60+BD61+BD62+BD63+BD64+BD65+BD66+BD67+BD55+BD34+BD47+BD40</f>
        <v>-316.65899999999999</v>
      </c>
      <c r="BE15" s="21">
        <f>BC15+BD15</f>
        <v>1984023.4790000003</v>
      </c>
      <c r="BF15" s="21">
        <f>BF21+BF22+BF27+BF28+BF29+BF30+BF35+BF41+BF51+BF60+BF61+BF62+BF63+BF64+BF65</f>
        <v>1617032.4000000001</v>
      </c>
      <c r="BG15" s="21">
        <f>BG21+BG22+BG27+BG28+BG29+BG30+BG35+BG41+BG51+BG60+BG61+BG62+BG63+BG64+BG65</f>
        <v>0</v>
      </c>
      <c r="BH15" s="22">
        <f>BF15+BG15</f>
        <v>1617032.4000000001</v>
      </c>
      <c r="BI15" s="21">
        <f>BI21+BI22+BI27+BI28+BI29+BI30+BI35+BI41+BI51+BI60+BI61+BI62+BI63+BI64+BI65+BI66</f>
        <v>0</v>
      </c>
      <c r="BJ15" s="22">
        <f>BH15+BI15</f>
        <v>1617032.4000000001</v>
      </c>
      <c r="BK15" s="21">
        <f>BK21+BK22+BK27+BK28+BK29+BK30+BK35+BK41+BK51+BK60+BK61+BK62+BK63+BK64+BK65+BK66</f>
        <v>0</v>
      </c>
      <c r="BL15" s="22">
        <f>BJ15+BK15</f>
        <v>1617032.4000000001</v>
      </c>
      <c r="BM15" s="21">
        <f>BM21+BM22+BM27+BM28+BM29+BM30+BM35+BM41+BM51+BM60+BM61+BM62+BM63+BM64+BM65+BM66</f>
        <v>0</v>
      </c>
      <c r="BN15" s="22">
        <f>BL15+BM15</f>
        <v>1617032.4000000001</v>
      </c>
      <c r="BO15" s="21">
        <f>BO21+BO22+BO27+BO28+BO29+BO30+BO35+BO41+BO51+BO60+BO61+BO62+BO63+BO64+BO65+BO66+BO67+BO55</f>
        <v>0</v>
      </c>
      <c r="BP15" s="22">
        <f>BN15+BO15</f>
        <v>1617032.4000000001</v>
      </c>
      <c r="BQ15" s="21">
        <f>BQ21+BQ22+BQ27+BQ28+BQ29+BQ30+BQ35+BQ41+BQ51+BQ60+BQ61+BQ62+BQ63+BQ64+BQ65+BQ66+BQ67+BQ55</f>
        <v>43694.3</v>
      </c>
      <c r="BR15" s="22">
        <f>BP15+BQ15</f>
        <v>1660726.7000000002</v>
      </c>
      <c r="BS15" s="21">
        <f>BS21+BS22+BS27+BS28+BS29+BS30+BS35+BS41+BS51+BS60+BS61+BS62+BS63+BS64+BS65+BS66+BS67+BS55</f>
        <v>0</v>
      </c>
      <c r="BT15" s="22">
        <f>BR15+BS15</f>
        <v>1660726.7000000002</v>
      </c>
      <c r="BU15" s="21">
        <f>BU21+BU22+BU27+BU28+BU29+BU30+BU35+BU41+BU51+BU60+BU61+BU62+BU63+BU64+BU65+BU66+BU67+BU55+BU34+BU47+BU40</f>
        <v>0</v>
      </c>
      <c r="BV15" s="22">
        <f>BT15+BU15</f>
        <v>1660726.7000000002</v>
      </c>
      <c r="BW15" s="21">
        <f>BW21+BW22+BW27+BW28+BW29+BW30+BW35+BW41+BW51+BW60+BW61+BW62+BW63+BW64+BW65+BW66+BW67+BW55+BW34+BW47+BW40</f>
        <v>-42529.133999999998</v>
      </c>
      <c r="BX15" s="22">
        <f>BV15+BW15</f>
        <v>1618197.5660000001</v>
      </c>
      <c r="BY15" s="21">
        <f>BY21+BY22+BY27+BY28+BY29+BY30+BY35+BY41+BY51+BY60+BY61+BY62+BY63+BY64+BY65+BY66+BY67+BY55+BY34+BY47+BY40</f>
        <v>0</v>
      </c>
      <c r="BZ15" s="22">
        <f>BX15+BY15</f>
        <v>1618197.5660000001</v>
      </c>
      <c r="CA15" s="12"/>
    </row>
    <row r="16" spans="1:79" x14ac:dyDescent="0.3">
      <c r="A16" s="1"/>
      <c r="B16" s="28" t="s">
        <v>5</v>
      </c>
      <c r="C16" s="2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2"/>
      <c r="BI16" s="21"/>
      <c r="BJ16" s="22"/>
      <c r="BK16" s="21"/>
      <c r="BL16" s="22"/>
      <c r="BM16" s="21"/>
      <c r="BN16" s="22"/>
      <c r="BO16" s="21"/>
      <c r="BP16" s="22"/>
      <c r="BQ16" s="21"/>
      <c r="BR16" s="22"/>
      <c r="BS16" s="21"/>
      <c r="BT16" s="22"/>
      <c r="BU16" s="21"/>
      <c r="BV16" s="22"/>
      <c r="BW16" s="21"/>
      <c r="BX16" s="22"/>
      <c r="BY16" s="21"/>
      <c r="BZ16" s="22"/>
      <c r="CA16" s="12"/>
    </row>
    <row r="17" spans="1:81" hidden="1" x14ac:dyDescent="0.3">
      <c r="A17" s="1"/>
      <c r="B17" s="70" t="s">
        <v>6</v>
      </c>
      <c r="C17" s="71"/>
      <c r="D17" s="23">
        <f>D21+D24+D27+D28+D29+D32+D37+D43+D53+D60+D61+D62+D63+D64+D65</f>
        <v>1414161.8</v>
      </c>
      <c r="E17" s="23">
        <f>E21+E24+E27+E28+E29+E32+E37+E43+E53+E60+E61+E62+E63+E64+E65</f>
        <v>-62212.889000000003</v>
      </c>
      <c r="F17" s="23">
        <f t="shared" ref="F17:F102" si="0">D17+E17</f>
        <v>1351948.9110000001</v>
      </c>
      <c r="G17" s="23">
        <f>G21+G24+G27+G28+G29+G32+G37+G43+G53+G60+G61+G62+G63+G64+G65+G66</f>
        <v>-64802.659999999989</v>
      </c>
      <c r="H17" s="23">
        <f t="shared" ref="H17:H19" si="1">F17+G17</f>
        <v>1287146.2510000002</v>
      </c>
      <c r="I17" s="23">
        <f>I21+I24+I27+I28+I29+I32+I37+I43+I53+I60+I61+I62+I63+I64+I65+I66</f>
        <v>0</v>
      </c>
      <c r="J17" s="23">
        <f>H17+I17</f>
        <v>1287146.2510000002</v>
      </c>
      <c r="K17" s="23">
        <f>K21+K24+K27+K28+K29+K32+K37+K43+K53+K60+K61+K62+K63+K64+K65+K66</f>
        <v>0</v>
      </c>
      <c r="L17" s="23">
        <f>J17+K17</f>
        <v>1287146.2510000002</v>
      </c>
      <c r="M17" s="23">
        <f>M21+M24+M27+M28+M29+M32+M37+M43+M53+M60+M61+M62+M63+M64+M65+M66+M69+M57</f>
        <v>0</v>
      </c>
      <c r="N17" s="23">
        <f>L17+M17</f>
        <v>1287146.2510000002</v>
      </c>
      <c r="O17" s="23">
        <f>O21+O24+O27+O28+O29+O32+O37+O43+O53+O60+O61+O62+O63+O64+O65+O66+O69+O57</f>
        <v>0</v>
      </c>
      <c r="P17" s="23">
        <f>N17+O17</f>
        <v>1287146.2510000002</v>
      </c>
      <c r="Q17" s="23">
        <f>Q21+Q24+Q27+Q28+Q29+Q32+Q37+Q43+Q53+Q60+Q61+Q62+Q63+Q64+Q65+Q66+Q69+Q57</f>
        <v>0</v>
      </c>
      <c r="R17" s="23">
        <f>P17+Q17</f>
        <v>1287146.2510000002</v>
      </c>
      <c r="S17" s="23">
        <f>S21+S24+S27+S28+S29+S32+S37+S43+S53+S60+S61+S62+S63+S64+S65+S66+S69+S57</f>
        <v>0</v>
      </c>
      <c r="T17" s="23">
        <f>R17+S17</f>
        <v>1287146.2510000002</v>
      </c>
      <c r="U17" s="23">
        <f>U21+U24+U27+U28+U29+U32+U37+U43+U53+U60+U61+U62+U63+U64+U65+U66+U69+U57</f>
        <v>0</v>
      </c>
      <c r="V17" s="23">
        <f>T17+U17</f>
        <v>1287146.2510000002</v>
      </c>
      <c r="W17" s="23">
        <f>W21+W24+W27+W28+W29+W32+W37+W43+W53+W60+W61+W62+W63+W64+W65+W66+W69+W57+W34+W49+W40</f>
        <v>-111049.251</v>
      </c>
      <c r="X17" s="23">
        <f t="shared" ref="X17:X22" si="2">V17+W17</f>
        <v>1176097.0000000002</v>
      </c>
      <c r="Y17" s="23">
        <f>Y21+Y24+Y27+Y28+Y29+Y32+Y37+Y43+Y53+Y60+Y61+Y62+Y63+Y64+Y65+Y66+Y69+Y57+Y34+Y49+Y40</f>
        <v>0</v>
      </c>
      <c r="Z17" s="23">
        <f t="shared" ref="Z17:Z22" si="3">X17+Y17</f>
        <v>1176097.0000000002</v>
      </c>
      <c r="AA17" s="23">
        <f>AA21+AA24+AA27+AA28+AA29+AA32+AA37+AA43+AA53+AA60+AA61+AA62+AA63+AA64+AA65+AA66+AA69+AA57+AA34+AA49+AA40</f>
        <v>-161575.31400000004</v>
      </c>
      <c r="AB17" s="23">
        <f t="shared" ref="AB17:AB22" si="4">Z17+AA17</f>
        <v>1014521.6860000002</v>
      </c>
      <c r="AC17" s="23">
        <f>AC21+AC24+AC27+AC28+AC29+AC32+AC37+AC43+AC53+AC60+AC61+AC62+AC63+AC64+AC65+AC66+AC69+AC57+AC34+AC49+AC40</f>
        <v>0</v>
      </c>
      <c r="AD17" s="23">
        <f t="shared" ref="AD17:AD22" si="5">AB17+AC17</f>
        <v>1014521.6860000002</v>
      </c>
      <c r="AE17" s="23">
        <f>AE21+AE24+AE27+AE28+AE29+AE32+AE37+AE43+AE53+AE60+AE61+AE62+AE63+AE64+AE65+AE66+AE69+AE57+AE34+AE49+AE40</f>
        <v>316.65899999999999</v>
      </c>
      <c r="AF17" s="23">
        <f t="shared" ref="AF17:AF22" si="6">AD17+AE17</f>
        <v>1014838.3450000002</v>
      </c>
      <c r="AG17" s="23">
        <f>AG21+AG24+AG27+AG28+AG29+AG32+AG37+AG43+AG53+AG60+AG61+AG62+AG63+AG64+AG65</f>
        <v>1046269.4000000001</v>
      </c>
      <c r="AH17" s="23">
        <f>AH21+AH24+AH27+AH28+AH29+AH32+AH37+AH43+AH53+AH60+AH61+AH62+AH63+AH64+AH65</f>
        <v>0</v>
      </c>
      <c r="AI17" s="23">
        <f t="shared" ref="AI17:AI102" si="7">AG17+AH17</f>
        <v>1046269.4000000001</v>
      </c>
      <c r="AJ17" s="23">
        <f>AJ21+AJ24+AJ27+AJ28+AJ29+AJ32+AJ37+AJ43+AJ53+AJ60+AJ61+AJ62+AJ63+AJ64+AJ65+AJ66</f>
        <v>49160.2</v>
      </c>
      <c r="AK17" s="23">
        <f>AI17+AJ17</f>
        <v>1095429.6000000001</v>
      </c>
      <c r="AL17" s="23">
        <f>AL21+AL24+AL27+AL28+AL29+AL32+AL37+AL43+AL53+AL60+AL61+AL62+AL63+AL64+AL65+AL66</f>
        <v>0</v>
      </c>
      <c r="AM17" s="23">
        <f t="shared" ref="AM17:AM22" si="8">AK17+AL17</f>
        <v>1095429.6000000001</v>
      </c>
      <c r="AN17" s="23">
        <f>AN21+AN24+AN27+AN28+AN29+AN32+AN37+AN43+AN53+AN60+AN61+AN62+AN63+AN64+AN65+AN66</f>
        <v>0</v>
      </c>
      <c r="AO17" s="23">
        <f t="shared" ref="AO17:AO22" si="9">AM17+AN17</f>
        <v>1095429.6000000001</v>
      </c>
      <c r="AP17" s="23">
        <f>AP21+AP24+AP27+AP28+AP29+AP32+AP37+AP43+AP53+AP60+AP61+AP62+AP63+AP64+AP65+AP66+AP69+AP57</f>
        <v>0</v>
      </c>
      <c r="AQ17" s="23">
        <f>AO17+AP17</f>
        <v>1095429.6000000001</v>
      </c>
      <c r="AR17" s="23">
        <f>AR21+AR24+AR27+AR28+AR29+AR32+AR37+AR43+AR53+AR60+AR61+AR62+AR63+AR64+AR65+AR66+AR69+AR57</f>
        <v>0</v>
      </c>
      <c r="AS17" s="23">
        <f>AQ17+AR17</f>
        <v>1095429.6000000001</v>
      </c>
      <c r="AT17" s="23">
        <f>AT21+AT24+AT27+AT28+AT29+AT32+AT37+AT43+AT53+AT60+AT61+AT62+AT63+AT64+AT65+AT66+AT69+AT57</f>
        <v>0</v>
      </c>
      <c r="AU17" s="23">
        <f>AS17+AT17</f>
        <v>1095429.6000000001</v>
      </c>
      <c r="AV17" s="23">
        <f>AV21+AV24+AV27+AV28+AV29+AV32+AV37+AV43+AV53+AV60+AV61+AV62+AV63+AV64+AV65+AV66+AV69+AV57+AV34+AV49+AV40</f>
        <v>-1379.1590000000001</v>
      </c>
      <c r="AW17" s="23">
        <f>AU17+AV17</f>
        <v>1094050.4410000001</v>
      </c>
      <c r="AX17" s="23">
        <f>AX21+AX24+AX27+AX28+AX29+AX32+AX37+AX43+AX53+AX60+AX61+AX62+AX63+AX64+AX65+AX66+AX69+AX57+AX34+AX49+AX40</f>
        <v>0</v>
      </c>
      <c r="AY17" s="23">
        <f>AW17+AX17</f>
        <v>1094050.4410000001</v>
      </c>
      <c r="AZ17" s="23">
        <f>AZ21+AZ24+AZ27+AZ28+AZ29+AZ32+AZ37+AZ43+AZ53+AZ60+AZ61+AZ62+AZ63+AZ64+AZ65+AZ66+AZ69+AZ57+AZ34+AZ49+AZ40</f>
        <v>21064.397000000001</v>
      </c>
      <c r="BA17" s="23">
        <f>AY17+AZ17</f>
        <v>1115114.8380000002</v>
      </c>
      <c r="BB17" s="23">
        <f>BB21+BB24+BB27+BB28+BB29+BB32+BB37+BB43+BB53+BB60+BB61+BB62+BB63+BB64+BB65+BB66+BB69+BB57+BB34+BB49+BB40</f>
        <v>0</v>
      </c>
      <c r="BC17" s="23">
        <f>BA17+BB17</f>
        <v>1115114.8380000002</v>
      </c>
      <c r="BD17" s="23">
        <f>BD21+BD24+BD27+BD28+BD29+BD32+BD37+BD43+BD53+BD60+BD61+BD62+BD63+BD64+BD65+BD66+BD69+BD57+BD34+BD49+BD40</f>
        <v>-316.65899999999999</v>
      </c>
      <c r="BE17" s="23">
        <f>BC17+BD17</f>
        <v>1114798.1790000002</v>
      </c>
      <c r="BF17" s="23">
        <f>BF21+BF24+BF27+BF28+BF29+BF32+BF37+BF43+BF53+BF60+BF61+BF62+BF63+BF64+BF65</f>
        <v>1382127.2</v>
      </c>
      <c r="BG17" s="23">
        <f>BG21+BG24+BG27+BG28+BG29+BG32+BG37+BG43+BG53+BG60+BG61+BG62+BG63+BG64+BG65</f>
        <v>0</v>
      </c>
      <c r="BH17" s="24">
        <f t="shared" ref="BH17:BH102" si="10">BF17+BG17</f>
        <v>1382127.2</v>
      </c>
      <c r="BI17" s="23">
        <f>BI21+BI24+BI27+BI28+BI29+BI32+BI37+BI43+BI53+BI60+BI61+BI62+BI63+BI64+BI65+BI66</f>
        <v>0</v>
      </c>
      <c r="BJ17" s="24">
        <f>BH17+BI17</f>
        <v>1382127.2</v>
      </c>
      <c r="BK17" s="23">
        <f>BK21+BK24+BK27+BK28+BK29+BK32+BK37+BK43+BK53+BK60+BK61+BK62+BK63+BK64+BK65+BK66</f>
        <v>0</v>
      </c>
      <c r="BL17" s="24">
        <f t="shared" ref="BL17:BL22" si="11">BJ17+BK17</f>
        <v>1382127.2</v>
      </c>
      <c r="BM17" s="23">
        <f>BM21+BM24+BM27+BM28+BM29+BM32+BM37+BM43+BM53+BM60+BM61+BM62+BM63+BM64+BM65+BM66</f>
        <v>0</v>
      </c>
      <c r="BN17" s="24">
        <f t="shared" ref="BN17:BN22" si="12">BL17+BM17</f>
        <v>1382127.2</v>
      </c>
      <c r="BO17" s="23">
        <f>BO21+BO24+BO27+BO28+BO29+BO32+BO37+BO43+BO53+BO60+BO61+BO62+BO63+BO64+BO65+BO66+BO69+BO57</f>
        <v>0</v>
      </c>
      <c r="BP17" s="24">
        <f t="shared" ref="BP17:BP22" si="13">BN17+BO17</f>
        <v>1382127.2</v>
      </c>
      <c r="BQ17" s="23">
        <f>BQ21+BQ24+BQ27+BQ28+BQ29+BQ32+BQ37+BQ43+BQ53+BQ60+BQ61+BQ62+BQ63+BQ64+BQ65+BQ66+BQ69+BQ57</f>
        <v>-66581.3</v>
      </c>
      <c r="BR17" s="24">
        <f t="shared" ref="BR17:BR22" si="14">BP17+BQ17</f>
        <v>1315545.8999999999</v>
      </c>
      <c r="BS17" s="23">
        <f>BS21+BS24+BS27+BS28+BS29+BS32+BS37+BS43+BS53+BS60+BS61+BS62+BS63+BS64+BS65+BS66+BS69+BS57</f>
        <v>0</v>
      </c>
      <c r="BT17" s="24">
        <f t="shared" ref="BT17:BT22" si="15">BR17+BS17</f>
        <v>1315545.8999999999</v>
      </c>
      <c r="BU17" s="23">
        <f>BU21+BU24+BU27+BU28+BU29+BU32+BU37+BU43+BU53+BU60+BU61+BU62+BU63+BU64+BU65+BU66+BU69+BU57+BU34+BU49+BU40</f>
        <v>0</v>
      </c>
      <c r="BV17" s="24">
        <f t="shared" ref="BV17:BV22" si="16">BT17+BU17</f>
        <v>1315545.8999999999</v>
      </c>
      <c r="BW17" s="23">
        <f>BW21+BW24+BW27+BW28+BW29+BW32+BW37+BW43+BW53+BW60+BW61+BW62+BW63+BW64+BW65+BW66+BW69+BW57+BW34+BW49+BW40</f>
        <v>-42529.133999999998</v>
      </c>
      <c r="BX17" s="24">
        <f t="shared" ref="BX17:BX22" si="17">BV17+BW17</f>
        <v>1273016.7659999998</v>
      </c>
      <c r="BY17" s="23">
        <f>BY21+BY24+BY27+BY28+BY29+BY32+BY37+BY43+BY53+BY60+BY61+BY62+BY63+BY64+BY65+BY66+BY69+BY57+BY34+BY49+BY40</f>
        <v>0</v>
      </c>
      <c r="BZ17" s="24">
        <f t="shared" ref="BZ17:BZ22" si="18">BX17+BY17</f>
        <v>1273016.7659999998</v>
      </c>
      <c r="CA17" s="13"/>
      <c r="CB17" s="7" t="s">
        <v>28</v>
      </c>
      <c r="CC17" s="5"/>
    </row>
    <row r="18" spans="1:81" x14ac:dyDescent="0.3">
      <c r="A18" s="1"/>
      <c r="B18" s="33" t="s">
        <v>11</v>
      </c>
      <c r="C18" s="28"/>
      <c r="D18" s="21">
        <f>D25+D33+D38+D44+D54</f>
        <v>111810.7</v>
      </c>
      <c r="E18" s="21">
        <f>E25+E33+E38+E44+E54</f>
        <v>0</v>
      </c>
      <c r="F18" s="21">
        <f t="shared" si="0"/>
        <v>111810.7</v>
      </c>
      <c r="G18" s="21">
        <f>G25+G33+G38+G44+G54</f>
        <v>0</v>
      </c>
      <c r="H18" s="21">
        <f t="shared" si="1"/>
        <v>111810.7</v>
      </c>
      <c r="I18" s="21">
        <f>I25+I33+I38+I44+I54</f>
        <v>0</v>
      </c>
      <c r="J18" s="21">
        <f>H18+I18</f>
        <v>111810.7</v>
      </c>
      <c r="K18" s="21">
        <f>K25+K33+K38+K44+K54</f>
        <v>0</v>
      </c>
      <c r="L18" s="21">
        <f>J18+K18</f>
        <v>111810.7</v>
      </c>
      <c r="M18" s="21">
        <f>M25+M33+M38+M44+M54+M70+M58</f>
        <v>0</v>
      </c>
      <c r="N18" s="21">
        <f>L18+M18</f>
        <v>111810.7</v>
      </c>
      <c r="O18" s="21">
        <f>O25+O33+O38+O44+O54+O70+O58</f>
        <v>4065.4</v>
      </c>
      <c r="P18" s="21">
        <f>N18+O18</f>
        <v>115876.09999999999</v>
      </c>
      <c r="Q18" s="21">
        <f>Q25+Q33+Q38+Q44+Q54+Q70+Q58</f>
        <v>0</v>
      </c>
      <c r="R18" s="21">
        <f>P18+Q18</f>
        <v>115876.09999999999</v>
      </c>
      <c r="S18" s="21">
        <f>S25+S33+S38+S44+S54+S70+S58</f>
        <v>0</v>
      </c>
      <c r="T18" s="21">
        <f>R18+S18</f>
        <v>115876.09999999999</v>
      </c>
      <c r="U18" s="21">
        <f>U25+U33+U38+U44+U54+U70+U58</f>
        <v>0</v>
      </c>
      <c r="V18" s="21">
        <f>T18+U18</f>
        <v>115876.09999999999</v>
      </c>
      <c r="W18" s="21">
        <f>W25+W33+W38+W44+W54+W70+W58</f>
        <v>0</v>
      </c>
      <c r="X18" s="21">
        <f t="shared" si="2"/>
        <v>115876.09999999999</v>
      </c>
      <c r="Y18" s="21">
        <f>Y25+Y33+Y38+Y44+Y54+Y70+Y58</f>
        <v>0</v>
      </c>
      <c r="Z18" s="21">
        <f t="shared" si="3"/>
        <v>115876.09999999999</v>
      </c>
      <c r="AA18" s="21">
        <f>AA25+AA33+AA38+AA44+AA54+AA70+AA58</f>
        <v>0</v>
      </c>
      <c r="AB18" s="21">
        <f t="shared" si="4"/>
        <v>115876.09999999999</v>
      </c>
      <c r="AC18" s="21">
        <f>AC25+AC33+AC38+AC44+AC54+AC70+AC58</f>
        <v>0</v>
      </c>
      <c r="AD18" s="21">
        <f t="shared" si="5"/>
        <v>115876.09999999999</v>
      </c>
      <c r="AE18" s="21">
        <f>AE25+AE33+AE38+AE44+AE54+AE70+AE58</f>
        <v>0</v>
      </c>
      <c r="AF18" s="21">
        <f t="shared" si="6"/>
        <v>115876.09999999999</v>
      </c>
      <c r="AG18" s="21">
        <f>AG25+AG33+AG38+AG44+AG54</f>
        <v>235521.5</v>
      </c>
      <c r="AH18" s="21">
        <f>AH25+AH33+AH38+AH44+AH54</f>
        <v>0</v>
      </c>
      <c r="AI18" s="21">
        <f t="shared" si="7"/>
        <v>235521.5</v>
      </c>
      <c r="AJ18" s="21">
        <f>AJ25+AJ33+AJ38+AJ44+AJ54</f>
        <v>106772.6</v>
      </c>
      <c r="AK18" s="21">
        <f>AI18+AJ18</f>
        <v>342294.1</v>
      </c>
      <c r="AL18" s="21">
        <f>AL25+AL33+AL38+AL44+AL54</f>
        <v>0</v>
      </c>
      <c r="AM18" s="21">
        <f t="shared" si="8"/>
        <v>342294.1</v>
      </c>
      <c r="AN18" s="21">
        <f>AN25+AN33+AN38+AN44+AN54</f>
        <v>0</v>
      </c>
      <c r="AO18" s="21">
        <f t="shared" si="9"/>
        <v>342294.1</v>
      </c>
      <c r="AP18" s="21">
        <f>AP25+AP33+AP38+AP44+AP54+AP70+AP58</f>
        <v>0</v>
      </c>
      <c r="AQ18" s="21">
        <f>AO18+AP18</f>
        <v>342294.1</v>
      </c>
      <c r="AR18" s="21">
        <f>AR25+AR33+AR38+AR44+AR54+AR70+AR58</f>
        <v>26346.6</v>
      </c>
      <c r="AS18" s="21">
        <f>AQ18+AR18</f>
        <v>368640.69999999995</v>
      </c>
      <c r="AT18" s="21">
        <f>AT25+AT33+AT38+AT44+AT54+AT70+AT58</f>
        <v>0</v>
      </c>
      <c r="AU18" s="21">
        <f>AS18+AT18</f>
        <v>368640.69999999995</v>
      </c>
      <c r="AV18" s="21">
        <f>AV25+AV33+AV38+AV44+AV54+AV70+AV58</f>
        <v>0</v>
      </c>
      <c r="AW18" s="21">
        <f>AU18+AV18</f>
        <v>368640.69999999995</v>
      </c>
      <c r="AX18" s="21">
        <f>AX25+AX33+AX38+AX44+AX54+AX70+AX58</f>
        <v>0</v>
      </c>
      <c r="AY18" s="21">
        <f>AW18+AX18</f>
        <v>368640.69999999995</v>
      </c>
      <c r="AZ18" s="21">
        <f>AZ25+AZ33+AZ38+AZ44+AZ54+AZ70+AZ58</f>
        <v>0</v>
      </c>
      <c r="BA18" s="21">
        <f>AY18+AZ18</f>
        <v>368640.69999999995</v>
      </c>
      <c r="BB18" s="21">
        <f>BB25+BB33+BB38+BB44+BB54+BB70+BB58</f>
        <v>0</v>
      </c>
      <c r="BC18" s="21">
        <f>BA18+BB18</f>
        <v>368640.69999999995</v>
      </c>
      <c r="BD18" s="21">
        <f>BD25+BD33+BD38+BD44+BD54+BD70+BD58</f>
        <v>0</v>
      </c>
      <c r="BE18" s="21">
        <f>BC18+BD18</f>
        <v>368640.69999999995</v>
      </c>
      <c r="BF18" s="21">
        <f>BF25+BF33+BF38+BF44+BF54</f>
        <v>234905.2</v>
      </c>
      <c r="BG18" s="21">
        <f>BG25+BG33+BG38+BG44+BG54</f>
        <v>0</v>
      </c>
      <c r="BH18" s="22">
        <f t="shared" si="10"/>
        <v>234905.2</v>
      </c>
      <c r="BI18" s="21">
        <f>BI25+BI33+BI38+BI44+BI54</f>
        <v>0</v>
      </c>
      <c r="BJ18" s="22">
        <f>BH18+BI18</f>
        <v>234905.2</v>
      </c>
      <c r="BK18" s="21">
        <f>BK25+BK33+BK38+BK44+BK54</f>
        <v>0</v>
      </c>
      <c r="BL18" s="22">
        <f t="shared" si="11"/>
        <v>234905.2</v>
      </c>
      <c r="BM18" s="21">
        <f>BM25+BM33+BM38+BM44+BM54</f>
        <v>0</v>
      </c>
      <c r="BN18" s="22">
        <f t="shared" si="12"/>
        <v>234905.2</v>
      </c>
      <c r="BO18" s="21">
        <f>BO25+BO33+BO38+BO44+BO54+BO70+BO58</f>
        <v>0</v>
      </c>
      <c r="BP18" s="22">
        <f t="shared" si="13"/>
        <v>234905.2</v>
      </c>
      <c r="BQ18" s="21">
        <f>BQ25+BQ33+BQ38+BQ44+BQ54+BQ70+BQ58</f>
        <v>110275.6</v>
      </c>
      <c r="BR18" s="22">
        <f t="shared" si="14"/>
        <v>345180.80000000005</v>
      </c>
      <c r="BS18" s="21">
        <f>BS25+BS33+BS38+BS44+BS54+BS70+BS58</f>
        <v>0</v>
      </c>
      <c r="BT18" s="22">
        <f t="shared" si="15"/>
        <v>345180.80000000005</v>
      </c>
      <c r="BU18" s="21">
        <f>BU25+BU33+BU38+BU44+BU54+BU70+BU58</f>
        <v>0</v>
      </c>
      <c r="BV18" s="22">
        <f t="shared" si="16"/>
        <v>345180.80000000005</v>
      </c>
      <c r="BW18" s="21">
        <f>BW25+BW33+BW38+BW44+BW54+BW70+BW58</f>
        <v>0</v>
      </c>
      <c r="BX18" s="22">
        <f t="shared" si="17"/>
        <v>345180.80000000005</v>
      </c>
      <c r="BY18" s="21">
        <f>BY25+BY33+BY38+BY44+BY54+BY70+BY58</f>
        <v>0</v>
      </c>
      <c r="BZ18" s="22">
        <f t="shared" si="18"/>
        <v>345180.80000000005</v>
      </c>
      <c r="CA18" s="12"/>
      <c r="CC18" s="5"/>
    </row>
    <row r="19" spans="1:81" x14ac:dyDescent="0.3">
      <c r="A19" s="1"/>
      <c r="B19" s="36" t="s">
        <v>21</v>
      </c>
      <c r="C19" s="28"/>
      <c r="D19" s="21">
        <f>D39+D45</f>
        <v>959911</v>
      </c>
      <c r="E19" s="21">
        <f>E39+E45</f>
        <v>0</v>
      </c>
      <c r="F19" s="21">
        <f t="shared" si="0"/>
        <v>959911</v>
      </c>
      <c r="G19" s="21">
        <f>G39+G45</f>
        <v>0</v>
      </c>
      <c r="H19" s="21">
        <f t="shared" si="1"/>
        <v>959911</v>
      </c>
      <c r="I19" s="21">
        <f>I39+I45</f>
        <v>0</v>
      </c>
      <c r="J19" s="21">
        <f>H19+I19</f>
        <v>959911</v>
      </c>
      <c r="K19" s="21">
        <f>K39+K45</f>
        <v>0</v>
      </c>
      <c r="L19" s="21">
        <f>J19+K19</f>
        <v>959911</v>
      </c>
      <c r="M19" s="21">
        <f>M39+M45</f>
        <v>0</v>
      </c>
      <c r="N19" s="21">
        <f>L19+M19</f>
        <v>959911</v>
      </c>
      <c r="O19" s="21">
        <f>O39+O45+O59</f>
        <v>77242.100000000006</v>
      </c>
      <c r="P19" s="21">
        <f>N19+O19</f>
        <v>1037153.1</v>
      </c>
      <c r="Q19" s="21">
        <f>Q39+Q45+Q59</f>
        <v>0</v>
      </c>
      <c r="R19" s="21">
        <f>P19+Q19</f>
        <v>1037153.1</v>
      </c>
      <c r="S19" s="21">
        <f>S39+S45+S59</f>
        <v>0</v>
      </c>
      <c r="T19" s="21">
        <f>R19+S19</f>
        <v>1037153.1</v>
      </c>
      <c r="U19" s="21">
        <f>U39+U45+U59</f>
        <v>0</v>
      </c>
      <c r="V19" s="21">
        <f>T19+U19</f>
        <v>1037153.1</v>
      </c>
      <c r="W19" s="21">
        <f>W39+W45+W59</f>
        <v>0</v>
      </c>
      <c r="X19" s="21">
        <f t="shared" si="2"/>
        <v>1037153.1</v>
      </c>
      <c r="Y19" s="21">
        <f>Y39+Y45+Y59</f>
        <v>0</v>
      </c>
      <c r="Z19" s="21">
        <f t="shared" si="3"/>
        <v>1037153.1</v>
      </c>
      <c r="AA19" s="21">
        <f>AA39+AA45+AA59</f>
        <v>0</v>
      </c>
      <c r="AB19" s="21">
        <f t="shared" si="4"/>
        <v>1037153.1</v>
      </c>
      <c r="AC19" s="21">
        <f>AC39+AC45+AC59</f>
        <v>0</v>
      </c>
      <c r="AD19" s="21">
        <f t="shared" si="5"/>
        <v>1037153.1</v>
      </c>
      <c r="AE19" s="21">
        <f>AE39+AE45+AE59</f>
        <v>0</v>
      </c>
      <c r="AF19" s="21">
        <f t="shared" si="6"/>
        <v>1037153.1</v>
      </c>
      <c r="AG19" s="21">
        <f t="shared" ref="AG19:BF19" si="19">AG39+AG45</f>
        <v>0</v>
      </c>
      <c r="AH19" s="21">
        <f>AH39+AH45</f>
        <v>0</v>
      </c>
      <c r="AI19" s="21">
        <f t="shared" si="7"/>
        <v>0</v>
      </c>
      <c r="AJ19" s="21">
        <f>AJ39+AJ45</f>
        <v>0</v>
      </c>
      <c r="AK19" s="21">
        <f>AI19+AJ19</f>
        <v>0</v>
      </c>
      <c r="AL19" s="21">
        <f>AL39+AL45</f>
        <v>0</v>
      </c>
      <c r="AM19" s="21">
        <f t="shared" si="8"/>
        <v>0</v>
      </c>
      <c r="AN19" s="21">
        <f>AN39+AN45</f>
        <v>0</v>
      </c>
      <c r="AO19" s="21">
        <f t="shared" si="9"/>
        <v>0</v>
      </c>
      <c r="AP19" s="21">
        <f>AP39+AP45</f>
        <v>0</v>
      </c>
      <c r="AQ19" s="21">
        <f>AO19+AP19</f>
        <v>0</v>
      </c>
      <c r="AR19" s="21">
        <f>AR39+AR45+AR59</f>
        <v>500584.6</v>
      </c>
      <c r="AS19" s="21">
        <f>AQ19+AR19</f>
        <v>500584.6</v>
      </c>
      <c r="AT19" s="21">
        <f>AT39+AT45+AT59</f>
        <v>0</v>
      </c>
      <c r="AU19" s="21">
        <f>AS19+AT19</f>
        <v>500584.6</v>
      </c>
      <c r="AV19" s="21">
        <f>AV39+AV45+AV59</f>
        <v>0</v>
      </c>
      <c r="AW19" s="21">
        <f>AU19+AV19</f>
        <v>500584.6</v>
      </c>
      <c r="AX19" s="21">
        <f>AX39+AX45+AX59</f>
        <v>0</v>
      </c>
      <c r="AY19" s="21">
        <f>AW19+AX19</f>
        <v>500584.6</v>
      </c>
      <c r="AZ19" s="21">
        <f>AZ39+AZ45+AZ59</f>
        <v>0</v>
      </c>
      <c r="BA19" s="21">
        <f>AY19+AZ19</f>
        <v>500584.6</v>
      </c>
      <c r="BB19" s="21">
        <f>BB39+BB45+BB59</f>
        <v>0</v>
      </c>
      <c r="BC19" s="21">
        <f>BA19+BB19</f>
        <v>500584.6</v>
      </c>
      <c r="BD19" s="21">
        <f>BD39+BD45+BD59</f>
        <v>0</v>
      </c>
      <c r="BE19" s="21">
        <f>BC19+BD19</f>
        <v>500584.6</v>
      </c>
      <c r="BF19" s="21">
        <f t="shared" si="19"/>
        <v>0</v>
      </c>
      <c r="BG19" s="21">
        <f>BG39+BG45</f>
        <v>0</v>
      </c>
      <c r="BH19" s="22">
        <f t="shared" si="10"/>
        <v>0</v>
      </c>
      <c r="BI19" s="21">
        <f>BI39+BI45</f>
        <v>0</v>
      </c>
      <c r="BJ19" s="22">
        <f>BH19+BI19</f>
        <v>0</v>
      </c>
      <c r="BK19" s="21">
        <f>BK39+BK45</f>
        <v>0</v>
      </c>
      <c r="BL19" s="22">
        <f t="shared" si="11"/>
        <v>0</v>
      </c>
      <c r="BM19" s="21">
        <f>BM39+BM45</f>
        <v>0</v>
      </c>
      <c r="BN19" s="22">
        <f t="shared" si="12"/>
        <v>0</v>
      </c>
      <c r="BO19" s="21">
        <f>BO39+BO45</f>
        <v>0</v>
      </c>
      <c r="BP19" s="22">
        <f t="shared" si="13"/>
        <v>0</v>
      </c>
      <c r="BQ19" s="21">
        <f>BQ39+BQ45+BQ59</f>
        <v>0</v>
      </c>
      <c r="BR19" s="22">
        <f t="shared" si="14"/>
        <v>0</v>
      </c>
      <c r="BS19" s="21">
        <f>BS39+BS45+BS59</f>
        <v>0</v>
      </c>
      <c r="BT19" s="22">
        <f t="shared" si="15"/>
        <v>0</v>
      </c>
      <c r="BU19" s="21">
        <f>BU39+BU45+BU59</f>
        <v>0</v>
      </c>
      <c r="BV19" s="22">
        <f t="shared" si="16"/>
        <v>0</v>
      </c>
      <c r="BW19" s="21">
        <f>BW39+BW45+BW59</f>
        <v>0</v>
      </c>
      <c r="BX19" s="22">
        <f t="shared" si="17"/>
        <v>0</v>
      </c>
      <c r="BY19" s="21">
        <f>BY39+BY45+BY59</f>
        <v>0</v>
      </c>
      <c r="BZ19" s="22">
        <f t="shared" si="18"/>
        <v>0</v>
      </c>
      <c r="CA19" s="12"/>
      <c r="CC19" s="5"/>
    </row>
    <row r="20" spans="1:81" x14ac:dyDescent="0.3">
      <c r="A20" s="1"/>
      <c r="B20" s="36" t="s">
        <v>270</v>
      </c>
      <c r="C20" s="2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>
        <f>W50+W26+W46</f>
        <v>214766.09299999999</v>
      </c>
      <c r="X20" s="21">
        <f t="shared" si="2"/>
        <v>214766.09299999999</v>
      </c>
      <c r="Y20" s="21">
        <f>Y50+Y26+Y46</f>
        <v>0</v>
      </c>
      <c r="Z20" s="21">
        <f t="shared" si="3"/>
        <v>214766.09299999999</v>
      </c>
      <c r="AA20" s="21">
        <f>AA50+AA26+AA46</f>
        <v>280081.96500000003</v>
      </c>
      <c r="AB20" s="21">
        <f t="shared" si="4"/>
        <v>494848.05800000002</v>
      </c>
      <c r="AC20" s="21">
        <f>AC50+AC26+AC46</f>
        <v>0</v>
      </c>
      <c r="AD20" s="21">
        <f t="shared" si="5"/>
        <v>494848.05800000002</v>
      </c>
      <c r="AE20" s="21">
        <f>AE50+AE26+AE46</f>
        <v>0</v>
      </c>
      <c r="AF20" s="21">
        <f t="shared" si="6"/>
        <v>494848.05800000002</v>
      </c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>
        <f>AV50+AV26+AV46</f>
        <v>0</v>
      </c>
      <c r="AW20" s="21">
        <f>AU20+AV20</f>
        <v>0</v>
      </c>
      <c r="AX20" s="21">
        <f>AX50+AX26+AX46</f>
        <v>0</v>
      </c>
      <c r="AY20" s="21">
        <f>AW20+AX20</f>
        <v>0</v>
      </c>
      <c r="AZ20" s="21">
        <f>AZ50+AZ26+AZ46</f>
        <v>0</v>
      </c>
      <c r="BA20" s="21">
        <f>AY20+AZ20</f>
        <v>0</v>
      </c>
      <c r="BB20" s="21">
        <f>BB50+BB26+BB46</f>
        <v>0</v>
      </c>
      <c r="BC20" s="21">
        <f>BA20+BB20</f>
        <v>0</v>
      </c>
      <c r="BD20" s="21">
        <f>BD50+BD26+BD46</f>
        <v>0</v>
      </c>
      <c r="BE20" s="21">
        <f>BC20+BD20</f>
        <v>0</v>
      </c>
      <c r="BF20" s="21"/>
      <c r="BG20" s="21"/>
      <c r="BH20" s="22"/>
      <c r="BI20" s="21"/>
      <c r="BJ20" s="22"/>
      <c r="BK20" s="21"/>
      <c r="BL20" s="22"/>
      <c r="BM20" s="21"/>
      <c r="BN20" s="22"/>
      <c r="BO20" s="21"/>
      <c r="BP20" s="22"/>
      <c r="BQ20" s="21"/>
      <c r="BR20" s="22"/>
      <c r="BS20" s="21"/>
      <c r="BT20" s="22"/>
      <c r="BU20" s="21">
        <f>BU50+BU26+BU46</f>
        <v>0</v>
      </c>
      <c r="BV20" s="22">
        <f t="shared" si="16"/>
        <v>0</v>
      </c>
      <c r="BW20" s="21">
        <f>BW50+BW26+BW46</f>
        <v>0</v>
      </c>
      <c r="BX20" s="22">
        <f t="shared" si="17"/>
        <v>0</v>
      </c>
      <c r="BY20" s="21">
        <f>BY50+BY26+BY46</f>
        <v>0</v>
      </c>
      <c r="BZ20" s="22">
        <f t="shared" si="18"/>
        <v>0</v>
      </c>
      <c r="CA20" s="12"/>
      <c r="CC20" s="5"/>
    </row>
    <row r="21" spans="1:81" ht="75" x14ac:dyDescent="0.3">
      <c r="A21" s="1" t="s">
        <v>129</v>
      </c>
      <c r="B21" s="33" t="s">
        <v>117</v>
      </c>
      <c r="C21" s="33" t="s">
        <v>31</v>
      </c>
      <c r="D21" s="21">
        <v>10976.8</v>
      </c>
      <c r="E21" s="21"/>
      <c r="F21" s="21">
        <f>D21+E21</f>
        <v>10976.8</v>
      </c>
      <c r="G21" s="21">
        <v>-10976.8</v>
      </c>
      <c r="H21" s="21">
        <f>F21+G21</f>
        <v>0</v>
      </c>
      <c r="I21" s="21"/>
      <c r="J21" s="21">
        <f>H21+I21</f>
        <v>0</v>
      </c>
      <c r="K21" s="21"/>
      <c r="L21" s="21">
        <f>J21+K21</f>
        <v>0</v>
      </c>
      <c r="M21" s="21"/>
      <c r="N21" s="21">
        <f>L21+M21</f>
        <v>0</v>
      </c>
      <c r="O21" s="21"/>
      <c r="P21" s="21">
        <f>N21+O21</f>
        <v>0</v>
      </c>
      <c r="Q21" s="21"/>
      <c r="R21" s="21">
        <f>P21+Q21</f>
        <v>0</v>
      </c>
      <c r="S21" s="21"/>
      <c r="T21" s="21">
        <f>R21+S21</f>
        <v>0</v>
      </c>
      <c r="U21" s="21"/>
      <c r="V21" s="21">
        <f>T21+U21</f>
        <v>0</v>
      </c>
      <c r="W21" s="21"/>
      <c r="X21" s="21">
        <f t="shared" si="2"/>
        <v>0</v>
      </c>
      <c r="Y21" s="21"/>
      <c r="Z21" s="21">
        <f t="shared" si="3"/>
        <v>0</v>
      </c>
      <c r="AA21" s="21"/>
      <c r="AB21" s="21">
        <f t="shared" si="4"/>
        <v>0</v>
      </c>
      <c r="AC21" s="21"/>
      <c r="AD21" s="21">
        <f t="shared" si="5"/>
        <v>0</v>
      </c>
      <c r="AE21" s="21"/>
      <c r="AF21" s="21">
        <f t="shared" si="6"/>
        <v>0</v>
      </c>
      <c r="AG21" s="21">
        <v>293919.5</v>
      </c>
      <c r="AH21" s="21"/>
      <c r="AI21" s="21">
        <f t="shared" si="7"/>
        <v>293919.5</v>
      </c>
      <c r="AJ21" s="21">
        <v>10976.8</v>
      </c>
      <c r="AK21" s="21">
        <f>AI21+AJ21</f>
        <v>304896.3</v>
      </c>
      <c r="AL21" s="21"/>
      <c r="AM21" s="21">
        <f t="shared" si="8"/>
        <v>304896.3</v>
      </c>
      <c r="AN21" s="21"/>
      <c r="AO21" s="21">
        <f t="shared" si="9"/>
        <v>304896.3</v>
      </c>
      <c r="AP21" s="21"/>
      <c r="AQ21" s="21">
        <f t="shared" ref="AQ21:AQ22" si="20">AO21+AP21</f>
        <v>304896.3</v>
      </c>
      <c r="AR21" s="21"/>
      <c r="AS21" s="21">
        <f t="shared" ref="AS21:AS22" si="21">AQ21+AR21</f>
        <v>304896.3</v>
      </c>
      <c r="AT21" s="21"/>
      <c r="AU21" s="21">
        <f t="shared" ref="AU21:AU22" si="22">AS21+AT21</f>
        <v>304896.3</v>
      </c>
      <c r="AV21" s="21"/>
      <c r="AW21" s="21">
        <f t="shared" ref="AW21:AW22" si="23">AU21+AV21</f>
        <v>304896.3</v>
      </c>
      <c r="AX21" s="21"/>
      <c r="AY21" s="21">
        <f t="shared" ref="AY21:AY22" si="24">AW21+AX21</f>
        <v>304896.3</v>
      </c>
      <c r="AZ21" s="21"/>
      <c r="BA21" s="21">
        <f t="shared" ref="BA21:BA22" si="25">AY21+AZ21</f>
        <v>304896.3</v>
      </c>
      <c r="BB21" s="21"/>
      <c r="BC21" s="21">
        <f t="shared" ref="BC21:BC22" si="26">BA21+BB21</f>
        <v>304896.3</v>
      </c>
      <c r="BD21" s="21"/>
      <c r="BE21" s="21">
        <f t="shared" ref="BE21:BE22" si="27">BC21+BD21</f>
        <v>304896.3</v>
      </c>
      <c r="BF21" s="22">
        <v>0</v>
      </c>
      <c r="BG21" s="21"/>
      <c r="BH21" s="22">
        <f t="shared" si="10"/>
        <v>0</v>
      </c>
      <c r="BI21" s="21"/>
      <c r="BJ21" s="22">
        <f>BH21+BI21</f>
        <v>0</v>
      </c>
      <c r="BK21" s="21"/>
      <c r="BL21" s="22">
        <f t="shared" si="11"/>
        <v>0</v>
      </c>
      <c r="BM21" s="21"/>
      <c r="BN21" s="22">
        <f t="shared" si="12"/>
        <v>0</v>
      </c>
      <c r="BO21" s="21"/>
      <c r="BP21" s="22">
        <f t="shared" si="13"/>
        <v>0</v>
      </c>
      <c r="BQ21" s="21"/>
      <c r="BR21" s="22">
        <f t="shared" si="14"/>
        <v>0</v>
      </c>
      <c r="BS21" s="21"/>
      <c r="BT21" s="22">
        <f t="shared" si="15"/>
        <v>0</v>
      </c>
      <c r="BU21" s="21">
        <v>220572.258</v>
      </c>
      <c r="BV21" s="22">
        <f t="shared" si="16"/>
        <v>220572.258</v>
      </c>
      <c r="BW21" s="21"/>
      <c r="BX21" s="22">
        <f t="shared" si="17"/>
        <v>220572.258</v>
      </c>
      <c r="BY21" s="21"/>
      <c r="BZ21" s="22">
        <f t="shared" si="18"/>
        <v>220572.258</v>
      </c>
      <c r="CA21" s="16" t="s">
        <v>158</v>
      </c>
      <c r="CC21" s="5"/>
    </row>
    <row r="22" spans="1:81" ht="56.25" x14ac:dyDescent="0.3">
      <c r="A22" s="1" t="s">
        <v>131</v>
      </c>
      <c r="B22" s="33" t="s">
        <v>118</v>
      </c>
      <c r="C22" s="33" t="s">
        <v>31</v>
      </c>
      <c r="D22" s="21">
        <f>D24+D25</f>
        <v>173061.80000000002</v>
      </c>
      <c r="E22" s="21">
        <f>E24+E25</f>
        <v>0</v>
      </c>
      <c r="F22" s="21">
        <f t="shared" si="0"/>
        <v>173061.80000000002</v>
      </c>
      <c r="G22" s="21">
        <f>G24+G25</f>
        <v>4105.6480000000001</v>
      </c>
      <c r="H22" s="21">
        <f t="shared" ref="H22" si="28">F22+G22</f>
        <v>177167.448</v>
      </c>
      <c r="I22" s="21">
        <f>I24+I25</f>
        <v>0</v>
      </c>
      <c r="J22" s="21">
        <f>H22+I22</f>
        <v>177167.448</v>
      </c>
      <c r="K22" s="21">
        <f>K24+K25</f>
        <v>0</v>
      </c>
      <c r="L22" s="21">
        <f>J22+K22</f>
        <v>177167.448</v>
      </c>
      <c r="M22" s="21">
        <f>M24+M25</f>
        <v>0</v>
      </c>
      <c r="N22" s="21">
        <f>L22+M22</f>
        <v>177167.448</v>
      </c>
      <c r="O22" s="21">
        <f>O24+O25</f>
        <v>0</v>
      </c>
      <c r="P22" s="21">
        <f>N22+O22</f>
        <v>177167.448</v>
      </c>
      <c r="Q22" s="21">
        <f>Q24+Q25</f>
        <v>0</v>
      </c>
      <c r="R22" s="21">
        <f>P22+Q22</f>
        <v>177167.448</v>
      </c>
      <c r="S22" s="21">
        <f>S24+S25</f>
        <v>0</v>
      </c>
      <c r="T22" s="21">
        <f>R22+S22</f>
        <v>177167.448</v>
      </c>
      <c r="U22" s="21">
        <f>U24+U25</f>
        <v>0</v>
      </c>
      <c r="V22" s="21">
        <f>T22+U22</f>
        <v>177167.448</v>
      </c>
      <c r="W22" s="21">
        <f>W24+W25+W26</f>
        <v>0</v>
      </c>
      <c r="X22" s="21">
        <f t="shared" si="2"/>
        <v>177167.448</v>
      </c>
      <c r="Y22" s="21">
        <f>Y24+Y25+Y26</f>
        <v>0</v>
      </c>
      <c r="Z22" s="21">
        <f t="shared" si="3"/>
        <v>177167.448</v>
      </c>
      <c r="AA22" s="21">
        <f>AA24+AA25+AA26</f>
        <v>97041.914000000004</v>
      </c>
      <c r="AB22" s="21">
        <f t="shared" si="4"/>
        <v>274209.36200000002</v>
      </c>
      <c r="AC22" s="21">
        <f>AC24+AC25+AC26</f>
        <v>0</v>
      </c>
      <c r="AD22" s="21">
        <f t="shared" si="5"/>
        <v>274209.36200000002</v>
      </c>
      <c r="AE22" s="21">
        <f>AE24+AE25+AE26</f>
        <v>0</v>
      </c>
      <c r="AF22" s="21">
        <f t="shared" si="6"/>
        <v>274209.36200000002</v>
      </c>
      <c r="AG22" s="21">
        <f t="shared" ref="AG22:BF22" si="29">AG24+AG25</f>
        <v>0</v>
      </c>
      <c r="AH22" s="21">
        <f>AH24+AH25</f>
        <v>0</v>
      </c>
      <c r="AI22" s="21">
        <f t="shared" si="7"/>
        <v>0</v>
      </c>
      <c r="AJ22" s="21">
        <f>AJ24+AJ25</f>
        <v>0</v>
      </c>
      <c r="AK22" s="21">
        <f>AI22+AJ22</f>
        <v>0</v>
      </c>
      <c r="AL22" s="21">
        <f>AL24+AL25</f>
        <v>0</v>
      </c>
      <c r="AM22" s="21">
        <f t="shared" si="8"/>
        <v>0</v>
      </c>
      <c r="AN22" s="21">
        <f>AN24+AN25</f>
        <v>0</v>
      </c>
      <c r="AO22" s="21">
        <f t="shared" si="9"/>
        <v>0</v>
      </c>
      <c r="AP22" s="21">
        <f>AP24+AP25</f>
        <v>0</v>
      </c>
      <c r="AQ22" s="21">
        <f t="shared" si="20"/>
        <v>0</v>
      </c>
      <c r="AR22" s="21">
        <f>AR24+AR25</f>
        <v>0</v>
      </c>
      <c r="AS22" s="21">
        <f t="shared" si="21"/>
        <v>0</v>
      </c>
      <c r="AT22" s="21">
        <f>AT24+AT25</f>
        <v>0</v>
      </c>
      <c r="AU22" s="21">
        <f t="shared" si="22"/>
        <v>0</v>
      </c>
      <c r="AV22" s="21">
        <f>AV24+AV25+AV26</f>
        <v>0</v>
      </c>
      <c r="AW22" s="21">
        <f t="shared" si="23"/>
        <v>0</v>
      </c>
      <c r="AX22" s="21">
        <f>AX24+AX25+AX26</f>
        <v>0</v>
      </c>
      <c r="AY22" s="21">
        <f t="shared" si="24"/>
        <v>0</v>
      </c>
      <c r="AZ22" s="21">
        <f>AZ24+AZ25+AZ26</f>
        <v>0</v>
      </c>
      <c r="BA22" s="21">
        <f t="shared" si="25"/>
        <v>0</v>
      </c>
      <c r="BB22" s="21">
        <f>BB24+BB25+BB26</f>
        <v>0</v>
      </c>
      <c r="BC22" s="21">
        <f t="shared" si="26"/>
        <v>0</v>
      </c>
      <c r="BD22" s="21">
        <f>BD24+BD25+BD26</f>
        <v>0</v>
      </c>
      <c r="BE22" s="21">
        <f t="shared" si="27"/>
        <v>0</v>
      </c>
      <c r="BF22" s="21">
        <f t="shared" si="29"/>
        <v>0</v>
      </c>
      <c r="BG22" s="21">
        <f>BG24+BG25</f>
        <v>0</v>
      </c>
      <c r="BH22" s="22">
        <f t="shared" si="10"/>
        <v>0</v>
      </c>
      <c r="BI22" s="21">
        <f>BI24+BI25</f>
        <v>0</v>
      </c>
      <c r="BJ22" s="22">
        <f>BH22+BI22</f>
        <v>0</v>
      </c>
      <c r="BK22" s="21">
        <f>BK24+BK25</f>
        <v>0</v>
      </c>
      <c r="BL22" s="22">
        <f t="shared" si="11"/>
        <v>0</v>
      </c>
      <c r="BM22" s="21">
        <f>BM24+BM25</f>
        <v>0</v>
      </c>
      <c r="BN22" s="22">
        <f t="shared" si="12"/>
        <v>0</v>
      </c>
      <c r="BO22" s="21">
        <f>BO24+BO25</f>
        <v>0</v>
      </c>
      <c r="BP22" s="22">
        <f t="shared" si="13"/>
        <v>0</v>
      </c>
      <c r="BQ22" s="21">
        <f>BQ24+BQ25</f>
        <v>0</v>
      </c>
      <c r="BR22" s="22">
        <f t="shared" si="14"/>
        <v>0</v>
      </c>
      <c r="BS22" s="21">
        <f>BS24+BS25</f>
        <v>0</v>
      </c>
      <c r="BT22" s="22">
        <f t="shared" si="15"/>
        <v>0</v>
      </c>
      <c r="BU22" s="21">
        <f>BU24+BU25+BU26</f>
        <v>0</v>
      </c>
      <c r="BV22" s="22">
        <f t="shared" si="16"/>
        <v>0</v>
      </c>
      <c r="BW22" s="21">
        <f>BW24+BW25+BW26</f>
        <v>0</v>
      </c>
      <c r="BX22" s="22">
        <f t="shared" si="17"/>
        <v>0</v>
      </c>
      <c r="BY22" s="21">
        <f>BY24+BY25+BY26</f>
        <v>0</v>
      </c>
      <c r="BZ22" s="22">
        <f t="shared" si="18"/>
        <v>0</v>
      </c>
      <c r="CA22" s="16"/>
      <c r="CC22" s="5"/>
    </row>
    <row r="23" spans="1:81" x14ac:dyDescent="0.3">
      <c r="A23" s="1"/>
      <c r="B23" s="36" t="s">
        <v>119</v>
      </c>
      <c r="C23" s="3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2"/>
      <c r="BG23" s="21"/>
      <c r="BH23" s="22"/>
      <c r="BI23" s="21"/>
      <c r="BJ23" s="22"/>
      <c r="BK23" s="21"/>
      <c r="BL23" s="22"/>
      <c r="BM23" s="21"/>
      <c r="BN23" s="22"/>
      <c r="BO23" s="21"/>
      <c r="BP23" s="22"/>
      <c r="BQ23" s="21"/>
      <c r="BR23" s="22"/>
      <c r="BS23" s="21"/>
      <c r="BT23" s="22"/>
      <c r="BU23" s="21"/>
      <c r="BV23" s="22"/>
      <c r="BW23" s="21"/>
      <c r="BX23" s="22"/>
      <c r="BY23" s="21"/>
      <c r="BZ23" s="22"/>
      <c r="CA23" s="17"/>
      <c r="CC23" s="5"/>
    </row>
    <row r="24" spans="1:81" hidden="1" x14ac:dyDescent="0.3">
      <c r="A24" s="1"/>
      <c r="B24" s="72" t="s">
        <v>6</v>
      </c>
      <c r="C24" s="15"/>
      <c r="D24" s="21">
        <v>158784.20000000001</v>
      </c>
      <c r="E24" s="21"/>
      <c r="F24" s="21">
        <f t="shared" si="0"/>
        <v>158784.20000000001</v>
      </c>
      <c r="G24" s="21">
        <f>99.813+4005.835</f>
        <v>4105.6480000000001</v>
      </c>
      <c r="H24" s="21">
        <f t="shared" ref="H24:H30" si="30">F24+G24</f>
        <v>162889.848</v>
      </c>
      <c r="I24" s="21"/>
      <c r="J24" s="21">
        <f t="shared" ref="J24:J30" si="31">H24+I24</f>
        <v>162889.848</v>
      </c>
      <c r="K24" s="21"/>
      <c r="L24" s="21">
        <f t="shared" ref="L24:L30" si="32">J24+K24</f>
        <v>162889.848</v>
      </c>
      <c r="M24" s="21"/>
      <c r="N24" s="21">
        <f t="shared" ref="N24:N30" si="33">L24+M24</f>
        <v>162889.848</v>
      </c>
      <c r="O24" s="21"/>
      <c r="P24" s="21">
        <f t="shared" ref="P24:P30" si="34">N24+O24</f>
        <v>162889.848</v>
      </c>
      <c r="Q24" s="21"/>
      <c r="R24" s="21">
        <f t="shared" ref="R24:R30" si="35">P24+Q24</f>
        <v>162889.848</v>
      </c>
      <c r="S24" s="21"/>
      <c r="T24" s="21">
        <f t="shared" ref="T24:T30" si="36">R24+S24</f>
        <v>162889.848</v>
      </c>
      <c r="U24" s="21"/>
      <c r="V24" s="21">
        <f t="shared" ref="V24:V30" si="37">T24+U24</f>
        <v>162889.848</v>
      </c>
      <c r="W24" s="21">
        <v>-158920.09299999999</v>
      </c>
      <c r="X24" s="21">
        <f t="shared" ref="X24:X30" si="38">V24+W24</f>
        <v>3969.7550000000047</v>
      </c>
      <c r="Y24" s="21"/>
      <c r="Z24" s="21">
        <f t="shared" ref="Z24:Z30" si="39">X24+Y24</f>
        <v>3969.7550000000047</v>
      </c>
      <c r="AA24" s="21">
        <v>97041.914000000004</v>
      </c>
      <c r="AB24" s="21">
        <f t="shared" ref="AB24:AB30" si="40">Z24+AA24</f>
        <v>101011.66900000001</v>
      </c>
      <c r="AC24" s="21"/>
      <c r="AD24" s="21">
        <f t="shared" ref="AD24:AD30" si="41">AB24+AC24</f>
        <v>101011.66900000001</v>
      </c>
      <c r="AE24" s="21"/>
      <c r="AF24" s="21">
        <f t="shared" ref="AF24:AF30" si="42">AD24+AE24</f>
        <v>101011.66900000001</v>
      </c>
      <c r="AG24" s="21">
        <v>0</v>
      </c>
      <c r="AH24" s="21"/>
      <c r="AI24" s="21">
        <f t="shared" si="7"/>
        <v>0</v>
      </c>
      <c r="AJ24" s="21"/>
      <c r="AK24" s="21">
        <f t="shared" ref="AK24:AK30" si="43">AI24+AJ24</f>
        <v>0</v>
      </c>
      <c r="AL24" s="21"/>
      <c r="AM24" s="21">
        <f t="shared" ref="AM24:AM30" si="44">AK24+AL24</f>
        <v>0</v>
      </c>
      <c r="AN24" s="21"/>
      <c r="AO24" s="21">
        <f t="shared" ref="AO24:AO30" si="45">AM24+AN24</f>
        <v>0</v>
      </c>
      <c r="AP24" s="21"/>
      <c r="AQ24" s="21">
        <f t="shared" ref="AQ24:AQ30" si="46">AO24+AP24</f>
        <v>0</v>
      </c>
      <c r="AR24" s="21"/>
      <c r="AS24" s="21">
        <f t="shared" ref="AS24:AS30" si="47">AQ24+AR24</f>
        <v>0</v>
      </c>
      <c r="AT24" s="21"/>
      <c r="AU24" s="21">
        <f t="shared" ref="AU24:AU30" si="48">AS24+AT24</f>
        <v>0</v>
      </c>
      <c r="AV24" s="21"/>
      <c r="AW24" s="21">
        <f t="shared" ref="AW24:AW30" si="49">AU24+AV24</f>
        <v>0</v>
      </c>
      <c r="AX24" s="21"/>
      <c r="AY24" s="21">
        <f t="shared" ref="AY24:AY30" si="50">AW24+AX24</f>
        <v>0</v>
      </c>
      <c r="AZ24" s="21"/>
      <c r="BA24" s="21">
        <f t="shared" ref="BA24:BA30" si="51">AY24+AZ24</f>
        <v>0</v>
      </c>
      <c r="BB24" s="21"/>
      <c r="BC24" s="21">
        <f t="shared" ref="BC24:BC30" si="52">BA24+BB24</f>
        <v>0</v>
      </c>
      <c r="BD24" s="21"/>
      <c r="BE24" s="21">
        <f t="shared" ref="BE24:BE30" si="53">BC24+BD24</f>
        <v>0</v>
      </c>
      <c r="BF24" s="22">
        <v>0</v>
      </c>
      <c r="BG24" s="21"/>
      <c r="BH24" s="22">
        <f t="shared" si="10"/>
        <v>0</v>
      </c>
      <c r="BI24" s="21"/>
      <c r="BJ24" s="22">
        <f t="shared" ref="BJ24:BJ30" si="54">BH24+BI24</f>
        <v>0</v>
      </c>
      <c r="BK24" s="21"/>
      <c r="BL24" s="22">
        <f t="shared" ref="BL24:BL30" si="55">BJ24+BK24</f>
        <v>0</v>
      </c>
      <c r="BM24" s="21"/>
      <c r="BN24" s="22">
        <f t="shared" ref="BN24:BN30" si="56">BL24+BM24</f>
        <v>0</v>
      </c>
      <c r="BO24" s="21"/>
      <c r="BP24" s="22">
        <f t="shared" ref="BP24:BP30" si="57">BN24+BO24</f>
        <v>0</v>
      </c>
      <c r="BQ24" s="21"/>
      <c r="BR24" s="22">
        <f t="shared" ref="BR24:BR30" si="58">BP24+BQ24</f>
        <v>0</v>
      </c>
      <c r="BS24" s="21"/>
      <c r="BT24" s="22">
        <f t="shared" ref="BT24:BT30" si="59">BR24+BS24</f>
        <v>0</v>
      </c>
      <c r="BU24" s="21"/>
      <c r="BV24" s="22">
        <f t="shared" ref="BV24:BV30" si="60">BT24+BU24</f>
        <v>0</v>
      </c>
      <c r="BW24" s="21"/>
      <c r="BX24" s="22">
        <f t="shared" ref="BX24:BX30" si="61">BV24+BW24</f>
        <v>0</v>
      </c>
      <c r="BY24" s="21"/>
      <c r="BZ24" s="22">
        <f t="shared" ref="BZ24:BZ30" si="62">BX24+BY24</f>
        <v>0</v>
      </c>
      <c r="CA24" s="16" t="s">
        <v>159</v>
      </c>
      <c r="CB24" s="7" t="s">
        <v>28</v>
      </c>
      <c r="CC24" s="5"/>
    </row>
    <row r="25" spans="1:81" x14ac:dyDescent="0.3">
      <c r="A25" s="1"/>
      <c r="B25" s="36" t="s">
        <v>11</v>
      </c>
      <c r="C25" s="33"/>
      <c r="D25" s="21">
        <v>14277.6</v>
      </c>
      <c r="E25" s="21"/>
      <c r="F25" s="21">
        <f t="shared" si="0"/>
        <v>14277.6</v>
      </c>
      <c r="G25" s="21"/>
      <c r="H25" s="21">
        <f t="shared" si="30"/>
        <v>14277.6</v>
      </c>
      <c r="I25" s="21"/>
      <c r="J25" s="21">
        <f t="shared" si="31"/>
        <v>14277.6</v>
      </c>
      <c r="K25" s="21"/>
      <c r="L25" s="21">
        <f t="shared" si="32"/>
        <v>14277.6</v>
      </c>
      <c r="M25" s="21"/>
      <c r="N25" s="21">
        <f t="shared" si="33"/>
        <v>14277.6</v>
      </c>
      <c r="O25" s="21"/>
      <c r="P25" s="21">
        <f t="shared" si="34"/>
        <v>14277.6</v>
      </c>
      <c r="Q25" s="21"/>
      <c r="R25" s="21">
        <f t="shared" si="35"/>
        <v>14277.6</v>
      </c>
      <c r="S25" s="21"/>
      <c r="T25" s="21">
        <f t="shared" si="36"/>
        <v>14277.6</v>
      </c>
      <c r="U25" s="21"/>
      <c r="V25" s="21">
        <f t="shared" si="37"/>
        <v>14277.6</v>
      </c>
      <c r="W25" s="21"/>
      <c r="X25" s="21">
        <f t="shared" si="38"/>
        <v>14277.6</v>
      </c>
      <c r="Y25" s="21"/>
      <c r="Z25" s="21">
        <f t="shared" si="39"/>
        <v>14277.6</v>
      </c>
      <c r="AA25" s="21"/>
      <c r="AB25" s="21">
        <f t="shared" si="40"/>
        <v>14277.6</v>
      </c>
      <c r="AC25" s="21"/>
      <c r="AD25" s="21">
        <f t="shared" si="41"/>
        <v>14277.6</v>
      </c>
      <c r="AE25" s="21"/>
      <c r="AF25" s="21">
        <f t="shared" si="42"/>
        <v>14277.6</v>
      </c>
      <c r="AG25" s="21">
        <v>0</v>
      </c>
      <c r="AH25" s="21"/>
      <c r="AI25" s="21">
        <f t="shared" si="7"/>
        <v>0</v>
      </c>
      <c r="AJ25" s="21"/>
      <c r="AK25" s="21">
        <f t="shared" si="43"/>
        <v>0</v>
      </c>
      <c r="AL25" s="21"/>
      <c r="AM25" s="21">
        <f t="shared" si="44"/>
        <v>0</v>
      </c>
      <c r="AN25" s="21"/>
      <c r="AO25" s="21">
        <f t="shared" si="45"/>
        <v>0</v>
      </c>
      <c r="AP25" s="21"/>
      <c r="AQ25" s="21">
        <f t="shared" si="46"/>
        <v>0</v>
      </c>
      <c r="AR25" s="21"/>
      <c r="AS25" s="21">
        <f t="shared" si="47"/>
        <v>0</v>
      </c>
      <c r="AT25" s="21"/>
      <c r="AU25" s="21">
        <f t="shared" si="48"/>
        <v>0</v>
      </c>
      <c r="AV25" s="21"/>
      <c r="AW25" s="21">
        <f t="shared" si="49"/>
        <v>0</v>
      </c>
      <c r="AX25" s="21"/>
      <c r="AY25" s="21">
        <f t="shared" si="50"/>
        <v>0</v>
      </c>
      <c r="AZ25" s="21"/>
      <c r="BA25" s="21">
        <f t="shared" si="51"/>
        <v>0</v>
      </c>
      <c r="BB25" s="21"/>
      <c r="BC25" s="21">
        <f t="shared" si="52"/>
        <v>0</v>
      </c>
      <c r="BD25" s="21"/>
      <c r="BE25" s="21">
        <f t="shared" si="53"/>
        <v>0</v>
      </c>
      <c r="BF25" s="21">
        <v>0</v>
      </c>
      <c r="BG25" s="21"/>
      <c r="BH25" s="22">
        <f t="shared" si="10"/>
        <v>0</v>
      </c>
      <c r="BI25" s="21"/>
      <c r="BJ25" s="22">
        <f t="shared" si="54"/>
        <v>0</v>
      </c>
      <c r="BK25" s="21"/>
      <c r="BL25" s="22">
        <f t="shared" si="55"/>
        <v>0</v>
      </c>
      <c r="BM25" s="21"/>
      <c r="BN25" s="22">
        <f t="shared" si="56"/>
        <v>0</v>
      </c>
      <c r="BO25" s="21"/>
      <c r="BP25" s="22">
        <f t="shared" si="57"/>
        <v>0</v>
      </c>
      <c r="BQ25" s="21"/>
      <c r="BR25" s="22">
        <f t="shared" si="58"/>
        <v>0</v>
      </c>
      <c r="BS25" s="21"/>
      <c r="BT25" s="22">
        <f t="shared" si="59"/>
        <v>0</v>
      </c>
      <c r="BU25" s="21"/>
      <c r="BV25" s="22">
        <f t="shared" si="60"/>
        <v>0</v>
      </c>
      <c r="BW25" s="21"/>
      <c r="BX25" s="22">
        <f t="shared" si="61"/>
        <v>0</v>
      </c>
      <c r="BY25" s="21"/>
      <c r="BZ25" s="22">
        <f t="shared" si="62"/>
        <v>0</v>
      </c>
      <c r="CA25" s="16" t="s">
        <v>170</v>
      </c>
      <c r="CC25" s="5"/>
    </row>
    <row r="26" spans="1:81" x14ac:dyDescent="0.3">
      <c r="A26" s="1"/>
      <c r="B26" s="36" t="s">
        <v>270</v>
      </c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>
        <v>158920.09299999999</v>
      </c>
      <c r="X26" s="21">
        <f t="shared" si="38"/>
        <v>158920.09299999999</v>
      </c>
      <c r="Y26" s="21"/>
      <c r="Z26" s="21">
        <f t="shared" si="39"/>
        <v>158920.09299999999</v>
      </c>
      <c r="AA26" s="21"/>
      <c r="AB26" s="21">
        <f t="shared" si="40"/>
        <v>158920.09299999999</v>
      </c>
      <c r="AC26" s="21"/>
      <c r="AD26" s="21">
        <f t="shared" si="41"/>
        <v>158920.09299999999</v>
      </c>
      <c r="AE26" s="21"/>
      <c r="AF26" s="21">
        <f t="shared" si="42"/>
        <v>158920.09299999999</v>
      </c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>
        <f t="shared" si="49"/>
        <v>0</v>
      </c>
      <c r="AX26" s="21"/>
      <c r="AY26" s="21">
        <f t="shared" si="50"/>
        <v>0</v>
      </c>
      <c r="AZ26" s="21"/>
      <c r="BA26" s="21">
        <f t="shared" si="51"/>
        <v>0</v>
      </c>
      <c r="BB26" s="21"/>
      <c r="BC26" s="21">
        <f t="shared" si="52"/>
        <v>0</v>
      </c>
      <c r="BD26" s="21"/>
      <c r="BE26" s="21">
        <f t="shared" si="53"/>
        <v>0</v>
      </c>
      <c r="BF26" s="21"/>
      <c r="BG26" s="21"/>
      <c r="BH26" s="22"/>
      <c r="BI26" s="21"/>
      <c r="BJ26" s="22"/>
      <c r="BK26" s="21"/>
      <c r="BL26" s="22"/>
      <c r="BM26" s="21"/>
      <c r="BN26" s="22"/>
      <c r="BO26" s="21"/>
      <c r="BP26" s="22"/>
      <c r="BQ26" s="21"/>
      <c r="BR26" s="22"/>
      <c r="BS26" s="21"/>
      <c r="BT26" s="22"/>
      <c r="BU26" s="21"/>
      <c r="BV26" s="22">
        <f t="shared" si="60"/>
        <v>0</v>
      </c>
      <c r="BW26" s="21"/>
      <c r="BX26" s="22">
        <f t="shared" si="61"/>
        <v>0</v>
      </c>
      <c r="BY26" s="21"/>
      <c r="BZ26" s="22">
        <f t="shared" si="62"/>
        <v>0</v>
      </c>
      <c r="CA26" s="16" t="s">
        <v>159</v>
      </c>
      <c r="CC26" s="5"/>
    </row>
    <row r="27" spans="1:81" ht="56.25" x14ac:dyDescent="0.3">
      <c r="A27" s="1" t="s">
        <v>132</v>
      </c>
      <c r="B27" s="28" t="s">
        <v>120</v>
      </c>
      <c r="C27" s="33" t="s">
        <v>31</v>
      </c>
      <c r="D27" s="21">
        <v>102477.8</v>
      </c>
      <c r="E27" s="21"/>
      <c r="F27" s="21">
        <f t="shared" si="0"/>
        <v>102477.8</v>
      </c>
      <c r="G27" s="21">
        <v>20179.974999999999</v>
      </c>
      <c r="H27" s="21">
        <f t="shared" si="30"/>
        <v>122657.77499999999</v>
      </c>
      <c r="I27" s="21"/>
      <c r="J27" s="21">
        <f t="shared" si="31"/>
        <v>122657.77499999999</v>
      </c>
      <c r="K27" s="21"/>
      <c r="L27" s="21">
        <f t="shared" si="32"/>
        <v>122657.77499999999</v>
      </c>
      <c r="M27" s="21"/>
      <c r="N27" s="21">
        <f t="shared" si="33"/>
        <v>122657.77499999999</v>
      </c>
      <c r="O27" s="21"/>
      <c r="P27" s="21">
        <f t="shared" si="34"/>
        <v>122657.77499999999</v>
      </c>
      <c r="Q27" s="21"/>
      <c r="R27" s="21">
        <f t="shared" si="35"/>
        <v>122657.77499999999</v>
      </c>
      <c r="S27" s="21"/>
      <c r="T27" s="21">
        <f t="shared" si="36"/>
        <v>122657.77499999999</v>
      </c>
      <c r="U27" s="21"/>
      <c r="V27" s="21">
        <f t="shared" si="37"/>
        <v>122657.77499999999</v>
      </c>
      <c r="W27" s="21"/>
      <c r="X27" s="21">
        <f t="shared" si="38"/>
        <v>122657.77499999999</v>
      </c>
      <c r="Y27" s="21"/>
      <c r="Z27" s="21">
        <f t="shared" si="39"/>
        <v>122657.77499999999</v>
      </c>
      <c r="AA27" s="21"/>
      <c r="AB27" s="21">
        <f t="shared" si="40"/>
        <v>122657.77499999999</v>
      </c>
      <c r="AC27" s="21"/>
      <c r="AD27" s="21">
        <f t="shared" si="41"/>
        <v>122657.77499999999</v>
      </c>
      <c r="AE27" s="21">
        <v>316.65899999999999</v>
      </c>
      <c r="AF27" s="21">
        <f t="shared" si="42"/>
        <v>122974.43399999999</v>
      </c>
      <c r="AG27" s="21">
        <v>105958.39999999999</v>
      </c>
      <c r="AH27" s="21"/>
      <c r="AI27" s="21">
        <f t="shared" si="7"/>
        <v>105958.39999999999</v>
      </c>
      <c r="AJ27" s="21"/>
      <c r="AK27" s="21">
        <f t="shared" si="43"/>
        <v>105958.39999999999</v>
      </c>
      <c r="AL27" s="21"/>
      <c r="AM27" s="21">
        <f t="shared" si="44"/>
        <v>105958.39999999999</v>
      </c>
      <c r="AN27" s="21"/>
      <c r="AO27" s="21">
        <f t="shared" si="45"/>
        <v>105958.39999999999</v>
      </c>
      <c r="AP27" s="21"/>
      <c r="AQ27" s="21">
        <f t="shared" si="46"/>
        <v>105958.39999999999</v>
      </c>
      <c r="AR27" s="21"/>
      <c r="AS27" s="21">
        <f t="shared" si="47"/>
        <v>105958.39999999999</v>
      </c>
      <c r="AT27" s="21"/>
      <c r="AU27" s="21">
        <f t="shared" si="48"/>
        <v>105958.39999999999</v>
      </c>
      <c r="AV27" s="21"/>
      <c r="AW27" s="21">
        <f t="shared" si="49"/>
        <v>105958.39999999999</v>
      </c>
      <c r="AX27" s="21"/>
      <c r="AY27" s="21">
        <f t="shared" si="50"/>
        <v>105958.39999999999</v>
      </c>
      <c r="AZ27" s="21"/>
      <c r="BA27" s="21">
        <f t="shared" si="51"/>
        <v>105958.39999999999</v>
      </c>
      <c r="BB27" s="21"/>
      <c r="BC27" s="21">
        <f t="shared" si="52"/>
        <v>105958.39999999999</v>
      </c>
      <c r="BD27" s="21">
        <v>-316.65899999999999</v>
      </c>
      <c r="BE27" s="21">
        <f t="shared" si="53"/>
        <v>105641.74099999999</v>
      </c>
      <c r="BF27" s="21">
        <v>0</v>
      </c>
      <c r="BG27" s="21"/>
      <c r="BH27" s="22">
        <f t="shared" si="10"/>
        <v>0</v>
      </c>
      <c r="BI27" s="21"/>
      <c r="BJ27" s="22">
        <f t="shared" si="54"/>
        <v>0</v>
      </c>
      <c r="BK27" s="21"/>
      <c r="BL27" s="22">
        <f t="shared" si="55"/>
        <v>0</v>
      </c>
      <c r="BM27" s="21"/>
      <c r="BN27" s="22">
        <f t="shared" si="56"/>
        <v>0</v>
      </c>
      <c r="BO27" s="21"/>
      <c r="BP27" s="22">
        <f t="shared" si="57"/>
        <v>0</v>
      </c>
      <c r="BQ27" s="21"/>
      <c r="BR27" s="22">
        <f t="shared" si="58"/>
        <v>0</v>
      </c>
      <c r="BS27" s="21"/>
      <c r="BT27" s="22">
        <f t="shared" si="59"/>
        <v>0</v>
      </c>
      <c r="BU27" s="21"/>
      <c r="BV27" s="22">
        <f t="shared" si="60"/>
        <v>0</v>
      </c>
      <c r="BW27" s="21"/>
      <c r="BX27" s="22">
        <f t="shared" si="61"/>
        <v>0</v>
      </c>
      <c r="BY27" s="21"/>
      <c r="BZ27" s="22">
        <f t="shared" si="62"/>
        <v>0</v>
      </c>
      <c r="CA27" s="16" t="s">
        <v>160</v>
      </c>
      <c r="CC27" s="5"/>
    </row>
    <row r="28" spans="1:81" ht="56.25" x14ac:dyDescent="0.3">
      <c r="A28" s="1" t="s">
        <v>133</v>
      </c>
      <c r="B28" s="33" t="s">
        <v>121</v>
      </c>
      <c r="C28" s="34" t="s">
        <v>31</v>
      </c>
      <c r="D28" s="21">
        <v>0</v>
      </c>
      <c r="E28" s="21"/>
      <c r="F28" s="21">
        <f t="shared" si="0"/>
        <v>0</v>
      </c>
      <c r="G28" s="21"/>
      <c r="H28" s="21">
        <f t="shared" si="30"/>
        <v>0</v>
      </c>
      <c r="I28" s="21"/>
      <c r="J28" s="21">
        <f t="shared" si="31"/>
        <v>0</v>
      </c>
      <c r="K28" s="21"/>
      <c r="L28" s="21">
        <f t="shared" si="32"/>
        <v>0</v>
      </c>
      <c r="M28" s="21"/>
      <c r="N28" s="21">
        <f t="shared" si="33"/>
        <v>0</v>
      </c>
      <c r="O28" s="21"/>
      <c r="P28" s="21">
        <f t="shared" si="34"/>
        <v>0</v>
      </c>
      <c r="Q28" s="21"/>
      <c r="R28" s="21">
        <f t="shared" si="35"/>
        <v>0</v>
      </c>
      <c r="S28" s="21"/>
      <c r="T28" s="21">
        <f t="shared" si="36"/>
        <v>0</v>
      </c>
      <c r="U28" s="21"/>
      <c r="V28" s="21">
        <f t="shared" si="37"/>
        <v>0</v>
      </c>
      <c r="W28" s="21"/>
      <c r="X28" s="21">
        <f t="shared" si="38"/>
        <v>0</v>
      </c>
      <c r="Y28" s="21"/>
      <c r="Z28" s="21">
        <f t="shared" si="39"/>
        <v>0</v>
      </c>
      <c r="AA28" s="21"/>
      <c r="AB28" s="21">
        <f t="shared" si="40"/>
        <v>0</v>
      </c>
      <c r="AC28" s="21"/>
      <c r="AD28" s="21">
        <f t="shared" si="41"/>
        <v>0</v>
      </c>
      <c r="AE28" s="21"/>
      <c r="AF28" s="21">
        <f t="shared" si="42"/>
        <v>0</v>
      </c>
      <c r="AG28" s="21">
        <v>100000</v>
      </c>
      <c r="AH28" s="21"/>
      <c r="AI28" s="21">
        <f t="shared" si="7"/>
        <v>100000</v>
      </c>
      <c r="AJ28" s="21"/>
      <c r="AK28" s="21">
        <f t="shared" si="43"/>
        <v>100000</v>
      </c>
      <c r="AL28" s="21"/>
      <c r="AM28" s="21">
        <f t="shared" si="44"/>
        <v>100000</v>
      </c>
      <c r="AN28" s="21"/>
      <c r="AO28" s="21">
        <f t="shared" si="45"/>
        <v>100000</v>
      </c>
      <c r="AP28" s="21"/>
      <c r="AQ28" s="21">
        <f t="shared" si="46"/>
        <v>100000</v>
      </c>
      <c r="AR28" s="21"/>
      <c r="AS28" s="21">
        <f t="shared" si="47"/>
        <v>100000</v>
      </c>
      <c r="AT28" s="21"/>
      <c r="AU28" s="21">
        <f t="shared" si="48"/>
        <v>100000</v>
      </c>
      <c r="AV28" s="21"/>
      <c r="AW28" s="21">
        <f t="shared" si="49"/>
        <v>100000</v>
      </c>
      <c r="AX28" s="21"/>
      <c r="AY28" s="21">
        <f t="shared" si="50"/>
        <v>100000</v>
      </c>
      <c r="AZ28" s="21"/>
      <c r="BA28" s="21">
        <f t="shared" si="51"/>
        <v>100000</v>
      </c>
      <c r="BB28" s="21"/>
      <c r="BC28" s="21">
        <f t="shared" si="52"/>
        <v>100000</v>
      </c>
      <c r="BD28" s="21"/>
      <c r="BE28" s="21">
        <f t="shared" si="53"/>
        <v>100000</v>
      </c>
      <c r="BF28" s="21">
        <v>400000</v>
      </c>
      <c r="BG28" s="21"/>
      <c r="BH28" s="22">
        <f t="shared" si="10"/>
        <v>400000</v>
      </c>
      <c r="BI28" s="21"/>
      <c r="BJ28" s="22">
        <f t="shared" si="54"/>
        <v>400000</v>
      </c>
      <c r="BK28" s="21"/>
      <c r="BL28" s="22">
        <f t="shared" si="55"/>
        <v>400000</v>
      </c>
      <c r="BM28" s="21"/>
      <c r="BN28" s="22">
        <f t="shared" si="56"/>
        <v>400000</v>
      </c>
      <c r="BO28" s="21"/>
      <c r="BP28" s="22">
        <f t="shared" si="57"/>
        <v>400000</v>
      </c>
      <c r="BQ28" s="21"/>
      <c r="BR28" s="22">
        <f t="shared" si="58"/>
        <v>400000</v>
      </c>
      <c r="BS28" s="21"/>
      <c r="BT28" s="22">
        <f t="shared" si="59"/>
        <v>400000</v>
      </c>
      <c r="BU28" s="21"/>
      <c r="BV28" s="22">
        <f t="shared" si="60"/>
        <v>400000</v>
      </c>
      <c r="BW28" s="21"/>
      <c r="BX28" s="22">
        <f t="shared" si="61"/>
        <v>400000</v>
      </c>
      <c r="BY28" s="21"/>
      <c r="BZ28" s="22">
        <f t="shared" si="62"/>
        <v>400000</v>
      </c>
      <c r="CA28" s="16" t="s">
        <v>161</v>
      </c>
      <c r="CC28" s="5"/>
    </row>
    <row r="29" spans="1:81" ht="56.25" x14ac:dyDescent="0.3">
      <c r="A29" s="1" t="s">
        <v>134</v>
      </c>
      <c r="B29" s="36" t="s">
        <v>122</v>
      </c>
      <c r="C29" s="33" t="s">
        <v>31</v>
      </c>
      <c r="D29" s="21">
        <v>0</v>
      </c>
      <c r="E29" s="21"/>
      <c r="F29" s="21">
        <f t="shared" si="0"/>
        <v>0</v>
      </c>
      <c r="G29" s="21"/>
      <c r="H29" s="21">
        <f t="shared" si="30"/>
        <v>0</v>
      </c>
      <c r="I29" s="21"/>
      <c r="J29" s="21">
        <f t="shared" si="31"/>
        <v>0</v>
      </c>
      <c r="K29" s="21"/>
      <c r="L29" s="21">
        <f t="shared" si="32"/>
        <v>0</v>
      </c>
      <c r="M29" s="21"/>
      <c r="N29" s="21">
        <f t="shared" si="33"/>
        <v>0</v>
      </c>
      <c r="O29" s="21"/>
      <c r="P29" s="21">
        <f t="shared" si="34"/>
        <v>0</v>
      </c>
      <c r="Q29" s="21"/>
      <c r="R29" s="21">
        <f t="shared" si="35"/>
        <v>0</v>
      </c>
      <c r="S29" s="21"/>
      <c r="T29" s="21">
        <f t="shared" si="36"/>
        <v>0</v>
      </c>
      <c r="U29" s="21"/>
      <c r="V29" s="21">
        <f t="shared" si="37"/>
        <v>0</v>
      </c>
      <c r="W29" s="21"/>
      <c r="X29" s="21">
        <f t="shared" si="38"/>
        <v>0</v>
      </c>
      <c r="Y29" s="21"/>
      <c r="Z29" s="21">
        <f t="shared" si="39"/>
        <v>0</v>
      </c>
      <c r="AA29" s="21"/>
      <c r="AB29" s="21">
        <f t="shared" si="40"/>
        <v>0</v>
      </c>
      <c r="AC29" s="21"/>
      <c r="AD29" s="21">
        <f t="shared" si="41"/>
        <v>0</v>
      </c>
      <c r="AE29" s="21"/>
      <c r="AF29" s="21">
        <f t="shared" si="42"/>
        <v>0</v>
      </c>
      <c r="AG29" s="21">
        <v>0</v>
      </c>
      <c r="AH29" s="21"/>
      <c r="AI29" s="21">
        <f t="shared" si="7"/>
        <v>0</v>
      </c>
      <c r="AJ29" s="21"/>
      <c r="AK29" s="21">
        <f t="shared" si="43"/>
        <v>0</v>
      </c>
      <c r="AL29" s="21"/>
      <c r="AM29" s="21">
        <f t="shared" si="44"/>
        <v>0</v>
      </c>
      <c r="AN29" s="21"/>
      <c r="AO29" s="21">
        <f t="shared" si="45"/>
        <v>0</v>
      </c>
      <c r="AP29" s="21"/>
      <c r="AQ29" s="21">
        <f t="shared" si="46"/>
        <v>0</v>
      </c>
      <c r="AR29" s="21"/>
      <c r="AS29" s="21">
        <f t="shared" si="47"/>
        <v>0</v>
      </c>
      <c r="AT29" s="21"/>
      <c r="AU29" s="21">
        <f t="shared" si="48"/>
        <v>0</v>
      </c>
      <c r="AV29" s="21"/>
      <c r="AW29" s="21">
        <f t="shared" si="49"/>
        <v>0</v>
      </c>
      <c r="AX29" s="21"/>
      <c r="AY29" s="21">
        <f t="shared" si="50"/>
        <v>0</v>
      </c>
      <c r="AZ29" s="21"/>
      <c r="BA29" s="21">
        <f t="shared" si="51"/>
        <v>0</v>
      </c>
      <c r="BB29" s="21"/>
      <c r="BC29" s="21">
        <f t="shared" si="52"/>
        <v>0</v>
      </c>
      <c r="BD29" s="21"/>
      <c r="BE29" s="21">
        <f t="shared" si="53"/>
        <v>0</v>
      </c>
      <c r="BF29" s="21">
        <v>300000</v>
      </c>
      <c r="BG29" s="21"/>
      <c r="BH29" s="22">
        <f t="shared" si="10"/>
        <v>300000</v>
      </c>
      <c r="BI29" s="21"/>
      <c r="BJ29" s="22">
        <f t="shared" si="54"/>
        <v>300000</v>
      </c>
      <c r="BK29" s="21"/>
      <c r="BL29" s="22">
        <f t="shared" si="55"/>
        <v>300000</v>
      </c>
      <c r="BM29" s="21"/>
      <c r="BN29" s="22">
        <f t="shared" si="56"/>
        <v>300000</v>
      </c>
      <c r="BO29" s="21"/>
      <c r="BP29" s="22">
        <f t="shared" si="57"/>
        <v>300000</v>
      </c>
      <c r="BQ29" s="21"/>
      <c r="BR29" s="22">
        <f t="shared" si="58"/>
        <v>300000</v>
      </c>
      <c r="BS29" s="21"/>
      <c r="BT29" s="22">
        <f t="shared" si="59"/>
        <v>300000</v>
      </c>
      <c r="BU29" s="21">
        <v>-220572.258</v>
      </c>
      <c r="BV29" s="22">
        <f t="shared" si="60"/>
        <v>79427.741999999998</v>
      </c>
      <c r="BW29" s="21"/>
      <c r="BX29" s="22">
        <f t="shared" si="61"/>
        <v>79427.741999999998</v>
      </c>
      <c r="BY29" s="21"/>
      <c r="BZ29" s="22">
        <f t="shared" si="62"/>
        <v>79427.741999999998</v>
      </c>
      <c r="CA29" s="16" t="s">
        <v>162</v>
      </c>
      <c r="CC29" s="5"/>
    </row>
    <row r="30" spans="1:81" ht="56.25" x14ac:dyDescent="0.3">
      <c r="A30" s="1" t="s">
        <v>135</v>
      </c>
      <c r="B30" s="36" t="s">
        <v>123</v>
      </c>
      <c r="C30" s="33" t="s">
        <v>31</v>
      </c>
      <c r="D30" s="21">
        <f>D32+D33</f>
        <v>19435.099999999999</v>
      </c>
      <c r="E30" s="21">
        <f>E32+E33</f>
        <v>0</v>
      </c>
      <c r="F30" s="21">
        <f t="shared" si="0"/>
        <v>19435.099999999999</v>
      </c>
      <c r="G30" s="21">
        <f>G32+G33</f>
        <v>-19435.099999999999</v>
      </c>
      <c r="H30" s="21">
        <f t="shared" si="30"/>
        <v>0</v>
      </c>
      <c r="I30" s="21">
        <f>I32+I33</f>
        <v>0</v>
      </c>
      <c r="J30" s="21">
        <f t="shared" si="31"/>
        <v>0</v>
      </c>
      <c r="K30" s="21">
        <f>K32+K33</f>
        <v>0</v>
      </c>
      <c r="L30" s="21">
        <f t="shared" si="32"/>
        <v>0</v>
      </c>
      <c r="M30" s="21">
        <f>M32+M33</f>
        <v>0</v>
      </c>
      <c r="N30" s="21">
        <f t="shared" si="33"/>
        <v>0</v>
      </c>
      <c r="O30" s="21">
        <f>O32+O33</f>
        <v>0</v>
      </c>
      <c r="P30" s="21">
        <f t="shared" si="34"/>
        <v>0</v>
      </c>
      <c r="Q30" s="21">
        <f>Q32+Q33</f>
        <v>0</v>
      </c>
      <c r="R30" s="21">
        <f t="shared" si="35"/>
        <v>0</v>
      </c>
      <c r="S30" s="21">
        <f>S32+S33</f>
        <v>0</v>
      </c>
      <c r="T30" s="21">
        <f t="shared" si="36"/>
        <v>0</v>
      </c>
      <c r="U30" s="21">
        <f>U32+U33</f>
        <v>0</v>
      </c>
      <c r="V30" s="21">
        <f t="shared" si="37"/>
        <v>0</v>
      </c>
      <c r="W30" s="21">
        <f>W32+W33</f>
        <v>0</v>
      </c>
      <c r="X30" s="21">
        <f t="shared" si="38"/>
        <v>0</v>
      </c>
      <c r="Y30" s="21">
        <f>Y32+Y33</f>
        <v>0</v>
      </c>
      <c r="Z30" s="21">
        <f t="shared" si="39"/>
        <v>0</v>
      </c>
      <c r="AA30" s="21">
        <f>AA32+AA33</f>
        <v>0</v>
      </c>
      <c r="AB30" s="21">
        <f t="shared" si="40"/>
        <v>0</v>
      </c>
      <c r="AC30" s="21">
        <f>AC32+AC33</f>
        <v>0</v>
      </c>
      <c r="AD30" s="21">
        <f t="shared" si="41"/>
        <v>0</v>
      </c>
      <c r="AE30" s="21">
        <f>AE32+AE33</f>
        <v>0</v>
      </c>
      <c r="AF30" s="21">
        <f t="shared" si="42"/>
        <v>0</v>
      </c>
      <c r="AG30" s="21">
        <f t="shared" ref="AG30:BF30" si="63">AG32+AG33</f>
        <v>338288.2</v>
      </c>
      <c r="AH30" s="21">
        <f>AH32+AH33</f>
        <v>0</v>
      </c>
      <c r="AI30" s="21">
        <f t="shared" si="7"/>
        <v>338288.2</v>
      </c>
      <c r="AJ30" s="21">
        <f>AJ32+AJ33</f>
        <v>19435.099999999999</v>
      </c>
      <c r="AK30" s="21">
        <f t="shared" si="43"/>
        <v>357723.3</v>
      </c>
      <c r="AL30" s="21">
        <f>AL32+AL33</f>
        <v>0</v>
      </c>
      <c r="AM30" s="21">
        <f t="shared" si="44"/>
        <v>357723.3</v>
      </c>
      <c r="AN30" s="21">
        <f>AN32+AN33</f>
        <v>0</v>
      </c>
      <c r="AO30" s="21">
        <f t="shared" si="45"/>
        <v>357723.3</v>
      </c>
      <c r="AP30" s="21">
        <f>AP32+AP33</f>
        <v>0</v>
      </c>
      <c r="AQ30" s="21">
        <f t="shared" si="46"/>
        <v>357723.3</v>
      </c>
      <c r="AR30" s="21">
        <f>AR32+AR33</f>
        <v>0</v>
      </c>
      <c r="AS30" s="21">
        <f t="shared" si="47"/>
        <v>357723.3</v>
      </c>
      <c r="AT30" s="21">
        <f>AT32+AT33</f>
        <v>0</v>
      </c>
      <c r="AU30" s="21">
        <f t="shared" si="48"/>
        <v>357723.3</v>
      </c>
      <c r="AV30" s="21">
        <f>AV32+AV33</f>
        <v>0</v>
      </c>
      <c r="AW30" s="21">
        <f t="shared" si="49"/>
        <v>357723.3</v>
      </c>
      <c r="AX30" s="21">
        <f>AX32+AX33</f>
        <v>0</v>
      </c>
      <c r="AY30" s="21">
        <f t="shared" si="50"/>
        <v>357723.3</v>
      </c>
      <c r="AZ30" s="21">
        <f>AZ32+AZ33</f>
        <v>0</v>
      </c>
      <c r="BA30" s="21">
        <f t="shared" si="51"/>
        <v>357723.3</v>
      </c>
      <c r="BB30" s="21">
        <f>BB32+BB33</f>
        <v>0</v>
      </c>
      <c r="BC30" s="21">
        <f t="shared" si="52"/>
        <v>357723.3</v>
      </c>
      <c r="BD30" s="21">
        <f>BD32+BD33</f>
        <v>0</v>
      </c>
      <c r="BE30" s="21">
        <f t="shared" si="53"/>
        <v>357723.3</v>
      </c>
      <c r="BF30" s="21">
        <f t="shared" si="63"/>
        <v>287879.90000000002</v>
      </c>
      <c r="BG30" s="21">
        <f>BG32+BG33</f>
        <v>0</v>
      </c>
      <c r="BH30" s="22">
        <f t="shared" si="10"/>
        <v>287879.90000000002</v>
      </c>
      <c r="BI30" s="21">
        <f>BI32+BI33</f>
        <v>0</v>
      </c>
      <c r="BJ30" s="22">
        <f t="shared" si="54"/>
        <v>287879.90000000002</v>
      </c>
      <c r="BK30" s="21">
        <f>BK32+BK33</f>
        <v>0</v>
      </c>
      <c r="BL30" s="22">
        <f t="shared" si="55"/>
        <v>287879.90000000002</v>
      </c>
      <c r="BM30" s="21">
        <f>BM32+BM33</f>
        <v>0</v>
      </c>
      <c r="BN30" s="22">
        <f t="shared" si="56"/>
        <v>287879.90000000002</v>
      </c>
      <c r="BO30" s="21">
        <f>BO32+BO33</f>
        <v>0</v>
      </c>
      <c r="BP30" s="22">
        <f t="shared" si="57"/>
        <v>287879.90000000002</v>
      </c>
      <c r="BQ30" s="21">
        <f>BQ32+BQ33</f>
        <v>0</v>
      </c>
      <c r="BR30" s="22">
        <f t="shared" si="58"/>
        <v>287879.90000000002</v>
      </c>
      <c r="BS30" s="21">
        <f>BS32+BS33</f>
        <v>0</v>
      </c>
      <c r="BT30" s="22">
        <f t="shared" si="59"/>
        <v>287879.90000000002</v>
      </c>
      <c r="BU30" s="21">
        <f>BU32+BU33</f>
        <v>0</v>
      </c>
      <c r="BV30" s="22">
        <f t="shared" si="60"/>
        <v>287879.90000000002</v>
      </c>
      <c r="BW30" s="21">
        <f>BW32+BW33</f>
        <v>0</v>
      </c>
      <c r="BX30" s="22">
        <f t="shared" si="61"/>
        <v>287879.90000000002</v>
      </c>
      <c r="BY30" s="21">
        <f>BY32+BY33</f>
        <v>0</v>
      </c>
      <c r="BZ30" s="22">
        <f t="shared" si="62"/>
        <v>287879.90000000002</v>
      </c>
      <c r="CA30" s="16"/>
      <c r="CC30" s="5"/>
    </row>
    <row r="31" spans="1:81" x14ac:dyDescent="0.3">
      <c r="A31" s="35"/>
      <c r="B31" s="28" t="s">
        <v>119</v>
      </c>
      <c r="C31" s="3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2"/>
      <c r="BI31" s="21"/>
      <c r="BJ31" s="22"/>
      <c r="BK31" s="21"/>
      <c r="BL31" s="22"/>
      <c r="BM31" s="21"/>
      <c r="BN31" s="22"/>
      <c r="BO31" s="21"/>
      <c r="BP31" s="22"/>
      <c r="BQ31" s="21"/>
      <c r="BR31" s="22"/>
      <c r="BS31" s="21"/>
      <c r="BT31" s="22"/>
      <c r="BU31" s="21"/>
      <c r="BV31" s="22"/>
      <c r="BW31" s="21"/>
      <c r="BX31" s="22"/>
      <c r="BY31" s="21"/>
      <c r="BZ31" s="22"/>
      <c r="CA31" s="16"/>
      <c r="CC31" s="5"/>
    </row>
    <row r="32" spans="1:81" hidden="1" x14ac:dyDescent="0.3">
      <c r="A32" s="35"/>
      <c r="B32" s="72" t="s">
        <v>6</v>
      </c>
      <c r="C32" s="15"/>
      <c r="D32" s="21">
        <v>19435.099999999999</v>
      </c>
      <c r="E32" s="21"/>
      <c r="F32" s="21">
        <f t="shared" si="0"/>
        <v>19435.099999999999</v>
      </c>
      <c r="G32" s="21">
        <v>-19435.099999999999</v>
      </c>
      <c r="H32" s="21">
        <f t="shared" ref="H32:H35" si="64">F32+G32</f>
        <v>0</v>
      </c>
      <c r="I32" s="21"/>
      <c r="J32" s="21">
        <f>H32+I32</f>
        <v>0</v>
      </c>
      <c r="K32" s="21"/>
      <c r="L32" s="21">
        <f>J32+K32</f>
        <v>0</v>
      </c>
      <c r="M32" s="21"/>
      <c r="N32" s="21">
        <f>L32+M32</f>
        <v>0</v>
      </c>
      <c r="O32" s="21"/>
      <c r="P32" s="21">
        <f>N32+O32</f>
        <v>0</v>
      </c>
      <c r="Q32" s="21"/>
      <c r="R32" s="21">
        <f>P32+Q32</f>
        <v>0</v>
      </c>
      <c r="S32" s="21"/>
      <c r="T32" s="21">
        <f>R32+S32</f>
        <v>0</v>
      </c>
      <c r="U32" s="21"/>
      <c r="V32" s="21">
        <f>T32+U32</f>
        <v>0</v>
      </c>
      <c r="W32" s="21"/>
      <c r="X32" s="21">
        <f>V32+W32</f>
        <v>0</v>
      </c>
      <c r="Y32" s="21"/>
      <c r="Z32" s="21">
        <f>X32+Y32</f>
        <v>0</v>
      </c>
      <c r="AA32" s="21"/>
      <c r="AB32" s="21">
        <f>Z32+AA32</f>
        <v>0</v>
      </c>
      <c r="AC32" s="21"/>
      <c r="AD32" s="21">
        <f>AB32+AC32</f>
        <v>0</v>
      </c>
      <c r="AE32" s="21"/>
      <c r="AF32" s="21">
        <f>AD32+AE32</f>
        <v>0</v>
      </c>
      <c r="AG32" s="21">
        <v>102766.7</v>
      </c>
      <c r="AH32" s="21"/>
      <c r="AI32" s="21">
        <f t="shared" si="7"/>
        <v>102766.7</v>
      </c>
      <c r="AJ32" s="21">
        <v>19435.099999999999</v>
      </c>
      <c r="AK32" s="21">
        <f>AI32+AJ32</f>
        <v>122201.79999999999</v>
      </c>
      <c r="AL32" s="21"/>
      <c r="AM32" s="21">
        <f t="shared" ref="AM32:AM35" si="65">AK32+AL32</f>
        <v>122201.79999999999</v>
      </c>
      <c r="AN32" s="21"/>
      <c r="AO32" s="21">
        <f t="shared" ref="AO32:AO35" si="66">AM32+AN32</f>
        <v>122201.79999999999</v>
      </c>
      <c r="AP32" s="21"/>
      <c r="AQ32" s="21">
        <f t="shared" ref="AQ32:AQ35" si="67">AO32+AP32</f>
        <v>122201.79999999999</v>
      </c>
      <c r="AR32" s="21"/>
      <c r="AS32" s="21">
        <f t="shared" ref="AS32:AS35" si="68">AQ32+AR32</f>
        <v>122201.79999999999</v>
      </c>
      <c r="AT32" s="21"/>
      <c r="AU32" s="21">
        <f t="shared" ref="AU32:AU35" si="69">AS32+AT32</f>
        <v>122201.79999999999</v>
      </c>
      <c r="AV32" s="21"/>
      <c r="AW32" s="21">
        <f t="shared" ref="AW32:AW35" si="70">AU32+AV32</f>
        <v>122201.79999999999</v>
      </c>
      <c r="AX32" s="21"/>
      <c r="AY32" s="21">
        <f t="shared" ref="AY32:AY35" si="71">AW32+AX32</f>
        <v>122201.79999999999</v>
      </c>
      <c r="AZ32" s="21"/>
      <c r="BA32" s="21">
        <f t="shared" ref="BA32:BA35" si="72">AY32+AZ32</f>
        <v>122201.79999999999</v>
      </c>
      <c r="BB32" s="21"/>
      <c r="BC32" s="21">
        <f t="shared" ref="BC32:BC35" si="73">BA32+BB32</f>
        <v>122201.79999999999</v>
      </c>
      <c r="BD32" s="21"/>
      <c r="BE32" s="21">
        <f t="shared" ref="BE32:BE35" si="74">BC32+BD32</f>
        <v>122201.79999999999</v>
      </c>
      <c r="BF32" s="21">
        <v>287879.90000000002</v>
      </c>
      <c r="BG32" s="21"/>
      <c r="BH32" s="22">
        <f t="shared" si="10"/>
        <v>287879.90000000002</v>
      </c>
      <c r="BI32" s="21"/>
      <c r="BJ32" s="22">
        <f>BH32+BI32</f>
        <v>287879.90000000002</v>
      </c>
      <c r="BK32" s="21"/>
      <c r="BL32" s="22">
        <f t="shared" ref="BL32:BL35" si="75">BJ32+BK32</f>
        <v>287879.90000000002</v>
      </c>
      <c r="BM32" s="21"/>
      <c r="BN32" s="22">
        <f t="shared" ref="BN32:BN35" si="76">BL32+BM32</f>
        <v>287879.90000000002</v>
      </c>
      <c r="BO32" s="21"/>
      <c r="BP32" s="22">
        <f t="shared" ref="BP32:BP35" si="77">BN32+BO32</f>
        <v>287879.90000000002</v>
      </c>
      <c r="BQ32" s="21"/>
      <c r="BR32" s="22">
        <f t="shared" ref="BR32:BR35" si="78">BP32+BQ32</f>
        <v>287879.90000000002</v>
      </c>
      <c r="BS32" s="21"/>
      <c r="BT32" s="22">
        <f t="shared" ref="BT32:BT35" si="79">BR32+BS32</f>
        <v>287879.90000000002</v>
      </c>
      <c r="BU32" s="21"/>
      <c r="BV32" s="22">
        <f t="shared" ref="BV32:BV35" si="80">BT32+BU32</f>
        <v>287879.90000000002</v>
      </c>
      <c r="BW32" s="21"/>
      <c r="BX32" s="22">
        <f t="shared" ref="BX32:BX35" si="81">BV32+BW32</f>
        <v>287879.90000000002</v>
      </c>
      <c r="BY32" s="21"/>
      <c r="BZ32" s="22">
        <f t="shared" ref="BZ32:BZ35" si="82">BX32+BY32</f>
        <v>287879.90000000002</v>
      </c>
      <c r="CA32" s="16" t="s">
        <v>163</v>
      </c>
      <c r="CB32" s="7" t="s">
        <v>28</v>
      </c>
      <c r="CC32" s="5"/>
    </row>
    <row r="33" spans="1:81" x14ac:dyDescent="0.3">
      <c r="A33" s="1"/>
      <c r="B33" s="36" t="s">
        <v>11</v>
      </c>
      <c r="C33" s="33"/>
      <c r="D33" s="21">
        <v>0</v>
      </c>
      <c r="E33" s="21"/>
      <c r="F33" s="21">
        <f t="shared" si="0"/>
        <v>0</v>
      </c>
      <c r="G33" s="21"/>
      <c r="H33" s="21">
        <f t="shared" si="64"/>
        <v>0</v>
      </c>
      <c r="I33" s="21"/>
      <c r="J33" s="21">
        <f>H33+I33</f>
        <v>0</v>
      </c>
      <c r="K33" s="21"/>
      <c r="L33" s="21">
        <f>J33+K33</f>
        <v>0</v>
      </c>
      <c r="M33" s="21"/>
      <c r="N33" s="21">
        <f>L33+M33</f>
        <v>0</v>
      </c>
      <c r="O33" s="21"/>
      <c r="P33" s="21">
        <f>N33+O33</f>
        <v>0</v>
      </c>
      <c r="Q33" s="21"/>
      <c r="R33" s="21">
        <f>P33+Q33</f>
        <v>0</v>
      </c>
      <c r="S33" s="21"/>
      <c r="T33" s="21">
        <f>R33+S33</f>
        <v>0</v>
      </c>
      <c r="U33" s="21"/>
      <c r="V33" s="21">
        <f>T33+U33</f>
        <v>0</v>
      </c>
      <c r="W33" s="21"/>
      <c r="X33" s="21">
        <f>V33+W33</f>
        <v>0</v>
      </c>
      <c r="Y33" s="21"/>
      <c r="Z33" s="21">
        <f>X33+Y33</f>
        <v>0</v>
      </c>
      <c r="AA33" s="21"/>
      <c r="AB33" s="21">
        <f>Z33+AA33</f>
        <v>0</v>
      </c>
      <c r="AC33" s="21"/>
      <c r="AD33" s="21">
        <f>AB33+AC33</f>
        <v>0</v>
      </c>
      <c r="AE33" s="21"/>
      <c r="AF33" s="21">
        <f>AD33+AE33</f>
        <v>0</v>
      </c>
      <c r="AG33" s="21">
        <v>235521.5</v>
      </c>
      <c r="AH33" s="21"/>
      <c r="AI33" s="21">
        <f t="shared" si="7"/>
        <v>235521.5</v>
      </c>
      <c r="AJ33" s="21"/>
      <c r="AK33" s="21">
        <f>AI33+AJ33</f>
        <v>235521.5</v>
      </c>
      <c r="AL33" s="21"/>
      <c r="AM33" s="21">
        <f t="shared" si="65"/>
        <v>235521.5</v>
      </c>
      <c r="AN33" s="21"/>
      <c r="AO33" s="21">
        <f t="shared" si="66"/>
        <v>235521.5</v>
      </c>
      <c r="AP33" s="21"/>
      <c r="AQ33" s="21">
        <f t="shared" si="67"/>
        <v>235521.5</v>
      </c>
      <c r="AR33" s="21"/>
      <c r="AS33" s="21">
        <f t="shared" si="68"/>
        <v>235521.5</v>
      </c>
      <c r="AT33" s="21"/>
      <c r="AU33" s="21">
        <f t="shared" si="69"/>
        <v>235521.5</v>
      </c>
      <c r="AV33" s="21"/>
      <c r="AW33" s="21">
        <f t="shared" si="70"/>
        <v>235521.5</v>
      </c>
      <c r="AX33" s="21"/>
      <c r="AY33" s="21">
        <f t="shared" si="71"/>
        <v>235521.5</v>
      </c>
      <c r="AZ33" s="21"/>
      <c r="BA33" s="21">
        <f t="shared" si="72"/>
        <v>235521.5</v>
      </c>
      <c r="BB33" s="21"/>
      <c r="BC33" s="21">
        <f t="shared" si="73"/>
        <v>235521.5</v>
      </c>
      <c r="BD33" s="21"/>
      <c r="BE33" s="21">
        <f t="shared" si="74"/>
        <v>235521.5</v>
      </c>
      <c r="BF33" s="21">
        <v>0</v>
      </c>
      <c r="BG33" s="21"/>
      <c r="BH33" s="22">
        <f t="shared" si="10"/>
        <v>0</v>
      </c>
      <c r="BI33" s="21"/>
      <c r="BJ33" s="22">
        <f>BH33+BI33</f>
        <v>0</v>
      </c>
      <c r="BK33" s="21"/>
      <c r="BL33" s="22">
        <f t="shared" si="75"/>
        <v>0</v>
      </c>
      <c r="BM33" s="21"/>
      <c r="BN33" s="22">
        <f t="shared" si="76"/>
        <v>0</v>
      </c>
      <c r="BO33" s="21"/>
      <c r="BP33" s="22">
        <f t="shared" si="77"/>
        <v>0</v>
      </c>
      <c r="BQ33" s="21"/>
      <c r="BR33" s="22">
        <f t="shared" si="78"/>
        <v>0</v>
      </c>
      <c r="BS33" s="21"/>
      <c r="BT33" s="22">
        <f t="shared" si="79"/>
        <v>0</v>
      </c>
      <c r="BU33" s="21"/>
      <c r="BV33" s="22">
        <f t="shared" si="80"/>
        <v>0</v>
      </c>
      <c r="BW33" s="21"/>
      <c r="BX33" s="22">
        <f t="shared" si="81"/>
        <v>0</v>
      </c>
      <c r="BY33" s="21"/>
      <c r="BZ33" s="22">
        <f t="shared" si="82"/>
        <v>0</v>
      </c>
      <c r="CA33" s="16" t="s">
        <v>170</v>
      </c>
      <c r="CC33" s="5"/>
    </row>
    <row r="34" spans="1:81" ht="37.5" x14ac:dyDescent="0.3">
      <c r="A34" s="54" t="s">
        <v>136</v>
      </c>
      <c r="B34" s="56" t="s">
        <v>124</v>
      </c>
      <c r="C34" s="34" t="s">
        <v>126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>
        <v>48585.923999999999</v>
      </c>
      <c r="X34" s="21">
        <f>V34+W34</f>
        <v>48585.923999999999</v>
      </c>
      <c r="Y34" s="21"/>
      <c r="Z34" s="21">
        <f>X34+Y34</f>
        <v>48585.923999999999</v>
      </c>
      <c r="AA34" s="21"/>
      <c r="AB34" s="21">
        <f>Z34+AA34</f>
        <v>48585.923999999999</v>
      </c>
      <c r="AC34" s="21"/>
      <c r="AD34" s="21">
        <f>AB34+AC34</f>
        <v>48585.923999999999</v>
      </c>
      <c r="AE34" s="21"/>
      <c r="AF34" s="21">
        <f>AD34+AE34</f>
        <v>48585.923999999999</v>
      </c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>
        <f t="shared" si="70"/>
        <v>0</v>
      </c>
      <c r="AX34" s="21"/>
      <c r="AY34" s="21">
        <f t="shared" si="71"/>
        <v>0</v>
      </c>
      <c r="AZ34" s="21"/>
      <c r="BA34" s="21">
        <f t="shared" si="72"/>
        <v>0</v>
      </c>
      <c r="BB34" s="21"/>
      <c r="BC34" s="21">
        <f t="shared" si="73"/>
        <v>0</v>
      </c>
      <c r="BD34" s="21"/>
      <c r="BE34" s="21">
        <f t="shared" si="74"/>
        <v>0</v>
      </c>
      <c r="BF34" s="21"/>
      <c r="BG34" s="21"/>
      <c r="BH34" s="22"/>
      <c r="BI34" s="21"/>
      <c r="BJ34" s="22"/>
      <c r="BK34" s="21"/>
      <c r="BL34" s="22"/>
      <c r="BM34" s="21"/>
      <c r="BN34" s="22"/>
      <c r="BO34" s="21"/>
      <c r="BP34" s="22"/>
      <c r="BQ34" s="21"/>
      <c r="BR34" s="22"/>
      <c r="BS34" s="21"/>
      <c r="BT34" s="22"/>
      <c r="BU34" s="21"/>
      <c r="BV34" s="22">
        <f t="shared" si="80"/>
        <v>0</v>
      </c>
      <c r="BW34" s="21"/>
      <c r="BX34" s="22">
        <f t="shared" si="81"/>
        <v>0</v>
      </c>
      <c r="BY34" s="21"/>
      <c r="BZ34" s="22">
        <f t="shared" si="82"/>
        <v>0</v>
      </c>
      <c r="CA34" s="16" t="s">
        <v>164</v>
      </c>
      <c r="CC34" s="5"/>
    </row>
    <row r="35" spans="1:81" ht="56.25" x14ac:dyDescent="0.3">
      <c r="A35" s="60"/>
      <c r="B35" s="57"/>
      <c r="C35" s="33" t="s">
        <v>31</v>
      </c>
      <c r="D35" s="21">
        <f>D37+D38+D39</f>
        <v>838324.4</v>
      </c>
      <c r="E35" s="21">
        <f>E37+E38+E39</f>
        <v>62161.696000000004</v>
      </c>
      <c r="F35" s="21">
        <f t="shared" si="0"/>
        <v>900486.09600000002</v>
      </c>
      <c r="G35" s="21">
        <f>G37+G38+G39</f>
        <v>-41463.421999999999</v>
      </c>
      <c r="H35" s="21">
        <f t="shared" si="64"/>
        <v>859022.674</v>
      </c>
      <c r="I35" s="21">
        <f>I37+I38+I39</f>
        <v>0</v>
      </c>
      <c r="J35" s="21">
        <f>H35+I35</f>
        <v>859022.674</v>
      </c>
      <c r="K35" s="21">
        <f>K37+K38+K39</f>
        <v>0</v>
      </c>
      <c r="L35" s="21">
        <f>J35+K35</f>
        <v>859022.674</v>
      </c>
      <c r="M35" s="21">
        <f>M37+M38+M39</f>
        <v>0</v>
      </c>
      <c r="N35" s="21">
        <f>L35+M35</f>
        <v>859022.674</v>
      </c>
      <c r="O35" s="21">
        <f>O37+O38+O39</f>
        <v>0</v>
      </c>
      <c r="P35" s="21">
        <f>N35+O35</f>
        <v>859022.674</v>
      </c>
      <c r="Q35" s="21">
        <f>Q37+Q38+Q39</f>
        <v>0</v>
      </c>
      <c r="R35" s="21">
        <f>P35+Q35</f>
        <v>859022.674</v>
      </c>
      <c r="S35" s="21">
        <f>S37+S38+S39</f>
        <v>0</v>
      </c>
      <c r="T35" s="21">
        <f>R35+S35</f>
        <v>859022.674</v>
      </c>
      <c r="U35" s="21">
        <f>U37+U38+U39</f>
        <v>0</v>
      </c>
      <c r="V35" s="21">
        <f>T35+U35</f>
        <v>859022.674</v>
      </c>
      <c r="W35" s="21">
        <f>W37+W38+W39</f>
        <v>0</v>
      </c>
      <c r="X35" s="21">
        <f>V35+W35</f>
        <v>859022.674</v>
      </c>
      <c r="Y35" s="21">
        <f>Y37+Y38+Y39</f>
        <v>0</v>
      </c>
      <c r="Z35" s="21">
        <f>X35+Y35</f>
        <v>859022.674</v>
      </c>
      <c r="AA35" s="21">
        <f>AA37+AA38+AA39</f>
        <v>0</v>
      </c>
      <c r="AB35" s="21">
        <f>Z35+AA35</f>
        <v>859022.674</v>
      </c>
      <c r="AC35" s="21">
        <f>AC37+AC38+AC39</f>
        <v>0</v>
      </c>
      <c r="AD35" s="21">
        <f>AB35+AC35</f>
        <v>859022.674</v>
      </c>
      <c r="AE35" s="21">
        <f>AE37+AE38+AE39</f>
        <v>0</v>
      </c>
      <c r="AF35" s="21">
        <f>AD35+AE35</f>
        <v>859022.674</v>
      </c>
      <c r="AG35" s="21">
        <f t="shared" ref="AG35:BF35" si="83">AG37+AG38+AG39</f>
        <v>0</v>
      </c>
      <c r="AH35" s="21">
        <f>AH37+AH38+AH39</f>
        <v>0</v>
      </c>
      <c r="AI35" s="21">
        <f t="shared" si="7"/>
        <v>0</v>
      </c>
      <c r="AJ35" s="21">
        <f>AJ37+AJ38+AJ39</f>
        <v>0</v>
      </c>
      <c r="AK35" s="21">
        <f>AI35+AJ35</f>
        <v>0</v>
      </c>
      <c r="AL35" s="21">
        <f>AL37+AL38+AL39</f>
        <v>0</v>
      </c>
      <c r="AM35" s="21">
        <f t="shared" si="65"/>
        <v>0</v>
      </c>
      <c r="AN35" s="21">
        <f>AN37+AN38+AN39</f>
        <v>0</v>
      </c>
      <c r="AO35" s="21">
        <f t="shared" si="66"/>
        <v>0</v>
      </c>
      <c r="AP35" s="21">
        <f>AP37+AP38+AP39</f>
        <v>0</v>
      </c>
      <c r="AQ35" s="21">
        <f t="shared" si="67"/>
        <v>0</v>
      </c>
      <c r="AR35" s="21">
        <f>AR37+AR38+AR39</f>
        <v>0</v>
      </c>
      <c r="AS35" s="21">
        <f t="shared" si="68"/>
        <v>0</v>
      </c>
      <c r="AT35" s="21">
        <f>AT37+AT38+AT39</f>
        <v>0</v>
      </c>
      <c r="AU35" s="21">
        <f t="shared" si="69"/>
        <v>0</v>
      </c>
      <c r="AV35" s="21">
        <f>AV37+AV38+AV39</f>
        <v>0</v>
      </c>
      <c r="AW35" s="21">
        <f t="shared" si="70"/>
        <v>0</v>
      </c>
      <c r="AX35" s="21">
        <f>AX37+AX38+AX39</f>
        <v>0</v>
      </c>
      <c r="AY35" s="21">
        <f t="shared" si="71"/>
        <v>0</v>
      </c>
      <c r="AZ35" s="21">
        <f>AZ37+AZ38+AZ39</f>
        <v>0</v>
      </c>
      <c r="BA35" s="21">
        <f t="shared" si="72"/>
        <v>0</v>
      </c>
      <c r="BB35" s="21">
        <f>BB37+BB38+BB39</f>
        <v>0</v>
      </c>
      <c r="BC35" s="21">
        <f t="shared" si="73"/>
        <v>0</v>
      </c>
      <c r="BD35" s="21">
        <f>BD37+BD38+BD39</f>
        <v>0</v>
      </c>
      <c r="BE35" s="21">
        <f t="shared" si="74"/>
        <v>0</v>
      </c>
      <c r="BF35" s="21">
        <f t="shared" si="83"/>
        <v>0</v>
      </c>
      <c r="BG35" s="21">
        <f>BG37+BG38+BG39</f>
        <v>0</v>
      </c>
      <c r="BH35" s="22">
        <f t="shared" si="10"/>
        <v>0</v>
      </c>
      <c r="BI35" s="21">
        <f>BI37+BI38+BI39</f>
        <v>0</v>
      </c>
      <c r="BJ35" s="22">
        <f>BH35+BI35</f>
        <v>0</v>
      </c>
      <c r="BK35" s="21">
        <f>BK37+BK38+BK39</f>
        <v>0</v>
      </c>
      <c r="BL35" s="22">
        <f t="shared" si="75"/>
        <v>0</v>
      </c>
      <c r="BM35" s="21">
        <f>BM37+BM38+BM39</f>
        <v>0</v>
      </c>
      <c r="BN35" s="22">
        <f t="shared" si="76"/>
        <v>0</v>
      </c>
      <c r="BO35" s="21">
        <f>BO37+BO38+BO39</f>
        <v>0</v>
      </c>
      <c r="BP35" s="22">
        <f t="shared" si="77"/>
        <v>0</v>
      </c>
      <c r="BQ35" s="21">
        <f>BQ37+BQ38+BQ39</f>
        <v>0</v>
      </c>
      <c r="BR35" s="22">
        <f t="shared" si="78"/>
        <v>0</v>
      </c>
      <c r="BS35" s="21">
        <f>BS37+BS38+BS39</f>
        <v>0</v>
      </c>
      <c r="BT35" s="22">
        <f t="shared" si="79"/>
        <v>0</v>
      </c>
      <c r="BU35" s="21">
        <f>BU37+BU38+BU39</f>
        <v>0</v>
      </c>
      <c r="BV35" s="22">
        <f t="shared" si="80"/>
        <v>0</v>
      </c>
      <c r="BW35" s="21">
        <f>BW37+BW38+BW39</f>
        <v>0</v>
      </c>
      <c r="BX35" s="22">
        <f t="shared" si="81"/>
        <v>0</v>
      </c>
      <c r="BY35" s="21">
        <f>BY37+BY38+BY39</f>
        <v>0</v>
      </c>
      <c r="BZ35" s="22">
        <f t="shared" si="82"/>
        <v>0</v>
      </c>
      <c r="CA35" s="16"/>
      <c r="CC35" s="5"/>
    </row>
    <row r="36" spans="1:81" x14ac:dyDescent="0.3">
      <c r="A36" s="1"/>
      <c r="B36" s="28" t="s">
        <v>119</v>
      </c>
      <c r="C36" s="3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2"/>
      <c r="BI36" s="21"/>
      <c r="BJ36" s="22"/>
      <c r="BK36" s="21"/>
      <c r="BL36" s="22"/>
      <c r="BM36" s="21"/>
      <c r="BN36" s="22"/>
      <c r="BO36" s="21"/>
      <c r="BP36" s="22"/>
      <c r="BQ36" s="21"/>
      <c r="BR36" s="22"/>
      <c r="BS36" s="21"/>
      <c r="BT36" s="22"/>
      <c r="BU36" s="21"/>
      <c r="BV36" s="22"/>
      <c r="BW36" s="21"/>
      <c r="BX36" s="22"/>
      <c r="BY36" s="21"/>
      <c r="BZ36" s="22"/>
      <c r="CA36" s="16"/>
      <c r="CC36" s="5"/>
    </row>
    <row r="37" spans="1:81" hidden="1" x14ac:dyDescent="0.3">
      <c r="A37" s="1"/>
      <c r="B37" s="72" t="s">
        <v>6</v>
      </c>
      <c r="C37" s="15"/>
      <c r="D37" s="21">
        <v>317956.5</v>
      </c>
      <c r="E37" s="21">
        <v>62161.696000000004</v>
      </c>
      <c r="F37" s="21">
        <f t="shared" si="0"/>
        <v>380118.196</v>
      </c>
      <c r="G37" s="21">
        <v>-41463.421999999999</v>
      </c>
      <c r="H37" s="21">
        <f t="shared" ref="H37:H41" si="84">F37+G37</f>
        <v>338654.77399999998</v>
      </c>
      <c r="I37" s="21"/>
      <c r="J37" s="21">
        <f>H37+I37</f>
        <v>338654.77399999998</v>
      </c>
      <c r="K37" s="21"/>
      <c r="L37" s="21">
        <f>J37+K37</f>
        <v>338654.77399999998</v>
      </c>
      <c r="M37" s="21"/>
      <c r="N37" s="21">
        <f>L37+M37</f>
        <v>338654.77399999998</v>
      </c>
      <c r="O37" s="21"/>
      <c r="P37" s="21">
        <f>N37+O37</f>
        <v>338654.77399999998</v>
      </c>
      <c r="Q37" s="21"/>
      <c r="R37" s="21">
        <f>P37+Q37</f>
        <v>338654.77399999998</v>
      </c>
      <c r="S37" s="21"/>
      <c r="T37" s="21">
        <f>R37+S37</f>
        <v>338654.77399999998</v>
      </c>
      <c r="U37" s="21"/>
      <c r="V37" s="21">
        <f>T37+U37</f>
        <v>338654.77399999998</v>
      </c>
      <c r="W37" s="21"/>
      <c r="X37" s="21">
        <f>V37+W37</f>
        <v>338654.77399999998</v>
      </c>
      <c r="Y37" s="21"/>
      <c r="Z37" s="21">
        <f>X37+Y37</f>
        <v>338654.77399999998</v>
      </c>
      <c r="AA37" s="21"/>
      <c r="AB37" s="21">
        <f>Z37+AA37</f>
        <v>338654.77399999998</v>
      </c>
      <c r="AC37" s="21"/>
      <c r="AD37" s="21">
        <f>AB37+AC37</f>
        <v>338654.77399999998</v>
      </c>
      <c r="AE37" s="21"/>
      <c r="AF37" s="21">
        <f>AD37+AE37</f>
        <v>338654.77399999998</v>
      </c>
      <c r="AG37" s="21">
        <v>0</v>
      </c>
      <c r="AH37" s="21"/>
      <c r="AI37" s="21">
        <f t="shared" si="7"/>
        <v>0</v>
      </c>
      <c r="AJ37" s="21"/>
      <c r="AK37" s="21">
        <f>AI37+AJ37</f>
        <v>0</v>
      </c>
      <c r="AL37" s="21"/>
      <c r="AM37" s="21">
        <f t="shared" ref="AM37:AM41" si="85">AK37+AL37</f>
        <v>0</v>
      </c>
      <c r="AN37" s="21"/>
      <c r="AO37" s="21">
        <f t="shared" ref="AO37:AO41" si="86">AM37+AN37</f>
        <v>0</v>
      </c>
      <c r="AP37" s="21"/>
      <c r="AQ37" s="21">
        <f t="shared" ref="AQ37:AQ41" si="87">AO37+AP37</f>
        <v>0</v>
      </c>
      <c r="AR37" s="21"/>
      <c r="AS37" s="21">
        <f t="shared" ref="AS37:AS41" si="88">AQ37+AR37</f>
        <v>0</v>
      </c>
      <c r="AT37" s="21"/>
      <c r="AU37" s="21">
        <f t="shared" ref="AU37:AU41" si="89">AS37+AT37</f>
        <v>0</v>
      </c>
      <c r="AV37" s="21"/>
      <c r="AW37" s="21">
        <f t="shared" ref="AW37:AW41" si="90">AU37+AV37</f>
        <v>0</v>
      </c>
      <c r="AX37" s="21"/>
      <c r="AY37" s="21">
        <f t="shared" ref="AY37:AY41" si="91">AW37+AX37</f>
        <v>0</v>
      </c>
      <c r="AZ37" s="21"/>
      <c r="BA37" s="21">
        <f t="shared" ref="BA37:BA41" si="92">AY37+AZ37</f>
        <v>0</v>
      </c>
      <c r="BB37" s="21"/>
      <c r="BC37" s="21">
        <f t="shared" ref="BC37:BC41" si="93">BA37+BB37</f>
        <v>0</v>
      </c>
      <c r="BD37" s="21"/>
      <c r="BE37" s="21">
        <f t="shared" ref="BE37:BE41" si="94">BC37+BD37</f>
        <v>0</v>
      </c>
      <c r="BF37" s="21">
        <v>0</v>
      </c>
      <c r="BG37" s="21"/>
      <c r="BH37" s="22">
        <f t="shared" si="10"/>
        <v>0</v>
      </c>
      <c r="BI37" s="21"/>
      <c r="BJ37" s="22">
        <f>BH37+BI37</f>
        <v>0</v>
      </c>
      <c r="BK37" s="21"/>
      <c r="BL37" s="22">
        <f t="shared" ref="BL37:BL41" si="95">BJ37+BK37</f>
        <v>0</v>
      </c>
      <c r="BM37" s="21"/>
      <c r="BN37" s="22">
        <f t="shared" ref="BN37:BN41" si="96">BL37+BM37</f>
        <v>0</v>
      </c>
      <c r="BO37" s="21"/>
      <c r="BP37" s="22">
        <f t="shared" ref="BP37:BP41" si="97">BN37+BO37</f>
        <v>0</v>
      </c>
      <c r="BQ37" s="21"/>
      <c r="BR37" s="22">
        <f t="shared" ref="BR37:BR41" si="98">BP37+BQ37</f>
        <v>0</v>
      </c>
      <c r="BS37" s="21"/>
      <c r="BT37" s="22">
        <f t="shared" ref="BT37:BT41" si="99">BR37+BS37</f>
        <v>0</v>
      </c>
      <c r="BU37" s="21"/>
      <c r="BV37" s="22">
        <f t="shared" ref="BV37:BV41" si="100">BT37+BU37</f>
        <v>0</v>
      </c>
      <c r="BW37" s="21"/>
      <c r="BX37" s="22">
        <f t="shared" ref="BX37:BX41" si="101">BV37+BW37</f>
        <v>0</v>
      </c>
      <c r="BY37" s="21"/>
      <c r="BZ37" s="22">
        <f t="shared" ref="BZ37:BZ41" si="102">BX37+BY37</f>
        <v>0</v>
      </c>
      <c r="CA37" s="16" t="s">
        <v>164</v>
      </c>
      <c r="CB37" s="7" t="s">
        <v>28</v>
      </c>
      <c r="CC37" s="5"/>
    </row>
    <row r="38" spans="1:81" x14ac:dyDescent="0.3">
      <c r="A38" s="1"/>
      <c r="B38" s="36" t="s">
        <v>11</v>
      </c>
      <c r="C38" s="33"/>
      <c r="D38" s="21">
        <v>40412.400000000001</v>
      </c>
      <c r="E38" s="21"/>
      <c r="F38" s="21">
        <f t="shared" si="0"/>
        <v>40412.400000000001</v>
      </c>
      <c r="G38" s="21"/>
      <c r="H38" s="21">
        <f t="shared" si="84"/>
        <v>40412.400000000001</v>
      </c>
      <c r="I38" s="21"/>
      <c r="J38" s="21">
        <f>H38+I38</f>
        <v>40412.400000000001</v>
      </c>
      <c r="K38" s="21"/>
      <c r="L38" s="21">
        <f>J38+K38</f>
        <v>40412.400000000001</v>
      </c>
      <c r="M38" s="21"/>
      <c r="N38" s="21">
        <f>L38+M38</f>
        <v>40412.400000000001</v>
      </c>
      <c r="O38" s="21"/>
      <c r="P38" s="21">
        <f>N38+O38</f>
        <v>40412.400000000001</v>
      </c>
      <c r="Q38" s="21"/>
      <c r="R38" s="21">
        <f>P38+Q38</f>
        <v>40412.400000000001</v>
      </c>
      <c r="S38" s="21"/>
      <c r="T38" s="21">
        <f>R38+S38</f>
        <v>40412.400000000001</v>
      </c>
      <c r="U38" s="21"/>
      <c r="V38" s="21">
        <f>T38+U38</f>
        <v>40412.400000000001</v>
      </c>
      <c r="W38" s="21"/>
      <c r="X38" s="21">
        <f>V38+W38</f>
        <v>40412.400000000001</v>
      </c>
      <c r="Y38" s="21"/>
      <c r="Z38" s="21">
        <f>X38+Y38</f>
        <v>40412.400000000001</v>
      </c>
      <c r="AA38" s="21"/>
      <c r="AB38" s="21">
        <f>Z38+AA38</f>
        <v>40412.400000000001</v>
      </c>
      <c r="AC38" s="21"/>
      <c r="AD38" s="21">
        <f>AB38+AC38</f>
        <v>40412.400000000001</v>
      </c>
      <c r="AE38" s="21"/>
      <c r="AF38" s="21">
        <f>AD38+AE38</f>
        <v>40412.400000000001</v>
      </c>
      <c r="AG38" s="21">
        <v>0</v>
      </c>
      <c r="AH38" s="21"/>
      <c r="AI38" s="21">
        <f t="shared" si="7"/>
        <v>0</v>
      </c>
      <c r="AJ38" s="21"/>
      <c r="AK38" s="21">
        <f>AI38+AJ38</f>
        <v>0</v>
      </c>
      <c r="AL38" s="21"/>
      <c r="AM38" s="21">
        <f t="shared" si="85"/>
        <v>0</v>
      </c>
      <c r="AN38" s="21"/>
      <c r="AO38" s="21">
        <f t="shared" si="86"/>
        <v>0</v>
      </c>
      <c r="AP38" s="21"/>
      <c r="AQ38" s="21">
        <f t="shared" si="87"/>
        <v>0</v>
      </c>
      <c r="AR38" s="21"/>
      <c r="AS38" s="21">
        <f t="shared" si="88"/>
        <v>0</v>
      </c>
      <c r="AT38" s="21"/>
      <c r="AU38" s="21">
        <f t="shared" si="89"/>
        <v>0</v>
      </c>
      <c r="AV38" s="21"/>
      <c r="AW38" s="21">
        <f t="shared" si="90"/>
        <v>0</v>
      </c>
      <c r="AX38" s="21"/>
      <c r="AY38" s="21">
        <f t="shared" si="91"/>
        <v>0</v>
      </c>
      <c r="AZ38" s="21"/>
      <c r="BA38" s="21">
        <f t="shared" si="92"/>
        <v>0</v>
      </c>
      <c r="BB38" s="21"/>
      <c r="BC38" s="21">
        <f t="shared" si="93"/>
        <v>0</v>
      </c>
      <c r="BD38" s="21"/>
      <c r="BE38" s="21">
        <f t="shared" si="94"/>
        <v>0</v>
      </c>
      <c r="BF38" s="21">
        <v>0</v>
      </c>
      <c r="BG38" s="21"/>
      <c r="BH38" s="22">
        <f t="shared" si="10"/>
        <v>0</v>
      </c>
      <c r="BI38" s="21"/>
      <c r="BJ38" s="22">
        <f>BH38+BI38</f>
        <v>0</v>
      </c>
      <c r="BK38" s="21"/>
      <c r="BL38" s="22">
        <f t="shared" si="95"/>
        <v>0</v>
      </c>
      <c r="BM38" s="21"/>
      <c r="BN38" s="22">
        <f t="shared" si="96"/>
        <v>0</v>
      </c>
      <c r="BO38" s="21"/>
      <c r="BP38" s="22">
        <f t="shared" si="97"/>
        <v>0</v>
      </c>
      <c r="BQ38" s="21"/>
      <c r="BR38" s="22">
        <f t="shared" si="98"/>
        <v>0</v>
      </c>
      <c r="BS38" s="21"/>
      <c r="BT38" s="22">
        <f t="shared" si="99"/>
        <v>0</v>
      </c>
      <c r="BU38" s="21"/>
      <c r="BV38" s="22">
        <f t="shared" si="100"/>
        <v>0</v>
      </c>
      <c r="BW38" s="21"/>
      <c r="BX38" s="22">
        <f t="shared" si="101"/>
        <v>0</v>
      </c>
      <c r="BY38" s="21"/>
      <c r="BZ38" s="22">
        <f t="shared" si="102"/>
        <v>0</v>
      </c>
      <c r="CA38" s="16" t="s">
        <v>214</v>
      </c>
      <c r="CC38" s="5"/>
    </row>
    <row r="39" spans="1:81" x14ac:dyDescent="0.3">
      <c r="A39" s="1"/>
      <c r="B39" s="36" t="s">
        <v>21</v>
      </c>
      <c r="C39" s="34"/>
      <c r="D39" s="21">
        <v>479955.5</v>
      </c>
      <c r="E39" s="21"/>
      <c r="F39" s="21">
        <f t="shared" si="0"/>
        <v>479955.5</v>
      </c>
      <c r="G39" s="21"/>
      <c r="H39" s="21">
        <f t="shared" si="84"/>
        <v>479955.5</v>
      </c>
      <c r="I39" s="21"/>
      <c r="J39" s="21">
        <f>H39+I39</f>
        <v>479955.5</v>
      </c>
      <c r="K39" s="21"/>
      <c r="L39" s="21">
        <f>J39+K39</f>
        <v>479955.5</v>
      </c>
      <c r="M39" s="21"/>
      <c r="N39" s="21">
        <f>L39+M39</f>
        <v>479955.5</v>
      </c>
      <c r="O39" s="21"/>
      <c r="P39" s="21">
        <f>N39+O39</f>
        <v>479955.5</v>
      </c>
      <c r="Q39" s="21"/>
      <c r="R39" s="21">
        <f>P39+Q39</f>
        <v>479955.5</v>
      </c>
      <c r="S39" s="21"/>
      <c r="T39" s="21">
        <f>R39+S39</f>
        <v>479955.5</v>
      </c>
      <c r="U39" s="21"/>
      <c r="V39" s="21">
        <f>T39+U39</f>
        <v>479955.5</v>
      </c>
      <c r="W39" s="21"/>
      <c r="X39" s="21">
        <f>V39+W39</f>
        <v>479955.5</v>
      </c>
      <c r="Y39" s="21"/>
      <c r="Z39" s="21">
        <f>X39+Y39</f>
        <v>479955.5</v>
      </c>
      <c r="AA39" s="21"/>
      <c r="AB39" s="21">
        <f>Z39+AA39</f>
        <v>479955.5</v>
      </c>
      <c r="AC39" s="21"/>
      <c r="AD39" s="21">
        <f>AB39+AC39</f>
        <v>479955.5</v>
      </c>
      <c r="AE39" s="21"/>
      <c r="AF39" s="21">
        <f>AD39+AE39</f>
        <v>479955.5</v>
      </c>
      <c r="AG39" s="21">
        <v>0</v>
      </c>
      <c r="AH39" s="21"/>
      <c r="AI39" s="21">
        <f t="shared" si="7"/>
        <v>0</v>
      </c>
      <c r="AJ39" s="21"/>
      <c r="AK39" s="21">
        <f>AI39+AJ39</f>
        <v>0</v>
      </c>
      <c r="AL39" s="21"/>
      <c r="AM39" s="21">
        <f t="shared" si="85"/>
        <v>0</v>
      </c>
      <c r="AN39" s="21"/>
      <c r="AO39" s="21">
        <f t="shared" si="86"/>
        <v>0</v>
      </c>
      <c r="AP39" s="21"/>
      <c r="AQ39" s="21">
        <f t="shared" si="87"/>
        <v>0</v>
      </c>
      <c r="AR39" s="21"/>
      <c r="AS39" s="21">
        <f t="shared" si="88"/>
        <v>0</v>
      </c>
      <c r="AT39" s="21"/>
      <c r="AU39" s="21">
        <f t="shared" si="89"/>
        <v>0</v>
      </c>
      <c r="AV39" s="21"/>
      <c r="AW39" s="21">
        <f t="shared" si="90"/>
        <v>0</v>
      </c>
      <c r="AX39" s="21"/>
      <c r="AY39" s="21">
        <f t="shared" si="91"/>
        <v>0</v>
      </c>
      <c r="AZ39" s="21"/>
      <c r="BA39" s="21">
        <f t="shared" si="92"/>
        <v>0</v>
      </c>
      <c r="BB39" s="21"/>
      <c r="BC39" s="21">
        <f t="shared" si="93"/>
        <v>0</v>
      </c>
      <c r="BD39" s="21"/>
      <c r="BE39" s="21">
        <f t="shared" si="94"/>
        <v>0</v>
      </c>
      <c r="BF39" s="21">
        <v>0</v>
      </c>
      <c r="BG39" s="21"/>
      <c r="BH39" s="22">
        <f t="shared" si="10"/>
        <v>0</v>
      </c>
      <c r="BI39" s="21"/>
      <c r="BJ39" s="22">
        <f>BH39+BI39</f>
        <v>0</v>
      </c>
      <c r="BK39" s="21"/>
      <c r="BL39" s="22">
        <f t="shared" si="95"/>
        <v>0</v>
      </c>
      <c r="BM39" s="21"/>
      <c r="BN39" s="22">
        <f t="shared" si="96"/>
        <v>0</v>
      </c>
      <c r="BO39" s="21"/>
      <c r="BP39" s="22">
        <f t="shared" si="97"/>
        <v>0</v>
      </c>
      <c r="BQ39" s="21"/>
      <c r="BR39" s="22">
        <f t="shared" si="98"/>
        <v>0</v>
      </c>
      <c r="BS39" s="21"/>
      <c r="BT39" s="22">
        <f t="shared" si="99"/>
        <v>0</v>
      </c>
      <c r="BU39" s="21"/>
      <c r="BV39" s="22">
        <f t="shared" si="100"/>
        <v>0</v>
      </c>
      <c r="BW39" s="21"/>
      <c r="BX39" s="22">
        <f t="shared" si="101"/>
        <v>0</v>
      </c>
      <c r="BY39" s="21"/>
      <c r="BZ39" s="22">
        <f t="shared" si="102"/>
        <v>0</v>
      </c>
      <c r="CA39" s="16" t="s">
        <v>171</v>
      </c>
      <c r="CC39" s="5"/>
    </row>
    <row r="40" spans="1:81" ht="37.5" x14ac:dyDescent="0.3">
      <c r="A40" s="54" t="s">
        <v>130</v>
      </c>
      <c r="B40" s="56" t="s">
        <v>210</v>
      </c>
      <c r="C40" s="34" t="s">
        <v>126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>
        <v>64214.751000000004</v>
      </c>
      <c r="X40" s="21">
        <f>V40+W40</f>
        <v>64214.751000000004</v>
      </c>
      <c r="Y40" s="21"/>
      <c r="Z40" s="21">
        <f>X40+Y40</f>
        <v>64214.751000000004</v>
      </c>
      <c r="AA40" s="21"/>
      <c r="AB40" s="21">
        <f>Z40+AA40</f>
        <v>64214.751000000004</v>
      </c>
      <c r="AC40" s="21"/>
      <c r="AD40" s="21">
        <f>AB40+AC40</f>
        <v>64214.751000000004</v>
      </c>
      <c r="AE40" s="21"/>
      <c r="AF40" s="21">
        <f>AD40+AE40</f>
        <v>64214.751000000004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>
        <f t="shared" si="90"/>
        <v>0</v>
      </c>
      <c r="AX40" s="21"/>
      <c r="AY40" s="21">
        <f t="shared" si="91"/>
        <v>0</v>
      </c>
      <c r="AZ40" s="21"/>
      <c r="BA40" s="21">
        <f t="shared" si="92"/>
        <v>0</v>
      </c>
      <c r="BB40" s="21"/>
      <c r="BC40" s="21">
        <f t="shared" si="93"/>
        <v>0</v>
      </c>
      <c r="BD40" s="21"/>
      <c r="BE40" s="21">
        <f t="shared" si="94"/>
        <v>0</v>
      </c>
      <c r="BF40" s="21"/>
      <c r="BG40" s="21"/>
      <c r="BH40" s="22"/>
      <c r="BI40" s="21"/>
      <c r="BJ40" s="22"/>
      <c r="BK40" s="21"/>
      <c r="BL40" s="22"/>
      <c r="BM40" s="21"/>
      <c r="BN40" s="22"/>
      <c r="BO40" s="21"/>
      <c r="BP40" s="22"/>
      <c r="BQ40" s="21"/>
      <c r="BR40" s="22"/>
      <c r="BS40" s="21"/>
      <c r="BT40" s="22"/>
      <c r="BU40" s="21"/>
      <c r="BV40" s="22">
        <f t="shared" si="100"/>
        <v>0</v>
      </c>
      <c r="BW40" s="21"/>
      <c r="BX40" s="22">
        <f t="shared" si="101"/>
        <v>0</v>
      </c>
      <c r="BY40" s="21"/>
      <c r="BZ40" s="22">
        <f t="shared" si="102"/>
        <v>0</v>
      </c>
      <c r="CA40" s="16" t="s">
        <v>165</v>
      </c>
      <c r="CC40" s="5"/>
    </row>
    <row r="41" spans="1:81" ht="56.25" x14ac:dyDescent="0.3">
      <c r="A41" s="55"/>
      <c r="B41" s="57"/>
      <c r="C41" s="33" t="s">
        <v>31</v>
      </c>
      <c r="D41" s="21">
        <f>D43+D44+D45</f>
        <v>1244283.7</v>
      </c>
      <c r="E41" s="21">
        <f>E43+E44+E45</f>
        <v>-124374.58500000001</v>
      </c>
      <c r="F41" s="21">
        <f t="shared" si="0"/>
        <v>1119909.115</v>
      </c>
      <c r="G41" s="21">
        <f>G43+G44+G45</f>
        <v>1113.6679999999999</v>
      </c>
      <c r="H41" s="21">
        <f t="shared" si="84"/>
        <v>1121022.7830000001</v>
      </c>
      <c r="I41" s="21">
        <f>I43+I44+I45</f>
        <v>0</v>
      </c>
      <c r="J41" s="21">
        <f>H41+I41</f>
        <v>1121022.7830000001</v>
      </c>
      <c r="K41" s="21">
        <f>K43+K44+K45</f>
        <v>0</v>
      </c>
      <c r="L41" s="21">
        <f>J41+K41</f>
        <v>1121022.7830000001</v>
      </c>
      <c r="M41" s="21">
        <f>M43+M44+M45</f>
        <v>0</v>
      </c>
      <c r="N41" s="21">
        <f>L41+M41</f>
        <v>1121022.7830000001</v>
      </c>
      <c r="O41" s="21">
        <f>O43+O44+O45</f>
        <v>0</v>
      </c>
      <c r="P41" s="21">
        <f>N41+O41</f>
        <v>1121022.7830000001</v>
      </c>
      <c r="Q41" s="21">
        <f>Q43+Q44+Q45</f>
        <v>0</v>
      </c>
      <c r="R41" s="21">
        <f>P41+Q41</f>
        <v>1121022.7830000001</v>
      </c>
      <c r="S41" s="21">
        <f>S43+S44+S45</f>
        <v>0</v>
      </c>
      <c r="T41" s="21">
        <f>R41+S41</f>
        <v>1121022.7830000001</v>
      </c>
      <c r="U41" s="21">
        <f>U43+U44+U45</f>
        <v>0</v>
      </c>
      <c r="V41" s="21">
        <f>T41+U41</f>
        <v>1121022.7830000001</v>
      </c>
      <c r="W41" s="21">
        <f>W43+W44+W45+W46</f>
        <v>-10462.991999999998</v>
      </c>
      <c r="X41" s="21">
        <f>V41+W41</f>
        <v>1110559.791</v>
      </c>
      <c r="Y41" s="21">
        <f>Y43+Y44+Y45+Y46</f>
        <v>0</v>
      </c>
      <c r="Z41" s="21">
        <f>X41+Y41</f>
        <v>1110559.791</v>
      </c>
      <c r="AA41" s="21">
        <f>AA43+AA44+AA45+AA46</f>
        <v>0</v>
      </c>
      <c r="AB41" s="21">
        <f>Z41+AA41</f>
        <v>1110559.791</v>
      </c>
      <c r="AC41" s="21">
        <f>AC43+AC44+AC45+AC46</f>
        <v>0</v>
      </c>
      <c r="AD41" s="21">
        <f>AB41+AC41</f>
        <v>1110559.791</v>
      </c>
      <c r="AE41" s="21">
        <f>AE43+AE44+AE45+AE46</f>
        <v>0</v>
      </c>
      <c r="AF41" s="21">
        <f>AD41+AE41</f>
        <v>1110559.791</v>
      </c>
      <c r="AG41" s="21">
        <f t="shared" ref="AG41:BF41" si="103">AG43+AG44+AG45</f>
        <v>0</v>
      </c>
      <c r="AH41" s="21">
        <f>AH43+AH44+AH45</f>
        <v>0</v>
      </c>
      <c r="AI41" s="21">
        <f t="shared" si="7"/>
        <v>0</v>
      </c>
      <c r="AJ41" s="21">
        <f>AJ43+AJ44+AJ45</f>
        <v>0</v>
      </c>
      <c r="AK41" s="21">
        <f>AI41+AJ41</f>
        <v>0</v>
      </c>
      <c r="AL41" s="21">
        <f>AL43+AL44+AL45</f>
        <v>0</v>
      </c>
      <c r="AM41" s="21">
        <f t="shared" si="85"/>
        <v>0</v>
      </c>
      <c r="AN41" s="21">
        <f>AN43+AN44+AN45</f>
        <v>0</v>
      </c>
      <c r="AO41" s="21">
        <f t="shared" si="86"/>
        <v>0</v>
      </c>
      <c r="AP41" s="21">
        <f>AP43+AP44+AP45</f>
        <v>0</v>
      </c>
      <c r="AQ41" s="21">
        <f t="shared" si="87"/>
        <v>0</v>
      </c>
      <c r="AR41" s="21">
        <f>AR43+AR44+AR45</f>
        <v>0</v>
      </c>
      <c r="AS41" s="21">
        <f t="shared" si="88"/>
        <v>0</v>
      </c>
      <c r="AT41" s="21">
        <f>AT43+AT44+AT45</f>
        <v>0</v>
      </c>
      <c r="AU41" s="21">
        <f t="shared" si="89"/>
        <v>0</v>
      </c>
      <c r="AV41" s="21">
        <f>AV43+AV44+AV45+AV46</f>
        <v>0</v>
      </c>
      <c r="AW41" s="21">
        <f t="shared" si="90"/>
        <v>0</v>
      </c>
      <c r="AX41" s="21">
        <f>AX43+AX44+AX45+AX46</f>
        <v>0</v>
      </c>
      <c r="AY41" s="21">
        <f t="shared" si="91"/>
        <v>0</v>
      </c>
      <c r="AZ41" s="21">
        <f>AZ43+AZ44+AZ45+AZ46</f>
        <v>0</v>
      </c>
      <c r="BA41" s="21">
        <f t="shared" si="92"/>
        <v>0</v>
      </c>
      <c r="BB41" s="21">
        <f>BB43+BB44+BB45+BB46</f>
        <v>0</v>
      </c>
      <c r="BC41" s="21">
        <f t="shared" si="93"/>
        <v>0</v>
      </c>
      <c r="BD41" s="21">
        <f>BD43+BD44+BD45+BD46</f>
        <v>0</v>
      </c>
      <c r="BE41" s="21">
        <f t="shared" si="94"/>
        <v>0</v>
      </c>
      <c r="BF41" s="21">
        <f t="shared" si="103"/>
        <v>0</v>
      </c>
      <c r="BG41" s="21">
        <f>BG43+BG44+BG45</f>
        <v>0</v>
      </c>
      <c r="BH41" s="22">
        <f t="shared" si="10"/>
        <v>0</v>
      </c>
      <c r="BI41" s="21">
        <f>BI43+BI44+BI45</f>
        <v>0</v>
      </c>
      <c r="BJ41" s="22">
        <f>BH41+BI41</f>
        <v>0</v>
      </c>
      <c r="BK41" s="21">
        <f>BK43+BK44+BK45</f>
        <v>0</v>
      </c>
      <c r="BL41" s="22">
        <f t="shared" si="95"/>
        <v>0</v>
      </c>
      <c r="BM41" s="21">
        <f>BM43+BM44+BM45</f>
        <v>0</v>
      </c>
      <c r="BN41" s="22">
        <f t="shared" si="96"/>
        <v>0</v>
      </c>
      <c r="BO41" s="21">
        <f>BO43+BO44+BO45</f>
        <v>0</v>
      </c>
      <c r="BP41" s="22">
        <f t="shared" si="97"/>
        <v>0</v>
      </c>
      <c r="BQ41" s="21">
        <f>BQ43+BQ44+BQ45</f>
        <v>0</v>
      </c>
      <c r="BR41" s="22">
        <f t="shared" si="98"/>
        <v>0</v>
      </c>
      <c r="BS41" s="21">
        <f>BS43+BS44+BS45</f>
        <v>0</v>
      </c>
      <c r="BT41" s="22">
        <f t="shared" si="99"/>
        <v>0</v>
      </c>
      <c r="BU41" s="21">
        <f>BU43+BU44+BU45+BU46</f>
        <v>0</v>
      </c>
      <c r="BV41" s="22">
        <f t="shared" si="100"/>
        <v>0</v>
      </c>
      <c r="BW41" s="21">
        <f>BW43+BW44+BW45+BW46</f>
        <v>0</v>
      </c>
      <c r="BX41" s="22">
        <f t="shared" si="101"/>
        <v>0</v>
      </c>
      <c r="BY41" s="21">
        <f>BY43+BY44+BY45+BY46</f>
        <v>0</v>
      </c>
      <c r="BZ41" s="22">
        <f t="shared" si="102"/>
        <v>0</v>
      </c>
      <c r="CA41" s="16"/>
      <c r="CC41" s="5"/>
    </row>
    <row r="42" spans="1:81" x14ac:dyDescent="0.3">
      <c r="A42" s="32"/>
      <c r="B42" s="36" t="s">
        <v>119</v>
      </c>
      <c r="C42" s="3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2"/>
      <c r="BI42" s="21"/>
      <c r="BJ42" s="22"/>
      <c r="BK42" s="21"/>
      <c r="BL42" s="22"/>
      <c r="BM42" s="21"/>
      <c r="BN42" s="22"/>
      <c r="BO42" s="21"/>
      <c r="BP42" s="22"/>
      <c r="BQ42" s="21"/>
      <c r="BR42" s="22"/>
      <c r="BS42" s="21"/>
      <c r="BT42" s="22"/>
      <c r="BU42" s="21"/>
      <c r="BV42" s="22"/>
      <c r="BW42" s="21"/>
      <c r="BX42" s="22"/>
      <c r="BY42" s="21"/>
      <c r="BZ42" s="22"/>
      <c r="CA42" s="16"/>
      <c r="CC42" s="5"/>
    </row>
    <row r="43" spans="1:81" hidden="1" x14ac:dyDescent="0.3">
      <c r="A43" s="32"/>
      <c r="B43" s="72" t="s">
        <v>6</v>
      </c>
      <c r="C43" s="15"/>
      <c r="D43" s="21">
        <v>707207.5</v>
      </c>
      <c r="E43" s="21">
        <v>-124374.58500000001</v>
      </c>
      <c r="F43" s="21">
        <f t="shared" si="0"/>
        <v>582832.91500000004</v>
      </c>
      <c r="G43" s="21">
        <v>1113.6679999999999</v>
      </c>
      <c r="H43" s="21">
        <f t="shared" ref="H43:H51" si="104">F43+G43</f>
        <v>583946.58299999998</v>
      </c>
      <c r="I43" s="21"/>
      <c r="J43" s="21">
        <f>H43+I43</f>
        <v>583946.58299999998</v>
      </c>
      <c r="K43" s="21"/>
      <c r="L43" s="21">
        <f>J43+K43</f>
        <v>583946.58299999998</v>
      </c>
      <c r="M43" s="21"/>
      <c r="N43" s="21">
        <f>L43+M43</f>
        <v>583946.58299999998</v>
      </c>
      <c r="O43" s="21"/>
      <c r="P43" s="21">
        <f>N43+O43</f>
        <v>583946.58299999998</v>
      </c>
      <c r="Q43" s="21"/>
      <c r="R43" s="21">
        <f>P43+Q43</f>
        <v>583946.58299999998</v>
      </c>
      <c r="S43" s="21"/>
      <c r="T43" s="21">
        <f>R43+S43</f>
        <v>583946.58299999998</v>
      </c>
      <c r="U43" s="21"/>
      <c r="V43" s="21">
        <f>T43+U43</f>
        <v>583946.58299999998</v>
      </c>
      <c r="W43" s="21">
        <f>-55846-10462.992</f>
        <v>-66308.991999999998</v>
      </c>
      <c r="X43" s="21">
        <f>V43+W43</f>
        <v>517637.59100000001</v>
      </c>
      <c r="Y43" s="21"/>
      <c r="Z43" s="21">
        <f>X43+Y43</f>
        <v>517637.59100000001</v>
      </c>
      <c r="AA43" s="21">
        <v>-280081.96500000003</v>
      </c>
      <c r="AB43" s="21">
        <f>Z43+AA43</f>
        <v>237555.62599999999</v>
      </c>
      <c r="AC43" s="21"/>
      <c r="AD43" s="21">
        <f>AB43+AC43</f>
        <v>237555.62599999999</v>
      </c>
      <c r="AE43" s="21"/>
      <c r="AF43" s="21">
        <f>AD43+AE43</f>
        <v>237555.62599999999</v>
      </c>
      <c r="AG43" s="21">
        <v>0</v>
      </c>
      <c r="AH43" s="21"/>
      <c r="AI43" s="21">
        <f t="shared" si="7"/>
        <v>0</v>
      </c>
      <c r="AJ43" s="21"/>
      <c r="AK43" s="21">
        <f>AI43+AJ43</f>
        <v>0</v>
      </c>
      <c r="AL43" s="21"/>
      <c r="AM43" s="21">
        <f t="shared" ref="AM43:AM51" si="105">AK43+AL43</f>
        <v>0</v>
      </c>
      <c r="AN43" s="21"/>
      <c r="AO43" s="21">
        <f t="shared" ref="AO43:AO51" si="106">AM43+AN43</f>
        <v>0</v>
      </c>
      <c r="AP43" s="21"/>
      <c r="AQ43" s="21">
        <f t="shared" ref="AQ43:AQ51" si="107">AO43+AP43</f>
        <v>0</v>
      </c>
      <c r="AR43" s="21"/>
      <c r="AS43" s="21">
        <f t="shared" ref="AS43:AS51" si="108">AQ43+AR43</f>
        <v>0</v>
      </c>
      <c r="AT43" s="21"/>
      <c r="AU43" s="21">
        <f t="shared" ref="AU43:AU51" si="109">AS43+AT43</f>
        <v>0</v>
      </c>
      <c r="AV43" s="21"/>
      <c r="AW43" s="21">
        <f t="shared" ref="AW43:AW51" si="110">AU43+AV43</f>
        <v>0</v>
      </c>
      <c r="AX43" s="21"/>
      <c r="AY43" s="21">
        <f t="shared" ref="AY43:AY47" si="111">AW43+AX43</f>
        <v>0</v>
      </c>
      <c r="AZ43" s="21"/>
      <c r="BA43" s="21">
        <f t="shared" ref="BA43:BA47" si="112">AY43+AZ43</f>
        <v>0</v>
      </c>
      <c r="BB43" s="21"/>
      <c r="BC43" s="21">
        <f t="shared" ref="BC43:BC47" si="113">BA43+BB43</f>
        <v>0</v>
      </c>
      <c r="BD43" s="21"/>
      <c r="BE43" s="21">
        <f t="shared" ref="BE43:BE47" si="114">BC43+BD43</f>
        <v>0</v>
      </c>
      <c r="BF43" s="21">
        <v>0</v>
      </c>
      <c r="BG43" s="21"/>
      <c r="BH43" s="22">
        <f t="shared" si="10"/>
        <v>0</v>
      </c>
      <c r="BI43" s="21"/>
      <c r="BJ43" s="22">
        <f>BH43+BI43</f>
        <v>0</v>
      </c>
      <c r="BK43" s="21"/>
      <c r="BL43" s="22">
        <f t="shared" ref="BL43:BL51" si="115">BJ43+BK43</f>
        <v>0</v>
      </c>
      <c r="BM43" s="21"/>
      <c r="BN43" s="22">
        <f t="shared" ref="BN43:BN51" si="116">BL43+BM43</f>
        <v>0</v>
      </c>
      <c r="BO43" s="21"/>
      <c r="BP43" s="22">
        <f t="shared" ref="BP43:BP51" si="117">BN43+BO43</f>
        <v>0</v>
      </c>
      <c r="BQ43" s="21"/>
      <c r="BR43" s="22">
        <f t="shared" ref="BR43:BR51" si="118">BP43+BQ43</f>
        <v>0</v>
      </c>
      <c r="BS43" s="21"/>
      <c r="BT43" s="22">
        <f t="shared" ref="BT43:BT51" si="119">BR43+BS43</f>
        <v>0</v>
      </c>
      <c r="BU43" s="21"/>
      <c r="BV43" s="22">
        <f t="shared" ref="BV43:BV51" si="120">BT43+BU43</f>
        <v>0</v>
      </c>
      <c r="BW43" s="21"/>
      <c r="BX43" s="22">
        <f t="shared" ref="BX43:BX47" si="121">BV43+BW43</f>
        <v>0</v>
      </c>
      <c r="BY43" s="21"/>
      <c r="BZ43" s="22">
        <f t="shared" ref="BZ43:BZ47" si="122">BX43+BY43</f>
        <v>0</v>
      </c>
      <c r="CA43" s="16" t="s">
        <v>165</v>
      </c>
      <c r="CB43" s="7" t="s">
        <v>28</v>
      </c>
      <c r="CC43" s="5"/>
    </row>
    <row r="44" spans="1:81" x14ac:dyDescent="0.3">
      <c r="A44" s="32"/>
      <c r="B44" s="36" t="s">
        <v>11</v>
      </c>
      <c r="C44" s="33"/>
      <c r="D44" s="21">
        <v>57120.7</v>
      </c>
      <c r="E44" s="21"/>
      <c r="F44" s="21">
        <f t="shared" si="0"/>
        <v>57120.7</v>
      </c>
      <c r="G44" s="21"/>
      <c r="H44" s="21">
        <f t="shared" si="104"/>
        <v>57120.7</v>
      </c>
      <c r="I44" s="21"/>
      <c r="J44" s="21">
        <f>H44+I44</f>
        <v>57120.7</v>
      </c>
      <c r="K44" s="21"/>
      <c r="L44" s="21">
        <f>J44+K44</f>
        <v>57120.7</v>
      </c>
      <c r="M44" s="21"/>
      <c r="N44" s="21">
        <f>L44+M44</f>
        <v>57120.7</v>
      </c>
      <c r="O44" s="21"/>
      <c r="P44" s="21">
        <f>N44+O44</f>
        <v>57120.7</v>
      </c>
      <c r="Q44" s="21"/>
      <c r="R44" s="21">
        <f>P44+Q44</f>
        <v>57120.7</v>
      </c>
      <c r="S44" s="21"/>
      <c r="T44" s="21">
        <f>R44+S44</f>
        <v>57120.7</v>
      </c>
      <c r="U44" s="21"/>
      <c r="V44" s="21">
        <f>T44+U44</f>
        <v>57120.7</v>
      </c>
      <c r="W44" s="21"/>
      <c r="X44" s="21">
        <f>V44+W44</f>
        <v>57120.7</v>
      </c>
      <c r="Y44" s="21"/>
      <c r="Z44" s="21">
        <f>X44+Y44</f>
        <v>57120.7</v>
      </c>
      <c r="AA44" s="21"/>
      <c r="AB44" s="21">
        <f>Z44+AA44</f>
        <v>57120.7</v>
      </c>
      <c r="AC44" s="21"/>
      <c r="AD44" s="21">
        <f>AB44+AC44</f>
        <v>57120.7</v>
      </c>
      <c r="AE44" s="21"/>
      <c r="AF44" s="21">
        <f>AD44+AE44</f>
        <v>57120.7</v>
      </c>
      <c r="AG44" s="21">
        <v>0</v>
      </c>
      <c r="AH44" s="21"/>
      <c r="AI44" s="21">
        <f t="shared" si="7"/>
        <v>0</v>
      </c>
      <c r="AJ44" s="21"/>
      <c r="AK44" s="21">
        <f>AI44+AJ44</f>
        <v>0</v>
      </c>
      <c r="AL44" s="21"/>
      <c r="AM44" s="21">
        <f t="shared" si="105"/>
        <v>0</v>
      </c>
      <c r="AN44" s="21"/>
      <c r="AO44" s="21">
        <f t="shared" si="106"/>
        <v>0</v>
      </c>
      <c r="AP44" s="21"/>
      <c r="AQ44" s="21">
        <f t="shared" si="107"/>
        <v>0</v>
      </c>
      <c r="AR44" s="21"/>
      <c r="AS44" s="21">
        <f t="shared" si="108"/>
        <v>0</v>
      </c>
      <c r="AT44" s="21"/>
      <c r="AU44" s="21">
        <f t="shared" si="109"/>
        <v>0</v>
      </c>
      <c r="AV44" s="21"/>
      <c r="AW44" s="21">
        <f t="shared" si="110"/>
        <v>0</v>
      </c>
      <c r="AX44" s="21"/>
      <c r="AY44" s="21">
        <f t="shared" si="111"/>
        <v>0</v>
      </c>
      <c r="AZ44" s="21"/>
      <c r="BA44" s="21">
        <f t="shared" si="112"/>
        <v>0</v>
      </c>
      <c r="BB44" s="21"/>
      <c r="BC44" s="21">
        <f t="shared" si="113"/>
        <v>0</v>
      </c>
      <c r="BD44" s="21"/>
      <c r="BE44" s="21">
        <f t="shared" si="114"/>
        <v>0</v>
      </c>
      <c r="BF44" s="21">
        <v>0</v>
      </c>
      <c r="BG44" s="21"/>
      <c r="BH44" s="22">
        <f t="shared" si="10"/>
        <v>0</v>
      </c>
      <c r="BI44" s="21"/>
      <c r="BJ44" s="22">
        <f>BH44+BI44</f>
        <v>0</v>
      </c>
      <c r="BK44" s="21"/>
      <c r="BL44" s="22">
        <f t="shared" si="115"/>
        <v>0</v>
      </c>
      <c r="BM44" s="21"/>
      <c r="BN44" s="22">
        <f t="shared" si="116"/>
        <v>0</v>
      </c>
      <c r="BO44" s="21"/>
      <c r="BP44" s="22">
        <f t="shared" si="117"/>
        <v>0</v>
      </c>
      <c r="BQ44" s="21"/>
      <c r="BR44" s="22">
        <f t="shared" si="118"/>
        <v>0</v>
      </c>
      <c r="BS44" s="21"/>
      <c r="BT44" s="22">
        <f t="shared" si="119"/>
        <v>0</v>
      </c>
      <c r="BU44" s="21"/>
      <c r="BV44" s="22">
        <f t="shared" si="120"/>
        <v>0</v>
      </c>
      <c r="BW44" s="21"/>
      <c r="BX44" s="22">
        <f t="shared" si="121"/>
        <v>0</v>
      </c>
      <c r="BY44" s="21"/>
      <c r="BZ44" s="22">
        <f t="shared" si="122"/>
        <v>0</v>
      </c>
      <c r="CA44" s="16" t="s">
        <v>214</v>
      </c>
      <c r="CC44" s="5"/>
    </row>
    <row r="45" spans="1:81" x14ac:dyDescent="0.3">
      <c r="A45" s="32"/>
      <c r="B45" s="36" t="s">
        <v>21</v>
      </c>
      <c r="C45" s="33"/>
      <c r="D45" s="21">
        <v>479955.5</v>
      </c>
      <c r="E45" s="21"/>
      <c r="F45" s="21">
        <f t="shared" si="0"/>
        <v>479955.5</v>
      </c>
      <c r="G45" s="21"/>
      <c r="H45" s="21">
        <f t="shared" si="104"/>
        <v>479955.5</v>
      </c>
      <c r="I45" s="21"/>
      <c r="J45" s="21">
        <f>H45+I45</f>
        <v>479955.5</v>
      </c>
      <c r="K45" s="21"/>
      <c r="L45" s="21">
        <f>J45+K45</f>
        <v>479955.5</v>
      </c>
      <c r="M45" s="21"/>
      <c r="N45" s="21">
        <f>L45+M45</f>
        <v>479955.5</v>
      </c>
      <c r="O45" s="21"/>
      <c r="P45" s="21">
        <f>N45+O45</f>
        <v>479955.5</v>
      </c>
      <c r="Q45" s="21"/>
      <c r="R45" s="21">
        <f>P45+Q45</f>
        <v>479955.5</v>
      </c>
      <c r="S45" s="21"/>
      <c r="T45" s="21">
        <f>R45+S45</f>
        <v>479955.5</v>
      </c>
      <c r="U45" s="21"/>
      <c r="V45" s="21">
        <f>T45+U45</f>
        <v>479955.5</v>
      </c>
      <c r="W45" s="21"/>
      <c r="X45" s="21">
        <f>V45+W45</f>
        <v>479955.5</v>
      </c>
      <c r="Y45" s="21"/>
      <c r="Z45" s="21">
        <f>X45+Y45</f>
        <v>479955.5</v>
      </c>
      <c r="AA45" s="21"/>
      <c r="AB45" s="21">
        <f>Z45+AA45</f>
        <v>479955.5</v>
      </c>
      <c r="AC45" s="21"/>
      <c r="AD45" s="21">
        <f>AB45+AC45</f>
        <v>479955.5</v>
      </c>
      <c r="AE45" s="21"/>
      <c r="AF45" s="21">
        <f>AD45+AE45</f>
        <v>479955.5</v>
      </c>
      <c r="AG45" s="21">
        <v>0</v>
      </c>
      <c r="AH45" s="21"/>
      <c r="AI45" s="21">
        <f t="shared" si="7"/>
        <v>0</v>
      </c>
      <c r="AJ45" s="21"/>
      <c r="AK45" s="21">
        <f>AI45+AJ45</f>
        <v>0</v>
      </c>
      <c r="AL45" s="21"/>
      <c r="AM45" s="21">
        <f t="shared" si="105"/>
        <v>0</v>
      </c>
      <c r="AN45" s="21"/>
      <c r="AO45" s="21">
        <f t="shared" si="106"/>
        <v>0</v>
      </c>
      <c r="AP45" s="21"/>
      <c r="AQ45" s="21">
        <f t="shared" si="107"/>
        <v>0</v>
      </c>
      <c r="AR45" s="21"/>
      <c r="AS45" s="21">
        <f t="shared" si="108"/>
        <v>0</v>
      </c>
      <c r="AT45" s="21"/>
      <c r="AU45" s="21">
        <f t="shared" si="109"/>
        <v>0</v>
      </c>
      <c r="AV45" s="21"/>
      <c r="AW45" s="21">
        <f t="shared" si="110"/>
        <v>0</v>
      </c>
      <c r="AX45" s="21"/>
      <c r="AY45" s="21">
        <f t="shared" si="111"/>
        <v>0</v>
      </c>
      <c r="AZ45" s="21"/>
      <c r="BA45" s="21">
        <f t="shared" si="112"/>
        <v>0</v>
      </c>
      <c r="BB45" s="21"/>
      <c r="BC45" s="21">
        <f t="shared" si="113"/>
        <v>0</v>
      </c>
      <c r="BD45" s="21"/>
      <c r="BE45" s="21">
        <f t="shared" si="114"/>
        <v>0</v>
      </c>
      <c r="BF45" s="21">
        <v>0</v>
      </c>
      <c r="BG45" s="21"/>
      <c r="BH45" s="22">
        <f t="shared" si="10"/>
        <v>0</v>
      </c>
      <c r="BI45" s="21"/>
      <c r="BJ45" s="22">
        <f>BH45+BI45</f>
        <v>0</v>
      </c>
      <c r="BK45" s="21"/>
      <c r="BL45" s="22">
        <f t="shared" si="115"/>
        <v>0</v>
      </c>
      <c r="BM45" s="21"/>
      <c r="BN45" s="22">
        <f t="shared" si="116"/>
        <v>0</v>
      </c>
      <c r="BO45" s="21"/>
      <c r="BP45" s="22">
        <f t="shared" si="117"/>
        <v>0</v>
      </c>
      <c r="BQ45" s="21"/>
      <c r="BR45" s="22">
        <f t="shared" si="118"/>
        <v>0</v>
      </c>
      <c r="BS45" s="21"/>
      <c r="BT45" s="22">
        <f t="shared" si="119"/>
        <v>0</v>
      </c>
      <c r="BU45" s="21"/>
      <c r="BV45" s="22">
        <f t="shared" si="120"/>
        <v>0</v>
      </c>
      <c r="BW45" s="21"/>
      <c r="BX45" s="22">
        <f t="shared" si="121"/>
        <v>0</v>
      </c>
      <c r="BY45" s="21"/>
      <c r="BZ45" s="22">
        <f t="shared" si="122"/>
        <v>0</v>
      </c>
      <c r="CA45" s="16" t="s">
        <v>171</v>
      </c>
      <c r="CC45" s="5"/>
    </row>
    <row r="46" spans="1:81" x14ac:dyDescent="0.3">
      <c r="A46" s="32"/>
      <c r="B46" s="36" t="s">
        <v>270</v>
      </c>
      <c r="C46" s="33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>
        <v>55846</v>
      </c>
      <c r="X46" s="21">
        <f>V46+W46</f>
        <v>55846</v>
      </c>
      <c r="Y46" s="21"/>
      <c r="Z46" s="21">
        <f>X46+Y46</f>
        <v>55846</v>
      </c>
      <c r="AA46" s="21">
        <v>280081.96500000003</v>
      </c>
      <c r="AB46" s="21">
        <f>Z46+AA46</f>
        <v>335927.96500000003</v>
      </c>
      <c r="AC46" s="21"/>
      <c r="AD46" s="21">
        <f>AB46+AC46</f>
        <v>335927.96500000003</v>
      </c>
      <c r="AE46" s="21"/>
      <c r="AF46" s="21">
        <f>AD46+AE46</f>
        <v>335927.96500000003</v>
      </c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>
        <f t="shared" si="110"/>
        <v>0</v>
      </c>
      <c r="AX46" s="21"/>
      <c r="AY46" s="21">
        <f t="shared" si="111"/>
        <v>0</v>
      </c>
      <c r="AZ46" s="21"/>
      <c r="BA46" s="21">
        <f t="shared" si="112"/>
        <v>0</v>
      </c>
      <c r="BB46" s="21"/>
      <c r="BC46" s="21">
        <f t="shared" si="113"/>
        <v>0</v>
      </c>
      <c r="BD46" s="21"/>
      <c r="BE46" s="21">
        <f t="shared" si="114"/>
        <v>0</v>
      </c>
      <c r="BF46" s="21"/>
      <c r="BG46" s="21"/>
      <c r="BH46" s="22"/>
      <c r="BI46" s="21"/>
      <c r="BJ46" s="22"/>
      <c r="BK46" s="21"/>
      <c r="BL46" s="22"/>
      <c r="BM46" s="21"/>
      <c r="BN46" s="22"/>
      <c r="BO46" s="21"/>
      <c r="BP46" s="22"/>
      <c r="BQ46" s="21"/>
      <c r="BR46" s="22"/>
      <c r="BS46" s="21"/>
      <c r="BT46" s="22"/>
      <c r="BU46" s="21"/>
      <c r="BV46" s="22">
        <f t="shared" si="120"/>
        <v>0</v>
      </c>
      <c r="BW46" s="21"/>
      <c r="BX46" s="22">
        <f t="shared" si="121"/>
        <v>0</v>
      </c>
      <c r="BY46" s="21"/>
      <c r="BZ46" s="22">
        <f t="shared" si="122"/>
        <v>0</v>
      </c>
      <c r="CA46" s="16" t="s">
        <v>165</v>
      </c>
      <c r="CC46" s="5"/>
    </row>
    <row r="47" spans="1:81" ht="37.5" hidden="1" x14ac:dyDescent="0.3">
      <c r="A47" s="32"/>
      <c r="B47" s="33" t="s">
        <v>210</v>
      </c>
      <c r="C47" s="34" t="s">
        <v>126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>
        <f>W49+W50</f>
        <v>0</v>
      </c>
      <c r="X47" s="21">
        <f t="shared" ref="X47:X50" si="123">V47+W47</f>
        <v>0</v>
      </c>
      <c r="Y47" s="21">
        <f>Y49+Y50</f>
        <v>0</v>
      </c>
      <c r="Z47" s="21">
        <f t="shared" ref="Z47" si="124">X47+Y47</f>
        <v>0</v>
      </c>
      <c r="AA47" s="21">
        <f>AA49+AA50</f>
        <v>0</v>
      </c>
      <c r="AB47" s="21">
        <f t="shared" ref="AB47" si="125">Z47+AA47</f>
        <v>0</v>
      </c>
      <c r="AC47" s="21">
        <f>AC49+AC50</f>
        <v>0</v>
      </c>
      <c r="AD47" s="21">
        <f t="shared" ref="AD47" si="126">AB47+AC47</f>
        <v>0</v>
      </c>
      <c r="AE47" s="21">
        <f>AE49+AE50</f>
        <v>0</v>
      </c>
      <c r="AF47" s="21">
        <f t="shared" ref="AF47" si="127">AD47+AE47</f>
        <v>0</v>
      </c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>
        <f>AV49+AV50</f>
        <v>0</v>
      </c>
      <c r="AW47" s="21">
        <f t="shared" si="110"/>
        <v>0</v>
      </c>
      <c r="AX47" s="21">
        <f>AX49+AX50</f>
        <v>0</v>
      </c>
      <c r="AY47" s="21">
        <f t="shared" si="111"/>
        <v>0</v>
      </c>
      <c r="AZ47" s="21">
        <f>AZ49+AZ50</f>
        <v>0</v>
      </c>
      <c r="BA47" s="21">
        <f t="shared" si="112"/>
        <v>0</v>
      </c>
      <c r="BB47" s="21">
        <f>BB49+BB50</f>
        <v>0</v>
      </c>
      <c r="BC47" s="21">
        <f t="shared" si="113"/>
        <v>0</v>
      </c>
      <c r="BD47" s="21">
        <f>BD49+BD50</f>
        <v>0</v>
      </c>
      <c r="BE47" s="21">
        <f t="shared" si="114"/>
        <v>0</v>
      </c>
      <c r="BF47" s="21"/>
      <c r="BG47" s="21"/>
      <c r="BH47" s="22"/>
      <c r="BI47" s="21"/>
      <c r="BJ47" s="22"/>
      <c r="BK47" s="21"/>
      <c r="BL47" s="22"/>
      <c r="BM47" s="21"/>
      <c r="BN47" s="22"/>
      <c r="BO47" s="21"/>
      <c r="BP47" s="22"/>
      <c r="BQ47" s="21"/>
      <c r="BR47" s="22"/>
      <c r="BS47" s="21"/>
      <c r="BT47" s="22"/>
      <c r="BU47" s="21">
        <f>BU49+BU50</f>
        <v>0</v>
      </c>
      <c r="BV47" s="22">
        <f t="shared" si="120"/>
        <v>0</v>
      </c>
      <c r="BW47" s="21">
        <f>BW49+BW50</f>
        <v>0</v>
      </c>
      <c r="BX47" s="22">
        <f t="shared" si="121"/>
        <v>0</v>
      </c>
      <c r="BY47" s="21">
        <f>BY49+BY50</f>
        <v>0</v>
      </c>
      <c r="BZ47" s="22">
        <f t="shared" si="122"/>
        <v>0</v>
      </c>
      <c r="CA47" s="16"/>
      <c r="CB47" s="7" t="s">
        <v>28</v>
      </c>
      <c r="CC47" s="5"/>
    </row>
    <row r="48" spans="1:81" hidden="1" x14ac:dyDescent="0.3">
      <c r="A48" s="32"/>
      <c r="B48" s="36" t="s">
        <v>119</v>
      </c>
      <c r="C48" s="3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2"/>
      <c r="BI48" s="21"/>
      <c r="BJ48" s="22"/>
      <c r="BK48" s="21"/>
      <c r="BL48" s="22"/>
      <c r="BM48" s="21"/>
      <c r="BN48" s="22"/>
      <c r="BO48" s="21"/>
      <c r="BP48" s="22"/>
      <c r="BQ48" s="21"/>
      <c r="BR48" s="22"/>
      <c r="BS48" s="21"/>
      <c r="BT48" s="22"/>
      <c r="BU48" s="21"/>
      <c r="BV48" s="22"/>
      <c r="BW48" s="21"/>
      <c r="BX48" s="22"/>
      <c r="BY48" s="21"/>
      <c r="BZ48" s="22"/>
      <c r="CA48" s="16"/>
      <c r="CB48" s="7" t="s">
        <v>28</v>
      </c>
      <c r="CC48" s="5"/>
    </row>
    <row r="49" spans="1:81" hidden="1" x14ac:dyDescent="0.3">
      <c r="A49" s="32"/>
      <c r="B49" s="72" t="s">
        <v>6</v>
      </c>
      <c r="C49" s="3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>
        <f t="shared" si="123"/>
        <v>0</v>
      </c>
      <c r="Y49" s="21"/>
      <c r="Z49" s="21">
        <f t="shared" ref="Z49:Z50" si="128">X49+Y49</f>
        <v>0</v>
      </c>
      <c r="AA49" s="21"/>
      <c r="AB49" s="21">
        <f t="shared" ref="AB49:AB50" si="129">Z49+AA49</f>
        <v>0</v>
      </c>
      <c r="AC49" s="21"/>
      <c r="AD49" s="21">
        <f t="shared" ref="AD49:AD50" si="130">AB49+AC49</f>
        <v>0</v>
      </c>
      <c r="AE49" s="21"/>
      <c r="AF49" s="21">
        <f t="shared" ref="AF49:AF50" si="131">AD49+AE49</f>
        <v>0</v>
      </c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>
        <f t="shared" si="110"/>
        <v>0</v>
      </c>
      <c r="AX49" s="21"/>
      <c r="AY49" s="21">
        <f t="shared" ref="AY49:AY51" si="132">AW49+AX49</f>
        <v>0</v>
      </c>
      <c r="AZ49" s="21"/>
      <c r="BA49" s="21">
        <f t="shared" ref="BA49:BA51" si="133">AY49+AZ49</f>
        <v>0</v>
      </c>
      <c r="BB49" s="21"/>
      <c r="BC49" s="21">
        <f t="shared" ref="BC49:BC51" si="134">BA49+BB49</f>
        <v>0</v>
      </c>
      <c r="BD49" s="21"/>
      <c r="BE49" s="21">
        <f t="shared" ref="BE49:BE51" si="135">BC49+BD49</f>
        <v>0</v>
      </c>
      <c r="BF49" s="21"/>
      <c r="BG49" s="21"/>
      <c r="BH49" s="22"/>
      <c r="BI49" s="21"/>
      <c r="BJ49" s="22"/>
      <c r="BK49" s="21"/>
      <c r="BL49" s="22"/>
      <c r="BM49" s="21"/>
      <c r="BN49" s="22"/>
      <c r="BO49" s="21"/>
      <c r="BP49" s="22"/>
      <c r="BQ49" s="21"/>
      <c r="BR49" s="22"/>
      <c r="BS49" s="21"/>
      <c r="BT49" s="22"/>
      <c r="BU49" s="21"/>
      <c r="BV49" s="22">
        <f t="shared" si="120"/>
        <v>0</v>
      </c>
      <c r="BW49" s="21"/>
      <c r="BX49" s="22">
        <f t="shared" ref="BX49:BX51" si="136">BV49+BW49</f>
        <v>0</v>
      </c>
      <c r="BY49" s="21"/>
      <c r="BZ49" s="22">
        <f t="shared" ref="BZ49:BZ51" si="137">BX49+BY49</f>
        <v>0</v>
      </c>
      <c r="CA49" s="16" t="s">
        <v>165</v>
      </c>
      <c r="CB49" s="7" t="s">
        <v>28</v>
      </c>
      <c r="CC49" s="5"/>
    </row>
    <row r="50" spans="1:81" hidden="1" x14ac:dyDescent="0.3">
      <c r="A50" s="37"/>
      <c r="B50" s="36" t="s">
        <v>270</v>
      </c>
      <c r="C50" s="33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>
        <f t="shared" si="123"/>
        <v>0</v>
      </c>
      <c r="Y50" s="21"/>
      <c r="Z50" s="21">
        <f t="shared" si="128"/>
        <v>0</v>
      </c>
      <c r="AA50" s="21"/>
      <c r="AB50" s="21">
        <f t="shared" si="129"/>
        <v>0</v>
      </c>
      <c r="AC50" s="21"/>
      <c r="AD50" s="21">
        <f t="shared" si="130"/>
        <v>0</v>
      </c>
      <c r="AE50" s="21"/>
      <c r="AF50" s="21">
        <f t="shared" si="131"/>
        <v>0</v>
      </c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>
        <f t="shared" si="110"/>
        <v>0</v>
      </c>
      <c r="AX50" s="21"/>
      <c r="AY50" s="21">
        <f t="shared" si="132"/>
        <v>0</v>
      </c>
      <c r="AZ50" s="21"/>
      <c r="BA50" s="21">
        <f t="shared" si="133"/>
        <v>0</v>
      </c>
      <c r="BB50" s="21"/>
      <c r="BC50" s="21">
        <f t="shared" si="134"/>
        <v>0</v>
      </c>
      <c r="BD50" s="21"/>
      <c r="BE50" s="21">
        <f t="shared" si="135"/>
        <v>0</v>
      </c>
      <c r="BF50" s="21"/>
      <c r="BG50" s="21"/>
      <c r="BH50" s="22"/>
      <c r="BI50" s="21"/>
      <c r="BJ50" s="22"/>
      <c r="BK50" s="21"/>
      <c r="BL50" s="22"/>
      <c r="BM50" s="21"/>
      <c r="BN50" s="22"/>
      <c r="BO50" s="21"/>
      <c r="BP50" s="22"/>
      <c r="BQ50" s="21"/>
      <c r="BR50" s="22"/>
      <c r="BS50" s="21"/>
      <c r="BT50" s="22"/>
      <c r="BU50" s="21"/>
      <c r="BV50" s="22">
        <f t="shared" si="120"/>
        <v>0</v>
      </c>
      <c r="BW50" s="21"/>
      <c r="BX50" s="22">
        <f t="shared" si="136"/>
        <v>0</v>
      </c>
      <c r="BY50" s="21"/>
      <c r="BZ50" s="22">
        <f t="shared" si="137"/>
        <v>0</v>
      </c>
      <c r="CA50" s="16" t="s">
        <v>165</v>
      </c>
      <c r="CB50" s="7" t="s">
        <v>28</v>
      </c>
      <c r="CC50" s="5"/>
    </row>
    <row r="51" spans="1:81" ht="56.25" hidden="1" x14ac:dyDescent="0.3">
      <c r="A51" s="1" t="s">
        <v>137</v>
      </c>
      <c r="B51" s="33" t="s">
        <v>243</v>
      </c>
      <c r="C51" s="33" t="s">
        <v>31</v>
      </c>
      <c r="D51" s="21">
        <f>D53+D54</f>
        <v>18748.3</v>
      </c>
      <c r="E51" s="21">
        <f>E53+E54</f>
        <v>0</v>
      </c>
      <c r="F51" s="21">
        <f t="shared" si="0"/>
        <v>18748.3</v>
      </c>
      <c r="G51" s="21">
        <f>G53+G54</f>
        <v>-18748.3</v>
      </c>
      <c r="H51" s="21">
        <f t="shared" si="104"/>
        <v>0</v>
      </c>
      <c r="I51" s="21">
        <f>I53+I54</f>
        <v>0</v>
      </c>
      <c r="J51" s="21">
        <f>H51+I51</f>
        <v>0</v>
      </c>
      <c r="K51" s="21">
        <f>K53+K54</f>
        <v>0</v>
      </c>
      <c r="L51" s="21">
        <f>J51+K51</f>
        <v>0</v>
      </c>
      <c r="M51" s="21">
        <f>M53+M54</f>
        <v>0</v>
      </c>
      <c r="N51" s="21">
        <f>L51+M51</f>
        <v>0</v>
      </c>
      <c r="O51" s="21">
        <f>O53+O54</f>
        <v>0</v>
      </c>
      <c r="P51" s="21">
        <f>N51+O51</f>
        <v>0</v>
      </c>
      <c r="Q51" s="21">
        <f>Q53+Q54</f>
        <v>0</v>
      </c>
      <c r="R51" s="21">
        <f>P51+Q51</f>
        <v>0</v>
      </c>
      <c r="S51" s="21">
        <f>S53+S54</f>
        <v>0</v>
      </c>
      <c r="T51" s="21">
        <f>R51+S51</f>
        <v>0</v>
      </c>
      <c r="U51" s="21">
        <f>U53+U54</f>
        <v>0</v>
      </c>
      <c r="V51" s="21">
        <f>T51+U51</f>
        <v>0</v>
      </c>
      <c r="W51" s="21">
        <f>W53+W54</f>
        <v>0</v>
      </c>
      <c r="X51" s="21">
        <f>V51+W51</f>
        <v>0</v>
      </c>
      <c r="Y51" s="21">
        <f>Y53+Y54</f>
        <v>0</v>
      </c>
      <c r="Z51" s="21">
        <f>X51+Y51</f>
        <v>0</v>
      </c>
      <c r="AA51" s="21">
        <f>AA53+AA54</f>
        <v>0</v>
      </c>
      <c r="AB51" s="21">
        <f>Z51+AA51</f>
        <v>0</v>
      </c>
      <c r="AC51" s="21">
        <f>AC53+AC54</f>
        <v>0</v>
      </c>
      <c r="AD51" s="21">
        <f>AB51+AC51</f>
        <v>0</v>
      </c>
      <c r="AE51" s="21">
        <f>AE53+AE54</f>
        <v>0</v>
      </c>
      <c r="AF51" s="21">
        <f>AD51+AE51</f>
        <v>0</v>
      </c>
      <c r="AG51" s="21">
        <f t="shared" ref="AG51:BF51" si="138">AG53+AG54</f>
        <v>107362.3</v>
      </c>
      <c r="AH51" s="21">
        <f>AH53+AH54</f>
        <v>0</v>
      </c>
      <c r="AI51" s="21">
        <f t="shared" si="7"/>
        <v>107362.3</v>
      </c>
      <c r="AJ51" s="21">
        <f>AJ53+AJ54</f>
        <v>125520.90000000001</v>
      </c>
      <c r="AK51" s="21">
        <f>AI51+AJ51</f>
        <v>232883.20000000001</v>
      </c>
      <c r="AL51" s="21">
        <f>AL53+AL54</f>
        <v>0</v>
      </c>
      <c r="AM51" s="21">
        <f t="shared" si="105"/>
        <v>232883.20000000001</v>
      </c>
      <c r="AN51" s="21">
        <f>AN53+AN54</f>
        <v>0</v>
      </c>
      <c r="AO51" s="21">
        <f t="shared" si="106"/>
        <v>232883.20000000001</v>
      </c>
      <c r="AP51" s="21">
        <f>AP53+AP54</f>
        <v>-232883.20000000001</v>
      </c>
      <c r="AQ51" s="21">
        <f t="shared" si="107"/>
        <v>0</v>
      </c>
      <c r="AR51" s="21">
        <f>AR53+AR54</f>
        <v>0</v>
      </c>
      <c r="AS51" s="21">
        <f t="shared" si="108"/>
        <v>0</v>
      </c>
      <c r="AT51" s="21">
        <f>AT53+AT54</f>
        <v>0</v>
      </c>
      <c r="AU51" s="21">
        <f t="shared" si="109"/>
        <v>0</v>
      </c>
      <c r="AV51" s="21">
        <f>AV53+AV54</f>
        <v>0</v>
      </c>
      <c r="AW51" s="21">
        <f t="shared" si="110"/>
        <v>0</v>
      </c>
      <c r="AX51" s="21">
        <f>AX53+AX54</f>
        <v>0</v>
      </c>
      <c r="AY51" s="21">
        <f t="shared" si="132"/>
        <v>0</v>
      </c>
      <c r="AZ51" s="21">
        <f>AZ53+AZ54</f>
        <v>0</v>
      </c>
      <c r="BA51" s="21">
        <f t="shared" si="133"/>
        <v>0</v>
      </c>
      <c r="BB51" s="21">
        <f>BB53+BB54</f>
        <v>0</v>
      </c>
      <c r="BC51" s="21">
        <f t="shared" si="134"/>
        <v>0</v>
      </c>
      <c r="BD51" s="21">
        <f>BD53+BD54</f>
        <v>0</v>
      </c>
      <c r="BE51" s="21">
        <f t="shared" si="135"/>
        <v>0</v>
      </c>
      <c r="BF51" s="21">
        <f t="shared" si="138"/>
        <v>576234.69999999995</v>
      </c>
      <c r="BG51" s="21">
        <f>BG53+BG54</f>
        <v>0</v>
      </c>
      <c r="BH51" s="22">
        <f t="shared" si="10"/>
        <v>576234.69999999995</v>
      </c>
      <c r="BI51" s="21">
        <f>BI53+BI54</f>
        <v>0</v>
      </c>
      <c r="BJ51" s="22">
        <f>BH51+BI51</f>
        <v>576234.69999999995</v>
      </c>
      <c r="BK51" s="21">
        <f>BK53+BK54</f>
        <v>0</v>
      </c>
      <c r="BL51" s="22">
        <f t="shared" si="115"/>
        <v>576234.69999999995</v>
      </c>
      <c r="BM51" s="21">
        <f>BM53+BM54</f>
        <v>0</v>
      </c>
      <c r="BN51" s="22">
        <f t="shared" si="116"/>
        <v>576234.69999999995</v>
      </c>
      <c r="BO51" s="21">
        <f>BO53+BO54</f>
        <v>-576234.69999999995</v>
      </c>
      <c r="BP51" s="22">
        <f t="shared" si="117"/>
        <v>0</v>
      </c>
      <c r="BQ51" s="21">
        <f>BQ53+BQ54</f>
        <v>0</v>
      </c>
      <c r="BR51" s="22">
        <f t="shared" si="118"/>
        <v>0</v>
      </c>
      <c r="BS51" s="21">
        <f>BS53+BS54</f>
        <v>0</v>
      </c>
      <c r="BT51" s="22">
        <f t="shared" si="119"/>
        <v>0</v>
      </c>
      <c r="BU51" s="21">
        <f>BU53+BU54</f>
        <v>0</v>
      </c>
      <c r="BV51" s="22">
        <f t="shared" si="120"/>
        <v>0</v>
      </c>
      <c r="BW51" s="21">
        <f>BW53+BW54</f>
        <v>0</v>
      </c>
      <c r="BX51" s="22">
        <f t="shared" si="136"/>
        <v>0</v>
      </c>
      <c r="BY51" s="21">
        <f>BY53+BY54</f>
        <v>0</v>
      </c>
      <c r="BZ51" s="22">
        <f t="shared" si="137"/>
        <v>0</v>
      </c>
      <c r="CA51" s="16"/>
      <c r="CB51" s="7" t="s">
        <v>28</v>
      </c>
      <c r="CC51" s="5"/>
    </row>
    <row r="52" spans="1:81" hidden="1" x14ac:dyDescent="0.3">
      <c r="A52" s="1"/>
      <c r="B52" s="36" t="s">
        <v>119</v>
      </c>
      <c r="C52" s="3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2"/>
      <c r="BI52" s="21"/>
      <c r="BJ52" s="22"/>
      <c r="BK52" s="21"/>
      <c r="BL52" s="22"/>
      <c r="BM52" s="21"/>
      <c r="BN52" s="22"/>
      <c r="BO52" s="21"/>
      <c r="BP52" s="22"/>
      <c r="BQ52" s="21"/>
      <c r="BR52" s="22"/>
      <c r="BS52" s="21"/>
      <c r="BT52" s="22"/>
      <c r="BU52" s="21"/>
      <c r="BV52" s="22"/>
      <c r="BW52" s="21"/>
      <c r="BX52" s="22"/>
      <c r="BY52" s="21"/>
      <c r="BZ52" s="22"/>
      <c r="CA52" s="16"/>
      <c r="CB52" s="7" t="s">
        <v>28</v>
      </c>
      <c r="CC52" s="5"/>
    </row>
    <row r="53" spans="1:81" hidden="1" x14ac:dyDescent="0.3">
      <c r="A53" s="1"/>
      <c r="B53" s="72" t="s">
        <v>6</v>
      </c>
      <c r="C53" s="15"/>
      <c r="D53" s="21">
        <v>18748.3</v>
      </c>
      <c r="E53" s="21"/>
      <c r="F53" s="21">
        <f t="shared" si="0"/>
        <v>18748.3</v>
      </c>
      <c r="G53" s="21">
        <v>-18748.3</v>
      </c>
      <c r="H53" s="21">
        <f t="shared" ref="H53:H71" si="139">F53+G53</f>
        <v>0</v>
      </c>
      <c r="I53" s="21"/>
      <c r="J53" s="21">
        <f t="shared" ref="J53:J71" si="140">H53+I53</f>
        <v>0</v>
      </c>
      <c r="K53" s="21"/>
      <c r="L53" s="21">
        <f t="shared" ref="L53:L71" si="141">J53+K53</f>
        <v>0</v>
      </c>
      <c r="M53" s="21"/>
      <c r="N53" s="21">
        <f t="shared" ref="N53:N71" si="142">L53+M53</f>
        <v>0</v>
      </c>
      <c r="O53" s="21"/>
      <c r="P53" s="21">
        <f t="shared" ref="P53:P55" si="143">N53+O53</f>
        <v>0</v>
      </c>
      <c r="Q53" s="21"/>
      <c r="R53" s="21">
        <f t="shared" ref="R53:R55" si="144">P53+Q53</f>
        <v>0</v>
      </c>
      <c r="S53" s="21"/>
      <c r="T53" s="21">
        <f t="shared" ref="T53:T55" si="145">R53+S53</f>
        <v>0</v>
      </c>
      <c r="U53" s="21"/>
      <c r="V53" s="21">
        <f t="shared" ref="V53:V55" si="146">T53+U53</f>
        <v>0</v>
      </c>
      <c r="W53" s="21"/>
      <c r="X53" s="21">
        <f t="shared" ref="X53:X55" si="147">V53+W53</f>
        <v>0</v>
      </c>
      <c r="Y53" s="21"/>
      <c r="Z53" s="21">
        <f t="shared" ref="Z53:Z55" si="148">X53+Y53</f>
        <v>0</v>
      </c>
      <c r="AA53" s="21"/>
      <c r="AB53" s="21">
        <f t="shared" ref="AB53:AB55" si="149">Z53+AA53</f>
        <v>0</v>
      </c>
      <c r="AC53" s="21"/>
      <c r="AD53" s="21">
        <f t="shared" ref="AD53:AD55" si="150">AB53+AC53</f>
        <v>0</v>
      </c>
      <c r="AE53" s="21"/>
      <c r="AF53" s="21">
        <f t="shared" ref="AF53:AF55" si="151">AD53+AE53</f>
        <v>0</v>
      </c>
      <c r="AG53" s="21">
        <v>107362.3</v>
      </c>
      <c r="AH53" s="21"/>
      <c r="AI53" s="21">
        <f t="shared" si="7"/>
        <v>107362.3</v>
      </c>
      <c r="AJ53" s="21">
        <v>18748.3</v>
      </c>
      <c r="AK53" s="21">
        <f t="shared" ref="AK53:AK71" si="152">AI53+AJ53</f>
        <v>126110.6</v>
      </c>
      <c r="AL53" s="21"/>
      <c r="AM53" s="21">
        <f t="shared" ref="AM53:AM71" si="153">AK53+AL53</f>
        <v>126110.6</v>
      </c>
      <c r="AN53" s="21"/>
      <c r="AO53" s="21">
        <f t="shared" ref="AO53:AO71" si="154">AM53+AN53</f>
        <v>126110.6</v>
      </c>
      <c r="AP53" s="21">
        <v>-126110.6</v>
      </c>
      <c r="AQ53" s="21">
        <f t="shared" ref="AQ53:AQ71" si="155">AO53+AP53</f>
        <v>0</v>
      </c>
      <c r="AR53" s="21"/>
      <c r="AS53" s="21">
        <f t="shared" ref="AS53:AS55" si="156">AQ53+AR53</f>
        <v>0</v>
      </c>
      <c r="AT53" s="21"/>
      <c r="AU53" s="21">
        <f t="shared" ref="AU53:AU55" si="157">AS53+AT53</f>
        <v>0</v>
      </c>
      <c r="AV53" s="21"/>
      <c r="AW53" s="21">
        <f t="shared" ref="AW53:AW55" si="158">AU53+AV53</f>
        <v>0</v>
      </c>
      <c r="AX53" s="21"/>
      <c r="AY53" s="21">
        <f t="shared" ref="AY53:AY55" si="159">AW53+AX53</f>
        <v>0</v>
      </c>
      <c r="AZ53" s="21"/>
      <c r="BA53" s="21">
        <f t="shared" ref="BA53:BA55" si="160">AY53+AZ53</f>
        <v>0</v>
      </c>
      <c r="BB53" s="21"/>
      <c r="BC53" s="21">
        <f t="shared" ref="BC53:BC55" si="161">BA53+BB53</f>
        <v>0</v>
      </c>
      <c r="BD53" s="21"/>
      <c r="BE53" s="21">
        <f t="shared" ref="BE53:BE55" si="162">BC53+BD53</f>
        <v>0</v>
      </c>
      <c r="BF53" s="21">
        <v>341329.5</v>
      </c>
      <c r="BG53" s="21"/>
      <c r="BH53" s="22">
        <f t="shared" si="10"/>
        <v>341329.5</v>
      </c>
      <c r="BI53" s="21"/>
      <c r="BJ53" s="22">
        <f t="shared" ref="BJ53:BJ71" si="163">BH53+BI53</f>
        <v>341329.5</v>
      </c>
      <c r="BK53" s="21"/>
      <c r="BL53" s="22">
        <f t="shared" ref="BL53:BL71" si="164">BJ53+BK53</f>
        <v>341329.5</v>
      </c>
      <c r="BM53" s="21"/>
      <c r="BN53" s="22">
        <f t="shared" ref="BN53:BN71" si="165">BL53+BM53</f>
        <v>341329.5</v>
      </c>
      <c r="BO53" s="21">
        <v>-341329.5</v>
      </c>
      <c r="BP53" s="22">
        <f t="shared" ref="BP53:BP71" si="166">BN53+BO53</f>
        <v>0</v>
      </c>
      <c r="BQ53" s="21"/>
      <c r="BR53" s="22">
        <f t="shared" ref="BR53:BR55" si="167">BP53+BQ53</f>
        <v>0</v>
      </c>
      <c r="BS53" s="21"/>
      <c r="BT53" s="22">
        <f t="shared" ref="BT53:BT55" si="168">BR53+BS53</f>
        <v>0</v>
      </c>
      <c r="BU53" s="21"/>
      <c r="BV53" s="22">
        <f t="shared" ref="BV53:BV55" si="169">BT53+BU53</f>
        <v>0</v>
      </c>
      <c r="BW53" s="21"/>
      <c r="BX53" s="22">
        <f t="shared" ref="BX53:BX55" si="170">BV53+BW53</f>
        <v>0</v>
      </c>
      <c r="BY53" s="21"/>
      <c r="BZ53" s="22">
        <f t="shared" ref="BZ53:BZ55" si="171">BX53+BY53</f>
        <v>0</v>
      </c>
      <c r="CA53" s="16" t="s">
        <v>166</v>
      </c>
      <c r="CB53" s="7" t="s">
        <v>28</v>
      </c>
      <c r="CC53" s="5"/>
    </row>
    <row r="54" spans="1:81" hidden="1" x14ac:dyDescent="0.3">
      <c r="A54" s="1"/>
      <c r="B54" s="36" t="s">
        <v>11</v>
      </c>
      <c r="C54" s="33"/>
      <c r="D54" s="21">
        <v>0</v>
      </c>
      <c r="E54" s="21"/>
      <c r="F54" s="21">
        <f t="shared" si="0"/>
        <v>0</v>
      </c>
      <c r="G54" s="21"/>
      <c r="H54" s="21">
        <f t="shared" si="139"/>
        <v>0</v>
      </c>
      <c r="I54" s="21"/>
      <c r="J54" s="21">
        <f t="shared" si="140"/>
        <v>0</v>
      </c>
      <c r="K54" s="21"/>
      <c r="L54" s="21">
        <f t="shared" si="141"/>
        <v>0</v>
      </c>
      <c r="M54" s="21"/>
      <c r="N54" s="21">
        <f t="shared" si="142"/>
        <v>0</v>
      </c>
      <c r="O54" s="21"/>
      <c r="P54" s="21">
        <f t="shared" si="143"/>
        <v>0</v>
      </c>
      <c r="Q54" s="21"/>
      <c r="R54" s="21">
        <f t="shared" si="144"/>
        <v>0</v>
      </c>
      <c r="S54" s="21"/>
      <c r="T54" s="21">
        <f t="shared" si="145"/>
        <v>0</v>
      </c>
      <c r="U54" s="21"/>
      <c r="V54" s="21">
        <f t="shared" si="146"/>
        <v>0</v>
      </c>
      <c r="W54" s="21"/>
      <c r="X54" s="21">
        <f t="shared" si="147"/>
        <v>0</v>
      </c>
      <c r="Y54" s="21"/>
      <c r="Z54" s="21">
        <f t="shared" si="148"/>
        <v>0</v>
      </c>
      <c r="AA54" s="21"/>
      <c r="AB54" s="21">
        <f t="shared" si="149"/>
        <v>0</v>
      </c>
      <c r="AC54" s="21"/>
      <c r="AD54" s="21">
        <f t="shared" si="150"/>
        <v>0</v>
      </c>
      <c r="AE54" s="21"/>
      <c r="AF54" s="21">
        <f t="shared" si="151"/>
        <v>0</v>
      </c>
      <c r="AG54" s="21">
        <v>0</v>
      </c>
      <c r="AH54" s="21"/>
      <c r="AI54" s="21">
        <f t="shared" si="7"/>
        <v>0</v>
      </c>
      <c r="AJ54" s="21">
        <v>106772.6</v>
      </c>
      <c r="AK54" s="21">
        <f t="shared" si="152"/>
        <v>106772.6</v>
      </c>
      <c r="AL54" s="21"/>
      <c r="AM54" s="21">
        <f t="shared" si="153"/>
        <v>106772.6</v>
      </c>
      <c r="AN54" s="21"/>
      <c r="AO54" s="21">
        <f t="shared" si="154"/>
        <v>106772.6</v>
      </c>
      <c r="AP54" s="21">
        <v>-106772.6</v>
      </c>
      <c r="AQ54" s="21">
        <f t="shared" si="155"/>
        <v>0</v>
      </c>
      <c r="AR54" s="21"/>
      <c r="AS54" s="21">
        <f t="shared" si="156"/>
        <v>0</v>
      </c>
      <c r="AT54" s="21"/>
      <c r="AU54" s="21">
        <f t="shared" si="157"/>
        <v>0</v>
      </c>
      <c r="AV54" s="21"/>
      <c r="AW54" s="21">
        <f t="shared" si="158"/>
        <v>0</v>
      </c>
      <c r="AX54" s="21"/>
      <c r="AY54" s="21">
        <f t="shared" si="159"/>
        <v>0</v>
      </c>
      <c r="AZ54" s="21"/>
      <c r="BA54" s="21">
        <f t="shared" si="160"/>
        <v>0</v>
      </c>
      <c r="BB54" s="21"/>
      <c r="BC54" s="21">
        <f t="shared" si="161"/>
        <v>0</v>
      </c>
      <c r="BD54" s="21"/>
      <c r="BE54" s="21">
        <f t="shared" si="162"/>
        <v>0</v>
      </c>
      <c r="BF54" s="21">
        <v>234905.2</v>
      </c>
      <c r="BG54" s="21"/>
      <c r="BH54" s="22">
        <f t="shared" si="10"/>
        <v>234905.2</v>
      </c>
      <c r="BI54" s="21"/>
      <c r="BJ54" s="22">
        <f t="shared" si="163"/>
        <v>234905.2</v>
      </c>
      <c r="BK54" s="21"/>
      <c r="BL54" s="22">
        <f t="shared" si="164"/>
        <v>234905.2</v>
      </c>
      <c r="BM54" s="21"/>
      <c r="BN54" s="22">
        <f t="shared" si="165"/>
        <v>234905.2</v>
      </c>
      <c r="BO54" s="21">
        <v>-234905.2</v>
      </c>
      <c r="BP54" s="22">
        <f t="shared" si="166"/>
        <v>0</v>
      </c>
      <c r="BQ54" s="21"/>
      <c r="BR54" s="22">
        <f t="shared" si="167"/>
        <v>0</v>
      </c>
      <c r="BS54" s="21"/>
      <c r="BT54" s="22">
        <f t="shared" si="168"/>
        <v>0</v>
      </c>
      <c r="BU54" s="21"/>
      <c r="BV54" s="22">
        <f t="shared" si="169"/>
        <v>0</v>
      </c>
      <c r="BW54" s="21"/>
      <c r="BX54" s="22">
        <f t="shared" si="170"/>
        <v>0</v>
      </c>
      <c r="BY54" s="21"/>
      <c r="BZ54" s="22">
        <f t="shared" si="171"/>
        <v>0</v>
      </c>
      <c r="CA54" s="16" t="s">
        <v>170</v>
      </c>
      <c r="CB54" s="7" t="s">
        <v>28</v>
      </c>
      <c r="CC54" s="5"/>
    </row>
    <row r="55" spans="1:81" ht="56.25" x14ac:dyDescent="0.3">
      <c r="A55" s="35" t="s">
        <v>137</v>
      </c>
      <c r="B55" s="36" t="s">
        <v>250</v>
      </c>
      <c r="C55" s="33" t="s">
        <v>31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>
        <f t="shared" si="142"/>
        <v>0</v>
      </c>
      <c r="O55" s="21">
        <f>O58+O57+O59</f>
        <v>81307.5</v>
      </c>
      <c r="P55" s="21">
        <f t="shared" si="143"/>
        <v>81307.5</v>
      </c>
      <c r="Q55" s="21">
        <f>Q58+Q57+Q59</f>
        <v>0</v>
      </c>
      <c r="R55" s="21">
        <f t="shared" si="144"/>
        <v>81307.5</v>
      </c>
      <c r="S55" s="21">
        <f>S58+S57+S59</f>
        <v>0</v>
      </c>
      <c r="T55" s="21">
        <f t="shared" si="145"/>
        <v>81307.5</v>
      </c>
      <c r="U55" s="21">
        <f>U58+U57+U59</f>
        <v>0</v>
      </c>
      <c r="V55" s="21">
        <f t="shared" si="146"/>
        <v>81307.5</v>
      </c>
      <c r="W55" s="21">
        <f>W58+W57+W59</f>
        <v>0</v>
      </c>
      <c r="X55" s="21">
        <f t="shared" si="147"/>
        <v>81307.5</v>
      </c>
      <c r="Y55" s="21">
        <f>Y58+Y57+Y59</f>
        <v>0</v>
      </c>
      <c r="Z55" s="21">
        <f t="shared" si="148"/>
        <v>81307.5</v>
      </c>
      <c r="AA55" s="21">
        <f>AA58+AA57+AA59</f>
        <v>21464.737000000001</v>
      </c>
      <c r="AB55" s="21">
        <f t="shared" si="149"/>
        <v>102772.23699999999</v>
      </c>
      <c r="AC55" s="21">
        <f>AC58+AC57+AC59</f>
        <v>0</v>
      </c>
      <c r="AD55" s="21">
        <f t="shared" si="150"/>
        <v>102772.23699999999</v>
      </c>
      <c r="AE55" s="21">
        <f>AE58+AE57+AE59</f>
        <v>0</v>
      </c>
      <c r="AF55" s="21">
        <f t="shared" si="151"/>
        <v>102772.23699999999</v>
      </c>
      <c r="AG55" s="21"/>
      <c r="AH55" s="21"/>
      <c r="AI55" s="21"/>
      <c r="AJ55" s="21"/>
      <c r="AK55" s="21"/>
      <c r="AL55" s="21"/>
      <c r="AM55" s="21"/>
      <c r="AN55" s="21"/>
      <c r="AO55" s="21"/>
      <c r="AP55" s="21">
        <f>AP57+AP58</f>
        <v>232883.20000000001</v>
      </c>
      <c r="AQ55" s="21">
        <f t="shared" si="155"/>
        <v>232883.20000000001</v>
      </c>
      <c r="AR55" s="21">
        <f>AR58+AR57+AR59</f>
        <v>526931.19999999995</v>
      </c>
      <c r="AS55" s="21">
        <f t="shared" si="156"/>
        <v>759814.39999999991</v>
      </c>
      <c r="AT55" s="21">
        <f>AT58+AT57+AT59</f>
        <v>0</v>
      </c>
      <c r="AU55" s="21">
        <f t="shared" si="157"/>
        <v>759814.39999999991</v>
      </c>
      <c r="AV55" s="21">
        <f>AV58+AV57+AV59</f>
        <v>0</v>
      </c>
      <c r="AW55" s="21">
        <f t="shared" si="158"/>
        <v>759814.39999999991</v>
      </c>
      <c r="AX55" s="21">
        <f>AX58+AX57+AX59</f>
        <v>0</v>
      </c>
      <c r="AY55" s="21">
        <f t="shared" si="159"/>
        <v>759814.39999999991</v>
      </c>
      <c r="AZ55" s="21">
        <f>AZ58+AZ57+AZ59</f>
        <v>21064.397000000001</v>
      </c>
      <c r="BA55" s="21">
        <f t="shared" si="160"/>
        <v>780878.7969999999</v>
      </c>
      <c r="BB55" s="21">
        <f>BB58+BB57+BB59</f>
        <v>0</v>
      </c>
      <c r="BC55" s="21">
        <f t="shared" si="161"/>
        <v>780878.7969999999</v>
      </c>
      <c r="BD55" s="21">
        <f>BD58+BD57+BD59</f>
        <v>0</v>
      </c>
      <c r="BE55" s="21">
        <f t="shared" si="162"/>
        <v>780878.7969999999</v>
      </c>
      <c r="BF55" s="21"/>
      <c r="BG55" s="21"/>
      <c r="BH55" s="22"/>
      <c r="BI55" s="21"/>
      <c r="BJ55" s="22"/>
      <c r="BK55" s="21"/>
      <c r="BL55" s="22"/>
      <c r="BM55" s="21"/>
      <c r="BN55" s="22"/>
      <c r="BO55" s="21">
        <f>BO57+BO58</f>
        <v>576234.69999999995</v>
      </c>
      <c r="BP55" s="22">
        <f t="shared" si="166"/>
        <v>576234.69999999995</v>
      </c>
      <c r="BQ55" s="21">
        <f>BQ58+BQ57+BQ59</f>
        <v>43694.3</v>
      </c>
      <c r="BR55" s="22">
        <f t="shared" si="167"/>
        <v>619929</v>
      </c>
      <c r="BS55" s="21">
        <f>BS58+BS57+BS59</f>
        <v>0</v>
      </c>
      <c r="BT55" s="22">
        <f t="shared" si="168"/>
        <v>619929</v>
      </c>
      <c r="BU55" s="21">
        <f>BU58+BU57+BU59</f>
        <v>0</v>
      </c>
      <c r="BV55" s="22">
        <f t="shared" si="169"/>
        <v>619929</v>
      </c>
      <c r="BW55" s="21">
        <f>BW58+BW57+BW59</f>
        <v>-42529.133999999998</v>
      </c>
      <c r="BX55" s="22">
        <f t="shared" si="170"/>
        <v>577399.86600000004</v>
      </c>
      <c r="BY55" s="21">
        <f>BY58+BY57+BY59</f>
        <v>0</v>
      </c>
      <c r="BZ55" s="22">
        <f t="shared" si="171"/>
        <v>577399.86600000004</v>
      </c>
      <c r="CA55" s="16"/>
      <c r="CC55" s="5"/>
    </row>
    <row r="56" spans="1:81" x14ac:dyDescent="0.3">
      <c r="A56" s="35"/>
      <c r="B56" s="36" t="s">
        <v>119</v>
      </c>
      <c r="C56" s="3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2"/>
      <c r="BI56" s="21"/>
      <c r="BJ56" s="22"/>
      <c r="BK56" s="21"/>
      <c r="BL56" s="22"/>
      <c r="BM56" s="21"/>
      <c r="BN56" s="22"/>
      <c r="BO56" s="21"/>
      <c r="BP56" s="22"/>
      <c r="BQ56" s="21"/>
      <c r="BR56" s="22"/>
      <c r="BS56" s="21"/>
      <c r="BT56" s="22"/>
      <c r="BU56" s="21"/>
      <c r="BV56" s="22"/>
      <c r="BW56" s="21"/>
      <c r="BX56" s="22"/>
      <c r="BY56" s="21"/>
      <c r="BZ56" s="22"/>
      <c r="CA56" s="16"/>
      <c r="CC56" s="5"/>
    </row>
    <row r="57" spans="1:81" hidden="1" x14ac:dyDescent="0.3">
      <c r="A57" s="35"/>
      <c r="B57" s="72" t="s">
        <v>6</v>
      </c>
      <c r="C57" s="33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>
        <f t="shared" si="142"/>
        <v>0</v>
      </c>
      <c r="O57" s="21"/>
      <c r="P57" s="21">
        <f t="shared" ref="P57:P67" si="172">N57+O57</f>
        <v>0</v>
      </c>
      <c r="Q57" s="21"/>
      <c r="R57" s="21">
        <f t="shared" ref="R57:R67" si="173">P57+Q57</f>
        <v>0</v>
      </c>
      <c r="S57" s="21"/>
      <c r="T57" s="21">
        <f t="shared" ref="T57:T67" si="174">R57+S57</f>
        <v>0</v>
      </c>
      <c r="U57" s="21"/>
      <c r="V57" s="21">
        <f t="shared" ref="V57:V67" si="175">T57+U57</f>
        <v>0</v>
      </c>
      <c r="W57" s="21"/>
      <c r="X57" s="21">
        <f t="shared" ref="X57:X67" si="176">V57+W57</f>
        <v>0</v>
      </c>
      <c r="Y57" s="21"/>
      <c r="Z57" s="21">
        <f t="shared" ref="Z57:Z67" si="177">X57+Y57</f>
        <v>0</v>
      </c>
      <c r="AA57" s="21">
        <v>21464.737000000001</v>
      </c>
      <c r="AB57" s="21">
        <f t="shared" ref="AB57:AB67" si="178">Z57+AA57</f>
        <v>21464.737000000001</v>
      </c>
      <c r="AC57" s="21"/>
      <c r="AD57" s="21">
        <f t="shared" ref="AD57:AD67" si="179">AB57+AC57</f>
        <v>21464.737000000001</v>
      </c>
      <c r="AE57" s="21"/>
      <c r="AF57" s="21">
        <f t="shared" ref="AF57:AF67" si="180">AD57+AE57</f>
        <v>21464.737000000001</v>
      </c>
      <c r="AG57" s="21"/>
      <c r="AH57" s="21"/>
      <c r="AI57" s="21"/>
      <c r="AJ57" s="21"/>
      <c r="AK57" s="21"/>
      <c r="AL57" s="21"/>
      <c r="AM57" s="21"/>
      <c r="AN57" s="21"/>
      <c r="AO57" s="21"/>
      <c r="AP57" s="21">
        <v>126110.6</v>
      </c>
      <c r="AQ57" s="21">
        <f t="shared" si="155"/>
        <v>126110.6</v>
      </c>
      <c r="AR57" s="21"/>
      <c r="AS57" s="21">
        <f t="shared" ref="AS57:AS67" si="181">AQ57+AR57</f>
        <v>126110.6</v>
      </c>
      <c r="AT57" s="21"/>
      <c r="AU57" s="21">
        <f t="shared" ref="AU57:AU67" si="182">AS57+AT57</f>
        <v>126110.6</v>
      </c>
      <c r="AV57" s="21"/>
      <c r="AW57" s="21">
        <f t="shared" ref="AW57:AW67" si="183">AU57+AV57</f>
        <v>126110.6</v>
      </c>
      <c r="AX57" s="21"/>
      <c r="AY57" s="21">
        <f t="shared" ref="AY57:AY67" si="184">AW57+AX57</f>
        <v>126110.6</v>
      </c>
      <c r="AZ57" s="21">
        <v>21064.397000000001</v>
      </c>
      <c r="BA57" s="21">
        <f t="shared" ref="BA57:BA67" si="185">AY57+AZ57</f>
        <v>147174.997</v>
      </c>
      <c r="BB57" s="21"/>
      <c r="BC57" s="21">
        <f t="shared" ref="BC57:BC67" si="186">BA57+BB57</f>
        <v>147174.997</v>
      </c>
      <c r="BD57" s="21"/>
      <c r="BE57" s="21">
        <f t="shared" ref="BE57:BE67" si="187">BC57+BD57</f>
        <v>147174.997</v>
      </c>
      <c r="BF57" s="21"/>
      <c r="BG57" s="21"/>
      <c r="BH57" s="22"/>
      <c r="BI57" s="21"/>
      <c r="BJ57" s="22"/>
      <c r="BK57" s="21"/>
      <c r="BL57" s="22"/>
      <c r="BM57" s="21"/>
      <c r="BN57" s="22"/>
      <c r="BO57" s="21">
        <v>341329.5</v>
      </c>
      <c r="BP57" s="22">
        <f t="shared" si="166"/>
        <v>341329.5</v>
      </c>
      <c r="BQ57" s="21">
        <v>-66581.3</v>
      </c>
      <c r="BR57" s="22">
        <f t="shared" ref="BR57:BR67" si="188">BP57+BQ57</f>
        <v>274748.2</v>
      </c>
      <c r="BS57" s="21"/>
      <c r="BT57" s="22">
        <f t="shared" ref="BT57:BT67" si="189">BR57+BS57</f>
        <v>274748.2</v>
      </c>
      <c r="BU57" s="21"/>
      <c r="BV57" s="22">
        <f t="shared" ref="BV57:BV67" si="190">BT57+BU57</f>
        <v>274748.2</v>
      </c>
      <c r="BW57" s="21">
        <v>-42529.133999999998</v>
      </c>
      <c r="BX57" s="22">
        <f t="shared" ref="BX57:BX67" si="191">BV57+BW57</f>
        <v>232219.06600000002</v>
      </c>
      <c r="BY57" s="21"/>
      <c r="BZ57" s="22">
        <f t="shared" ref="BZ57:BZ67" si="192">BX57+BY57</f>
        <v>232219.06600000002</v>
      </c>
      <c r="CA57" s="16" t="s">
        <v>251</v>
      </c>
      <c r="CB57" s="7" t="s">
        <v>28</v>
      </c>
      <c r="CC57" s="5"/>
    </row>
    <row r="58" spans="1:81" x14ac:dyDescent="0.3">
      <c r="A58" s="35"/>
      <c r="B58" s="36" t="s">
        <v>11</v>
      </c>
      <c r="C58" s="33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>
        <f t="shared" si="142"/>
        <v>0</v>
      </c>
      <c r="O58" s="21">
        <v>4065.4</v>
      </c>
      <c r="P58" s="21">
        <f t="shared" si="172"/>
        <v>4065.4</v>
      </c>
      <c r="Q58" s="21"/>
      <c r="R58" s="21">
        <f t="shared" si="173"/>
        <v>4065.4</v>
      </c>
      <c r="S58" s="21"/>
      <c r="T58" s="21">
        <f t="shared" si="174"/>
        <v>4065.4</v>
      </c>
      <c r="U58" s="21"/>
      <c r="V58" s="21">
        <f t="shared" si="175"/>
        <v>4065.4</v>
      </c>
      <c r="W58" s="21"/>
      <c r="X58" s="21">
        <f t="shared" si="176"/>
        <v>4065.4</v>
      </c>
      <c r="Y58" s="21"/>
      <c r="Z58" s="21">
        <f t="shared" si="177"/>
        <v>4065.4</v>
      </c>
      <c r="AA58" s="21"/>
      <c r="AB58" s="21">
        <f t="shared" si="178"/>
        <v>4065.4</v>
      </c>
      <c r="AC58" s="21"/>
      <c r="AD58" s="21">
        <f t="shared" si="179"/>
        <v>4065.4</v>
      </c>
      <c r="AE58" s="21"/>
      <c r="AF58" s="21">
        <f t="shared" si="180"/>
        <v>4065.4</v>
      </c>
      <c r="AG58" s="21"/>
      <c r="AH58" s="21"/>
      <c r="AI58" s="21"/>
      <c r="AJ58" s="21"/>
      <c r="AK58" s="21"/>
      <c r="AL58" s="21"/>
      <c r="AM58" s="21"/>
      <c r="AN58" s="21"/>
      <c r="AO58" s="21"/>
      <c r="AP58" s="21">
        <v>106772.6</v>
      </c>
      <c r="AQ58" s="21">
        <f t="shared" si="155"/>
        <v>106772.6</v>
      </c>
      <c r="AR58" s="21">
        <v>26346.6</v>
      </c>
      <c r="AS58" s="21">
        <f t="shared" si="181"/>
        <v>133119.20000000001</v>
      </c>
      <c r="AT58" s="21"/>
      <c r="AU58" s="21">
        <f t="shared" si="182"/>
        <v>133119.20000000001</v>
      </c>
      <c r="AV58" s="21"/>
      <c r="AW58" s="21">
        <f t="shared" si="183"/>
        <v>133119.20000000001</v>
      </c>
      <c r="AX58" s="21"/>
      <c r="AY58" s="21">
        <f t="shared" si="184"/>
        <v>133119.20000000001</v>
      </c>
      <c r="AZ58" s="21"/>
      <c r="BA58" s="21">
        <f t="shared" si="185"/>
        <v>133119.20000000001</v>
      </c>
      <c r="BB58" s="21"/>
      <c r="BC58" s="21">
        <f t="shared" si="186"/>
        <v>133119.20000000001</v>
      </c>
      <c r="BD58" s="21"/>
      <c r="BE58" s="21">
        <f t="shared" si="187"/>
        <v>133119.20000000001</v>
      </c>
      <c r="BF58" s="21"/>
      <c r="BG58" s="21"/>
      <c r="BH58" s="22"/>
      <c r="BI58" s="21"/>
      <c r="BJ58" s="22"/>
      <c r="BK58" s="21"/>
      <c r="BL58" s="22"/>
      <c r="BM58" s="21"/>
      <c r="BN58" s="22"/>
      <c r="BO58" s="21">
        <v>234905.2</v>
      </c>
      <c r="BP58" s="22">
        <f t="shared" si="166"/>
        <v>234905.2</v>
      </c>
      <c r="BQ58" s="21">
        <v>110275.6</v>
      </c>
      <c r="BR58" s="22">
        <f t="shared" si="188"/>
        <v>345180.80000000005</v>
      </c>
      <c r="BS58" s="21"/>
      <c r="BT58" s="22">
        <f t="shared" si="189"/>
        <v>345180.80000000005</v>
      </c>
      <c r="BU58" s="21"/>
      <c r="BV58" s="22">
        <f t="shared" si="190"/>
        <v>345180.80000000005</v>
      </c>
      <c r="BW58" s="21"/>
      <c r="BX58" s="22">
        <f t="shared" si="191"/>
        <v>345180.80000000005</v>
      </c>
      <c r="BY58" s="21"/>
      <c r="BZ58" s="22">
        <f t="shared" si="192"/>
        <v>345180.80000000005</v>
      </c>
      <c r="CA58" s="16" t="s">
        <v>259</v>
      </c>
      <c r="CC58" s="5"/>
    </row>
    <row r="59" spans="1:81" x14ac:dyDescent="0.3">
      <c r="A59" s="35"/>
      <c r="B59" s="36" t="s">
        <v>21</v>
      </c>
      <c r="C59" s="33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>
        <v>77242.100000000006</v>
      </c>
      <c r="P59" s="21">
        <f t="shared" si="172"/>
        <v>77242.100000000006</v>
      </c>
      <c r="Q59" s="21"/>
      <c r="R59" s="21">
        <f t="shared" si="173"/>
        <v>77242.100000000006</v>
      </c>
      <c r="S59" s="21"/>
      <c r="T59" s="21">
        <f t="shared" si="174"/>
        <v>77242.100000000006</v>
      </c>
      <c r="U59" s="21"/>
      <c r="V59" s="21">
        <f t="shared" si="175"/>
        <v>77242.100000000006</v>
      </c>
      <c r="W59" s="21"/>
      <c r="X59" s="21">
        <f t="shared" si="176"/>
        <v>77242.100000000006</v>
      </c>
      <c r="Y59" s="21"/>
      <c r="Z59" s="21">
        <f t="shared" si="177"/>
        <v>77242.100000000006</v>
      </c>
      <c r="AA59" s="21"/>
      <c r="AB59" s="21">
        <f t="shared" si="178"/>
        <v>77242.100000000006</v>
      </c>
      <c r="AC59" s="21"/>
      <c r="AD59" s="21">
        <f t="shared" si="179"/>
        <v>77242.100000000006</v>
      </c>
      <c r="AE59" s="21"/>
      <c r="AF59" s="21">
        <f t="shared" si="180"/>
        <v>77242.100000000006</v>
      </c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>
        <v>500584.6</v>
      </c>
      <c r="AS59" s="21">
        <f t="shared" si="181"/>
        <v>500584.6</v>
      </c>
      <c r="AT59" s="21"/>
      <c r="AU59" s="21">
        <f t="shared" si="182"/>
        <v>500584.6</v>
      </c>
      <c r="AV59" s="21"/>
      <c r="AW59" s="21">
        <f t="shared" si="183"/>
        <v>500584.6</v>
      </c>
      <c r="AX59" s="21"/>
      <c r="AY59" s="21">
        <f t="shared" si="184"/>
        <v>500584.6</v>
      </c>
      <c r="AZ59" s="21"/>
      <c r="BA59" s="21">
        <f t="shared" si="185"/>
        <v>500584.6</v>
      </c>
      <c r="BB59" s="21"/>
      <c r="BC59" s="21">
        <f t="shared" si="186"/>
        <v>500584.6</v>
      </c>
      <c r="BD59" s="21"/>
      <c r="BE59" s="21">
        <f t="shared" si="187"/>
        <v>500584.6</v>
      </c>
      <c r="BF59" s="21"/>
      <c r="BG59" s="21"/>
      <c r="BH59" s="22"/>
      <c r="BI59" s="21"/>
      <c r="BJ59" s="22"/>
      <c r="BK59" s="21"/>
      <c r="BL59" s="22"/>
      <c r="BM59" s="21"/>
      <c r="BN59" s="22"/>
      <c r="BO59" s="21"/>
      <c r="BP59" s="22"/>
      <c r="BQ59" s="21"/>
      <c r="BR59" s="22">
        <f t="shared" si="188"/>
        <v>0</v>
      </c>
      <c r="BS59" s="21"/>
      <c r="BT59" s="22">
        <f t="shared" si="189"/>
        <v>0</v>
      </c>
      <c r="BU59" s="21"/>
      <c r="BV59" s="22">
        <f t="shared" si="190"/>
        <v>0</v>
      </c>
      <c r="BW59" s="21"/>
      <c r="BX59" s="22">
        <f t="shared" si="191"/>
        <v>0</v>
      </c>
      <c r="BY59" s="21"/>
      <c r="BZ59" s="22">
        <f t="shared" si="192"/>
        <v>0</v>
      </c>
      <c r="CA59" s="16" t="s">
        <v>171</v>
      </c>
      <c r="CC59" s="5"/>
    </row>
    <row r="60" spans="1:81" ht="56.25" x14ac:dyDescent="0.3">
      <c r="A60" s="54" t="s">
        <v>138</v>
      </c>
      <c r="B60" s="56" t="s">
        <v>125</v>
      </c>
      <c r="C60" s="34" t="s">
        <v>31</v>
      </c>
      <c r="D60" s="21">
        <v>37249.1</v>
      </c>
      <c r="E60" s="21"/>
      <c r="F60" s="21">
        <f t="shared" si="0"/>
        <v>37249.1</v>
      </c>
      <c r="G60" s="21"/>
      <c r="H60" s="21">
        <f t="shared" si="139"/>
        <v>37249.1</v>
      </c>
      <c r="I60" s="21"/>
      <c r="J60" s="21">
        <f t="shared" si="140"/>
        <v>37249.1</v>
      </c>
      <c r="K60" s="21"/>
      <c r="L60" s="21">
        <f t="shared" si="141"/>
        <v>37249.1</v>
      </c>
      <c r="M60" s="21"/>
      <c r="N60" s="21">
        <f t="shared" si="142"/>
        <v>37249.1</v>
      </c>
      <c r="O60" s="21"/>
      <c r="P60" s="21">
        <f t="shared" si="172"/>
        <v>37249.1</v>
      </c>
      <c r="Q60" s="21"/>
      <c r="R60" s="21">
        <f t="shared" si="173"/>
        <v>37249.1</v>
      </c>
      <c r="S60" s="21"/>
      <c r="T60" s="21">
        <f t="shared" si="174"/>
        <v>37249.1</v>
      </c>
      <c r="U60" s="21"/>
      <c r="V60" s="21">
        <f t="shared" si="175"/>
        <v>37249.1</v>
      </c>
      <c r="W60" s="21">
        <v>494.41399999999999</v>
      </c>
      <c r="X60" s="21">
        <f t="shared" si="176"/>
        <v>37743.513999999996</v>
      </c>
      <c r="Y60" s="21"/>
      <c r="Z60" s="21">
        <f t="shared" si="177"/>
        <v>37743.513999999996</v>
      </c>
      <c r="AA60" s="21"/>
      <c r="AB60" s="21">
        <f t="shared" si="178"/>
        <v>37743.513999999996</v>
      </c>
      <c r="AC60" s="21"/>
      <c r="AD60" s="21">
        <f t="shared" si="179"/>
        <v>37743.513999999996</v>
      </c>
      <c r="AE60" s="21"/>
      <c r="AF60" s="21">
        <f t="shared" si="180"/>
        <v>37743.513999999996</v>
      </c>
      <c r="AG60" s="21">
        <v>157804</v>
      </c>
      <c r="AH60" s="21"/>
      <c r="AI60" s="21">
        <f t="shared" si="7"/>
        <v>157804</v>
      </c>
      <c r="AJ60" s="21"/>
      <c r="AK60" s="21">
        <f t="shared" si="152"/>
        <v>157804</v>
      </c>
      <c r="AL60" s="21"/>
      <c r="AM60" s="21">
        <f t="shared" si="153"/>
        <v>157804</v>
      </c>
      <c r="AN60" s="21"/>
      <c r="AO60" s="21">
        <f t="shared" si="154"/>
        <v>157804</v>
      </c>
      <c r="AP60" s="21"/>
      <c r="AQ60" s="21">
        <f t="shared" si="155"/>
        <v>157804</v>
      </c>
      <c r="AR60" s="21"/>
      <c r="AS60" s="21">
        <f t="shared" si="181"/>
        <v>157804</v>
      </c>
      <c r="AT60" s="21"/>
      <c r="AU60" s="21">
        <f t="shared" si="182"/>
        <v>157804</v>
      </c>
      <c r="AV60" s="21">
        <v>-494.41399999999999</v>
      </c>
      <c r="AW60" s="21">
        <f t="shared" si="183"/>
        <v>157309.58600000001</v>
      </c>
      <c r="AX60" s="21"/>
      <c r="AY60" s="21">
        <f t="shared" si="184"/>
        <v>157309.58600000001</v>
      </c>
      <c r="AZ60" s="21"/>
      <c r="BA60" s="21">
        <f t="shared" si="185"/>
        <v>157309.58600000001</v>
      </c>
      <c r="BB60" s="21"/>
      <c r="BC60" s="21">
        <f t="shared" si="186"/>
        <v>157309.58600000001</v>
      </c>
      <c r="BD60" s="21"/>
      <c r="BE60" s="21">
        <f t="shared" si="187"/>
        <v>157309.58600000001</v>
      </c>
      <c r="BF60" s="21">
        <v>0</v>
      </c>
      <c r="BG60" s="21"/>
      <c r="BH60" s="22">
        <f t="shared" si="10"/>
        <v>0</v>
      </c>
      <c r="BI60" s="21"/>
      <c r="BJ60" s="22">
        <f t="shared" si="163"/>
        <v>0</v>
      </c>
      <c r="BK60" s="21"/>
      <c r="BL60" s="22">
        <f t="shared" si="164"/>
        <v>0</v>
      </c>
      <c r="BM60" s="21"/>
      <c r="BN60" s="22">
        <f t="shared" si="165"/>
        <v>0</v>
      </c>
      <c r="BO60" s="21"/>
      <c r="BP60" s="22">
        <f t="shared" si="166"/>
        <v>0</v>
      </c>
      <c r="BQ60" s="21"/>
      <c r="BR60" s="22">
        <f t="shared" si="188"/>
        <v>0</v>
      </c>
      <c r="BS60" s="21"/>
      <c r="BT60" s="22">
        <f t="shared" si="189"/>
        <v>0</v>
      </c>
      <c r="BU60" s="21"/>
      <c r="BV60" s="22">
        <f t="shared" si="190"/>
        <v>0</v>
      </c>
      <c r="BW60" s="21"/>
      <c r="BX60" s="22">
        <f t="shared" si="191"/>
        <v>0</v>
      </c>
      <c r="BY60" s="21"/>
      <c r="BZ60" s="22">
        <f t="shared" si="192"/>
        <v>0</v>
      </c>
      <c r="CA60" s="16" t="s">
        <v>167</v>
      </c>
      <c r="CC60" s="5"/>
    </row>
    <row r="61" spans="1:81" ht="47.25" customHeight="1" x14ac:dyDescent="0.3">
      <c r="A61" s="60"/>
      <c r="B61" s="61"/>
      <c r="C61" s="34" t="s">
        <v>126</v>
      </c>
      <c r="D61" s="21">
        <v>0</v>
      </c>
      <c r="E61" s="21"/>
      <c r="F61" s="21">
        <f t="shared" si="0"/>
        <v>0</v>
      </c>
      <c r="G61" s="21"/>
      <c r="H61" s="21">
        <f t="shared" si="139"/>
        <v>0</v>
      </c>
      <c r="I61" s="21"/>
      <c r="J61" s="21">
        <f t="shared" si="140"/>
        <v>0</v>
      </c>
      <c r="K61" s="21"/>
      <c r="L61" s="21">
        <f t="shared" si="141"/>
        <v>0</v>
      </c>
      <c r="M61" s="21"/>
      <c r="N61" s="21">
        <f t="shared" si="142"/>
        <v>0</v>
      </c>
      <c r="O61" s="21"/>
      <c r="P61" s="21">
        <f t="shared" si="172"/>
        <v>0</v>
      </c>
      <c r="Q61" s="21"/>
      <c r="R61" s="21">
        <f t="shared" si="173"/>
        <v>0</v>
      </c>
      <c r="S61" s="21"/>
      <c r="T61" s="21">
        <f t="shared" si="174"/>
        <v>0</v>
      </c>
      <c r="U61" s="21"/>
      <c r="V61" s="21">
        <f t="shared" si="175"/>
        <v>0</v>
      </c>
      <c r="W61" s="21"/>
      <c r="X61" s="21">
        <f t="shared" si="176"/>
        <v>0</v>
      </c>
      <c r="Y61" s="21"/>
      <c r="Z61" s="21">
        <f t="shared" si="177"/>
        <v>0</v>
      </c>
      <c r="AA61" s="21"/>
      <c r="AB61" s="21">
        <f t="shared" si="178"/>
        <v>0</v>
      </c>
      <c r="AC61" s="21"/>
      <c r="AD61" s="21">
        <f t="shared" si="179"/>
        <v>0</v>
      </c>
      <c r="AE61" s="21"/>
      <c r="AF61" s="21">
        <f t="shared" si="180"/>
        <v>0</v>
      </c>
      <c r="AG61" s="21">
        <v>1534.9</v>
      </c>
      <c r="AH61" s="21"/>
      <c r="AI61" s="21">
        <f t="shared" si="7"/>
        <v>1534.9</v>
      </c>
      <c r="AJ61" s="21"/>
      <c r="AK61" s="21">
        <f t="shared" si="152"/>
        <v>1534.9</v>
      </c>
      <c r="AL61" s="21"/>
      <c r="AM61" s="21">
        <f t="shared" si="153"/>
        <v>1534.9</v>
      </c>
      <c r="AN61" s="21"/>
      <c r="AO61" s="21">
        <f t="shared" si="154"/>
        <v>1534.9</v>
      </c>
      <c r="AP61" s="21"/>
      <c r="AQ61" s="21">
        <f t="shared" si="155"/>
        <v>1534.9</v>
      </c>
      <c r="AR61" s="21"/>
      <c r="AS61" s="21">
        <f t="shared" si="181"/>
        <v>1534.9</v>
      </c>
      <c r="AT61" s="21"/>
      <c r="AU61" s="21">
        <f t="shared" si="182"/>
        <v>1534.9</v>
      </c>
      <c r="AV61" s="21"/>
      <c r="AW61" s="21">
        <f t="shared" si="183"/>
        <v>1534.9</v>
      </c>
      <c r="AX61" s="21"/>
      <c r="AY61" s="21">
        <f t="shared" si="184"/>
        <v>1534.9</v>
      </c>
      <c r="AZ61" s="21"/>
      <c r="BA61" s="21">
        <f t="shared" si="185"/>
        <v>1534.9</v>
      </c>
      <c r="BB61" s="21"/>
      <c r="BC61" s="21">
        <f t="shared" si="186"/>
        <v>1534.9</v>
      </c>
      <c r="BD61" s="21"/>
      <c r="BE61" s="21">
        <f t="shared" si="187"/>
        <v>1534.9</v>
      </c>
      <c r="BF61" s="21">
        <v>0</v>
      </c>
      <c r="BG61" s="21"/>
      <c r="BH61" s="22">
        <f t="shared" si="10"/>
        <v>0</v>
      </c>
      <c r="BI61" s="21"/>
      <c r="BJ61" s="22">
        <f t="shared" si="163"/>
        <v>0</v>
      </c>
      <c r="BK61" s="21"/>
      <c r="BL61" s="22">
        <f t="shared" si="164"/>
        <v>0</v>
      </c>
      <c r="BM61" s="21"/>
      <c r="BN61" s="22">
        <f t="shared" si="165"/>
        <v>0</v>
      </c>
      <c r="BO61" s="21"/>
      <c r="BP61" s="22">
        <f t="shared" si="166"/>
        <v>0</v>
      </c>
      <c r="BQ61" s="21"/>
      <c r="BR61" s="22">
        <f t="shared" si="188"/>
        <v>0</v>
      </c>
      <c r="BS61" s="21"/>
      <c r="BT61" s="22">
        <f t="shared" si="189"/>
        <v>0</v>
      </c>
      <c r="BU61" s="21"/>
      <c r="BV61" s="22">
        <f t="shared" si="190"/>
        <v>0</v>
      </c>
      <c r="BW61" s="21"/>
      <c r="BX61" s="22">
        <f t="shared" si="191"/>
        <v>0</v>
      </c>
      <c r="BY61" s="21"/>
      <c r="BZ61" s="22">
        <f t="shared" si="192"/>
        <v>0</v>
      </c>
      <c r="CA61" s="16" t="s">
        <v>167</v>
      </c>
      <c r="CC61" s="5"/>
    </row>
    <row r="62" spans="1:81" ht="56.25" x14ac:dyDescent="0.3">
      <c r="A62" s="54" t="s">
        <v>139</v>
      </c>
      <c r="B62" s="56" t="s">
        <v>127</v>
      </c>
      <c r="C62" s="33" t="s">
        <v>31</v>
      </c>
      <c r="D62" s="21">
        <v>41326.5</v>
      </c>
      <c r="E62" s="21"/>
      <c r="F62" s="21">
        <f t="shared" si="0"/>
        <v>41326.5</v>
      </c>
      <c r="G62" s="21"/>
      <c r="H62" s="21">
        <f t="shared" si="139"/>
        <v>41326.5</v>
      </c>
      <c r="I62" s="21"/>
      <c r="J62" s="21">
        <f t="shared" si="140"/>
        <v>41326.5</v>
      </c>
      <c r="K62" s="21"/>
      <c r="L62" s="21">
        <f t="shared" si="141"/>
        <v>41326.5</v>
      </c>
      <c r="M62" s="21"/>
      <c r="N62" s="21">
        <f t="shared" si="142"/>
        <v>41326.5</v>
      </c>
      <c r="O62" s="21"/>
      <c r="P62" s="21">
        <f t="shared" si="172"/>
        <v>41326.5</v>
      </c>
      <c r="Q62" s="21"/>
      <c r="R62" s="21">
        <f t="shared" si="173"/>
        <v>41326.5</v>
      </c>
      <c r="S62" s="21"/>
      <c r="T62" s="21">
        <f t="shared" si="174"/>
        <v>41326.5</v>
      </c>
      <c r="U62" s="21"/>
      <c r="V62" s="21">
        <f t="shared" si="175"/>
        <v>41326.5</v>
      </c>
      <c r="W62" s="21">
        <v>884.745</v>
      </c>
      <c r="X62" s="21">
        <f t="shared" si="176"/>
        <v>42211.245000000003</v>
      </c>
      <c r="Y62" s="21"/>
      <c r="Z62" s="21">
        <f t="shared" si="177"/>
        <v>42211.245000000003</v>
      </c>
      <c r="AA62" s="21"/>
      <c r="AB62" s="21">
        <f t="shared" si="178"/>
        <v>42211.245000000003</v>
      </c>
      <c r="AC62" s="21"/>
      <c r="AD62" s="21">
        <f t="shared" si="179"/>
        <v>42211.245000000003</v>
      </c>
      <c r="AE62" s="21"/>
      <c r="AF62" s="21">
        <f t="shared" si="180"/>
        <v>42211.245000000003</v>
      </c>
      <c r="AG62" s="21">
        <v>122993.8</v>
      </c>
      <c r="AH62" s="21"/>
      <c r="AI62" s="21">
        <f t="shared" si="7"/>
        <v>122993.8</v>
      </c>
      <c r="AJ62" s="21"/>
      <c r="AK62" s="21">
        <f t="shared" si="152"/>
        <v>122993.8</v>
      </c>
      <c r="AL62" s="21"/>
      <c r="AM62" s="21">
        <f t="shared" si="153"/>
        <v>122993.8</v>
      </c>
      <c r="AN62" s="21"/>
      <c r="AO62" s="21">
        <f t="shared" si="154"/>
        <v>122993.8</v>
      </c>
      <c r="AP62" s="21"/>
      <c r="AQ62" s="21">
        <f t="shared" si="155"/>
        <v>122993.8</v>
      </c>
      <c r="AR62" s="21"/>
      <c r="AS62" s="21">
        <f t="shared" si="181"/>
        <v>122993.8</v>
      </c>
      <c r="AT62" s="21"/>
      <c r="AU62" s="21">
        <f t="shared" si="182"/>
        <v>122993.8</v>
      </c>
      <c r="AV62" s="21">
        <v>-884.745</v>
      </c>
      <c r="AW62" s="21">
        <f t="shared" si="183"/>
        <v>122109.05500000001</v>
      </c>
      <c r="AX62" s="21"/>
      <c r="AY62" s="21">
        <f t="shared" si="184"/>
        <v>122109.05500000001</v>
      </c>
      <c r="AZ62" s="21"/>
      <c r="BA62" s="21">
        <f t="shared" si="185"/>
        <v>122109.05500000001</v>
      </c>
      <c r="BB62" s="21"/>
      <c r="BC62" s="21">
        <f t="shared" si="186"/>
        <v>122109.05500000001</v>
      </c>
      <c r="BD62" s="21"/>
      <c r="BE62" s="21">
        <f t="shared" si="187"/>
        <v>122109.05500000001</v>
      </c>
      <c r="BF62" s="21">
        <v>0</v>
      </c>
      <c r="BG62" s="21"/>
      <c r="BH62" s="22">
        <f t="shared" si="10"/>
        <v>0</v>
      </c>
      <c r="BI62" s="21"/>
      <c r="BJ62" s="22">
        <f t="shared" si="163"/>
        <v>0</v>
      </c>
      <c r="BK62" s="21"/>
      <c r="BL62" s="22">
        <f t="shared" si="164"/>
        <v>0</v>
      </c>
      <c r="BM62" s="21"/>
      <c r="BN62" s="22">
        <f t="shared" si="165"/>
        <v>0</v>
      </c>
      <c r="BO62" s="21"/>
      <c r="BP62" s="22">
        <f t="shared" si="166"/>
        <v>0</v>
      </c>
      <c r="BQ62" s="21"/>
      <c r="BR62" s="22">
        <f t="shared" si="188"/>
        <v>0</v>
      </c>
      <c r="BS62" s="21"/>
      <c r="BT62" s="22">
        <f t="shared" si="189"/>
        <v>0</v>
      </c>
      <c r="BU62" s="21"/>
      <c r="BV62" s="22">
        <f t="shared" si="190"/>
        <v>0</v>
      </c>
      <c r="BW62" s="21"/>
      <c r="BX62" s="22">
        <f t="shared" si="191"/>
        <v>0</v>
      </c>
      <c r="BY62" s="21"/>
      <c r="BZ62" s="22">
        <f t="shared" si="192"/>
        <v>0</v>
      </c>
      <c r="CA62" s="16" t="s">
        <v>168</v>
      </c>
      <c r="CC62" s="5"/>
    </row>
    <row r="63" spans="1:81" ht="37.5" x14ac:dyDescent="0.3">
      <c r="A63" s="60"/>
      <c r="B63" s="61"/>
      <c r="C63" s="33" t="s">
        <v>126</v>
      </c>
      <c r="D63" s="21">
        <v>0</v>
      </c>
      <c r="E63" s="21"/>
      <c r="F63" s="21">
        <f t="shared" si="0"/>
        <v>0</v>
      </c>
      <c r="G63" s="21"/>
      <c r="H63" s="21">
        <f t="shared" si="139"/>
        <v>0</v>
      </c>
      <c r="I63" s="21"/>
      <c r="J63" s="21">
        <f t="shared" si="140"/>
        <v>0</v>
      </c>
      <c r="K63" s="21"/>
      <c r="L63" s="21">
        <f t="shared" si="141"/>
        <v>0</v>
      </c>
      <c r="M63" s="21"/>
      <c r="N63" s="21">
        <f t="shared" si="142"/>
        <v>0</v>
      </c>
      <c r="O63" s="21"/>
      <c r="P63" s="21">
        <f t="shared" si="172"/>
        <v>0</v>
      </c>
      <c r="Q63" s="21"/>
      <c r="R63" s="21">
        <f t="shared" si="173"/>
        <v>0</v>
      </c>
      <c r="S63" s="21"/>
      <c r="T63" s="21">
        <f t="shared" si="174"/>
        <v>0</v>
      </c>
      <c r="U63" s="21"/>
      <c r="V63" s="21">
        <f t="shared" si="175"/>
        <v>0</v>
      </c>
      <c r="W63" s="21"/>
      <c r="X63" s="21">
        <f t="shared" si="176"/>
        <v>0</v>
      </c>
      <c r="Y63" s="21"/>
      <c r="Z63" s="21">
        <f t="shared" si="177"/>
        <v>0</v>
      </c>
      <c r="AA63" s="21"/>
      <c r="AB63" s="21">
        <f t="shared" si="178"/>
        <v>0</v>
      </c>
      <c r="AC63" s="21"/>
      <c r="AD63" s="21">
        <f t="shared" si="179"/>
        <v>0</v>
      </c>
      <c r="AE63" s="21"/>
      <c r="AF63" s="21">
        <f t="shared" si="180"/>
        <v>0</v>
      </c>
      <c r="AG63" s="21">
        <v>377.3</v>
      </c>
      <c r="AH63" s="21"/>
      <c r="AI63" s="21">
        <f t="shared" si="7"/>
        <v>377.3</v>
      </c>
      <c r="AJ63" s="21"/>
      <c r="AK63" s="21">
        <f t="shared" si="152"/>
        <v>377.3</v>
      </c>
      <c r="AL63" s="21"/>
      <c r="AM63" s="21">
        <f t="shared" si="153"/>
        <v>377.3</v>
      </c>
      <c r="AN63" s="21"/>
      <c r="AO63" s="21">
        <f t="shared" si="154"/>
        <v>377.3</v>
      </c>
      <c r="AP63" s="21"/>
      <c r="AQ63" s="21">
        <f t="shared" si="155"/>
        <v>377.3</v>
      </c>
      <c r="AR63" s="21"/>
      <c r="AS63" s="21">
        <f t="shared" si="181"/>
        <v>377.3</v>
      </c>
      <c r="AT63" s="21"/>
      <c r="AU63" s="21">
        <f t="shared" si="182"/>
        <v>377.3</v>
      </c>
      <c r="AV63" s="21"/>
      <c r="AW63" s="21">
        <f t="shared" si="183"/>
        <v>377.3</v>
      </c>
      <c r="AX63" s="21"/>
      <c r="AY63" s="21">
        <f t="shared" si="184"/>
        <v>377.3</v>
      </c>
      <c r="AZ63" s="21"/>
      <c r="BA63" s="21">
        <f t="shared" si="185"/>
        <v>377.3</v>
      </c>
      <c r="BB63" s="21"/>
      <c r="BC63" s="21">
        <f t="shared" si="186"/>
        <v>377.3</v>
      </c>
      <c r="BD63" s="21"/>
      <c r="BE63" s="21">
        <f t="shared" si="187"/>
        <v>377.3</v>
      </c>
      <c r="BF63" s="21">
        <v>0</v>
      </c>
      <c r="BG63" s="21"/>
      <c r="BH63" s="22">
        <f t="shared" si="10"/>
        <v>0</v>
      </c>
      <c r="BI63" s="21"/>
      <c r="BJ63" s="22">
        <f t="shared" si="163"/>
        <v>0</v>
      </c>
      <c r="BK63" s="21"/>
      <c r="BL63" s="22">
        <f t="shared" si="164"/>
        <v>0</v>
      </c>
      <c r="BM63" s="21"/>
      <c r="BN63" s="22">
        <f t="shared" si="165"/>
        <v>0</v>
      </c>
      <c r="BO63" s="21"/>
      <c r="BP63" s="22">
        <f t="shared" si="166"/>
        <v>0</v>
      </c>
      <c r="BQ63" s="21"/>
      <c r="BR63" s="22">
        <f t="shared" si="188"/>
        <v>0</v>
      </c>
      <c r="BS63" s="21"/>
      <c r="BT63" s="22">
        <f t="shared" si="189"/>
        <v>0</v>
      </c>
      <c r="BU63" s="21"/>
      <c r="BV63" s="22">
        <f t="shared" si="190"/>
        <v>0</v>
      </c>
      <c r="BW63" s="21"/>
      <c r="BX63" s="22">
        <f t="shared" si="191"/>
        <v>0</v>
      </c>
      <c r="BY63" s="21"/>
      <c r="BZ63" s="22">
        <f t="shared" si="192"/>
        <v>0</v>
      </c>
      <c r="CA63" s="16" t="s">
        <v>168</v>
      </c>
      <c r="CC63" s="5"/>
    </row>
    <row r="64" spans="1:81" ht="56.25" x14ac:dyDescent="0.3">
      <c r="A64" s="54" t="s">
        <v>140</v>
      </c>
      <c r="B64" s="56" t="s">
        <v>128</v>
      </c>
      <c r="C64" s="33" t="s">
        <v>31</v>
      </c>
      <c r="D64" s="21">
        <v>0</v>
      </c>
      <c r="E64" s="21"/>
      <c r="F64" s="21">
        <f t="shared" si="0"/>
        <v>0</v>
      </c>
      <c r="G64" s="21"/>
      <c r="H64" s="21">
        <f t="shared" si="139"/>
        <v>0</v>
      </c>
      <c r="I64" s="21"/>
      <c r="J64" s="21">
        <f t="shared" si="140"/>
        <v>0</v>
      </c>
      <c r="K64" s="21"/>
      <c r="L64" s="21">
        <f t="shared" si="141"/>
        <v>0</v>
      </c>
      <c r="M64" s="21"/>
      <c r="N64" s="21">
        <f t="shared" si="142"/>
        <v>0</v>
      </c>
      <c r="O64" s="21"/>
      <c r="P64" s="21">
        <f t="shared" si="172"/>
        <v>0</v>
      </c>
      <c r="Q64" s="21"/>
      <c r="R64" s="21">
        <f t="shared" si="173"/>
        <v>0</v>
      </c>
      <c r="S64" s="21"/>
      <c r="T64" s="21">
        <f t="shared" si="174"/>
        <v>0</v>
      </c>
      <c r="U64" s="21"/>
      <c r="V64" s="21">
        <f t="shared" si="175"/>
        <v>0</v>
      </c>
      <c r="W64" s="21"/>
      <c r="X64" s="21">
        <f t="shared" si="176"/>
        <v>0</v>
      </c>
      <c r="Y64" s="21"/>
      <c r="Z64" s="21">
        <f t="shared" si="177"/>
        <v>0</v>
      </c>
      <c r="AA64" s="21"/>
      <c r="AB64" s="21">
        <f t="shared" si="178"/>
        <v>0</v>
      </c>
      <c r="AC64" s="21"/>
      <c r="AD64" s="21">
        <f t="shared" si="179"/>
        <v>0</v>
      </c>
      <c r="AE64" s="21"/>
      <c r="AF64" s="21">
        <f t="shared" si="180"/>
        <v>0</v>
      </c>
      <c r="AG64" s="21">
        <v>53552.5</v>
      </c>
      <c r="AH64" s="21"/>
      <c r="AI64" s="21">
        <f t="shared" si="7"/>
        <v>53552.5</v>
      </c>
      <c r="AJ64" s="21"/>
      <c r="AK64" s="21">
        <f t="shared" si="152"/>
        <v>53552.5</v>
      </c>
      <c r="AL64" s="21"/>
      <c r="AM64" s="21">
        <f t="shared" si="153"/>
        <v>53552.5</v>
      </c>
      <c r="AN64" s="21"/>
      <c r="AO64" s="21">
        <f t="shared" si="154"/>
        <v>53552.5</v>
      </c>
      <c r="AP64" s="21"/>
      <c r="AQ64" s="21">
        <f t="shared" si="155"/>
        <v>53552.5</v>
      </c>
      <c r="AR64" s="21"/>
      <c r="AS64" s="21">
        <f t="shared" si="181"/>
        <v>53552.5</v>
      </c>
      <c r="AT64" s="21"/>
      <c r="AU64" s="21">
        <f t="shared" si="182"/>
        <v>53552.5</v>
      </c>
      <c r="AV64" s="21"/>
      <c r="AW64" s="21">
        <f t="shared" si="183"/>
        <v>53552.5</v>
      </c>
      <c r="AX64" s="21"/>
      <c r="AY64" s="21">
        <f t="shared" si="184"/>
        <v>53552.5</v>
      </c>
      <c r="AZ64" s="21"/>
      <c r="BA64" s="21">
        <f t="shared" si="185"/>
        <v>53552.5</v>
      </c>
      <c r="BB64" s="21"/>
      <c r="BC64" s="21">
        <f t="shared" si="186"/>
        <v>53552.5</v>
      </c>
      <c r="BD64" s="21"/>
      <c r="BE64" s="21">
        <f t="shared" si="187"/>
        <v>53552.5</v>
      </c>
      <c r="BF64" s="21">
        <v>51507.3</v>
      </c>
      <c r="BG64" s="21"/>
      <c r="BH64" s="22">
        <f t="shared" si="10"/>
        <v>51507.3</v>
      </c>
      <c r="BI64" s="21"/>
      <c r="BJ64" s="22">
        <f t="shared" si="163"/>
        <v>51507.3</v>
      </c>
      <c r="BK64" s="21"/>
      <c r="BL64" s="22">
        <f t="shared" si="164"/>
        <v>51507.3</v>
      </c>
      <c r="BM64" s="21"/>
      <c r="BN64" s="22">
        <f t="shared" si="165"/>
        <v>51507.3</v>
      </c>
      <c r="BO64" s="21"/>
      <c r="BP64" s="22">
        <f t="shared" si="166"/>
        <v>51507.3</v>
      </c>
      <c r="BQ64" s="21"/>
      <c r="BR64" s="22">
        <f t="shared" si="188"/>
        <v>51507.3</v>
      </c>
      <c r="BS64" s="21"/>
      <c r="BT64" s="22">
        <f t="shared" si="189"/>
        <v>51507.3</v>
      </c>
      <c r="BU64" s="21"/>
      <c r="BV64" s="22">
        <f t="shared" si="190"/>
        <v>51507.3</v>
      </c>
      <c r="BW64" s="21"/>
      <c r="BX64" s="22">
        <f t="shared" si="191"/>
        <v>51507.3</v>
      </c>
      <c r="BY64" s="21"/>
      <c r="BZ64" s="22">
        <f t="shared" si="192"/>
        <v>51507.3</v>
      </c>
      <c r="CA64" s="16" t="s">
        <v>169</v>
      </c>
      <c r="CC64" s="5"/>
    </row>
    <row r="65" spans="1:81" ht="37.5" x14ac:dyDescent="0.3">
      <c r="A65" s="60"/>
      <c r="B65" s="61"/>
      <c r="C65" s="33" t="s">
        <v>126</v>
      </c>
      <c r="D65" s="21">
        <v>0</v>
      </c>
      <c r="E65" s="21"/>
      <c r="F65" s="21">
        <f t="shared" si="0"/>
        <v>0</v>
      </c>
      <c r="G65" s="21"/>
      <c r="H65" s="21">
        <f t="shared" si="139"/>
        <v>0</v>
      </c>
      <c r="I65" s="21"/>
      <c r="J65" s="21">
        <f t="shared" si="140"/>
        <v>0</v>
      </c>
      <c r="K65" s="21"/>
      <c r="L65" s="21">
        <f t="shared" si="141"/>
        <v>0</v>
      </c>
      <c r="M65" s="21"/>
      <c r="N65" s="21">
        <f t="shared" si="142"/>
        <v>0</v>
      </c>
      <c r="O65" s="21"/>
      <c r="P65" s="21">
        <f t="shared" si="172"/>
        <v>0</v>
      </c>
      <c r="Q65" s="21"/>
      <c r="R65" s="21">
        <f t="shared" si="173"/>
        <v>0</v>
      </c>
      <c r="S65" s="21"/>
      <c r="T65" s="21">
        <f t="shared" si="174"/>
        <v>0</v>
      </c>
      <c r="U65" s="21"/>
      <c r="V65" s="21">
        <f t="shared" si="175"/>
        <v>0</v>
      </c>
      <c r="W65" s="21"/>
      <c r="X65" s="21">
        <f t="shared" si="176"/>
        <v>0</v>
      </c>
      <c r="Y65" s="21"/>
      <c r="Z65" s="21">
        <f t="shared" si="177"/>
        <v>0</v>
      </c>
      <c r="AA65" s="21"/>
      <c r="AB65" s="21">
        <f t="shared" si="178"/>
        <v>0</v>
      </c>
      <c r="AC65" s="21"/>
      <c r="AD65" s="21">
        <f t="shared" si="179"/>
        <v>0</v>
      </c>
      <c r="AE65" s="21"/>
      <c r="AF65" s="21">
        <f t="shared" si="180"/>
        <v>0</v>
      </c>
      <c r="AG65" s="21">
        <v>0</v>
      </c>
      <c r="AH65" s="21"/>
      <c r="AI65" s="21">
        <f t="shared" si="7"/>
        <v>0</v>
      </c>
      <c r="AJ65" s="21"/>
      <c r="AK65" s="21">
        <f t="shared" si="152"/>
        <v>0</v>
      </c>
      <c r="AL65" s="21"/>
      <c r="AM65" s="21">
        <f t="shared" si="153"/>
        <v>0</v>
      </c>
      <c r="AN65" s="21"/>
      <c r="AO65" s="21">
        <f t="shared" si="154"/>
        <v>0</v>
      </c>
      <c r="AP65" s="21"/>
      <c r="AQ65" s="21">
        <f t="shared" si="155"/>
        <v>0</v>
      </c>
      <c r="AR65" s="21"/>
      <c r="AS65" s="21">
        <f t="shared" si="181"/>
        <v>0</v>
      </c>
      <c r="AT65" s="21"/>
      <c r="AU65" s="21">
        <f t="shared" si="182"/>
        <v>0</v>
      </c>
      <c r="AV65" s="21"/>
      <c r="AW65" s="21">
        <f t="shared" si="183"/>
        <v>0</v>
      </c>
      <c r="AX65" s="21"/>
      <c r="AY65" s="21">
        <f t="shared" si="184"/>
        <v>0</v>
      </c>
      <c r="AZ65" s="21"/>
      <c r="BA65" s="21">
        <f t="shared" si="185"/>
        <v>0</v>
      </c>
      <c r="BB65" s="21"/>
      <c r="BC65" s="21">
        <f t="shared" si="186"/>
        <v>0</v>
      </c>
      <c r="BD65" s="21"/>
      <c r="BE65" s="21">
        <f t="shared" si="187"/>
        <v>0</v>
      </c>
      <c r="BF65" s="21">
        <v>1410.5</v>
      </c>
      <c r="BG65" s="21"/>
      <c r="BH65" s="22">
        <f t="shared" si="10"/>
        <v>1410.5</v>
      </c>
      <c r="BI65" s="21"/>
      <c r="BJ65" s="22">
        <f t="shared" si="163"/>
        <v>1410.5</v>
      </c>
      <c r="BK65" s="21"/>
      <c r="BL65" s="22">
        <f t="shared" si="164"/>
        <v>1410.5</v>
      </c>
      <c r="BM65" s="21"/>
      <c r="BN65" s="22">
        <f t="shared" si="165"/>
        <v>1410.5</v>
      </c>
      <c r="BO65" s="21"/>
      <c r="BP65" s="22">
        <f t="shared" si="166"/>
        <v>1410.5</v>
      </c>
      <c r="BQ65" s="21"/>
      <c r="BR65" s="22">
        <f t="shared" si="188"/>
        <v>1410.5</v>
      </c>
      <c r="BS65" s="21"/>
      <c r="BT65" s="22">
        <f t="shared" si="189"/>
        <v>1410.5</v>
      </c>
      <c r="BU65" s="21"/>
      <c r="BV65" s="22">
        <f t="shared" si="190"/>
        <v>1410.5</v>
      </c>
      <c r="BW65" s="21"/>
      <c r="BX65" s="22">
        <f t="shared" si="191"/>
        <v>1410.5</v>
      </c>
      <c r="BY65" s="21"/>
      <c r="BZ65" s="22">
        <f t="shared" si="192"/>
        <v>1410.5</v>
      </c>
      <c r="CA65" s="16" t="s">
        <v>169</v>
      </c>
      <c r="CC65" s="5"/>
    </row>
    <row r="66" spans="1:81" ht="57" customHeight="1" x14ac:dyDescent="0.3">
      <c r="A66" s="1" t="s">
        <v>141</v>
      </c>
      <c r="B66" s="33" t="s">
        <v>236</v>
      </c>
      <c r="C66" s="33" t="s">
        <v>31</v>
      </c>
      <c r="D66" s="21"/>
      <c r="E66" s="21"/>
      <c r="F66" s="21"/>
      <c r="G66" s="21">
        <v>421.67099999999999</v>
      </c>
      <c r="H66" s="21">
        <f t="shared" si="139"/>
        <v>421.67099999999999</v>
      </c>
      <c r="I66" s="21"/>
      <c r="J66" s="21">
        <f t="shared" si="140"/>
        <v>421.67099999999999</v>
      </c>
      <c r="K66" s="21"/>
      <c r="L66" s="21">
        <f t="shared" si="141"/>
        <v>421.67099999999999</v>
      </c>
      <c r="M66" s="21"/>
      <c r="N66" s="21">
        <f t="shared" si="142"/>
        <v>421.67099999999999</v>
      </c>
      <c r="O66" s="21"/>
      <c r="P66" s="21">
        <f t="shared" si="172"/>
        <v>421.67099999999999</v>
      </c>
      <c r="Q66" s="21"/>
      <c r="R66" s="21">
        <f t="shared" si="173"/>
        <v>421.67099999999999</v>
      </c>
      <c r="S66" s="21"/>
      <c r="T66" s="21">
        <f t="shared" si="174"/>
        <v>421.67099999999999</v>
      </c>
      <c r="U66" s="21"/>
      <c r="V66" s="21">
        <f t="shared" si="175"/>
        <v>421.67099999999999</v>
      </c>
      <c r="W66" s="21"/>
      <c r="X66" s="21">
        <f t="shared" si="176"/>
        <v>421.67099999999999</v>
      </c>
      <c r="Y66" s="21"/>
      <c r="Z66" s="21">
        <f t="shared" si="177"/>
        <v>421.67099999999999</v>
      </c>
      <c r="AA66" s="21"/>
      <c r="AB66" s="21">
        <f t="shared" si="178"/>
        <v>421.67099999999999</v>
      </c>
      <c r="AC66" s="21"/>
      <c r="AD66" s="21">
        <f t="shared" si="179"/>
        <v>421.67099999999999</v>
      </c>
      <c r="AE66" s="21"/>
      <c r="AF66" s="21">
        <f t="shared" si="180"/>
        <v>421.67099999999999</v>
      </c>
      <c r="AG66" s="21"/>
      <c r="AH66" s="21"/>
      <c r="AI66" s="21"/>
      <c r="AJ66" s="21"/>
      <c r="AK66" s="21">
        <f t="shared" si="152"/>
        <v>0</v>
      </c>
      <c r="AL66" s="21"/>
      <c r="AM66" s="21">
        <f t="shared" si="153"/>
        <v>0</v>
      </c>
      <c r="AN66" s="21"/>
      <c r="AO66" s="21">
        <f t="shared" si="154"/>
        <v>0</v>
      </c>
      <c r="AP66" s="21"/>
      <c r="AQ66" s="21">
        <f t="shared" si="155"/>
        <v>0</v>
      </c>
      <c r="AR66" s="21"/>
      <c r="AS66" s="21">
        <f t="shared" si="181"/>
        <v>0</v>
      </c>
      <c r="AT66" s="21"/>
      <c r="AU66" s="21">
        <f t="shared" si="182"/>
        <v>0</v>
      </c>
      <c r="AV66" s="21"/>
      <c r="AW66" s="21">
        <f t="shared" si="183"/>
        <v>0</v>
      </c>
      <c r="AX66" s="21"/>
      <c r="AY66" s="21">
        <f t="shared" si="184"/>
        <v>0</v>
      </c>
      <c r="AZ66" s="21"/>
      <c r="BA66" s="21">
        <f t="shared" si="185"/>
        <v>0</v>
      </c>
      <c r="BB66" s="21"/>
      <c r="BC66" s="21">
        <f t="shared" si="186"/>
        <v>0</v>
      </c>
      <c r="BD66" s="21"/>
      <c r="BE66" s="21">
        <f t="shared" si="187"/>
        <v>0</v>
      </c>
      <c r="BF66" s="21"/>
      <c r="BG66" s="21"/>
      <c r="BH66" s="22"/>
      <c r="BI66" s="21"/>
      <c r="BJ66" s="22">
        <f t="shared" si="163"/>
        <v>0</v>
      </c>
      <c r="BK66" s="21"/>
      <c r="BL66" s="22">
        <f t="shared" si="164"/>
        <v>0</v>
      </c>
      <c r="BM66" s="21"/>
      <c r="BN66" s="22">
        <f t="shared" si="165"/>
        <v>0</v>
      </c>
      <c r="BO66" s="21"/>
      <c r="BP66" s="22">
        <f t="shared" si="166"/>
        <v>0</v>
      </c>
      <c r="BQ66" s="21"/>
      <c r="BR66" s="22">
        <f t="shared" si="188"/>
        <v>0</v>
      </c>
      <c r="BS66" s="21"/>
      <c r="BT66" s="22">
        <f t="shared" si="189"/>
        <v>0</v>
      </c>
      <c r="BU66" s="21"/>
      <c r="BV66" s="22">
        <f t="shared" si="190"/>
        <v>0</v>
      </c>
      <c r="BW66" s="21"/>
      <c r="BX66" s="22">
        <f t="shared" si="191"/>
        <v>0</v>
      </c>
      <c r="BY66" s="21"/>
      <c r="BZ66" s="22">
        <f t="shared" si="192"/>
        <v>0</v>
      </c>
      <c r="CA66" s="16" t="s">
        <v>237</v>
      </c>
      <c r="CC66" s="5"/>
    </row>
    <row r="67" spans="1:81" ht="57" hidden="1" customHeight="1" x14ac:dyDescent="0.3">
      <c r="A67" s="1" t="s">
        <v>142</v>
      </c>
      <c r="B67" s="36" t="s">
        <v>250</v>
      </c>
      <c r="C67" s="33" t="s">
        <v>31</v>
      </c>
      <c r="D67" s="21"/>
      <c r="E67" s="21"/>
      <c r="F67" s="21"/>
      <c r="G67" s="21"/>
      <c r="H67" s="21"/>
      <c r="I67" s="21"/>
      <c r="J67" s="21"/>
      <c r="K67" s="21"/>
      <c r="L67" s="21"/>
      <c r="M67" s="21">
        <f>M69+M70</f>
        <v>0</v>
      </c>
      <c r="N67" s="21">
        <f t="shared" si="142"/>
        <v>0</v>
      </c>
      <c r="O67" s="21"/>
      <c r="P67" s="21">
        <f t="shared" si="172"/>
        <v>0</v>
      </c>
      <c r="Q67" s="21"/>
      <c r="R67" s="21">
        <f t="shared" si="173"/>
        <v>0</v>
      </c>
      <c r="S67" s="21"/>
      <c r="T67" s="21">
        <f t="shared" si="174"/>
        <v>0</v>
      </c>
      <c r="U67" s="21"/>
      <c r="V67" s="21">
        <f t="shared" si="175"/>
        <v>0</v>
      </c>
      <c r="W67" s="21"/>
      <c r="X67" s="21">
        <f t="shared" si="176"/>
        <v>0</v>
      </c>
      <c r="Y67" s="21"/>
      <c r="Z67" s="21">
        <f t="shared" si="177"/>
        <v>0</v>
      </c>
      <c r="AA67" s="21"/>
      <c r="AB67" s="21">
        <f t="shared" si="178"/>
        <v>0</v>
      </c>
      <c r="AC67" s="21"/>
      <c r="AD67" s="21">
        <f t="shared" si="179"/>
        <v>0</v>
      </c>
      <c r="AE67" s="21"/>
      <c r="AF67" s="21">
        <f t="shared" si="180"/>
        <v>0</v>
      </c>
      <c r="AG67" s="21"/>
      <c r="AH67" s="21"/>
      <c r="AI67" s="21"/>
      <c r="AJ67" s="21"/>
      <c r="AK67" s="21"/>
      <c r="AL67" s="21"/>
      <c r="AM67" s="21"/>
      <c r="AN67" s="21"/>
      <c r="AO67" s="21"/>
      <c r="AP67" s="21">
        <f>AP69+AP70</f>
        <v>0</v>
      </c>
      <c r="AQ67" s="21">
        <f t="shared" si="155"/>
        <v>0</v>
      </c>
      <c r="AR67" s="21"/>
      <c r="AS67" s="21">
        <f t="shared" si="181"/>
        <v>0</v>
      </c>
      <c r="AT67" s="21"/>
      <c r="AU67" s="21">
        <f t="shared" si="182"/>
        <v>0</v>
      </c>
      <c r="AV67" s="21"/>
      <c r="AW67" s="21">
        <f t="shared" si="183"/>
        <v>0</v>
      </c>
      <c r="AX67" s="21"/>
      <c r="AY67" s="21">
        <f t="shared" si="184"/>
        <v>0</v>
      </c>
      <c r="AZ67" s="21"/>
      <c r="BA67" s="21">
        <f t="shared" si="185"/>
        <v>0</v>
      </c>
      <c r="BB67" s="21"/>
      <c r="BC67" s="21">
        <f t="shared" si="186"/>
        <v>0</v>
      </c>
      <c r="BD67" s="21"/>
      <c r="BE67" s="21">
        <f t="shared" si="187"/>
        <v>0</v>
      </c>
      <c r="BF67" s="21"/>
      <c r="BG67" s="21"/>
      <c r="BH67" s="22"/>
      <c r="BI67" s="21"/>
      <c r="BJ67" s="22"/>
      <c r="BK67" s="21"/>
      <c r="BL67" s="22"/>
      <c r="BM67" s="21"/>
      <c r="BN67" s="22"/>
      <c r="BO67" s="21">
        <f>BO69+BO70</f>
        <v>0</v>
      </c>
      <c r="BP67" s="22">
        <f t="shared" si="166"/>
        <v>0</v>
      </c>
      <c r="BQ67" s="21"/>
      <c r="BR67" s="22">
        <f t="shared" si="188"/>
        <v>0</v>
      </c>
      <c r="BS67" s="21"/>
      <c r="BT67" s="22">
        <f t="shared" si="189"/>
        <v>0</v>
      </c>
      <c r="BU67" s="21"/>
      <c r="BV67" s="22">
        <f t="shared" si="190"/>
        <v>0</v>
      </c>
      <c r="BW67" s="21"/>
      <c r="BX67" s="22">
        <f t="shared" si="191"/>
        <v>0</v>
      </c>
      <c r="BY67" s="21"/>
      <c r="BZ67" s="22">
        <f t="shared" si="192"/>
        <v>0</v>
      </c>
      <c r="CA67" s="16"/>
      <c r="CB67" s="7" t="s">
        <v>28</v>
      </c>
      <c r="CC67" s="5"/>
    </row>
    <row r="68" spans="1:81" hidden="1" x14ac:dyDescent="0.3">
      <c r="A68" s="1"/>
      <c r="B68" s="36" t="s">
        <v>119</v>
      </c>
      <c r="C68" s="33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2"/>
      <c r="BI68" s="21"/>
      <c r="BJ68" s="22"/>
      <c r="BK68" s="21"/>
      <c r="BL68" s="22"/>
      <c r="BM68" s="21"/>
      <c r="BN68" s="22"/>
      <c r="BO68" s="21"/>
      <c r="BP68" s="22"/>
      <c r="BQ68" s="21"/>
      <c r="BR68" s="22"/>
      <c r="BS68" s="21"/>
      <c r="BT68" s="22"/>
      <c r="BU68" s="21"/>
      <c r="BV68" s="22"/>
      <c r="BW68" s="21"/>
      <c r="BX68" s="22"/>
      <c r="BY68" s="21"/>
      <c r="BZ68" s="22"/>
      <c r="CA68" s="16"/>
      <c r="CB68" s="7" t="s">
        <v>28</v>
      </c>
      <c r="CC68" s="5"/>
    </row>
    <row r="69" spans="1:81" hidden="1" x14ac:dyDescent="0.3">
      <c r="A69" s="1"/>
      <c r="B69" s="72" t="s">
        <v>6</v>
      </c>
      <c r="C69" s="33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>
        <f t="shared" si="142"/>
        <v>0</v>
      </c>
      <c r="O69" s="21"/>
      <c r="P69" s="21">
        <f t="shared" ref="P69:P71" si="193">N69+O69</f>
        <v>0</v>
      </c>
      <c r="Q69" s="21"/>
      <c r="R69" s="21">
        <f t="shared" ref="R69:R71" si="194">P69+Q69</f>
        <v>0</v>
      </c>
      <c r="S69" s="21"/>
      <c r="T69" s="21">
        <f t="shared" ref="T69:T71" si="195">R69+S69</f>
        <v>0</v>
      </c>
      <c r="U69" s="21"/>
      <c r="V69" s="21">
        <f t="shared" ref="V69:V71" si="196">T69+U69</f>
        <v>0</v>
      </c>
      <c r="W69" s="21"/>
      <c r="X69" s="21">
        <f t="shared" ref="X69:X71" si="197">V69+W69</f>
        <v>0</v>
      </c>
      <c r="Y69" s="21"/>
      <c r="Z69" s="21">
        <f t="shared" ref="Z69:Z71" si="198">X69+Y69</f>
        <v>0</v>
      </c>
      <c r="AA69" s="21"/>
      <c r="AB69" s="21">
        <f t="shared" ref="AB69:AB71" si="199">Z69+AA69</f>
        <v>0</v>
      </c>
      <c r="AC69" s="21"/>
      <c r="AD69" s="21">
        <f t="shared" ref="AD69:AD71" si="200">AB69+AC69</f>
        <v>0</v>
      </c>
      <c r="AE69" s="21"/>
      <c r="AF69" s="21">
        <f t="shared" ref="AF69:AF71" si="201">AD69+AE69</f>
        <v>0</v>
      </c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>
        <f t="shared" si="155"/>
        <v>0</v>
      </c>
      <c r="AR69" s="21"/>
      <c r="AS69" s="21">
        <f t="shared" ref="AS69:AS71" si="202">AQ69+AR69</f>
        <v>0</v>
      </c>
      <c r="AT69" s="21"/>
      <c r="AU69" s="21">
        <f t="shared" ref="AU69:AU71" si="203">AS69+AT69</f>
        <v>0</v>
      </c>
      <c r="AV69" s="21"/>
      <c r="AW69" s="21">
        <f t="shared" ref="AW69:AW71" si="204">AU69+AV69</f>
        <v>0</v>
      </c>
      <c r="AX69" s="21"/>
      <c r="AY69" s="21">
        <f t="shared" ref="AY69:AY71" si="205">AW69+AX69</f>
        <v>0</v>
      </c>
      <c r="AZ69" s="21"/>
      <c r="BA69" s="21">
        <f t="shared" ref="BA69:BA71" si="206">AY69+AZ69</f>
        <v>0</v>
      </c>
      <c r="BB69" s="21"/>
      <c r="BC69" s="21">
        <f t="shared" ref="BC69:BC71" si="207">BA69+BB69</f>
        <v>0</v>
      </c>
      <c r="BD69" s="21"/>
      <c r="BE69" s="21">
        <f t="shared" ref="BE69:BE71" si="208">BC69+BD69</f>
        <v>0</v>
      </c>
      <c r="BF69" s="21"/>
      <c r="BG69" s="21"/>
      <c r="BH69" s="22"/>
      <c r="BI69" s="21"/>
      <c r="BJ69" s="22"/>
      <c r="BK69" s="21"/>
      <c r="BL69" s="22"/>
      <c r="BM69" s="21"/>
      <c r="BN69" s="22"/>
      <c r="BO69" s="21"/>
      <c r="BP69" s="22">
        <f t="shared" si="166"/>
        <v>0</v>
      </c>
      <c r="BQ69" s="21"/>
      <c r="BR69" s="22">
        <f t="shared" ref="BR69:BR71" si="209">BP69+BQ69</f>
        <v>0</v>
      </c>
      <c r="BS69" s="21"/>
      <c r="BT69" s="22">
        <f t="shared" ref="BT69:BT71" si="210">BR69+BS69</f>
        <v>0</v>
      </c>
      <c r="BU69" s="21"/>
      <c r="BV69" s="22">
        <f t="shared" ref="BV69:BV71" si="211">BT69+BU69</f>
        <v>0</v>
      </c>
      <c r="BW69" s="21"/>
      <c r="BX69" s="22">
        <f t="shared" ref="BX69:BX71" si="212">BV69+BW69</f>
        <v>0</v>
      </c>
      <c r="BY69" s="21"/>
      <c r="BZ69" s="22">
        <f t="shared" ref="BZ69:BZ71" si="213">BX69+BY69</f>
        <v>0</v>
      </c>
      <c r="CA69" s="16" t="s">
        <v>251</v>
      </c>
      <c r="CB69" s="7" t="s">
        <v>28</v>
      </c>
      <c r="CC69" s="5"/>
    </row>
    <row r="70" spans="1:81" hidden="1" x14ac:dyDescent="0.3">
      <c r="A70" s="1"/>
      <c r="B70" s="36" t="s">
        <v>11</v>
      </c>
      <c r="C70" s="33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>
        <f t="shared" si="142"/>
        <v>0</v>
      </c>
      <c r="O70" s="21"/>
      <c r="P70" s="21">
        <f t="shared" si="193"/>
        <v>0</v>
      </c>
      <c r="Q70" s="21"/>
      <c r="R70" s="21">
        <f t="shared" si="194"/>
        <v>0</v>
      </c>
      <c r="S70" s="21"/>
      <c r="T70" s="21">
        <f t="shared" si="195"/>
        <v>0</v>
      </c>
      <c r="U70" s="21"/>
      <c r="V70" s="21">
        <f t="shared" si="196"/>
        <v>0</v>
      </c>
      <c r="W70" s="21"/>
      <c r="X70" s="21">
        <f t="shared" si="197"/>
        <v>0</v>
      </c>
      <c r="Y70" s="21"/>
      <c r="Z70" s="21">
        <f t="shared" si="198"/>
        <v>0</v>
      </c>
      <c r="AA70" s="21"/>
      <c r="AB70" s="21">
        <f t="shared" si="199"/>
        <v>0</v>
      </c>
      <c r="AC70" s="21"/>
      <c r="AD70" s="21">
        <f t="shared" si="200"/>
        <v>0</v>
      </c>
      <c r="AE70" s="21"/>
      <c r="AF70" s="21">
        <f t="shared" si="201"/>
        <v>0</v>
      </c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>
        <f t="shared" si="155"/>
        <v>0</v>
      </c>
      <c r="AR70" s="21"/>
      <c r="AS70" s="21">
        <f t="shared" si="202"/>
        <v>0</v>
      </c>
      <c r="AT70" s="21"/>
      <c r="AU70" s="21">
        <f t="shared" si="203"/>
        <v>0</v>
      </c>
      <c r="AV70" s="21"/>
      <c r="AW70" s="21">
        <f t="shared" si="204"/>
        <v>0</v>
      </c>
      <c r="AX70" s="21"/>
      <c r="AY70" s="21">
        <f t="shared" si="205"/>
        <v>0</v>
      </c>
      <c r="AZ70" s="21"/>
      <c r="BA70" s="21">
        <f t="shared" si="206"/>
        <v>0</v>
      </c>
      <c r="BB70" s="21"/>
      <c r="BC70" s="21">
        <f t="shared" si="207"/>
        <v>0</v>
      </c>
      <c r="BD70" s="21"/>
      <c r="BE70" s="21">
        <f t="shared" si="208"/>
        <v>0</v>
      </c>
      <c r="BF70" s="21"/>
      <c r="BG70" s="21"/>
      <c r="BH70" s="22"/>
      <c r="BI70" s="21"/>
      <c r="BJ70" s="22"/>
      <c r="BK70" s="21"/>
      <c r="BL70" s="22"/>
      <c r="BM70" s="21"/>
      <c r="BN70" s="22"/>
      <c r="BO70" s="21"/>
      <c r="BP70" s="22">
        <f t="shared" si="166"/>
        <v>0</v>
      </c>
      <c r="BQ70" s="21"/>
      <c r="BR70" s="22">
        <f t="shared" si="209"/>
        <v>0</v>
      </c>
      <c r="BS70" s="21"/>
      <c r="BT70" s="22">
        <f t="shared" si="210"/>
        <v>0</v>
      </c>
      <c r="BU70" s="21"/>
      <c r="BV70" s="22">
        <f t="shared" si="211"/>
        <v>0</v>
      </c>
      <c r="BW70" s="21"/>
      <c r="BX70" s="22">
        <f t="shared" si="212"/>
        <v>0</v>
      </c>
      <c r="BY70" s="21"/>
      <c r="BZ70" s="22">
        <f t="shared" si="213"/>
        <v>0</v>
      </c>
      <c r="CA70" s="16" t="s">
        <v>259</v>
      </c>
      <c r="CB70" s="7" t="s">
        <v>28</v>
      </c>
      <c r="CC70" s="5"/>
    </row>
    <row r="71" spans="1:81" x14ac:dyDescent="0.3">
      <c r="A71" s="1"/>
      <c r="B71" s="36" t="s">
        <v>19</v>
      </c>
      <c r="C71" s="34"/>
      <c r="D71" s="21">
        <f>D91+D96+D99+D102+D106+D109+D112+D77+D78+D79+D80+D85+D86+D87+D88+D89+D90</f>
        <v>3147673.3999999994</v>
      </c>
      <c r="E71" s="21">
        <f>E91+E96+E99+E102+E106+E109+E112+E77+E78+E79+E80+E85+E86+E87+E88+E89+E90</f>
        <v>111081.14199999999</v>
      </c>
      <c r="F71" s="21">
        <f t="shared" si="0"/>
        <v>3258754.5419999994</v>
      </c>
      <c r="G71" s="21">
        <f>G91+G96+G99+G102+G106+G109+G112+G77+G78+G79+G80+G85+G86+G87+G88+G89+G90+G115</f>
        <v>237544.79</v>
      </c>
      <c r="H71" s="21">
        <f t="shared" si="139"/>
        <v>3496299.3319999995</v>
      </c>
      <c r="I71" s="21">
        <f>I91+I96+I99+I102+I106+I109+I112+I77+I78+I79+I80+I85+I86+I87+I88+I89+I90+I115</f>
        <v>3013.248</v>
      </c>
      <c r="J71" s="21">
        <f t="shared" si="140"/>
        <v>3499312.5799999996</v>
      </c>
      <c r="K71" s="21">
        <f>K91+K96+K99+K102+K106+K109+K112+K77+K78+K79+K80+K85+K86+K87+K88+K89+K90+K115</f>
        <v>124060.12599999999</v>
      </c>
      <c r="L71" s="21">
        <f t="shared" si="141"/>
        <v>3623372.7059999998</v>
      </c>
      <c r="M71" s="21">
        <f>M91+M96+M99+M102+M106+M109+M112+M77+M78+M79+M80+M85+M86+M87+M88+M89+M90+M115</f>
        <v>6186.5230000000001</v>
      </c>
      <c r="N71" s="21">
        <f t="shared" si="142"/>
        <v>3629559.2289999998</v>
      </c>
      <c r="O71" s="21">
        <f>O91+O96+O99+O102+O106+O109+O112+O77+O78+O79+O80+O85+O86+O87+O88+O89+O90+O115</f>
        <v>66819.120999999999</v>
      </c>
      <c r="P71" s="21">
        <f t="shared" si="193"/>
        <v>3696378.3499999996</v>
      </c>
      <c r="Q71" s="21">
        <f>Q91+Q96+Q99+Q102+Q106+Q109+Q112+Q77+Q78+Q79+Q80+Q85+Q86+Q87+Q88+Q89+Q90+Q115</f>
        <v>6573.6139999999996</v>
      </c>
      <c r="R71" s="21">
        <f t="shared" si="194"/>
        <v>3702951.9639999997</v>
      </c>
      <c r="S71" s="21">
        <f>S91+S96+S99+S102+S106+S109+S112+S77+S78+S79+S80+S85+S86+S87+S88+S89+S90+S115</f>
        <v>30613.279999999999</v>
      </c>
      <c r="T71" s="21">
        <f t="shared" si="195"/>
        <v>3733565.2439999995</v>
      </c>
      <c r="U71" s="21">
        <f>U91+U96+U99+U102+U106+U109+U112+U77+U78+U79+U80+U85+U86+U87+U88+U89+U90+U115</f>
        <v>458.553</v>
      </c>
      <c r="V71" s="21">
        <f t="shared" si="196"/>
        <v>3734023.7969999993</v>
      </c>
      <c r="W71" s="21">
        <f>W91+W96+W99+W102+W106+W109+W112+W77+W78+W79+W80+W85+W86+W87+W88+W89+W90+W115</f>
        <v>109581.41800000001</v>
      </c>
      <c r="X71" s="21">
        <f t="shared" si="197"/>
        <v>3843605.2149999994</v>
      </c>
      <c r="Y71" s="21">
        <f>Y91+Y96+Y99+Y102+Y106+Y109+Y112+Y77+Y78+Y79+Y80+Y85+Y86+Y87+Y88+Y89+Y90+Y115</f>
        <v>578.87699999999995</v>
      </c>
      <c r="Z71" s="21">
        <f t="shared" si="198"/>
        <v>3844184.0919999992</v>
      </c>
      <c r="AA71" s="21">
        <f>AA91+AA96+AA99+AA102+AA106+AA109+AA112+AA77+AA78+AA79+AA80+AA85+AA86+AA87+AA88+AA89+AA90+AA115</f>
        <v>96859.934999999998</v>
      </c>
      <c r="AB71" s="21">
        <f t="shared" si="199"/>
        <v>3941044.0269999993</v>
      </c>
      <c r="AC71" s="21">
        <f>AC91+AC96+AC99+AC102+AC106+AC109+AC112+AC77+AC78+AC79+AC80+AC85+AC86+AC87+AC88+AC89+AC90+AC115</f>
        <v>21602.899000000001</v>
      </c>
      <c r="AD71" s="21">
        <f t="shared" si="200"/>
        <v>3962646.9259999995</v>
      </c>
      <c r="AE71" s="21">
        <f>AE91+AE96+AE99+AE102+AE106+AE109+AE112+AE77+AE78+AE79+AE80+AE85+AE86+AE87+AE88+AE89+AE90+AE115</f>
        <v>18461.374</v>
      </c>
      <c r="AF71" s="21">
        <f t="shared" si="201"/>
        <v>3981108.2999999993</v>
      </c>
      <c r="AG71" s="21">
        <f>AG91+AG96+AG99+AG102+AG106+AG109+AG112+AG77+AG78+AG79+AG80+AG85+AG86+AG87+AG88+AG89+AG90</f>
        <v>1770047.7999999998</v>
      </c>
      <c r="AH71" s="21">
        <f>AH91+AH96+AH99+AH102+AH106+AH109+AH112+AH77+AH78+AH79+AH80+AH85+AH86+AH87+AH88+AH89+AH90</f>
        <v>-12263.9</v>
      </c>
      <c r="AI71" s="21">
        <f t="shared" si="7"/>
        <v>1757783.9</v>
      </c>
      <c r="AJ71" s="21">
        <f>AJ91+AJ96+AJ99+AJ102+AJ106+AJ109+AJ112+AJ77+AJ78+AJ79+AJ80+AJ85+AJ86+AJ87+AJ88+AJ89+AJ90+AJ115</f>
        <v>101540.185</v>
      </c>
      <c r="AK71" s="21">
        <f t="shared" si="152"/>
        <v>1859324.085</v>
      </c>
      <c r="AL71" s="21">
        <f>AL91+AL96+AL99+AL102+AL106+AL109+AL112+AL77+AL78+AL79+AL80+AL85+AL86+AL87+AL88+AL89+AL90+AL115</f>
        <v>-71.385000000000005</v>
      </c>
      <c r="AM71" s="21">
        <f t="shared" si="153"/>
        <v>1859252.7</v>
      </c>
      <c r="AN71" s="21">
        <f>AN91+AN96+AN99+AN102+AN106+AN109+AN112+AN77+AN78+AN79+AN80+AN85+AN86+AN87+AN88+AN89+AN90+AN115</f>
        <v>-80676.462</v>
      </c>
      <c r="AO71" s="21">
        <f t="shared" si="154"/>
        <v>1778576.2379999999</v>
      </c>
      <c r="AP71" s="21">
        <f>AP91+AP96+AP99+AP102+AP106+AP109+AP112+AP77+AP78+AP79+AP80+AP85+AP86+AP87+AP88+AP89+AP90+AP115</f>
        <v>0</v>
      </c>
      <c r="AQ71" s="21">
        <f t="shared" si="155"/>
        <v>1778576.2379999999</v>
      </c>
      <c r="AR71" s="21">
        <f>AR91+AR96+AR99+AR102+AR106+AR109+AR112+AR77+AR78+AR79+AR80+AR85+AR86+AR87+AR88+AR89+AR90+AR115</f>
        <v>-31992.743000000002</v>
      </c>
      <c r="AS71" s="21">
        <f t="shared" si="202"/>
        <v>1746583.4949999999</v>
      </c>
      <c r="AT71" s="21">
        <f>AT91+AT96+AT99+AT102+AT106+AT109+AT112+AT77+AT78+AT79+AT80+AT85+AT86+AT87+AT88+AT89+AT90+AT115</f>
        <v>0</v>
      </c>
      <c r="AU71" s="21">
        <f t="shared" si="203"/>
        <v>1746583.4949999999</v>
      </c>
      <c r="AV71" s="21">
        <f>AV91+AV96+AV99+AV102+AV106+AV109+AV112+AV77+AV78+AV79+AV80+AV85+AV86+AV87+AV88+AV89+AV90+AV115</f>
        <v>11568.233</v>
      </c>
      <c r="AW71" s="21">
        <f t="shared" si="204"/>
        <v>1758151.7279999999</v>
      </c>
      <c r="AX71" s="21">
        <f>AX91+AX96+AX99+AX102+AX106+AX109+AX112+AX77+AX78+AX79+AX80+AX85+AX86+AX87+AX88+AX89+AX90+AX115</f>
        <v>0</v>
      </c>
      <c r="AY71" s="21">
        <f t="shared" si="205"/>
        <v>1758151.7279999999</v>
      </c>
      <c r="AZ71" s="21">
        <f>AZ91+AZ96+AZ99+AZ102+AZ106+AZ109+AZ112+AZ77+AZ78+AZ79+AZ80+AZ85+AZ86+AZ87+AZ88+AZ89+AZ90+AZ115</f>
        <v>0</v>
      </c>
      <c r="BA71" s="21">
        <f t="shared" si="206"/>
        <v>1758151.7279999999</v>
      </c>
      <c r="BB71" s="21">
        <f>BB91+BB96+BB99+BB102+BB106+BB109+BB112+BB77+BB78+BB79+BB80+BB85+BB86+BB87+BB88+BB89+BB90+BB115</f>
        <v>0</v>
      </c>
      <c r="BC71" s="21">
        <f t="shared" si="207"/>
        <v>1758151.7279999999</v>
      </c>
      <c r="BD71" s="21">
        <f>BD91+BD96+BD99+BD102+BD106+BD109+BD112+BD77+BD78+BD79+BD80+BD85+BD86+BD87+BD88+BD89+BD90+BD115</f>
        <v>0</v>
      </c>
      <c r="BE71" s="21">
        <f t="shared" si="208"/>
        <v>1758151.7279999999</v>
      </c>
      <c r="BF71" s="21">
        <f>BF91+BF96+BF99+BF102+BF106+BF109+BF112+BF77+BF78+BF79+BF80+BF85+BF86+BF87+BF88+BF89+BF90</f>
        <v>855868</v>
      </c>
      <c r="BG71" s="21">
        <f>BG91+BG96+BG99+BG102+BG106+BG109+BG112+BG77+BG78+BG79+BG80+BG85+BG86+BG87+BG88+BG89+BG90</f>
        <v>0</v>
      </c>
      <c r="BH71" s="22">
        <f t="shared" si="10"/>
        <v>855868</v>
      </c>
      <c r="BI71" s="21">
        <f>BI91+BI96+BI99+BI102+BI106+BI109+BI112+BI77+BI78+BI79+BI80+BI85+BI86+BI87+BI88+BI89+BI90+BI115</f>
        <v>0.10000000000218279</v>
      </c>
      <c r="BJ71" s="22">
        <f t="shared" si="163"/>
        <v>855868.1</v>
      </c>
      <c r="BK71" s="21">
        <f>BK91+BK96+BK99+BK102+BK106+BK109+BK112+BK77+BK78+BK79+BK80+BK85+BK86+BK87+BK88+BK89+BK90+BK115</f>
        <v>0</v>
      </c>
      <c r="BL71" s="22">
        <f t="shared" si="164"/>
        <v>855868.1</v>
      </c>
      <c r="BM71" s="21">
        <f>BM91+BM96+BM99+BM102+BM106+BM109+BM112+BM77+BM78+BM79+BM80+BM85+BM86+BM87+BM88+BM89+BM90+BM115</f>
        <v>0</v>
      </c>
      <c r="BN71" s="22">
        <f t="shared" si="165"/>
        <v>855868.1</v>
      </c>
      <c r="BO71" s="21">
        <f>BO91+BO96+BO99+BO102+BO106+BO109+BO112+BO77+BO78+BO79+BO80+BO85+BO86+BO87+BO88+BO89+BO90+BO115</f>
        <v>0</v>
      </c>
      <c r="BP71" s="22">
        <f t="shared" si="166"/>
        <v>855868.1</v>
      </c>
      <c r="BQ71" s="21">
        <f>BQ91+BQ96+BQ99+BQ102+BQ106+BQ109+BQ112+BQ77+BQ78+BQ79+BQ80+BQ85+BQ86+BQ87+BQ88+BQ89+BQ90+BQ115</f>
        <v>0</v>
      </c>
      <c r="BR71" s="22">
        <f t="shared" si="209"/>
        <v>855868.1</v>
      </c>
      <c r="BS71" s="21">
        <f>BS91+BS96+BS99+BS102+BS106+BS109+BS112+BS77+BS78+BS79+BS80+BS85+BS86+BS87+BS88+BS89+BS90+BS115</f>
        <v>0</v>
      </c>
      <c r="BT71" s="22">
        <f t="shared" si="210"/>
        <v>855868.1</v>
      </c>
      <c r="BU71" s="21">
        <f>BU91+BU96+BU99+BU102+BU106+BU109+BU112+BU77+BU78+BU79+BU80+BU85+BU86+BU87+BU88+BU89+BU90+BU115</f>
        <v>0</v>
      </c>
      <c r="BV71" s="22">
        <f t="shared" si="211"/>
        <v>855868.1</v>
      </c>
      <c r="BW71" s="21">
        <f>BW91+BW96+BW99+BW102+BW106+BW109+BW112+BW77+BW78+BW79+BW80+BW85+BW86+BW87+BW88+BW89+BW90+BW115</f>
        <v>0</v>
      </c>
      <c r="BX71" s="22">
        <f t="shared" si="212"/>
        <v>855868.1</v>
      </c>
      <c r="BY71" s="21">
        <f>BY91+BY96+BY99+BY102+BY106+BY109+BY112+BY77+BY78+BY79+BY80+BY85+BY86+BY87+BY88+BY89+BY90+BY115</f>
        <v>0</v>
      </c>
      <c r="BZ71" s="22">
        <f t="shared" si="213"/>
        <v>855868.1</v>
      </c>
      <c r="CA71" s="12"/>
      <c r="CC71" s="5"/>
    </row>
    <row r="72" spans="1:81" x14ac:dyDescent="0.3">
      <c r="A72" s="1"/>
      <c r="B72" s="28" t="s">
        <v>5</v>
      </c>
      <c r="C72" s="34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12"/>
      <c r="CC72" s="5"/>
    </row>
    <row r="73" spans="1:81" hidden="1" x14ac:dyDescent="0.3">
      <c r="A73" s="1"/>
      <c r="B73" s="70" t="s">
        <v>6</v>
      </c>
      <c r="C73" s="4"/>
      <c r="D73" s="21">
        <f>D93+D77+D78+D79+D80+D85+D86+D87+D88+D89+D90</f>
        <v>341274.1</v>
      </c>
      <c r="E73" s="21">
        <f>E93+E77+E78+E79+E80+E85+E86+E87+E88+E89+E90</f>
        <v>111081.14199999999</v>
      </c>
      <c r="F73" s="21">
        <f t="shared" si="0"/>
        <v>452355.24199999997</v>
      </c>
      <c r="G73" s="21">
        <f>G93+G77+G78+G79+G85+G86+G87+G88+G89+G90+G115+G82</f>
        <v>26916.989999999998</v>
      </c>
      <c r="H73" s="21">
        <f t="shared" ref="H73:H91" si="214">F73+G73</f>
        <v>479272.23199999996</v>
      </c>
      <c r="I73" s="21">
        <f>I93+I77+I78+I79+I85+I86+I87+I88+I89+I90+I115+I82</f>
        <v>3013.248</v>
      </c>
      <c r="J73" s="21">
        <f t="shared" ref="J73:J80" si="215">H73+I73</f>
        <v>482285.48</v>
      </c>
      <c r="K73" s="21">
        <f>K93+K77+K78+K79+K85+K86+K87+K88+K89+K90+K115+K82</f>
        <v>124060.12599999999</v>
      </c>
      <c r="L73" s="21">
        <f t="shared" ref="L73:L80" si="216">J73+K73</f>
        <v>606345.60599999991</v>
      </c>
      <c r="M73" s="21">
        <f>M93+M77+M78+M79+M85+M86+M87+M88+M89+M90+M115+M82</f>
        <v>6186.5230000000001</v>
      </c>
      <c r="N73" s="21">
        <f t="shared" ref="N73:N80" si="217">L73+M73</f>
        <v>612532.12899999996</v>
      </c>
      <c r="O73" s="21">
        <f>O93+O77+O78+O79+O85+O86+O87+O88+O89+O90+O115+O82</f>
        <v>66819.120999999999</v>
      </c>
      <c r="P73" s="21">
        <f t="shared" ref="P73:P80" si="218">N73+O73</f>
        <v>679351.25</v>
      </c>
      <c r="Q73" s="21">
        <f>Q93+Q77+Q78+Q79+Q85+Q86+Q87+Q88+Q89+Q90+Q115+Q82</f>
        <v>6573.6139999999996</v>
      </c>
      <c r="R73" s="21">
        <f t="shared" ref="R73:R80" si="219">P73+Q73</f>
        <v>685924.86399999994</v>
      </c>
      <c r="S73" s="21">
        <f>S93+S77+S78+S79+S85+S86+S87+S88+S89+S90+S115+S82</f>
        <v>30613.279999999999</v>
      </c>
      <c r="T73" s="21">
        <f t="shared" ref="T73:T80" si="220">R73+S73</f>
        <v>716538.14399999997</v>
      </c>
      <c r="U73" s="21">
        <f>U93+U77+U78+U79+U85+U86+U87+U88+U89+U90+U115+U82</f>
        <v>458.553</v>
      </c>
      <c r="V73" s="21">
        <f t="shared" ref="V73:V80" si="221">T73+U73</f>
        <v>716996.69699999993</v>
      </c>
      <c r="W73" s="21">
        <f>W93+W77+W78+W79+W85+W86+W87+W88+W89+W90+W115+W82</f>
        <v>109581.41800000001</v>
      </c>
      <c r="X73" s="21">
        <f t="shared" ref="X73:X80" si="222">V73+W73</f>
        <v>826578.11499999999</v>
      </c>
      <c r="Y73" s="21">
        <f>Y93+Y77+Y78+Y79+Y85+Y86+Y87+Y88+Y89+Y90+Y115+Y82</f>
        <v>578.87699999999995</v>
      </c>
      <c r="Z73" s="21">
        <f t="shared" ref="Z73:Z80" si="223">X73+Y73</f>
        <v>827156.99199999997</v>
      </c>
      <c r="AA73" s="21">
        <f>AA93+AA77+AA78+AA79+AA85+AA86+AA87+AA88+AA89+AA90+AA115+AA82</f>
        <v>96859.934999999998</v>
      </c>
      <c r="AB73" s="21">
        <f t="shared" ref="AB73:AB80" si="224">Z73+AA73</f>
        <v>924016.92699999991</v>
      </c>
      <c r="AC73" s="21">
        <f>AC93+AC77+AC78+AC79+AC85+AC86+AC87+AC88+AC89+AC90+AC115+AC82</f>
        <v>21602.899000000001</v>
      </c>
      <c r="AD73" s="21">
        <f t="shared" ref="AD73:AD80" si="225">AB73+AC73</f>
        <v>945619.82599999988</v>
      </c>
      <c r="AE73" s="21">
        <f>AE93+AE77+AE78+AE79+AE85+AE86+AE87+AE88+AE89+AE90+AE115+AE82</f>
        <v>18461.374</v>
      </c>
      <c r="AF73" s="21">
        <f t="shared" ref="AF73:AF80" si="226">AD73+AE73</f>
        <v>964081.19999999984</v>
      </c>
      <c r="AG73" s="21">
        <f>AG93+AG77+AG78+AG79+AG80+AG85+AG86+AG87+AG88+AG89+AG90</f>
        <v>747887</v>
      </c>
      <c r="AH73" s="21">
        <f>AH93+AH77+AH78+AH79+AH80+AH85+AH86+AH87+AH88+AH89+AH90</f>
        <v>-12263.9</v>
      </c>
      <c r="AI73" s="21">
        <f t="shared" si="7"/>
        <v>735623.1</v>
      </c>
      <c r="AJ73" s="21">
        <f>AJ93+AJ77+AJ78+AJ79+AJ85+AJ86+AJ87+AJ88+AJ89+AJ90+AJ115+AJ82</f>
        <v>30271.384999999998</v>
      </c>
      <c r="AK73" s="21">
        <f t="shared" ref="AK73:AK80" si="227">AI73+AJ73</f>
        <v>765894.48499999999</v>
      </c>
      <c r="AL73" s="21">
        <f>AL93+AL77+AL78+AL79+AL85+AL86+AL87+AL88+AL89+AL90+AL115+AL82</f>
        <v>-71.385000000000005</v>
      </c>
      <c r="AM73" s="21">
        <f t="shared" ref="AM73:AM80" si="228">AK73+AL73</f>
        <v>765823.1</v>
      </c>
      <c r="AN73" s="21">
        <f>AN93+AN77+AN78+AN79+AN85+AN86+AN87+AN88+AN89+AN90+AN115+AN82</f>
        <v>-80676.462</v>
      </c>
      <c r="AO73" s="21">
        <f t="shared" ref="AO73:AO80" si="229">AM73+AN73</f>
        <v>685146.63800000004</v>
      </c>
      <c r="AP73" s="21">
        <f>AP93+AP77+AP78+AP79+AP85+AP86+AP87+AP88+AP89+AP90+AP115+AP82</f>
        <v>0</v>
      </c>
      <c r="AQ73" s="21">
        <f t="shared" ref="AQ73:AQ80" si="230">AO73+AP73</f>
        <v>685146.63800000004</v>
      </c>
      <c r="AR73" s="21">
        <f>AR93+AR77+AR78+AR79+AR85+AR86+AR87+AR88+AR89+AR90+AR115+AR82</f>
        <v>-31992.742999999999</v>
      </c>
      <c r="AS73" s="21">
        <f t="shared" ref="AS73:AS80" si="231">AQ73+AR73</f>
        <v>653153.89500000002</v>
      </c>
      <c r="AT73" s="21">
        <f>AT93+AT77+AT78+AT79+AT85+AT86+AT87+AT88+AT89+AT90+AT115+AT82</f>
        <v>0</v>
      </c>
      <c r="AU73" s="21">
        <f t="shared" ref="AU73:AU80" si="232">AS73+AT73</f>
        <v>653153.89500000002</v>
      </c>
      <c r="AV73" s="21">
        <f>AV93+AV77+AV78+AV79+AV85+AV86+AV87+AV88+AV89+AV90+AV115+AV82</f>
        <v>11568.233</v>
      </c>
      <c r="AW73" s="21">
        <f t="shared" ref="AW73:AW80" si="233">AU73+AV73</f>
        <v>664722.12800000003</v>
      </c>
      <c r="AX73" s="21">
        <f>AX93+AX77+AX78+AX79+AX85+AX86+AX87+AX88+AX89+AX90+AX115+AX82</f>
        <v>0</v>
      </c>
      <c r="AY73" s="21">
        <f t="shared" ref="AY73:AY80" si="234">AW73+AX73</f>
        <v>664722.12800000003</v>
      </c>
      <c r="AZ73" s="21">
        <f>AZ93+AZ77+AZ78+AZ79+AZ85+AZ86+AZ87+AZ88+AZ89+AZ90+AZ115+AZ82</f>
        <v>0</v>
      </c>
      <c r="BA73" s="21">
        <f t="shared" ref="BA73:BA80" si="235">AY73+AZ73</f>
        <v>664722.12800000003</v>
      </c>
      <c r="BB73" s="21">
        <f>BB93+BB77+BB78+BB79+BB85+BB86+BB87+BB88+BB89+BB90+BB115+BB82</f>
        <v>0</v>
      </c>
      <c r="BC73" s="21">
        <f t="shared" ref="BC73:BC80" si="236">BA73+BB73</f>
        <v>664722.12800000003</v>
      </c>
      <c r="BD73" s="21">
        <f>BD93+BD77+BD78+BD79+BD85+BD86+BD87+BD88+BD89+BD90+BD115+BD82</f>
        <v>0</v>
      </c>
      <c r="BE73" s="21">
        <f t="shared" ref="BE73:BE80" si="237">BC73+BD73</f>
        <v>664722.12800000003</v>
      </c>
      <c r="BF73" s="21">
        <f>BF93+BF77+BF78+BF79+BF80+BF85+BF86+BF87+BF88+BF89+BF90</f>
        <v>597162.19999999995</v>
      </c>
      <c r="BG73" s="21">
        <f>BG93+BG77+BG78+BG79+BG80+BG85+BG86+BG87+BG88+BG89+BG90</f>
        <v>0</v>
      </c>
      <c r="BH73" s="22">
        <f t="shared" si="10"/>
        <v>597162.19999999995</v>
      </c>
      <c r="BI73" s="21">
        <f>BI93+BI77+BI78+BI79+BI85+BI86+BI87+BI88+BI89+BI90+BI115+BI82</f>
        <v>0</v>
      </c>
      <c r="BJ73" s="22">
        <f t="shared" ref="BJ73:BJ80" si="238">BH73+BI73</f>
        <v>597162.19999999995</v>
      </c>
      <c r="BK73" s="21">
        <f>BK93+BK77+BK78+BK79+BK85+BK86+BK87+BK88+BK89+BK90+BK115+BK82</f>
        <v>0</v>
      </c>
      <c r="BL73" s="22">
        <f t="shared" ref="BL73:BL80" si="239">BJ73+BK73</f>
        <v>597162.19999999995</v>
      </c>
      <c r="BM73" s="21">
        <f>BM93+BM77+BM78+BM79+BM85+BM86+BM87+BM88+BM89+BM90+BM115+BM82</f>
        <v>0</v>
      </c>
      <c r="BN73" s="22">
        <f t="shared" ref="BN73:BN80" si="240">BL73+BM73</f>
        <v>597162.19999999995</v>
      </c>
      <c r="BO73" s="21">
        <f>BO93+BO77+BO78+BO79+BO85+BO86+BO87+BO88+BO89+BO90+BO115+BO82</f>
        <v>0</v>
      </c>
      <c r="BP73" s="22">
        <f t="shared" ref="BP73:BP80" si="241">BN73+BO73</f>
        <v>597162.19999999995</v>
      </c>
      <c r="BQ73" s="21">
        <f>BQ93+BQ77+BQ78+BQ79+BQ85+BQ86+BQ87+BQ88+BQ89+BQ90+BQ115+BQ82</f>
        <v>0</v>
      </c>
      <c r="BR73" s="22">
        <f t="shared" ref="BR73:BR80" si="242">BP73+BQ73</f>
        <v>597162.19999999995</v>
      </c>
      <c r="BS73" s="21">
        <f>BS93+BS77+BS78+BS79+BS85+BS86+BS87+BS88+BS89+BS90+BS115+BS82</f>
        <v>0</v>
      </c>
      <c r="BT73" s="22">
        <f t="shared" ref="BT73:BT80" si="243">BR73+BS73</f>
        <v>597162.19999999995</v>
      </c>
      <c r="BU73" s="21">
        <f>BU93+BU77+BU78+BU79+BU85+BU86+BU87+BU88+BU89+BU90+BU115+BU82</f>
        <v>0</v>
      </c>
      <c r="BV73" s="22">
        <f t="shared" ref="BV73:BV80" si="244">BT73+BU73</f>
        <v>597162.19999999995</v>
      </c>
      <c r="BW73" s="21">
        <f>BW93+BW77+BW78+BW79+BW85+BW86+BW87+BW88+BW89+BW90+BW115+BW82</f>
        <v>0</v>
      </c>
      <c r="BX73" s="22">
        <f t="shared" ref="BX73:BX80" si="245">BV73+BW73</f>
        <v>597162.19999999995</v>
      </c>
      <c r="BY73" s="21">
        <f>BY93+BY77+BY78+BY79+BY85+BY86+BY87+BY88+BY89+BY90+BY115+BY82</f>
        <v>0</v>
      </c>
      <c r="BZ73" s="22">
        <f t="shared" ref="BZ73:BZ80" si="246">BX73+BY73</f>
        <v>597162.19999999995</v>
      </c>
      <c r="CA73" s="12"/>
      <c r="CB73" s="7" t="s">
        <v>28</v>
      </c>
      <c r="CC73" s="5"/>
    </row>
    <row r="74" spans="1:81" x14ac:dyDescent="0.3">
      <c r="A74" s="1"/>
      <c r="B74" s="33" t="s">
        <v>11</v>
      </c>
      <c r="C74" s="34"/>
      <c r="D74" s="21">
        <f>D94+D101+D104</f>
        <v>248312.09999999998</v>
      </c>
      <c r="E74" s="21">
        <f>E94+E101+E104</f>
        <v>0</v>
      </c>
      <c r="F74" s="21">
        <f t="shared" si="0"/>
        <v>248312.09999999998</v>
      </c>
      <c r="G74" s="21">
        <f>G94+G101+G104+G83</f>
        <v>-1892.7999999999993</v>
      </c>
      <c r="H74" s="21">
        <f>F74+G74</f>
        <v>246419.3</v>
      </c>
      <c r="I74" s="21">
        <f>I94+I101+I104+I83</f>
        <v>0</v>
      </c>
      <c r="J74" s="21">
        <f t="shared" si="215"/>
        <v>246419.3</v>
      </c>
      <c r="K74" s="21">
        <f>K94+K101+K104+K83</f>
        <v>0</v>
      </c>
      <c r="L74" s="21">
        <f t="shared" si="216"/>
        <v>246419.3</v>
      </c>
      <c r="M74" s="21">
        <f>M94+M101+M104+M83</f>
        <v>0</v>
      </c>
      <c r="N74" s="21">
        <f t="shared" si="217"/>
        <v>246419.3</v>
      </c>
      <c r="O74" s="21">
        <f>O94+O101+O104+O83</f>
        <v>0</v>
      </c>
      <c r="P74" s="21">
        <f t="shared" si="218"/>
        <v>246419.3</v>
      </c>
      <c r="Q74" s="21">
        <f>Q94+Q101+Q104+Q83</f>
        <v>0</v>
      </c>
      <c r="R74" s="21">
        <f t="shared" si="219"/>
        <v>246419.3</v>
      </c>
      <c r="S74" s="21">
        <f>S94+S101+S104+S83</f>
        <v>0</v>
      </c>
      <c r="T74" s="21">
        <f t="shared" si="220"/>
        <v>246419.3</v>
      </c>
      <c r="U74" s="21">
        <f>U94+U101+U104+U83</f>
        <v>0</v>
      </c>
      <c r="V74" s="21">
        <f t="shared" si="221"/>
        <v>246419.3</v>
      </c>
      <c r="W74" s="21">
        <f>W94+W101+W104+W83</f>
        <v>0</v>
      </c>
      <c r="X74" s="21">
        <f t="shared" si="222"/>
        <v>246419.3</v>
      </c>
      <c r="Y74" s="21">
        <f>Y94+Y101+Y104+Y83</f>
        <v>0</v>
      </c>
      <c r="Z74" s="21">
        <f t="shared" si="223"/>
        <v>246419.3</v>
      </c>
      <c r="AA74" s="21">
        <f>AA94+AA101+AA104+AA83</f>
        <v>0</v>
      </c>
      <c r="AB74" s="21">
        <f t="shared" si="224"/>
        <v>246419.3</v>
      </c>
      <c r="AC74" s="21">
        <f>AC94+AC101+AC104+AC83</f>
        <v>0</v>
      </c>
      <c r="AD74" s="21">
        <f t="shared" si="225"/>
        <v>246419.3</v>
      </c>
      <c r="AE74" s="21">
        <f>AE94+AE101+AE104+AE83</f>
        <v>0</v>
      </c>
      <c r="AF74" s="21">
        <f t="shared" si="226"/>
        <v>246419.3</v>
      </c>
      <c r="AG74" s="21">
        <f t="shared" ref="AG74:BF74" si="247">AG94+AG101+AG104</f>
        <v>560329.6</v>
      </c>
      <c r="AH74" s="21">
        <f>AH94+AH101+AH104</f>
        <v>0</v>
      </c>
      <c r="AI74" s="21">
        <f t="shared" si="7"/>
        <v>560329.6</v>
      </c>
      <c r="AJ74" s="21">
        <f>AJ94+AJ101+AJ104+AJ83</f>
        <v>-8860.8000000000011</v>
      </c>
      <c r="AK74" s="21">
        <f t="shared" si="227"/>
        <v>551468.79999999993</v>
      </c>
      <c r="AL74" s="21">
        <f>AL94+AL101+AL104+AL83</f>
        <v>0</v>
      </c>
      <c r="AM74" s="21">
        <f t="shared" si="228"/>
        <v>551468.79999999993</v>
      </c>
      <c r="AN74" s="21">
        <f>AN94+AN101+AN104+AN83</f>
        <v>0</v>
      </c>
      <c r="AO74" s="21">
        <f t="shared" si="229"/>
        <v>551468.79999999993</v>
      </c>
      <c r="AP74" s="21">
        <f>AP94+AP101+AP104+AP83</f>
        <v>0</v>
      </c>
      <c r="AQ74" s="21">
        <f t="shared" si="230"/>
        <v>551468.79999999993</v>
      </c>
      <c r="AR74" s="21">
        <f>AR94+AR101+AR104+AR83</f>
        <v>0</v>
      </c>
      <c r="AS74" s="21">
        <f t="shared" si="231"/>
        <v>551468.79999999993</v>
      </c>
      <c r="AT74" s="21">
        <f>AT94+AT101+AT104+AT83</f>
        <v>0</v>
      </c>
      <c r="AU74" s="21">
        <f t="shared" si="232"/>
        <v>551468.79999999993</v>
      </c>
      <c r="AV74" s="21">
        <f>AV94+AV101+AV104+AV83</f>
        <v>0</v>
      </c>
      <c r="AW74" s="21">
        <f t="shared" si="233"/>
        <v>551468.79999999993</v>
      </c>
      <c r="AX74" s="21">
        <f>AX94+AX101+AX104+AX83</f>
        <v>0</v>
      </c>
      <c r="AY74" s="21">
        <f t="shared" si="234"/>
        <v>551468.79999999993</v>
      </c>
      <c r="AZ74" s="21">
        <f>AZ94+AZ101+AZ104+AZ83</f>
        <v>0</v>
      </c>
      <c r="BA74" s="21">
        <f t="shared" si="235"/>
        <v>551468.79999999993</v>
      </c>
      <c r="BB74" s="21">
        <f>BB94+BB101+BB104+BB83</f>
        <v>0</v>
      </c>
      <c r="BC74" s="21">
        <f t="shared" si="236"/>
        <v>551468.79999999993</v>
      </c>
      <c r="BD74" s="21">
        <f>BD94+BD101+BD104+BD83</f>
        <v>0</v>
      </c>
      <c r="BE74" s="21">
        <f t="shared" si="237"/>
        <v>551468.79999999993</v>
      </c>
      <c r="BF74" s="21">
        <f t="shared" si="247"/>
        <v>143864.70000000001</v>
      </c>
      <c r="BG74" s="21">
        <f>BG94+BG101+BG104</f>
        <v>0</v>
      </c>
      <c r="BH74" s="22">
        <f t="shared" si="10"/>
        <v>143864.70000000001</v>
      </c>
      <c r="BI74" s="21">
        <f>BI94+BI101+BI104+BI83</f>
        <v>-14881.199999999999</v>
      </c>
      <c r="BJ74" s="22">
        <f t="shared" si="238"/>
        <v>128983.50000000001</v>
      </c>
      <c r="BK74" s="21">
        <f>BK94+BK101+BK104+BK83</f>
        <v>0</v>
      </c>
      <c r="BL74" s="22">
        <f t="shared" si="239"/>
        <v>128983.50000000001</v>
      </c>
      <c r="BM74" s="21">
        <f>BM94+BM101+BM104+BM83</f>
        <v>0</v>
      </c>
      <c r="BN74" s="22">
        <f t="shared" si="240"/>
        <v>128983.50000000001</v>
      </c>
      <c r="BO74" s="21">
        <f>BO94+BO101+BO104+BO83</f>
        <v>0</v>
      </c>
      <c r="BP74" s="22">
        <f t="shared" si="241"/>
        <v>128983.50000000001</v>
      </c>
      <c r="BQ74" s="21">
        <f>BQ94+BQ101+BQ104+BQ83</f>
        <v>0</v>
      </c>
      <c r="BR74" s="22">
        <f t="shared" si="242"/>
        <v>128983.50000000001</v>
      </c>
      <c r="BS74" s="21">
        <f>BS94+BS101+BS104+BS83</f>
        <v>0</v>
      </c>
      <c r="BT74" s="22">
        <f t="shared" si="243"/>
        <v>128983.50000000001</v>
      </c>
      <c r="BU74" s="21">
        <f>BU94+BU101+BU104+BU83</f>
        <v>0</v>
      </c>
      <c r="BV74" s="22">
        <f t="shared" si="244"/>
        <v>128983.50000000001</v>
      </c>
      <c r="BW74" s="21">
        <f>BW94+BW101+BW104+BW83</f>
        <v>0</v>
      </c>
      <c r="BX74" s="22">
        <f t="shared" si="245"/>
        <v>128983.50000000001</v>
      </c>
      <c r="BY74" s="21">
        <f>BY94+BY101+BY104+BY83</f>
        <v>0</v>
      </c>
      <c r="BZ74" s="22">
        <f t="shared" si="246"/>
        <v>128983.50000000001</v>
      </c>
      <c r="CA74" s="12"/>
      <c r="CC74" s="5"/>
    </row>
    <row r="75" spans="1:81" x14ac:dyDescent="0.3">
      <c r="A75" s="1"/>
      <c r="B75" s="33" t="s">
        <v>15</v>
      </c>
      <c r="C75" s="34"/>
      <c r="D75" s="21">
        <f>D105</f>
        <v>117558.8</v>
      </c>
      <c r="E75" s="21">
        <f>E105</f>
        <v>0</v>
      </c>
      <c r="F75" s="21">
        <f t="shared" si="0"/>
        <v>117558.8</v>
      </c>
      <c r="G75" s="21">
        <f>G105+G84</f>
        <v>212520.6</v>
      </c>
      <c r="H75" s="21">
        <f t="shared" si="214"/>
        <v>330079.40000000002</v>
      </c>
      <c r="I75" s="21">
        <f>I105+I84</f>
        <v>0</v>
      </c>
      <c r="J75" s="21">
        <f t="shared" si="215"/>
        <v>330079.40000000002</v>
      </c>
      <c r="K75" s="21">
        <f>K105+K84</f>
        <v>0</v>
      </c>
      <c r="L75" s="21">
        <f t="shared" si="216"/>
        <v>330079.40000000002</v>
      </c>
      <c r="M75" s="21">
        <f>M105+M84</f>
        <v>0</v>
      </c>
      <c r="N75" s="21">
        <f t="shared" si="217"/>
        <v>330079.40000000002</v>
      </c>
      <c r="O75" s="21">
        <f>O105+O84</f>
        <v>0</v>
      </c>
      <c r="P75" s="21">
        <f t="shared" si="218"/>
        <v>330079.40000000002</v>
      </c>
      <c r="Q75" s="21">
        <f>Q105+Q84</f>
        <v>0</v>
      </c>
      <c r="R75" s="21">
        <f t="shared" si="219"/>
        <v>330079.40000000002</v>
      </c>
      <c r="S75" s="21">
        <f>S105+S84</f>
        <v>0</v>
      </c>
      <c r="T75" s="21">
        <f t="shared" si="220"/>
        <v>330079.40000000002</v>
      </c>
      <c r="U75" s="21">
        <f>U105+U84</f>
        <v>0</v>
      </c>
      <c r="V75" s="21">
        <f t="shared" si="221"/>
        <v>330079.40000000002</v>
      </c>
      <c r="W75" s="21">
        <f>W105+W84</f>
        <v>0</v>
      </c>
      <c r="X75" s="21">
        <f t="shared" si="222"/>
        <v>330079.40000000002</v>
      </c>
      <c r="Y75" s="21">
        <f>Y105+Y84</f>
        <v>0</v>
      </c>
      <c r="Z75" s="21">
        <f t="shared" si="223"/>
        <v>330079.40000000002</v>
      </c>
      <c r="AA75" s="21">
        <f>AA105+AA84</f>
        <v>0</v>
      </c>
      <c r="AB75" s="21">
        <f t="shared" si="224"/>
        <v>330079.40000000002</v>
      </c>
      <c r="AC75" s="21">
        <f>AC105+AC84</f>
        <v>0</v>
      </c>
      <c r="AD75" s="21">
        <f t="shared" si="225"/>
        <v>330079.40000000002</v>
      </c>
      <c r="AE75" s="21">
        <f>AE105+AE84</f>
        <v>0</v>
      </c>
      <c r="AF75" s="21">
        <f t="shared" si="226"/>
        <v>330079.40000000002</v>
      </c>
      <c r="AG75" s="21">
        <f t="shared" ref="AG75:BF75" si="248">AG105</f>
        <v>115488.1</v>
      </c>
      <c r="AH75" s="21">
        <f>AH105</f>
        <v>0</v>
      </c>
      <c r="AI75" s="21">
        <f t="shared" si="7"/>
        <v>115488.1</v>
      </c>
      <c r="AJ75" s="21">
        <f>AJ105+AJ84</f>
        <v>80129.599999999991</v>
      </c>
      <c r="AK75" s="21">
        <f t="shared" si="227"/>
        <v>195617.7</v>
      </c>
      <c r="AL75" s="21">
        <f>AL105+AL84</f>
        <v>0</v>
      </c>
      <c r="AM75" s="21">
        <f t="shared" si="228"/>
        <v>195617.7</v>
      </c>
      <c r="AN75" s="21">
        <f>AN105+AN84</f>
        <v>0</v>
      </c>
      <c r="AO75" s="21">
        <f t="shared" si="229"/>
        <v>195617.7</v>
      </c>
      <c r="AP75" s="21">
        <f>AP105+AP84</f>
        <v>0</v>
      </c>
      <c r="AQ75" s="21">
        <f t="shared" si="230"/>
        <v>195617.7</v>
      </c>
      <c r="AR75" s="21">
        <f>AR105+AR84</f>
        <v>0</v>
      </c>
      <c r="AS75" s="21">
        <f t="shared" si="231"/>
        <v>195617.7</v>
      </c>
      <c r="AT75" s="21">
        <f>AT105+AT84</f>
        <v>0</v>
      </c>
      <c r="AU75" s="21">
        <f t="shared" si="232"/>
        <v>195617.7</v>
      </c>
      <c r="AV75" s="21">
        <f>AV105+AV84</f>
        <v>0</v>
      </c>
      <c r="AW75" s="21">
        <f t="shared" si="233"/>
        <v>195617.7</v>
      </c>
      <c r="AX75" s="21">
        <f>AX105+AX84</f>
        <v>0</v>
      </c>
      <c r="AY75" s="21">
        <f t="shared" si="234"/>
        <v>195617.7</v>
      </c>
      <c r="AZ75" s="21">
        <f>AZ105+AZ84</f>
        <v>0</v>
      </c>
      <c r="BA75" s="21">
        <f t="shared" si="235"/>
        <v>195617.7</v>
      </c>
      <c r="BB75" s="21">
        <f>BB105+BB84</f>
        <v>0</v>
      </c>
      <c r="BC75" s="21">
        <f t="shared" si="236"/>
        <v>195617.7</v>
      </c>
      <c r="BD75" s="21">
        <f>BD105+BD84</f>
        <v>0</v>
      </c>
      <c r="BE75" s="21">
        <f t="shared" si="237"/>
        <v>195617.7</v>
      </c>
      <c r="BF75" s="21">
        <f t="shared" si="248"/>
        <v>114841.1</v>
      </c>
      <c r="BG75" s="21">
        <f>BG105</f>
        <v>0</v>
      </c>
      <c r="BH75" s="22">
        <f t="shared" si="10"/>
        <v>114841.1</v>
      </c>
      <c r="BI75" s="21">
        <f>BI105+BI84</f>
        <v>14881.3</v>
      </c>
      <c r="BJ75" s="22">
        <f t="shared" si="238"/>
        <v>129722.40000000001</v>
      </c>
      <c r="BK75" s="21">
        <f>BK105+BK84</f>
        <v>0</v>
      </c>
      <c r="BL75" s="22">
        <f t="shared" si="239"/>
        <v>129722.40000000001</v>
      </c>
      <c r="BM75" s="21">
        <f>BM105+BM84</f>
        <v>0</v>
      </c>
      <c r="BN75" s="22">
        <f t="shared" si="240"/>
        <v>129722.40000000001</v>
      </c>
      <c r="BO75" s="21">
        <f>BO105+BO84</f>
        <v>0</v>
      </c>
      <c r="BP75" s="22">
        <f t="shared" si="241"/>
        <v>129722.40000000001</v>
      </c>
      <c r="BQ75" s="21">
        <f>BQ105+BQ84</f>
        <v>0</v>
      </c>
      <c r="BR75" s="22">
        <f t="shared" si="242"/>
        <v>129722.40000000001</v>
      </c>
      <c r="BS75" s="21">
        <f>BS105+BS84</f>
        <v>0</v>
      </c>
      <c r="BT75" s="22">
        <f t="shared" si="243"/>
        <v>129722.40000000001</v>
      </c>
      <c r="BU75" s="21">
        <f>BU105+BU84</f>
        <v>0</v>
      </c>
      <c r="BV75" s="22">
        <f t="shared" si="244"/>
        <v>129722.40000000001</v>
      </c>
      <c r="BW75" s="21">
        <f>BW105+BW84</f>
        <v>0</v>
      </c>
      <c r="BX75" s="22">
        <f t="shared" si="245"/>
        <v>129722.40000000001</v>
      </c>
      <c r="BY75" s="21">
        <f>BY105+BY84</f>
        <v>0</v>
      </c>
      <c r="BZ75" s="22">
        <f t="shared" si="246"/>
        <v>129722.40000000001</v>
      </c>
      <c r="CA75" s="12"/>
      <c r="CC75" s="5"/>
    </row>
    <row r="76" spans="1:81" ht="37.5" x14ac:dyDescent="0.3">
      <c r="A76" s="1"/>
      <c r="B76" s="33" t="s">
        <v>20</v>
      </c>
      <c r="C76" s="34"/>
      <c r="D76" s="21">
        <f>D95+D98+D108+D111+D114</f>
        <v>2440528.4</v>
      </c>
      <c r="E76" s="21">
        <f>E95+E98+E108+E111+E114</f>
        <v>0</v>
      </c>
      <c r="F76" s="21">
        <f t="shared" si="0"/>
        <v>2440528.4</v>
      </c>
      <c r="G76" s="21">
        <f>G95+G98+G108+G111+G114</f>
        <v>0</v>
      </c>
      <c r="H76" s="21">
        <f t="shared" si="214"/>
        <v>2440528.4</v>
      </c>
      <c r="I76" s="21">
        <f>I95+I98+I108+I111+I114</f>
        <v>0</v>
      </c>
      <c r="J76" s="21">
        <f t="shared" si="215"/>
        <v>2440528.4</v>
      </c>
      <c r="K76" s="21">
        <f>K95+K98+K108+K111+K114</f>
        <v>0</v>
      </c>
      <c r="L76" s="21">
        <f t="shared" si="216"/>
        <v>2440528.4</v>
      </c>
      <c r="M76" s="21">
        <f>M95+M98+M108+M111+M114</f>
        <v>0</v>
      </c>
      <c r="N76" s="21">
        <f t="shared" si="217"/>
        <v>2440528.4</v>
      </c>
      <c r="O76" s="21">
        <f>O95+O98+O108+O111+O114</f>
        <v>0</v>
      </c>
      <c r="P76" s="21">
        <f t="shared" si="218"/>
        <v>2440528.4</v>
      </c>
      <c r="Q76" s="21">
        <f>Q95+Q98+Q108+Q111+Q114</f>
        <v>0</v>
      </c>
      <c r="R76" s="21">
        <f t="shared" si="219"/>
        <v>2440528.4</v>
      </c>
      <c r="S76" s="21">
        <f>S95+S98+S108+S111+S114</f>
        <v>0</v>
      </c>
      <c r="T76" s="21">
        <f t="shared" si="220"/>
        <v>2440528.4</v>
      </c>
      <c r="U76" s="21">
        <f>U95+U98+U108+U111+U114</f>
        <v>0</v>
      </c>
      <c r="V76" s="21">
        <f t="shared" si="221"/>
        <v>2440528.4</v>
      </c>
      <c r="W76" s="21">
        <f>W95+W98+W108+W111+W114</f>
        <v>0</v>
      </c>
      <c r="X76" s="21">
        <f t="shared" si="222"/>
        <v>2440528.4</v>
      </c>
      <c r="Y76" s="21">
        <f>Y95+Y98+Y108+Y111+Y114</f>
        <v>0</v>
      </c>
      <c r="Z76" s="21">
        <f t="shared" si="223"/>
        <v>2440528.4</v>
      </c>
      <c r="AA76" s="21">
        <f>AA95+AA98+AA108+AA111+AA114</f>
        <v>0</v>
      </c>
      <c r="AB76" s="21">
        <f t="shared" si="224"/>
        <v>2440528.4</v>
      </c>
      <c r="AC76" s="21">
        <f>AC95+AC98+AC108+AC111+AC114</f>
        <v>0</v>
      </c>
      <c r="AD76" s="21">
        <f t="shared" si="225"/>
        <v>2440528.4</v>
      </c>
      <c r="AE76" s="21">
        <f>AE95+AE98+AE108+AE111+AE114</f>
        <v>0</v>
      </c>
      <c r="AF76" s="21">
        <f t="shared" si="226"/>
        <v>2440528.4</v>
      </c>
      <c r="AG76" s="21">
        <f t="shared" ref="AG76:BF76" si="249">AG95+AG98+AG108+AG111+AG114</f>
        <v>346343.1</v>
      </c>
      <c r="AH76" s="21">
        <f>AH95+AH98+AH108+AH111+AH114</f>
        <v>0</v>
      </c>
      <c r="AI76" s="21">
        <f t="shared" si="7"/>
        <v>346343.1</v>
      </c>
      <c r="AJ76" s="21">
        <f>AJ95+AJ98+AJ108+AJ111+AJ114</f>
        <v>0</v>
      </c>
      <c r="AK76" s="21">
        <f t="shared" si="227"/>
        <v>346343.1</v>
      </c>
      <c r="AL76" s="21">
        <f>AL95+AL98+AL108+AL111+AL114</f>
        <v>0</v>
      </c>
      <c r="AM76" s="21">
        <f t="shared" si="228"/>
        <v>346343.1</v>
      </c>
      <c r="AN76" s="21">
        <f>AN95+AN98+AN108+AN111+AN114</f>
        <v>0</v>
      </c>
      <c r="AO76" s="21">
        <f t="shared" si="229"/>
        <v>346343.1</v>
      </c>
      <c r="AP76" s="21">
        <f>AP95+AP98+AP108+AP111+AP114</f>
        <v>0</v>
      </c>
      <c r="AQ76" s="21">
        <f t="shared" si="230"/>
        <v>346343.1</v>
      </c>
      <c r="AR76" s="21">
        <f>AR95+AR98+AR108+AR111+AR114</f>
        <v>0</v>
      </c>
      <c r="AS76" s="21">
        <f t="shared" si="231"/>
        <v>346343.1</v>
      </c>
      <c r="AT76" s="21">
        <f>AT95+AT98+AT108+AT111+AT114</f>
        <v>0</v>
      </c>
      <c r="AU76" s="21">
        <f t="shared" si="232"/>
        <v>346343.1</v>
      </c>
      <c r="AV76" s="21">
        <f>AV95+AV98+AV108+AV111+AV114</f>
        <v>0</v>
      </c>
      <c r="AW76" s="21">
        <f t="shared" si="233"/>
        <v>346343.1</v>
      </c>
      <c r="AX76" s="21">
        <f>AX95+AX98+AX108+AX111+AX114</f>
        <v>0</v>
      </c>
      <c r="AY76" s="21">
        <f t="shared" si="234"/>
        <v>346343.1</v>
      </c>
      <c r="AZ76" s="21">
        <f>AZ95+AZ98+AZ108+AZ111+AZ114</f>
        <v>0</v>
      </c>
      <c r="BA76" s="21">
        <f t="shared" si="235"/>
        <v>346343.1</v>
      </c>
      <c r="BB76" s="21">
        <f>BB95+BB98+BB108+BB111+BB114</f>
        <v>0</v>
      </c>
      <c r="BC76" s="21">
        <f t="shared" si="236"/>
        <v>346343.1</v>
      </c>
      <c r="BD76" s="21">
        <f>BD95+BD98+BD108+BD111+BD114</f>
        <v>0</v>
      </c>
      <c r="BE76" s="21">
        <f t="shared" si="237"/>
        <v>346343.1</v>
      </c>
      <c r="BF76" s="21">
        <f t="shared" si="249"/>
        <v>0</v>
      </c>
      <c r="BG76" s="21">
        <f>BG95+BG98+BG108+BG111+BG114</f>
        <v>0</v>
      </c>
      <c r="BH76" s="22">
        <f t="shared" si="10"/>
        <v>0</v>
      </c>
      <c r="BI76" s="21">
        <f>BI95+BI98+BI108+BI111+BI114</f>
        <v>0</v>
      </c>
      <c r="BJ76" s="22">
        <f t="shared" si="238"/>
        <v>0</v>
      </c>
      <c r="BK76" s="21">
        <f>BK95+BK98+BK108+BK111+BK114</f>
        <v>0</v>
      </c>
      <c r="BL76" s="22">
        <f t="shared" si="239"/>
        <v>0</v>
      </c>
      <c r="BM76" s="21">
        <f>BM95+BM98+BM108+BM111+BM114</f>
        <v>0</v>
      </c>
      <c r="BN76" s="22">
        <f t="shared" si="240"/>
        <v>0</v>
      </c>
      <c r="BO76" s="21">
        <f>BO95+BO98+BO108+BO111+BO114</f>
        <v>0</v>
      </c>
      <c r="BP76" s="22">
        <f t="shared" si="241"/>
        <v>0</v>
      </c>
      <c r="BQ76" s="21">
        <f>BQ95+BQ98+BQ108+BQ111+BQ114</f>
        <v>0</v>
      </c>
      <c r="BR76" s="22">
        <f t="shared" si="242"/>
        <v>0</v>
      </c>
      <c r="BS76" s="21">
        <f>BS95+BS98+BS108+BS111+BS114</f>
        <v>0</v>
      </c>
      <c r="BT76" s="22">
        <f t="shared" si="243"/>
        <v>0</v>
      </c>
      <c r="BU76" s="21">
        <f>BU95+BU98+BU108+BU111+BU114</f>
        <v>0</v>
      </c>
      <c r="BV76" s="22">
        <f t="shared" si="244"/>
        <v>0</v>
      </c>
      <c r="BW76" s="21">
        <f>BW95+BW98+BW108+BW111+BW114</f>
        <v>0</v>
      </c>
      <c r="BX76" s="22">
        <f t="shared" si="245"/>
        <v>0</v>
      </c>
      <c r="BY76" s="21">
        <f>BY95+BY98+BY108+BY111+BY114</f>
        <v>0</v>
      </c>
      <c r="BZ76" s="22">
        <f t="shared" si="246"/>
        <v>0</v>
      </c>
      <c r="CA76" s="12"/>
      <c r="CC76" s="5"/>
    </row>
    <row r="77" spans="1:81" ht="56.25" x14ac:dyDescent="0.3">
      <c r="A77" s="1" t="s">
        <v>142</v>
      </c>
      <c r="B77" s="33" t="s">
        <v>37</v>
      </c>
      <c r="C77" s="34" t="s">
        <v>31</v>
      </c>
      <c r="D77" s="22">
        <v>0</v>
      </c>
      <c r="E77" s="22">
        <v>0</v>
      </c>
      <c r="F77" s="21">
        <f t="shared" si="0"/>
        <v>0</v>
      </c>
      <c r="G77" s="22">
        <v>0</v>
      </c>
      <c r="H77" s="21">
        <f t="shared" si="214"/>
        <v>0</v>
      </c>
      <c r="I77" s="22">
        <v>0</v>
      </c>
      <c r="J77" s="21">
        <f t="shared" si="215"/>
        <v>0</v>
      </c>
      <c r="K77" s="22">
        <v>0</v>
      </c>
      <c r="L77" s="21">
        <f t="shared" si="216"/>
        <v>0</v>
      </c>
      <c r="M77" s="22">
        <v>0</v>
      </c>
      <c r="N77" s="21">
        <f t="shared" si="217"/>
        <v>0</v>
      </c>
      <c r="O77" s="22">
        <v>0</v>
      </c>
      <c r="P77" s="21">
        <f t="shared" si="218"/>
        <v>0</v>
      </c>
      <c r="Q77" s="22">
        <v>0</v>
      </c>
      <c r="R77" s="21">
        <f t="shared" si="219"/>
        <v>0</v>
      </c>
      <c r="S77" s="22">
        <v>0</v>
      </c>
      <c r="T77" s="21">
        <f t="shared" si="220"/>
        <v>0</v>
      </c>
      <c r="U77" s="22">
        <v>0</v>
      </c>
      <c r="V77" s="21">
        <f t="shared" si="221"/>
        <v>0</v>
      </c>
      <c r="W77" s="22">
        <v>0</v>
      </c>
      <c r="X77" s="21">
        <f t="shared" si="222"/>
        <v>0</v>
      </c>
      <c r="Y77" s="22">
        <v>0</v>
      </c>
      <c r="Z77" s="21">
        <f t="shared" si="223"/>
        <v>0</v>
      </c>
      <c r="AA77" s="22">
        <v>0</v>
      </c>
      <c r="AB77" s="21">
        <f t="shared" si="224"/>
        <v>0</v>
      </c>
      <c r="AC77" s="22">
        <v>0</v>
      </c>
      <c r="AD77" s="21">
        <f t="shared" si="225"/>
        <v>0</v>
      </c>
      <c r="AE77" s="22">
        <v>0</v>
      </c>
      <c r="AF77" s="21">
        <f t="shared" si="226"/>
        <v>0</v>
      </c>
      <c r="AG77" s="21">
        <v>100000</v>
      </c>
      <c r="AH77" s="22">
        <v>0</v>
      </c>
      <c r="AI77" s="21">
        <f t="shared" si="7"/>
        <v>100000</v>
      </c>
      <c r="AJ77" s="22">
        <v>0</v>
      </c>
      <c r="AK77" s="21">
        <f t="shared" si="227"/>
        <v>100000</v>
      </c>
      <c r="AL77" s="22">
        <v>0</v>
      </c>
      <c r="AM77" s="21">
        <f t="shared" si="228"/>
        <v>100000</v>
      </c>
      <c r="AN77" s="22">
        <v>0</v>
      </c>
      <c r="AO77" s="21">
        <f t="shared" si="229"/>
        <v>100000</v>
      </c>
      <c r="AP77" s="22">
        <v>0</v>
      </c>
      <c r="AQ77" s="21">
        <f t="shared" si="230"/>
        <v>100000</v>
      </c>
      <c r="AR77" s="22">
        <v>0</v>
      </c>
      <c r="AS77" s="21">
        <f t="shared" si="231"/>
        <v>100000</v>
      </c>
      <c r="AT77" s="22">
        <v>0</v>
      </c>
      <c r="AU77" s="21">
        <f t="shared" si="232"/>
        <v>100000</v>
      </c>
      <c r="AV77" s="22">
        <v>0</v>
      </c>
      <c r="AW77" s="21">
        <f t="shared" si="233"/>
        <v>100000</v>
      </c>
      <c r="AX77" s="22">
        <v>0</v>
      </c>
      <c r="AY77" s="21">
        <f t="shared" si="234"/>
        <v>100000</v>
      </c>
      <c r="AZ77" s="22">
        <v>0</v>
      </c>
      <c r="BA77" s="21">
        <f t="shared" si="235"/>
        <v>100000</v>
      </c>
      <c r="BB77" s="22">
        <v>0</v>
      </c>
      <c r="BC77" s="21">
        <f t="shared" si="236"/>
        <v>100000</v>
      </c>
      <c r="BD77" s="22">
        <v>0</v>
      </c>
      <c r="BE77" s="21">
        <f t="shared" si="237"/>
        <v>100000</v>
      </c>
      <c r="BF77" s="22">
        <v>97162.2</v>
      </c>
      <c r="BG77" s="22">
        <v>0</v>
      </c>
      <c r="BH77" s="22">
        <f t="shared" si="10"/>
        <v>97162.2</v>
      </c>
      <c r="BI77" s="22">
        <v>0</v>
      </c>
      <c r="BJ77" s="22">
        <f t="shared" si="238"/>
        <v>97162.2</v>
      </c>
      <c r="BK77" s="22">
        <v>0</v>
      </c>
      <c r="BL77" s="22">
        <f t="shared" si="239"/>
        <v>97162.2</v>
      </c>
      <c r="BM77" s="22">
        <v>0</v>
      </c>
      <c r="BN77" s="22">
        <f t="shared" si="240"/>
        <v>97162.2</v>
      </c>
      <c r="BO77" s="22">
        <v>0</v>
      </c>
      <c r="BP77" s="22">
        <f t="shared" si="241"/>
        <v>97162.2</v>
      </c>
      <c r="BQ77" s="22">
        <v>0</v>
      </c>
      <c r="BR77" s="22">
        <f t="shared" si="242"/>
        <v>97162.2</v>
      </c>
      <c r="BS77" s="22">
        <v>0</v>
      </c>
      <c r="BT77" s="22">
        <f t="shared" si="243"/>
        <v>97162.2</v>
      </c>
      <c r="BU77" s="22">
        <v>0</v>
      </c>
      <c r="BV77" s="22">
        <f t="shared" si="244"/>
        <v>97162.2</v>
      </c>
      <c r="BW77" s="22">
        <v>0</v>
      </c>
      <c r="BX77" s="22">
        <f t="shared" si="245"/>
        <v>97162.2</v>
      </c>
      <c r="BY77" s="22">
        <v>0</v>
      </c>
      <c r="BZ77" s="22">
        <f t="shared" si="246"/>
        <v>97162.2</v>
      </c>
      <c r="CA77" s="12" t="s">
        <v>47</v>
      </c>
      <c r="CC77" s="5"/>
    </row>
    <row r="78" spans="1:81" ht="75" x14ac:dyDescent="0.3">
      <c r="A78" s="1" t="s">
        <v>143</v>
      </c>
      <c r="B78" s="33" t="s">
        <v>38</v>
      </c>
      <c r="C78" s="34" t="s">
        <v>27</v>
      </c>
      <c r="D78" s="22">
        <v>37619.800000000003</v>
      </c>
      <c r="E78" s="22"/>
      <c r="F78" s="21">
        <f t="shared" si="0"/>
        <v>37619.800000000003</v>
      </c>
      <c r="G78" s="22">
        <f>48.59+8499.203</f>
        <v>8547.7929999999997</v>
      </c>
      <c r="H78" s="21">
        <f t="shared" si="214"/>
        <v>46167.593000000001</v>
      </c>
      <c r="I78" s="22"/>
      <c r="J78" s="21">
        <f t="shared" si="215"/>
        <v>46167.593000000001</v>
      </c>
      <c r="K78" s="22"/>
      <c r="L78" s="21">
        <f t="shared" si="216"/>
        <v>46167.593000000001</v>
      </c>
      <c r="M78" s="22"/>
      <c r="N78" s="21">
        <f t="shared" si="217"/>
        <v>46167.593000000001</v>
      </c>
      <c r="O78" s="22"/>
      <c r="P78" s="21">
        <f t="shared" si="218"/>
        <v>46167.593000000001</v>
      </c>
      <c r="Q78" s="22"/>
      <c r="R78" s="21">
        <f t="shared" si="219"/>
        <v>46167.593000000001</v>
      </c>
      <c r="S78" s="22"/>
      <c r="T78" s="21">
        <f t="shared" si="220"/>
        <v>46167.593000000001</v>
      </c>
      <c r="U78" s="22"/>
      <c r="V78" s="21">
        <f t="shared" si="221"/>
        <v>46167.593000000001</v>
      </c>
      <c r="W78" s="22"/>
      <c r="X78" s="21">
        <f t="shared" si="222"/>
        <v>46167.593000000001</v>
      </c>
      <c r="Y78" s="22"/>
      <c r="Z78" s="21">
        <f t="shared" si="223"/>
        <v>46167.593000000001</v>
      </c>
      <c r="AA78" s="22"/>
      <c r="AB78" s="21">
        <f t="shared" si="224"/>
        <v>46167.593000000001</v>
      </c>
      <c r="AC78" s="22"/>
      <c r="AD78" s="21">
        <f t="shared" si="225"/>
        <v>46167.593000000001</v>
      </c>
      <c r="AE78" s="22"/>
      <c r="AF78" s="21">
        <f t="shared" si="226"/>
        <v>46167.593000000001</v>
      </c>
      <c r="AG78" s="21">
        <v>0</v>
      </c>
      <c r="AH78" s="22"/>
      <c r="AI78" s="21">
        <f t="shared" si="7"/>
        <v>0</v>
      </c>
      <c r="AJ78" s="22"/>
      <c r="AK78" s="21">
        <f t="shared" si="227"/>
        <v>0</v>
      </c>
      <c r="AL78" s="22"/>
      <c r="AM78" s="21">
        <f t="shared" si="228"/>
        <v>0</v>
      </c>
      <c r="AN78" s="22"/>
      <c r="AO78" s="21">
        <f t="shared" si="229"/>
        <v>0</v>
      </c>
      <c r="AP78" s="22"/>
      <c r="AQ78" s="21">
        <f t="shared" si="230"/>
        <v>0</v>
      </c>
      <c r="AR78" s="22"/>
      <c r="AS78" s="21">
        <f t="shared" si="231"/>
        <v>0</v>
      </c>
      <c r="AT78" s="22"/>
      <c r="AU78" s="21">
        <f t="shared" si="232"/>
        <v>0</v>
      </c>
      <c r="AV78" s="22"/>
      <c r="AW78" s="21">
        <f t="shared" si="233"/>
        <v>0</v>
      </c>
      <c r="AX78" s="22"/>
      <c r="AY78" s="21">
        <f t="shared" si="234"/>
        <v>0</v>
      </c>
      <c r="AZ78" s="22"/>
      <c r="BA78" s="21">
        <f t="shared" si="235"/>
        <v>0</v>
      </c>
      <c r="BB78" s="22"/>
      <c r="BC78" s="21">
        <f t="shared" si="236"/>
        <v>0</v>
      </c>
      <c r="BD78" s="22"/>
      <c r="BE78" s="21">
        <f t="shared" si="237"/>
        <v>0</v>
      </c>
      <c r="BF78" s="22">
        <v>0</v>
      </c>
      <c r="BG78" s="22"/>
      <c r="BH78" s="22">
        <f t="shared" si="10"/>
        <v>0</v>
      </c>
      <c r="BI78" s="22"/>
      <c r="BJ78" s="22">
        <f t="shared" si="238"/>
        <v>0</v>
      </c>
      <c r="BK78" s="22"/>
      <c r="BL78" s="22">
        <f t="shared" si="239"/>
        <v>0</v>
      </c>
      <c r="BM78" s="22"/>
      <c r="BN78" s="22">
        <f t="shared" si="240"/>
        <v>0</v>
      </c>
      <c r="BO78" s="22"/>
      <c r="BP78" s="22">
        <f t="shared" si="241"/>
        <v>0</v>
      </c>
      <c r="BQ78" s="22"/>
      <c r="BR78" s="22">
        <f t="shared" si="242"/>
        <v>0</v>
      </c>
      <c r="BS78" s="22"/>
      <c r="BT78" s="22">
        <f t="shared" si="243"/>
        <v>0</v>
      </c>
      <c r="BU78" s="22"/>
      <c r="BV78" s="22">
        <f t="shared" si="244"/>
        <v>0</v>
      </c>
      <c r="BW78" s="22"/>
      <c r="BX78" s="22">
        <f t="shared" si="245"/>
        <v>0</v>
      </c>
      <c r="BY78" s="22"/>
      <c r="BZ78" s="22">
        <f t="shared" si="246"/>
        <v>0</v>
      </c>
      <c r="CA78" s="12" t="s">
        <v>49</v>
      </c>
      <c r="CC78" s="5"/>
    </row>
    <row r="79" spans="1:81" ht="75" x14ac:dyDescent="0.3">
      <c r="A79" s="1" t="s">
        <v>144</v>
      </c>
      <c r="B79" s="33" t="s">
        <v>39</v>
      </c>
      <c r="C79" s="34" t="s">
        <v>27</v>
      </c>
      <c r="D79" s="22">
        <v>0</v>
      </c>
      <c r="E79" s="22"/>
      <c r="F79" s="21">
        <f t="shared" si="0"/>
        <v>0</v>
      </c>
      <c r="G79" s="22">
        <v>2697</v>
      </c>
      <c r="H79" s="21">
        <f t="shared" si="214"/>
        <v>2697</v>
      </c>
      <c r="I79" s="22"/>
      <c r="J79" s="21">
        <f t="shared" si="215"/>
        <v>2697</v>
      </c>
      <c r="K79" s="22"/>
      <c r="L79" s="21">
        <f t="shared" si="216"/>
        <v>2697</v>
      </c>
      <c r="M79" s="22"/>
      <c r="N79" s="21">
        <f t="shared" si="217"/>
        <v>2697</v>
      </c>
      <c r="O79" s="22"/>
      <c r="P79" s="21">
        <f t="shared" si="218"/>
        <v>2697</v>
      </c>
      <c r="Q79" s="22"/>
      <c r="R79" s="21">
        <f t="shared" si="219"/>
        <v>2697</v>
      </c>
      <c r="S79" s="22"/>
      <c r="T79" s="21">
        <f t="shared" si="220"/>
        <v>2697</v>
      </c>
      <c r="U79" s="22"/>
      <c r="V79" s="21">
        <f t="shared" si="221"/>
        <v>2697</v>
      </c>
      <c r="W79" s="22"/>
      <c r="X79" s="21">
        <f t="shared" si="222"/>
        <v>2697</v>
      </c>
      <c r="Y79" s="22"/>
      <c r="Z79" s="21">
        <f t="shared" si="223"/>
        <v>2697</v>
      </c>
      <c r="AA79" s="22"/>
      <c r="AB79" s="21">
        <f t="shared" si="224"/>
        <v>2697</v>
      </c>
      <c r="AC79" s="22"/>
      <c r="AD79" s="21">
        <f t="shared" si="225"/>
        <v>2697</v>
      </c>
      <c r="AE79" s="22"/>
      <c r="AF79" s="21">
        <f t="shared" si="226"/>
        <v>2697</v>
      </c>
      <c r="AG79" s="21">
        <v>6293</v>
      </c>
      <c r="AH79" s="22"/>
      <c r="AI79" s="21">
        <f t="shared" si="7"/>
        <v>6293</v>
      </c>
      <c r="AJ79" s="22"/>
      <c r="AK79" s="21">
        <f t="shared" si="227"/>
        <v>6293</v>
      </c>
      <c r="AL79" s="22"/>
      <c r="AM79" s="21">
        <f t="shared" si="228"/>
        <v>6293</v>
      </c>
      <c r="AN79" s="22"/>
      <c r="AO79" s="21">
        <f t="shared" si="229"/>
        <v>6293</v>
      </c>
      <c r="AP79" s="22"/>
      <c r="AQ79" s="21">
        <f t="shared" si="230"/>
        <v>6293</v>
      </c>
      <c r="AR79" s="22"/>
      <c r="AS79" s="21">
        <f t="shared" si="231"/>
        <v>6293</v>
      </c>
      <c r="AT79" s="22"/>
      <c r="AU79" s="21">
        <f t="shared" si="232"/>
        <v>6293</v>
      </c>
      <c r="AV79" s="22"/>
      <c r="AW79" s="21">
        <f t="shared" si="233"/>
        <v>6293</v>
      </c>
      <c r="AX79" s="22"/>
      <c r="AY79" s="21">
        <f t="shared" si="234"/>
        <v>6293</v>
      </c>
      <c r="AZ79" s="22"/>
      <c r="BA79" s="21">
        <f t="shared" si="235"/>
        <v>6293</v>
      </c>
      <c r="BB79" s="22"/>
      <c r="BC79" s="21">
        <f t="shared" si="236"/>
        <v>6293</v>
      </c>
      <c r="BD79" s="22"/>
      <c r="BE79" s="21">
        <f t="shared" si="237"/>
        <v>6293</v>
      </c>
      <c r="BF79" s="22">
        <v>0</v>
      </c>
      <c r="BG79" s="22"/>
      <c r="BH79" s="22">
        <f t="shared" si="10"/>
        <v>0</v>
      </c>
      <c r="BI79" s="22"/>
      <c r="BJ79" s="22">
        <f t="shared" si="238"/>
        <v>0</v>
      </c>
      <c r="BK79" s="22"/>
      <c r="BL79" s="22">
        <f t="shared" si="239"/>
        <v>0</v>
      </c>
      <c r="BM79" s="22"/>
      <c r="BN79" s="22">
        <f t="shared" si="240"/>
        <v>0</v>
      </c>
      <c r="BO79" s="22"/>
      <c r="BP79" s="22">
        <f t="shared" si="241"/>
        <v>0</v>
      </c>
      <c r="BQ79" s="22"/>
      <c r="BR79" s="22">
        <f t="shared" si="242"/>
        <v>0</v>
      </c>
      <c r="BS79" s="22"/>
      <c r="BT79" s="22">
        <f t="shared" si="243"/>
        <v>0</v>
      </c>
      <c r="BU79" s="22"/>
      <c r="BV79" s="22">
        <f t="shared" si="244"/>
        <v>0</v>
      </c>
      <c r="BW79" s="22"/>
      <c r="BX79" s="22">
        <f t="shared" si="245"/>
        <v>0</v>
      </c>
      <c r="BY79" s="22"/>
      <c r="BZ79" s="22">
        <f t="shared" si="246"/>
        <v>0</v>
      </c>
      <c r="CA79" s="12" t="s">
        <v>50</v>
      </c>
      <c r="CC79" s="5"/>
    </row>
    <row r="80" spans="1:81" ht="56.25" x14ac:dyDescent="0.3">
      <c r="A80" s="1" t="s">
        <v>145</v>
      </c>
      <c r="B80" s="33" t="s">
        <v>40</v>
      </c>
      <c r="C80" s="34" t="s">
        <v>31</v>
      </c>
      <c r="D80" s="22">
        <v>19911.3</v>
      </c>
      <c r="E80" s="22"/>
      <c r="F80" s="21">
        <f t="shared" si="0"/>
        <v>19911.3</v>
      </c>
      <c r="G80" s="22">
        <f>G82+G83+G84</f>
        <v>210556.51500000001</v>
      </c>
      <c r="H80" s="21">
        <f t="shared" si="214"/>
        <v>230467.815</v>
      </c>
      <c r="I80" s="22">
        <f>I82+I83+I84</f>
        <v>71.385000000000005</v>
      </c>
      <c r="J80" s="21">
        <f t="shared" si="215"/>
        <v>230539.2</v>
      </c>
      <c r="K80" s="22">
        <f>K82+K83+K84</f>
        <v>0</v>
      </c>
      <c r="L80" s="21">
        <f t="shared" si="216"/>
        <v>230539.2</v>
      </c>
      <c r="M80" s="22">
        <f>M82+M83+M84</f>
        <v>0</v>
      </c>
      <c r="N80" s="21">
        <f t="shared" si="217"/>
        <v>230539.2</v>
      </c>
      <c r="O80" s="22">
        <f>O82+O83+O84</f>
        <v>-79.532000000000011</v>
      </c>
      <c r="P80" s="21">
        <f t="shared" si="218"/>
        <v>230459.66800000001</v>
      </c>
      <c r="Q80" s="22">
        <f>Q82+Q83+Q84</f>
        <v>0</v>
      </c>
      <c r="R80" s="21">
        <f t="shared" si="219"/>
        <v>230459.66800000001</v>
      </c>
      <c r="S80" s="22">
        <f>S82+S83+S84</f>
        <v>0</v>
      </c>
      <c r="T80" s="21">
        <f t="shared" si="220"/>
        <v>230459.66800000001</v>
      </c>
      <c r="U80" s="22">
        <f>U82+U83+U84</f>
        <v>0</v>
      </c>
      <c r="V80" s="21">
        <f t="shared" si="221"/>
        <v>230459.66800000001</v>
      </c>
      <c r="W80" s="22">
        <f>W82+W83+W84</f>
        <v>-3164.34</v>
      </c>
      <c r="X80" s="21">
        <f t="shared" si="222"/>
        <v>227295.32800000001</v>
      </c>
      <c r="Y80" s="22">
        <f>Y82+Y83+Y84</f>
        <v>0</v>
      </c>
      <c r="Z80" s="21">
        <f t="shared" si="223"/>
        <v>227295.32800000001</v>
      </c>
      <c r="AA80" s="22">
        <f>AA82+AA83+AA84</f>
        <v>0</v>
      </c>
      <c r="AB80" s="21">
        <f t="shared" si="224"/>
        <v>227295.32800000001</v>
      </c>
      <c r="AC80" s="22">
        <f>AC82+AC83+AC84</f>
        <v>0</v>
      </c>
      <c r="AD80" s="21">
        <f t="shared" si="225"/>
        <v>227295.32800000001</v>
      </c>
      <c r="AE80" s="22">
        <f>AE82+AE83+AE84</f>
        <v>0</v>
      </c>
      <c r="AF80" s="21">
        <f t="shared" si="226"/>
        <v>227295.32800000001</v>
      </c>
      <c r="AG80" s="21">
        <v>0</v>
      </c>
      <c r="AH80" s="22"/>
      <c r="AI80" s="21">
        <f t="shared" si="7"/>
        <v>0</v>
      </c>
      <c r="AJ80" s="22">
        <f>AJ82+AJ83+AJ84</f>
        <v>71340.184999999998</v>
      </c>
      <c r="AK80" s="21">
        <f t="shared" si="227"/>
        <v>71340.184999999998</v>
      </c>
      <c r="AL80" s="22">
        <f>AL82+AL83+AL84</f>
        <v>-71.385000000000005</v>
      </c>
      <c r="AM80" s="21">
        <f t="shared" si="228"/>
        <v>71268.800000000003</v>
      </c>
      <c r="AN80" s="22">
        <f>AN82+AN83+AN84</f>
        <v>0</v>
      </c>
      <c r="AO80" s="21">
        <f t="shared" si="229"/>
        <v>71268.800000000003</v>
      </c>
      <c r="AP80" s="22">
        <f>AP82+AP83+AP84</f>
        <v>0</v>
      </c>
      <c r="AQ80" s="21">
        <f t="shared" si="230"/>
        <v>71268.800000000003</v>
      </c>
      <c r="AR80" s="22">
        <f>AR82+AR83+AR84</f>
        <v>71.385000000000005</v>
      </c>
      <c r="AS80" s="21">
        <f t="shared" si="231"/>
        <v>71340.184999999998</v>
      </c>
      <c r="AT80" s="22">
        <f>AT82+AT83+AT84</f>
        <v>0</v>
      </c>
      <c r="AU80" s="21">
        <f t="shared" si="232"/>
        <v>71340.184999999998</v>
      </c>
      <c r="AV80" s="22">
        <f>AV82+AV83+AV84</f>
        <v>3164.34</v>
      </c>
      <c r="AW80" s="21">
        <f t="shared" si="233"/>
        <v>74504.524999999994</v>
      </c>
      <c r="AX80" s="22">
        <f>AX82+AX83+AX84</f>
        <v>0</v>
      </c>
      <c r="AY80" s="21">
        <f t="shared" si="234"/>
        <v>74504.524999999994</v>
      </c>
      <c r="AZ80" s="22">
        <f>AZ82+AZ83+AZ84</f>
        <v>0</v>
      </c>
      <c r="BA80" s="21">
        <f t="shared" si="235"/>
        <v>74504.524999999994</v>
      </c>
      <c r="BB80" s="22">
        <f>BB82+BB83+BB84</f>
        <v>0</v>
      </c>
      <c r="BC80" s="21">
        <f t="shared" si="236"/>
        <v>74504.524999999994</v>
      </c>
      <c r="BD80" s="22">
        <f>BD82+BD83+BD84</f>
        <v>0</v>
      </c>
      <c r="BE80" s="21">
        <f t="shared" si="237"/>
        <v>74504.524999999994</v>
      </c>
      <c r="BF80" s="22">
        <v>0</v>
      </c>
      <c r="BG80" s="22"/>
      <c r="BH80" s="22">
        <f t="shared" si="10"/>
        <v>0</v>
      </c>
      <c r="BI80" s="22">
        <f>BI82+BI83+BI84</f>
        <v>0</v>
      </c>
      <c r="BJ80" s="22">
        <f t="shared" si="238"/>
        <v>0</v>
      </c>
      <c r="BK80" s="22">
        <f>BK82+BK83+BK84</f>
        <v>0</v>
      </c>
      <c r="BL80" s="22">
        <f t="shared" si="239"/>
        <v>0</v>
      </c>
      <c r="BM80" s="22">
        <f>BM82+BM83+BM84</f>
        <v>0</v>
      </c>
      <c r="BN80" s="22">
        <f t="shared" si="240"/>
        <v>0</v>
      </c>
      <c r="BO80" s="22">
        <f>BO82+BO83+BO84</f>
        <v>0</v>
      </c>
      <c r="BP80" s="22">
        <f t="shared" si="241"/>
        <v>0</v>
      </c>
      <c r="BQ80" s="22">
        <f>BQ82+BQ83+BQ84</f>
        <v>0</v>
      </c>
      <c r="BR80" s="22">
        <f t="shared" si="242"/>
        <v>0</v>
      </c>
      <c r="BS80" s="22">
        <f>BS82+BS83+BS84</f>
        <v>0</v>
      </c>
      <c r="BT80" s="22">
        <f t="shared" si="243"/>
        <v>0</v>
      </c>
      <c r="BU80" s="22">
        <f>BU82+BU83+BU84</f>
        <v>0</v>
      </c>
      <c r="BV80" s="22">
        <f t="shared" si="244"/>
        <v>0</v>
      </c>
      <c r="BW80" s="22">
        <f>BW82+BW83+BW84</f>
        <v>0</v>
      </c>
      <c r="BX80" s="22">
        <f t="shared" si="245"/>
        <v>0</v>
      </c>
      <c r="BY80" s="22">
        <f>BY82+BY83+BY84</f>
        <v>0</v>
      </c>
      <c r="BZ80" s="22">
        <f t="shared" si="246"/>
        <v>0</v>
      </c>
      <c r="CA80" s="12"/>
      <c r="CC80" s="5"/>
    </row>
    <row r="81" spans="1:81" x14ac:dyDescent="0.3">
      <c r="A81" s="1"/>
      <c r="B81" s="33" t="s">
        <v>5</v>
      </c>
      <c r="C81" s="34"/>
      <c r="D81" s="22"/>
      <c r="E81" s="22"/>
      <c r="F81" s="21"/>
      <c r="G81" s="22"/>
      <c r="H81" s="21"/>
      <c r="I81" s="22"/>
      <c r="J81" s="21"/>
      <c r="K81" s="22"/>
      <c r="L81" s="21"/>
      <c r="M81" s="22"/>
      <c r="N81" s="21"/>
      <c r="O81" s="22"/>
      <c r="P81" s="21"/>
      <c r="Q81" s="22"/>
      <c r="R81" s="21"/>
      <c r="S81" s="22"/>
      <c r="T81" s="21"/>
      <c r="U81" s="22"/>
      <c r="V81" s="21"/>
      <c r="W81" s="22"/>
      <c r="X81" s="21"/>
      <c r="Y81" s="22"/>
      <c r="Z81" s="21"/>
      <c r="AA81" s="22"/>
      <c r="AB81" s="21"/>
      <c r="AC81" s="22"/>
      <c r="AD81" s="21"/>
      <c r="AE81" s="22"/>
      <c r="AF81" s="21"/>
      <c r="AG81" s="21"/>
      <c r="AH81" s="22"/>
      <c r="AI81" s="21"/>
      <c r="AJ81" s="22"/>
      <c r="AK81" s="21"/>
      <c r="AL81" s="22"/>
      <c r="AM81" s="21"/>
      <c r="AN81" s="22"/>
      <c r="AO81" s="21"/>
      <c r="AP81" s="22"/>
      <c r="AQ81" s="21"/>
      <c r="AR81" s="22"/>
      <c r="AS81" s="21"/>
      <c r="AT81" s="22"/>
      <c r="AU81" s="21"/>
      <c r="AV81" s="22"/>
      <c r="AW81" s="21"/>
      <c r="AX81" s="22"/>
      <c r="AY81" s="21"/>
      <c r="AZ81" s="22"/>
      <c r="BA81" s="21"/>
      <c r="BB81" s="22"/>
      <c r="BC81" s="21"/>
      <c r="BD81" s="22"/>
      <c r="BE81" s="21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12"/>
      <c r="CC81" s="5"/>
    </row>
    <row r="82" spans="1:81" hidden="1" x14ac:dyDescent="0.3">
      <c r="A82" s="1"/>
      <c r="B82" s="33" t="s">
        <v>6</v>
      </c>
      <c r="C82" s="34"/>
      <c r="D82" s="22">
        <v>19911.3</v>
      </c>
      <c r="E82" s="22"/>
      <c r="F82" s="21">
        <f t="shared" si="0"/>
        <v>19911.3</v>
      </c>
      <c r="G82" s="22">
        <f>-282.224+210.839</f>
        <v>-71.384999999999991</v>
      </c>
      <c r="H82" s="21">
        <f t="shared" si="214"/>
        <v>19839.915000000001</v>
      </c>
      <c r="I82" s="22">
        <v>71.385000000000005</v>
      </c>
      <c r="J82" s="21">
        <f t="shared" ref="J82:J91" si="250">H82+I82</f>
        <v>19911.3</v>
      </c>
      <c r="K82" s="22"/>
      <c r="L82" s="21">
        <f t="shared" ref="L82:L91" si="251">J82+K82</f>
        <v>19911.3</v>
      </c>
      <c r="M82" s="22"/>
      <c r="N82" s="21">
        <f t="shared" ref="N82:N91" si="252">L82+M82</f>
        <v>19911.3</v>
      </c>
      <c r="O82" s="22">
        <f>-71.385-8.147</f>
        <v>-79.532000000000011</v>
      </c>
      <c r="P82" s="21">
        <f t="shared" ref="P82:P91" si="253">N82+O82</f>
        <v>19831.768</v>
      </c>
      <c r="Q82" s="22"/>
      <c r="R82" s="21">
        <f t="shared" ref="R82:R91" si="254">P82+Q82</f>
        <v>19831.768</v>
      </c>
      <c r="S82" s="22"/>
      <c r="T82" s="21">
        <f t="shared" ref="T82:T91" si="255">R82+S82</f>
        <v>19831.768</v>
      </c>
      <c r="U82" s="22"/>
      <c r="V82" s="21">
        <f t="shared" ref="V82:V91" si="256">T82+U82</f>
        <v>19831.768</v>
      </c>
      <c r="W82" s="22">
        <v>-3164.34</v>
      </c>
      <c r="X82" s="21">
        <f t="shared" ref="X82:X91" si="257">V82+W82</f>
        <v>16667.428</v>
      </c>
      <c r="Y82" s="22"/>
      <c r="Z82" s="21">
        <f t="shared" ref="Z82:Z91" si="258">X82+Y82</f>
        <v>16667.428</v>
      </c>
      <c r="AA82" s="22"/>
      <c r="AB82" s="21">
        <f t="shared" ref="AB82:AB91" si="259">Z82+AA82</f>
        <v>16667.428</v>
      </c>
      <c r="AC82" s="22"/>
      <c r="AD82" s="21">
        <f t="shared" ref="AD82:AD91" si="260">AB82+AC82</f>
        <v>16667.428</v>
      </c>
      <c r="AE82" s="22"/>
      <c r="AF82" s="21">
        <f t="shared" ref="AF82:AF91" si="261">AD82+AE82</f>
        <v>16667.428</v>
      </c>
      <c r="AG82" s="21"/>
      <c r="AH82" s="22"/>
      <c r="AI82" s="21"/>
      <c r="AJ82" s="22">
        <v>71.385000000000005</v>
      </c>
      <c r="AK82" s="21">
        <f t="shared" ref="AK82:AK91" si="262">AI82+AJ82</f>
        <v>71.385000000000005</v>
      </c>
      <c r="AL82" s="22">
        <v>-71.385000000000005</v>
      </c>
      <c r="AM82" s="21">
        <f t="shared" ref="AM82:AM91" si="263">AK82+AL82</f>
        <v>0</v>
      </c>
      <c r="AN82" s="22"/>
      <c r="AO82" s="21">
        <f t="shared" ref="AO82:AO91" si="264">AM82+AN82</f>
        <v>0</v>
      </c>
      <c r="AP82" s="22"/>
      <c r="AQ82" s="21">
        <f t="shared" ref="AQ82:AQ91" si="265">AO82+AP82</f>
        <v>0</v>
      </c>
      <c r="AR82" s="22">
        <v>71.385000000000005</v>
      </c>
      <c r="AS82" s="21">
        <f t="shared" ref="AS82:AS91" si="266">AQ82+AR82</f>
        <v>71.385000000000005</v>
      </c>
      <c r="AT82" s="22"/>
      <c r="AU82" s="21">
        <f t="shared" ref="AU82:AU91" si="267">AS82+AT82</f>
        <v>71.385000000000005</v>
      </c>
      <c r="AV82" s="22">
        <v>3164.34</v>
      </c>
      <c r="AW82" s="21">
        <f t="shared" ref="AW82:AW91" si="268">AU82+AV82</f>
        <v>3235.7250000000004</v>
      </c>
      <c r="AX82" s="22"/>
      <c r="AY82" s="21">
        <f t="shared" ref="AY82:AY91" si="269">AW82+AX82</f>
        <v>3235.7250000000004</v>
      </c>
      <c r="AZ82" s="22"/>
      <c r="BA82" s="21">
        <f t="shared" ref="BA82:BA91" si="270">AY82+AZ82</f>
        <v>3235.7250000000004</v>
      </c>
      <c r="BB82" s="22"/>
      <c r="BC82" s="21">
        <f t="shared" ref="BC82:BC91" si="271">BA82+BB82</f>
        <v>3235.7250000000004</v>
      </c>
      <c r="BD82" s="22"/>
      <c r="BE82" s="21">
        <f t="shared" ref="BE82:BE91" si="272">BC82+BD82</f>
        <v>3235.7250000000004</v>
      </c>
      <c r="BF82" s="22"/>
      <c r="BG82" s="22"/>
      <c r="BH82" s="22"/>
      <c r="BI82" s="22"/>
      <c r="BJ82" s="22">
        <f t="shared" ref="BJ82:BJ91" si="273">BH82+BI82</f>
        <v>0</v>
      </c>
      <c r="BK82" s="22"/>
      <c r="BL82" s="22">
        <f t="shared" ref="BL82:BL91" si="274">BJ82+BK82</f>
        <v>0</v>
      </c>
      <c r="BM82" s="22"/>
      <c r="BN82" s="22">
        <f t="shared" ref="BN82:BN91" si="275">BL82+BM82</f>
        <v>0</v>
      </c>
      <c r="BO82" s="22"/>
      <c r="BP82" s="22">
        <f t="shared" ref="BP82:BP91" si="276">BN82+BO82</f>
        <v>0</v>
      </c>
      <c r="BQ82" s="22"/>
      <c r="BR82" s="22">
        <f t="shared" ref="BR82:BR91" si="277">BP82+BQ82</f>
        <v>0</v>
      </c>
      <c r="BS82" s="22"/>
      <c r="BT82" s="22">
        <f t="shared" ref="BT82:BT91" si="278">BR82+BS82</f>
        <v>0</v>
      </c>
      <c r="BU82" s="22"/>
      <c r="BV82" s="22">
        <f t="shared" ref="BV82:BV91" si="279">BT82+BU82</f>
        <v>0</v>
      </c>
      <c r="BW82" s="22"/>
      <c r="BX82" s="22">
        <f t="shared" ref="BX82:BX91" si="280">BV82+BW82</f>
        <v>0</v>
      </c>
      <c r="BY82" s="22"/>
      <c r="BZ82" s="22">
        <f t="shared" ref="BZ82:BZ91" si="281">BX82+BY82</f>
        <v>0</v>
      </c>
      <c r="CA82" s="12" t="s">
        <v>217</v>
      </c>
      <c r="CB82" s="7" t="s">
        <v>28</v>
      </c>
      <c r="CC82" s="5"/>
    </row>
    <row r="83" spans="1:81" x14ac:dyDescent="0.3">
      <c r="A83" s="1"/>
      <c r="B83" s="33" t="s">
        <v>11</v>
      </c>
      <c r="C83" s="34"/>
      <c r="D83" s="22"/>
      <c r="E83" s="22"/>
      <c r="F83" s="21">
        <f t="shared" si="0"/>
        <v>0</v>
      </c>
      <c r="G83" s="22">
        <v>10531.4</v>
      </c>
      <c r="H83" s="21">
        <f>F83+G83</f>
        <v>10531.4</v>
      </c>
      <c r="I83" s="22"/>
      <c r="J83" s="21">
        <f t="shared" si="250"/>
        <v>10531.4</v>
      </c>
      <c r="K83" s="22"/>
      <c r="L83" s="21">
        <f t="shared" si="251"/>
        <v>10531.4</v>
      </c>
      <c r="M83" s="22"/>
      <c r="N83" s="21">
        <f t="shared" si="252"/>
        <v>10531.4</v>
      </c>
      <c r="O83" s="22"/>
      <c r="P83" s="21">
        <f t="shared" si="253"/>
        <v>10531.4</v>
      </c>
      <c r="Q83" s="22"/>
      <c r="R83" s="21">
        <f t="shared" si="254"/>
        <v>10531.4</v>
      </c>
      <c r="S83" s="22"/>
      <c r="T83" s="21">
        <f t="shared" si="255"/>
        <v>10531.4</v>
      </c>
      <c r="U83" s="22"/>
      <c r="V83" s="21">
        <f t="shared" si="256"/>
        <v>10531.4</v>
      </c>
      <c r="W83" s="22"/>
      <c r="X83" s="21">
        <f t="shared" si="257"/>
        <v>10531.4</v>
      </c>
      <c r="Y83" s="22"/>
      <c r="Z83" s="21">
        <f t="shared" si="258"/>
        <v>10531.4</v>
      </c>
      <c r="AA83" s="22"/>
      <c r="AB83" s="21">
        <f t="shared" si="259"/>
        <v>10531.4</v>
      </c>
      <c r="AC83" s="22"/>
      <c r="AD83" s="21">
        <f t="shared" si="260"/>
        <v>10531.4</v>
      </c>
      <c r="AE83" s="22"/>
      <c r="AF83" s="21">
        <f t="shared" si="261"/>
        <v>10531.4</v>
      </c>
      <c r="AG83" s="21"/>
      <c r="AH83" s="22"/>
      <c r="AI83" s="21"/>
      <c r="AJ83" s="22">
        <v>3563.4</v>
      </c>
      <c r="AK83" s="21">
        <f t="shared" si="262"/>
        <v>3563.4</v>
      </c>
      <c r="AL83" s="22"/>
      <c r="AM83" s="21">
        <f t="shared" si="263"/>
        <v>3563.4</v>
      </c>
      <c r="AN83" s="22"/>
      <c r="AO83" s="21">
        <f t="shared" si="264"/>
        <v>3563.4</v>
      </c>
      <c r="AP83" s="22"/>
      <c r="AQ83" s="21">
        <f t="shared" si="265"/>
        <v>3563.4</v>
      </c>
      <c r="AR83" s="22"/>
      <c r="AS83" s="21">
        <f t="shared" si="266"/>
        <v>3563.4</v>
      </c>
      <c r="AT83" s="22"/>
      <c r="AU83" s="21">
        <f t="shared" si="267"/>
        <v>3563.4</v>
      </c>
      <c r="AV83" s="22"/>
      <c r="AW83" s="21">
        <f t="shared" si="268"/>
        <v>3563.4</v>
      </c>
      <c r="AX83" s="22"/>
      <c r="AY83" s="21">
        <f t="shared" si="269"/>
        <v>3563.4</v>
      </c>
      <c r="AZ83" s="22"/>
      <c r="BA83" s="21">
        <f t="shared" si="270"/>
        <v>3563.4</v>
      </c>
      <c r="BB83" s="22"/>
      <c r="BC83" s="21">
        <f t="shared" si="271"/>
        <v>3563.4</v>
      </c>
      <c r="BD83" s="22"/>
      <c r="BE83" s="21">
        <f t="shared" si="272"/>
        <v>3563.4</v>
      </c>
      <c r="BF83" s="22"/>
      <c r="BG83" s="22"/>
      <c r="BH83" s="22"/>
      <c r="BI83" s="22"/>
      <c r="BJ83" s="22">
        <f t="shared" si="273"/>
        <v>0</v>
      </c>
      <c r="BK83" s="22"/>
      <c r="BL83" s="22">
        <f t="shared" si="274"/>
        <v>0</v>
      </c>
      <c r="BM83" s="22"/>
      <c r="BN83" s="22">
        <f t="shared" si="275"/>
        <v>0</v>
      </c>
      <c r="BO83" s="22"/>
      <c r="BP83" s="22">
        <f t="shared" si="276"/>
        <v>0</v>
      </c>
      <c r="BQ83" s="22"/>
      <c r="BR83" s="22">
        <f t="shared" si="277"/>
        <v>0</v>
      </c>
      <c r="BS83" s="22"/>
      <c r="BT83" s="22">
        <f t="shared" si="278"/>
        <v>0</v>
      </c>
      <c r="BU83" s="22"/>
      <c r="BV83" s="22">
        <f t="shared" si="279"/>
        <v>0</v>
      </c>
      <c r="BW83" s="22"/>
      <c r="BX83" s="22">
        <f t="shared" si="280"/>
        <v>0</v>
      </c>
      <c r="BY83" s="22"/>
      <c r="BZ83" s="22">
        <f t="shared" si="281"/>
        <v>0</v>
      </c>
      <c r="CA83" s="12" t="s">
        <v>216</v>
      </c>
      <c r="CC83" s="5"/>
    </row>
    <row r="84" spans="1:81" x14ac:dyDescent="0.3">
      <c r="A84" s="1"/>
      <c r="B84" s="33" t="s">
        <v>15</v>
      </c>
      <c r="C84" s="34"/>
      <c r="D84" s="22"/>
      <c r="E84" s="22"/>
      <c r="F84" s="21">
        <f t="shared" si="0"/>
        <v>0</v>
      </c>
      <c r="G84" s="22">
        <v>200096.5</v>
      </c>
      <c r="H84" s="21">
        <f>F84+G84</f>
        <v>200096.5</v>
      </c>
      <c r="I84" s="22"/>
      <c r="J84" s="21">
        <f t="shared" si="250"/>
        <v>200096.5</v>
      </c>
      <c r="K84" s="22"/>
      <c r="L84" s="21">
        <f t="shared" si="251"/>
        <v>200096.5</v>
      </c>
      <c r="M84" s="22"/>
      <c r="N84" s="21">
        <f t="shared" si="252"/>
        <v>200096.5</v>
      </c>
      <c r="O84" s="22"/>
      <c r="P84" s="21">
        <f t="shared" si="253"/>
        <v>200096.5</v>
      </c>
      <c r="Q84" s="22"/>
      <c r="R84" s="21">
        <f t="shared" si="254"/>
        <v>200096.5</v>
      </c>
      <c r="S84" s="22"/>
      <c r="T84" s="21">
        <f t="shared" si="255"/>
        <v>200096.5</v>
      </c>
      <c r="U84" s="22"/>
      <c r="V84" s="21">
        <f t="shared" si="256"/>
        <v>200096.5</v>
      </c>
      <c r="W84" s="22"/>
      <c r="X84" s="21">
        <f t="shared" si="257"/>
        <v>200096.5</v>
      </c>
      <c r="Y84" s="22"/>
      <c r="Z84" s="21">
        <f t="shared" si="258"/>
        <v>200096.5</v>
      </c>
      <c r="AA84" s="22"/>
      <c r="AB84" s="21">
        <f t="shared" si="259"/>
        <v>200096.5</v>
      </c>
      <c r="AC84" s="22"/>
      <c r="AD84" s="21">
        <f t="shared" si="260"/>
        <v>200096.5</v>
      </c>
      <c r="AE84" s="22"/>
      <c r="AF84" s="21">
        <f t="shared" si="261"/>
        <v>200096.5</v>
      </c>
      <c r="AG84" s="21"/>
      <c r="AH84" s="22"/>
      <c r="AI84" s="21"/>
      <c r="AJ84" s="22">
        <v>67705.399999999994</v>
      </c>
      <c r="AK84" s="21">
        <f t="shared" si="262"/>
        <v>67705.399999999994</v>
      </c>
      <c r="AL84" s="22"/>
      <c r="AM84" s="21">
        <f t="shared" si="263"/>
        <v>67705.399999999994</v>
      </c>
      <c r="AN84" s="22"/>
      <c r="AO84" s="21">
        <f t="shared" si="264"/>
        <v>67705.399999999994</v>
      </c>
      <c r="AP84" s="22"/>
      <c r="AQ84" s="21">
        <f t="shared" si="265"/>
        <v>67705.399999999994</v>
      </c>
      <c r="AR84" s="22"/>
      <c r="AS84" s="21">
        <f t="shared" si="266"/>
        <v>67705.399999999994</v>
      </c>
      <c r="AT84" s="22"/>
      <c r="AU84" s="21">
        <f t="shared" si="267"/>
        <v>67705.399999999994</v>
      </c>
      <c r="AV84" s="22"/>
      <c r="AW84" s="21">
        <f t="shared" si="268"/>
        <v>67705.399999999994</v>
      </c>
      <c r="AX84" s="22"/>
      <c r="AY84" s="21">
        <f t="shared" si="269"/>
        <v>67705.399999999994</v>
      </c>
      <c r="AZ84" s="22"/>
      <c r="BA84" s="21">
        <f t="shared" si="270"/>
        <v>67705.399999999994</v>
      </c>
      <c r="BB84" s="22"/>
      <c r="BC84" s="21">
        <f t="shared" si="271"/>
        <v>67705.399999999994</v>
      </c>
      <c r="BD84" s="22"/>
      <c r="BE84" s="21">
        <f t="shared" si="272"/>
        <v>67705.399999999994</v>
      </c>
      <c r="BF84" s="22"/>
      <c r="BG84" s="22"/>
      <c r="BH84" s="22"/>
      <c r="BI84" s="22"/>
      <c r="BJ84" s="22">
        <f t="shared" si="273"/>
        <v>0</v>
      </c>
      <c r="BK84" s="22"/>
      <c r="BL84" s="22">
        <f t="shared" si="274"/>
        <v>0</v>
      </c>
      <c r="BM84" s="22"/>
      <c r="BN84" s="22">
        <f t="shared" si="275"/>
        <v>0</v>
      </c>
      <c r="BO84" s="22"/>
      <c r="BP84" s="22">
        <f t="shared" si="276"/>
        <v>0</v>
      </c>
      <c r="BQ84" s="22"/>
      <c r="BR84" s="22">
        <f t="shared" si="277"/>
        <v>0</v>
      </c>
      <c r="BS84" s="22"/>
      <c r="BT84" s="22">
        <f t="shared" si="278"/>
        <v>0</v>
      </c>
      <c r="BU84" s="22"/>
      <c r="BV84" s="22">
        <f t="shared" si="279"/>
        <v>0</v>
      </c>
      <c r="BW84" s="22"/>
      <c r="BX84" s="22">
        <f t="shared" si="280"/>
        <v>0</v>
      </c>
      <c r="BY84" s="22"/>
      <c r="BZ84" s="22">
        <f t="shared" si="281"/>
        <v>0</v>
      </c>
      <c r="CA84" s="12" t="s">
        <v>216</v>
      </c>
      <c r="CC84" s="5"/>
    </row>
    <row r="85" spans="1:81" ht="56.25" x14ac:dyDescent="0.3">
      <c r="A85" s="1" t="s">
        <v>146</v>
      </c>
      <c r="B85" s="33" t="s">
        <v>41</v>
      </c>
      <c r="C85" s="34" t="s">
        <v>31</v>
      </c>
      <c r="D85" s="22">
        <v>30200</v>
      </c>
      <c r="E85" s="22"/>
      <c r="F85" s="21">
        <f t="shared" si="0"/>
        <v>30200</v>
      </c>
      <c r="G85" s="22">
        <v>-30200</v>
      </c>
      <c r="H85" s="21">
        <f t="shared" si="214"/>
        <v>0</v>
      </c>
      <c r="I85" s="22"/>
      <c r="J85" s="21">
        <f t="shared" si="250"/>
        <v>0</v>
      </c>
      <c r="K85" s="22"/>
      <c r="L85" s="21">
        <f t="shared" si="251"/>
        <v>0</v>
      </c>
      <c r="M85" s="22"/>
      <c r="N85" s="21">
        <f t="shared" si="252"/>
        <v>0</v>
      </c>
      <c r="O85" s="22"/>
      <c r="P85" s="21">
        <f t="shared" si="253"/>
        <v>0</v>
      </c>
      <c r="Q85" s="22"/>
      <c r="R85" s="21">
        <f t="shared" si="254"/>
        <v>0</v>
      </c>
      <c r="S85" s="22"/>
      <c r="T85" s="21">
        <f t="shared" si="255"/>
        <v>0</v>
      </c>
      <c r="U85" s="22"/>
      <c r="V85" s="21">
        <f t="shared" si="256"/>
        <v>0</v>
      </c>
      <c r="W85" s="22"/>
      <c r="X85" s="21">
        <f t="shared" si="257"/>
        <v>0</v>
      </c>
      <c r="Y85" s="22"/>
      <c r="Z85" s="21">
        <f t="shared" si="258"/>
        <v>0</v>
      </c>
      <c r="AA85" s="22"/>
      <c r="AB85" s="21">
        <f t="shared" si="259"/>
        <v>0</v>
      </c>
      <c r="AC85" s="22"/>
      <c r="AD85" s="21">
        <f t="shared" si="260"/>
        <v>0</v>
      </c>
      <c r="AE85" s="22"/>
      <c r="AF85" s="21">
        <f t="shared" si="261"/>
        <v>0</v>
      </c>
      <c r="AG85" s="21">
        <v>129330.1</v>
      </c>
      <c r="AH85" s="22"/>
      <c r="AI85" s="21">
        <f t="shared" si="7"/>
        <v>129330.1</v>
      </c>
      <c r="AJ85" s="22">
        <v>30200</v>
      </c>
      <c r="AK85" s="21">
        <f t="shared" si="262"/>
        <v>159530.1</v>
      </c>
      <c r="AL85" s="22"/>
      <c r="AM85" s="21">
        <f t="shared" si="263"/>
        <v>159530.1</v>
      </c>
      <c r="AN85" s="22"/>
      <c r="AO85" s="21">
        <f t="shared" si="264"/>
        <v>159530.1</v>
      </c>
      <c r="AP85" s="22"/>
      <c r="AQ85" s="21">
        <f t="shared" si="265"/>
        <v>159530.1</v>
      </c>
      <c r="AR85" s="22"/>
      <c r="AS85" s="21">
        <f t="shared" si="266"/>
        <v>159530.1</v>
      </c>
      <c r="AT85" s="22"/>
      <c r="AU85" s="21">
        <f t="shared" si="267"/>
        <v>159530.1</v>
      </c>
      <c r="AV85" s="22"/>
      <c r="AW85" s="21">
        <f t="shared" si="268"/>
        <v>159530.1</v>
      </c>
      <c r="AX85" s="22"/>
      <c r="AY85" s="21">
        <f t="shared" si="269"/>
        <v>159530.1</v>
      </c>
      <c r="AZ85" s="22"/>
      <c r="BA85" s="21">
        <f t="shared" si="270"/>
        <v>159530.1</v>
      </c>
      <c r="BB85" s="22"/>
      <c r="BC85" s="21">
        <f t="shared" si="271"/>
        <v>159530.1</v>
      </c>
      <c r="BD85" s="22"/>
      <c r="BE85" s="21">
        <f t="shared" si="272"/>
        <v>159530.1</v>
      </c>
      <c r="BF85" s="22">
        <v>0</v>
      </c>
      <c r="BG85" s="22"/>
      <c r="BH85" s="22">
        <f t="shared" si="10"/>
        <v>0</v>
      </c>
      <c r="BI85" s="22"/>
      <c r="BJ85" s="22">
        <f t="shared" si="273"/>
        <v>0</v>
      </c>
      <c r="BK85" s="22"/>
      <c r="BL85" s="22">
        <f t="shared" si="274"/>
        <v>0</v>
      </c>
      <c r="BM85" s="22"/>
      <c r="BN85" s="22">
        <f t="shared" si="275"/>
        <v>0</v>
      </c>
      <c r="BO85" s="22"/>
      <c r="BP85" s="22">
        <f t="shared" si="276"/>
        <v>0</v>
      </c>
      <c r="BQ85" s="22"/>
      <c r="BR85" s="22">
        <f t="shared" si="277"/>
        <v>0</v>
      </c>
      <c r="BS85" s="22"/>
      <c r="BT85" s="22">
        <f t="shared" si="278"/>
        <v>0</v>
      </c>
      <c r="BU85" s="22"/>
      <c r="BV85" s="22">
        <f t="shared" si="279"/>
        <v>0</v>
      </c>
      <c r="BW85" s="22"/>
      <c r="BX85" s="22">
        <f t="shared" si="280"/>
        <v>0</v>
      </c>
      <c r="BY85" s="22"/>
      <c r="BZ85" s="22">
        <f t="shared" si="281"/>
        <v>0</v>
      </c>
      <c r="CA85" s="12" t="s">
        <v>51</v>
      </c>
      <c r="CC85" s="5"/>
    </row>
    <row r="86" spans="1:81" ht="75" x14ac:dyDescent="0.3">
      <c r="A86" s="1" t="s">
        <v>147</v>
      </c>
      <c r="B86" s="33" t="s">
        <v>42</v>
      </c>
      <c r="C86" s="34" t="s">
        <v>27</v>
      </c>
      <c r="D86" s="22">
        <v>43835.6</v>
      </c>
      <c r="E86" s="22"/>
      <c r="F86" s="21">
        <f t="shared" si="0"/>
        <v>43835.6</v>
      </c>
      <c r="G86" s="22">
        <f>18842.656-4499.203</f>
        <v>14343.452999999998</v>
      </c>
      <c r="H86" s="21">
        <f t="shared" si="214"/>
        <v>58179.053</v>
      </c>
      <c r="I86" s="22"/>
      <c r="J86" s="21">
        <f t="shared" si="250"/>
        <v>58179.053</v>
      </c>
      <c r="K86" s="22"/>
      <c r="L86" s="21">
        <f t="shared" si="251"/>
        <v>58179.053</v>
      </c>
      <c r="M86" s="22"/>
      <c r="N86" s="21">
        <f t="shared" si="252"/>
        <v>58179.053</v>
      </c>
      <c r="O86" s="22"/>
      <c r="P86" s="21">
        <f t="shared" si="253"/>
        <v>58179.053</v>
      </c>
      <c r="Q86" s="22"/>
      <c r="R86" s="21">
        <f t="shared" si="254"/>
        <v>58179.053</v>
      </c>
      <c r="S86" s="22"/>
      <c r="T86" s="21">
        <f t="shared" si="255"/>
        <v>58179.053</v>
      </c>
      <c r="U86" s="22"/>
      <c r="V86" s="21">
        <f t="shared" si="256"/>
        <v>58179.053</v>
      </c>
      <c r="W86" s="22"/>
      <c r="X86" s="21">
        <f t="shared" si="257"/>
        <v>58179.053</v>
      </c>
      <c r="Y86" s="22"/>
      <c r="Z86" s="21">
        <f t="shared" si="258"/>
        <v>58179.053</v>
      </c>
      <c r="AA86" s="22"/>
      <c r="AB86" s="21">
        <f t="shared" si="259"/>
        <v>58179.053</v>
      </c>
      <c r="AC86" s="22"/>
      <c r="AD86" s="21">
        <f t="shared" si="260"/>
        <v>58179.053</v>
      </c>
      <c r="AE86" s="22"/>
      <c r="AF86" s="21">
        <f t="shared" si="261"/>
        <v>58179.053</v>
      </c>
      <c r="AG86" s="21">
        <v>0</v>
      </c>
      <c r="AH86" s="22"/>
      <c r="AI86" s="21">
        <f t="shared" si="7"/>
        <v>0</v>
      </c>
      <c r="AJ86" s="22"/>
      <c r="AK86" s="21">
        <f t="shared" si="262"/>
        <v>0</v>
      </c>
      <c r="AL86" s="22"/>
      <c r="AM86" s="21">
        <f t="shared" si="263"/>
        <v>0</v>
      </c>
      <c r="AN86" s="22"/>
      <c r="AO86" s="21">
        <f t="shared" si="264"/>
        <v>0</v>
      </c>
      <c r="AP86" s="22"/>
      <c r="AQ86" s="21">
        <f t="shared" si="265"/>
        <v>0</v>
      </c>
      <c r="AR86" s="22"/>
      <c r="AS86" s="21">
        <f t="shared" si="266"/>
        <v>0</v>
      </c>
      <c r="AT86" s="22"/>
      <c r="AU86" s="21">
        <f t="shared" si="267"/>
        <v>0</v>
      </c>
      <c r="AV86" s="22"/>
      <c r="AW86" s="21">
        <f t="shared" si="268"/>
        <v>0</v>
      </c>
      <c r="AX86" s="22"/>
      <c r="AY86" s="21">
        <f t="shared" si="269"/>
        <v>0</v>
      </c>
      <c r="AZ86" s="22"/>
      <c r="BA86" s="21">
        <f t="shared" si="270"/>
        <v>0</v>
      </c>
      <c r="BB86" s="22"/>
      <c r="BC86" s="21">
        <f t="shared" si="271"/>
        <v>0</v>
      </c>
      <c r="BD86" s="22"/>
      <c r="BE86" s="21">
        <f t="shared" si="272"/>
        <v>0</v>
      </c>
      <c r="BF86" s="22">
        <v>0</v>
      </c>
      <c r="BG86" s="22"/>
      <c r="BH86" s="22">
        <f t="shared" si="10"/>
        <v>0</v>
      </c>
      <c r="BI86" s="22"/>
      <c r="BJ86" s="22">
        <f t="shared" si="273"/>
        <v>0</v>
      </c>
      <c r="BK86" s="22"/>
      <c r="BL86" s="22">
        <f t="shared" si="274"/>
        <v>0</v>
      </c>
      <c r="BM86" s="22"/>
      <c r="BN86" s="22">
        <f t="shared" si="275"/>
        <v>0</v>
      </c>
      <c r="BO86" s="22"/>
      <c r="BP86" s="22">
        <f t="shared" si="276"/>
        <v>0</v>
      </c>
      <c r="BQ86" s="22"/>
      <c r="BR86" s="22">
        <f t="shared" si="277"/>
        <v>0</v>
      </c>
      <c r="BS86" s="22"/>
      <c r="BT86" s="22">
        <f t="shared" si="278"/>
        <v>0</v>
      </c>
      <c r="BU86" s="22"/>
      <c r="BV86" s="22">
        <f t="shared" si="279"/>
        <v>0</v>
      </c>
      <c r="BW86" s="22"/>
      <c r="BX86" s="22">
        <f t="shared" si="280"/>
        <v>0</v>
      </c>
      <c r="BY86" s="22"/>
      <c r="BZ86" s="22">
        <f t="shared" si="281"/>
        <v>0</v>
      </c>
      <c r="CA86" s="12" t="s">
        <v>52</v>
      </c>
      <c r="CC86" s="5"/>
    </row>
    <row r="87" spans="1:81" ht="56.25" x14ac:dyDescent="0.3">
      <c r="A87" s="1" t="s">
        <v>148</v>
      </c>
      <c r="B87" s="33" t="s">
        <v>43</v>
      </c>
      <c r="C87" s="34" t="s">
        <v>31</v>
      </c>
      <c r="D87" s="22">
        <v>10647.7</v>
      </c>
      <c r="E87" s="22">
        <v>-1182.758</v>
      </c>
      <c r="F87" s="21">
        <f t="shared" si="0"/>
        <v>9464.9420000000009</v>
      </c>
      <c r="G87" s="22">
        <v>2830.7579999999998</v>
      </c>
      <c r="H87" s="21">
        <f t="shared" si="214"/>
        <v>12295.7</v>
      </c>
      <c r="I87" s="22"/>
      <c r="J87" s="21">
        <f t="shared" si="250"/>
        <v>12295.7</v>
      </c>
      <c r="K87" s="22"/>
      <c r="L87" s="21">
        <f t="shared" si="251"/>
        <v>12295.7</v>
      </c>
      <c r="M87" s="22"/>
      <c r="N87" s="21">
        <f t="shared" si="252"/>
        <v>12295.7</v>
      </c>
      <c r="O87" s="22"/>
      <c r="P87" s="21">
        <f t="shared" si="253"/>
        <v>12295.7</v>
      </c>
      <c r="Q87" s="22"/>
      <c r="R87" s="21">
        <f t="shared" si="254"/>
        <v>12295.7</v>
      </c>
      <c r="S87" s="22"/>
      <c r="T87" s="21">
        <f t="shared" si="255"/>
        <v>12295.7</v>
      </c>
      <c r="U87" s="22"/>
      <c r="V87" s="21">
        <f t="shared" si="256"/>
        <v>12295.7</v>
      </c>
      <c r="W87" s="22"/>
      <c r="X87" s="21">
        <f t="shared" si="257"/>
        <v>12295.7</v>
      </c>
      <c r="Y87" s="22"/>
      <c r="Z87" s="21">
        <f t="shared" si="258"/>
        <v>12295.7</v>
      </c>
      <c r="AA87" s="22"/>
      <c r="AB87" s="21">
        <f t="shared" si="259"/>
        <v>12295.7</v>
      </c>
      <c r="AC87" s="22"/>
      <c r="AD87" s="21">
        <f t="shared" si="260"/>
        <v>12295.7</v>
      </c>
      <c r="AE87" s="22"/>
      <c r="AF87" s="21">
        <f t="shared" si="261"/>
        <v>12295.7</v>
      </c>
      <c r="AG87" s="21">
        <v>0</v>
      </c>
      <c r="AH87" s="22"/>
      <c r="AI87" s="21">
        <f t="shared" si="7"/>
        <v>0</v>
      </c>
      <c r="AJ87" s="22"/>
      <c r="AK87" s="21">
        <f t="shared" si="262"/>
        <v>0</v>
      </c>
      <c r="AL87" s="22"/>
      <c r="AM87" s="21">
        <f t="shared" si="263"/>
        <v>0</v>
      </c>
      <c r="AN87" s="22"/>
      <c r="AO87" s="21">
        <f t="shared" si="264"/>
        <v>0</v>
      </c>
      <c r="AP87" s="22"/>
      <c r="AQ87" s="21">
        <f t="shared" si="265"/>
        <v>0</v>
      </c>
      <c r="AR87" s="22"/>
      <c r="AS87" s="21">
        <f t="shared" si="266"/>
        <v>0</v>
      </c>
      <c r="AT87" s="22"/>
      <c r="AU87" s="21">
        <f t="shared" si="267"/>
        <v>0</v>
      </c>
      <c r="AV87" s="22"/>
      <c r="AW87" s="21">
        <f t="shared" si="268"/>
        <v>0</v>
      </c>
      <c r="AX87" s="22"/>
      <c r="AY87" s="21">
        <f t="shared" si="269"/>
        <v>0</v>
      </c>
      <c r="AZ87" s="22"/>
      <c r="BA87" s="21">
        <f t="shared" si="270"/>
        <v>0</v>
      </c>
      <c r="BB87" s="22"/>
      <c r="BC87" s="21">
        <f t="shared" si="271"/>
        <v>0</v>
      </c>
      <c r="BD87" s="22"/>
      <c r="BE87" s="21">
        <f t="shared" si="272"/>
        <v>0</v>
      </c>
      <c r="BF87" s="22">
        <v>0</v>
      </c>
      <c r="BG87" s="22"/>
      <c r="BH87" s="22">
        <f t="shared" si="10"/>
        <v>0</v>
      </c>
      <c r="BI87" s="22"/>
      <c r="BJ87" s="22">
        <f t="shared" si="273"/>
        <v>0</v>
      </c>
      <c r="BK87" s="22"/>
      <c r="BL87" s="22">
        <f t="shared" si="274"/>
        <v>0</v>
      </c>
      <c r="BM87" s="22"/>
      <c r="BN87" s="22">
        <f t="shared" si="275"/>
        <v>0</v>
      </c>
      <c r="BO87" s="22"/>
      <c r="BP87" s="22">
        <f t="shared" si="276"/>
        <v>0</v>
      </c>
      <c r="BQ87" s="22"/>
      <c r="BR87" s="22">
        <f t="shared" si="277"/>
        <v>0</v>
      </c>
      <c r="BS87" s="22"/>
      <c r="BT87" s="22">
        <f t="shared" si="278"/>
        <v>0</v>
      </c>
      <c r="BU87" s="22"/>
      <c r="BV87" s="22">
        <f t="shared" si="279"/>
        <v>0</v>
      </c>
      <c r="BW87" s="22"/>
      <c r="BX87" s="22">
        <f t="shared" si="280"/>
        <v>0</v>
      </c>
      <c r="BY87" s="22"/>
      <c r="BZ87" s="22">
        <f t="shared" si="281"/>
        <v>0</v>
      </c>
      <c r="CA87" s="12" t="s">
        <v>53</v>
      </c>
      <c r="CC87" s="5"/>
    </row>
    <row r="88" spans="1:81" ht="75" x14ac:dyDescent="0.3">
      <c r="A88" s="1" t="s">
        <v>149</v>
      </c>
      <c r="B88" s="33" t="s">
        <v>44</v>
      </c>
      <c r="C88" s="34" t="s">
        <v>27</v>
      </c>
      <c r="D88" s="22">
        <v>49055.3</v>
      </c>
      <c r="E88" s="22">
        <v>12263.9</v>
      </c>
      <c r="F88" s="21">
        <f t="shared" si="0"/>
        <v>61319.200000000004</v>
      </c>
      <c r="G88" s="22">
        <f>57.762-4000</f>
        <v>-3942.2379999999998</v>
      </c>
      <c r="H88" s="21">
        <f t="shared" si="214"/>
        <v>57376.962000000007</v>
      </c>
      <c r="I88" s="22"/>
      <c r="J88" s="21">
        <f t="shared" si="250"/>
        <v>57376.962000000007</v>
      </c>
      <c r="K88" s="22"/>
      <c r="L88" s="21">
        <f t="shared" si="251"/>
        <v>57376.962000000007</v>
      </c>
      <c r="M88" s="22"/>
      <c r="N88" s="21">
        <f t="shared" si="252"/>
        <v>57376.962000000007</v>
      </c>
      <c r="O88" s="22"/>
      <c r="P88" s="21">
        <f t="shared" si="253"/>
        <v>57376.962000000007</v>
      </c>
      <c r="Q88" s="22"/>
      <c r="R88" s="21">
        <f t="shared" si="254"/>
        <v>57376.962000000007</v>
      </c>
      <c r="S88" s="22"/>
      <c r="T88" s="21">
        <f t="shared" si="255"/>
        <v>57376.962000000007</v>
      </c>
      <c r="U88" s="22"/>
      <c r="V88" s="21">
        <f t="shared" si="256"/>
        <v>57376.962000000007</v>
      </c>
      <c r="W88" s="22"/>
      <c r="X88" s="21">
        <f t="shared" si="257"/>
        <v>57376.962000000007</v>
      </c>
      <c r="Y88" s="22"/>
      <c r="Z88" s="21">
        <f t="shared" si="258"/>
        <v>57376.962000000007</v>
      </c>
      <c r="AA88" s="22"/>
      <c r="AB88" s="21">
        <f t="shared" si="259"/>
        <v>57376.962000000007</v>
      </c>
      <c r="AC88" s="22"/>
      <c r="AD88" s="21">
        <f t="shared" si="260"/>
        <v>57376.962000000007</v>
      </c>
      <c r="AE88" s="22"/>
      <c r="AF88" s="21">
        <f t="shared" si="261"/>
        <v>57376.962000000007</v>
      </c>
      <c r="AG88" s="21">
        <v>12263.9</v>
      </c>
      <c r="AH88" s="22">
        <v>-12263.9</v>
      </c>
      <c r="AI88" s="21">
        <f t="shared" si="7"/>
        <v>0</v>
      </c>
      <c r="AJ88" s="22"/>
      <c r="AK88" s="21">
        <f t="shared" si="262"/>
        <v>0</v>
      </c>
      <c r="AL88" s="22"/>
      <c r="AM88" s="21">
        <f t="shared" si="263"/>
        <v>0</v>
      </c>
      <c r="AN88" s="22"/>
      <c r="AO88" s="21">
        <f t="shared" si="264"/>
        <v>0</v>
      </c>
      <c r="AP88" s="22"/>
      <c r="AQ88" s="21">
        <f t="shared" si="265"/>
        <v>0</v>
      </c>
      <c r="AR88" s="22"/>
      <c r="AS88" s="21">
        <f t="shared" si="266"/>
        <v>0</v>
      </c>
      <c r="AT88" s="22"/>
      <c r="AU88" s="21">
        <f t="shared" si="267"/>
        <v>0</v>
      </c>
      <c r="AV88" s="22"/>
      <c r="AW88" s="21">
        <f t="shared" si="268"/>
        <v>0</v>
      </c>
      <c r="AX88" s="22"/>
      <c r="AY88" s="21">
        <f t="shared" si="269"/>
        <v>0</v>
      </c>
      <c r="AZ88" s="22"/>
      <c r="BA88" s="21">
        <f t="shared" si="270"/>
        <v>0</v>
      </c>
      <c r="BB88" s="22"/>
      <c r="BC88" s="21">
        <f t="shared" si="271"/>
        <v>0</v>
      </c>
      <c r="BD88" s="22"/>
      <c r="BE88" s="21">
        <f t="shared" si="272"/>
        <v>0</v>
      </c>
      <c r="BF88" s="22">
        <v>0</v>
      </c>
      <c r="BG88" s="22"/>
      <c r="BH88" s="22">
        <f t="shared" si="10"/>
        <v>0</v>
      </c>
      <c r="BI88" s="22"/>
      <c r="BJ88" s="22">
        <f t="shared" si="273"/>
        <v>0</v>
      </c>
      <c r="BK88" s="22"/>
      <c r="BL88" s="22">
        <f t="shared" si="274"/>
        <v>0</v>
      </c>
      <c r="BM88" s="22"/>
      <c r="BN88" s="22">
        <f t="shared" si="275"/>
        <v>0</v>
      </c>
      <c r="BO88" s="22"/>
      <c r="BP88" s="22">
        <f t="shared" si="276"/>
        <v>0</v>
      </c>
      <c r="BQ88" s="22"/>
      <c r="BR88" s="22">
        <f t="shared" si="277"/>
        <v>0</v>
      </c>
      <c r="BS88" s="22"/>
      <c r="BT88" s="22">
        <f t="shared" si="278"/>
        <v>0</v>
      </c>
      <c r="BU88" s="22"/>
      <c r="BV88" s="22">
        <f t="shared" si="279"/>
        <v>0</v>
      </c>
      <c r="BW88" s="22"/>
      <c r="BX88" s="22">
        <f t="shared" si="280"/>
        <v>0</v>
      </c>
      <c r="BY88" s="22"/>
      <c r="BZ88" s="22">
        <f t="shared" si="281"/>
        <v>0</v>
      </c>
      <c r="CA88" s="12" t="s">
        <v>54</v>
      </c>
      <c r="CC88" s="5"/>
    </row>
    <row r="89" spans="1:81" ht="75" x14ac:dyDescent="0.3">
      <c r="A89" s="1" t="s">
        <v>150</v>
      </c>
      <c r="B89" s="33" t="s">
        <v>45</v>
      </c>
      <c r="C89" s="34" t="s">
        <v>27</v>
      </c>
      <c r="D89" s="22">
        <v>45376.6</v>
      </c>
      <c r="E89" s="22"/>
      <c r="F89" s="21">
        <f t="shared" si="0"/>
        <v>45376.6</v>
      </c>
      <c r="G89" s="22"/>
      <c r="H89" s="21">
        <f t="shared" si="214"/>
        <v>45376.6</v>
      </c>
      <c r="I89" s="22"/>
      <c r="J89" s="21">
        <f t="shared" si="250"/>
        <v>45376.6</v>
      </c>
      <c r="K89" s="22"/>
      <c r="L89" s="21">
        <f t="shared" si="251"/>
        <v>45376.6</v>
      </c>
      <c r="M89" s="22"/>
      <c r="N89" s="21">
        <f t="shared" si="252"/>
        <v>45376.6</v>
      </c>
      <c r="O89" s="22"/>
      <c r="P89" s="21">
        <f t="shared" si="253"/>
        <v>45376.6</v>
      </c>
      <c r="Q89" s="22"/>
      <c r="R89" s="21">
        <f t="shared" si="254"/>
        <v>45376.6</v>
      </c>
      <c r="S89" s="22"/>
      <c r="T89" s="21">
        <f t="shared" si="255"/>
        <v>45376.6</v>
      </c>
      <c r="U89" s="22"/>
      <c r="V89" s="21">
        <f t="shared" si="256"/>
        <v>45376.6</v>
      </c>
      <c r="W89" s="22"/>
      <c r="X89" s="21">
        <f t="shared" si="257"/>
        <v>45376.6</v>
      </c>
      <c r="Y89" s="22"/>
      <c r="Z89" s="21">
        <f t="shared" si="258"/>
        <v>45376.6</v>
      </c>
      <c r="AA89" s="22"/>
      <c r="AB89" s="21">
        <f t="shared" si="259"/>
        <v>45376.6</v>
      </c>
      <c r="AC89" s="22"/>
      <c r="AD89" s="21">
        <f t="shared" si="260"/>
        <v>45376.6</v>
      </c>
      <c r="AE89" s="22"/>
      <c r="AF89" s="21">
        <f t="shared" si="261"/>
        <v>45376.6</v>
      </c>
      <c r="AG89" s="21">
        <v>0</v>
      </c>
      <c r="AH89" s="22"/>
      <c r="AI89" s="21">
        <f t="shared" si="7"/>
        <v>0</v>
      </c>
      <c r="AJ89" s="22"/>
      <c r="AK89" s="21">
        <f t="shared" si="262"/>
        <v>0</v>
      </c>
      <c r="AL89" s="22"/>
      <c r="AM89" s="21">
        <f t="shared" si="263"/>
        <v>0</v>
      </c>
      <c r="AN89" s="22"/>
      <c r="AO89" s="21">
        <f t="shared" si="264"/>
        <v>0</v>
      </c>
      <c r="AP89" s="22"/>
      <c r="AQ89" s="21">
        <f t="shared" si="265"/>
        <v>0</v>
      </c>
      <c r="AR89" s="22"/>
      <c r="AS89" s="21">
        <f t="shared" si="266"/>
        <v>0</v>
      </c>
      <c r="AT89" s="22"/>
      <c r="AU89" s="21">
        <f t="shared" si="267"/>
        <v>0</v>
      </c>
      <c r="AV89" s="22"/>
      <c r="AW89" s="21">
        <f t="shared" si="268"/>
        <v>0</v>
      </c>
      <c r="AX89" s="22"/>
      <c r="AY89" s="21">
        <f t="shared" si="269"/>
        <v>0</v>
      </c>
      <c r="AZ89" s="22"/>
      <c r="BA89" s="21">
        <f t="shared" si="270"/>
        <v>0</v>
      </c>
      <c r="BB89" s="22"/>
      <c r="BC89" s="21">
        <f t="shared" si="271"/>
        <v>0</v>
      </c>
      <c r="BD89" s="22"/>
      <c r="BE89" s="21">
        <f t="shared" si="272"/>
        <v>0</v>
      </c>
      <c r="BF89" s="22">
        <v>0</v>
      </c>
      <c r="BG89" s="22"/>
      <c r="BH89" s="22">
        <f t="shared" si="10"/>
        <v>0</v>
      </c>
      <c r="BI89" s="22"/>
      <c r="BJ89" s="22">
        <f t="shared" si="273"/>
        <v>0</v>
      </c>
      <c r="BK89" s="22"/>
      <c r="BL89" s="22">
        <f t="shared" si="274"/>
        <v>0</v>
      </c>
      <c r="BM89" s="22"/>
      <c r="BN89" s="22">
        <f t="shared" si="275"/>
        <v>0</v>
      </c>
      <c r="BO89" s="22"/>
      <c r="BP89" s="22">
        <f t="shared" si="276"/>
        <v>0</v>
      </c>
      <c r="BQ89" s="22"/>
      <c r="BR89" s="22">
        <f t="shared" si="277"/>
        <v>0</v>
      </c>
      <c r="BS89" s="22"/>
      <c r="BT89" s="22">
        <f t="shared" si="278"/>
        <v>0</v>
      </c>
      <c r="BU89" s="22"/>
      <c r="BV89" s="22">
        <f t="shared" si="279"/>
        <v>0</v>
      </c>
      <c r="BW89" s="22"/>
      <c r="BX89" s="22">
        <f t="shared" si="280"/>
        <v>0</v>
      </c>
      <c r="BY89" s="22"/>
      <c r="BZ89" s="22">
        <f t="shared" si="281"/>
        <v>0</v>
      </c>
      <c r="CA89" s="12" t="s">
        <v>55</v>
      </c>
      <c r="CC89" s="5"/>
    </row>
    <row r="90" spans="1:81" ht="56.25" x14ac:dyDescent="0.3">
      <c r="A90" s="1" t="s">
        <v>151</v>
      </c>
      <c r="B90" s="33" t="s">
        <v>48</v>
      </c>
      <c r="C90" s="34" t="s">
        <v>31</v>
      </c>
      <c r="D90" s="22">
        <v>43764.3</v>
      </c>
      <c r="E90" s="22"/>
      <c r="F90" s="21">
        <f t="shared" si="0"/>
        <v>43764.3</v>
      </c>
      <c r="G90" s="22"/>
      <c r="H90" s="21">
        <f t="shared" si="214"/>
        <v>43764.3</v>
      </c>
      <c r="I90" s="22"/>
      <c r="J90" s="21">
        <f t="shared" si="250"/>
        <v>43764.3</v>
      </c>
      <c r="K90" s="22"/>
      <c r="L90" s="21">
        <f t="shared" si="251"/>
        <v>43764.3</v>
      </c>
      <c r="M90" s="22"/>
      <c r="N90" s="21">
        <f t="shared" si="252"/>
        <v>43764.3</v>
      </c>
      <c r="O90" s="22">
        <v>-43764.3</v>
      </c>
      <c r="P90" s="21">
        <f t="shared" si="253"/>
        <v>0</v>
      </c>
      <c r="Q90" s="22"/>
      <c r="R90" s="21">
        <f t="shared" si="254"/>
        <v>0</v>
      </c>
      <c r="S90" s="22"/>
      <c r="T90" s="21">
        <f t="shared" si="255"/>
        <v>0</v>
      </c>
      <c r="U90" s="22"/>
      <c r="V90" s="21">
        <f t="shared" si="256"/>
        <v>0</v>
      </c>
      <c r="W90" s="22"/>
      <c r="X90" s="21">
        <f t="shared" si="257"/>
        <v>0</v>
      </c>
      <c r="Y90" s="22"/>
      <c r="Z90" s="21">
        <f t="shared" si="258"/>
        <v>0</v>
      </c>
      <c r="AA90" s="22"/>
      <c r="AB90" s="21">
        <f t="shared" si="259"/>
        <v>0</v>
      </c>
      <c r="AC90" s="22"/>
      <c r="AD90" s="21">
        <f t="shared" si="260"/>
        <v>0</v>
      </c>
      <c r="AE90" s="22"/>
      <c r="AF90" s="21">
        <f t="shared" si="261"/>
        <v>0</v>
      </c>
      <c r="AG90" s="21">
        <v>0</v>
      </c>
      <c r="AH90" s="22"/>
      <c r="AI90" s="21">
        <f t="shared" si="7"/>
        <v>0</v>
      </c>
      <c r="AJ90" s="22"/>
      <c r="AK90" s="21">
        <f t="shared" si="262"/>
        <v>0</v>
      </c>
      <c r="AL90" s="22"/>
      <c r="AM90" s="21">
        <f t="shared" si="263"/>
        <v>0</v>
      </c>
      <c r="AN90" s="22"/>
      <c r="AO90" s="21">
        <f t="shared" si="264"/>
        <v>0</v>
      </c>
      <c r="AP90" s="22"/>
      <c r="AQ90" s="21">
        <f t="shared" si="265"/>
        <v>0</v>
      </c>
      <c r="AR90" s="22">
        <v>43764.3</v>
      </c>
      <c r="AS90" s="21">
        <f t="shared" si="266"/>
        <v>43764.3</v>
      </c>
      <c r="AT90" s="22"/>
      <c r="AU90" s="21">
        <f t="shared" si="267"/>
        <v>43764.3</v>
      </c>
      <c r="AV90" s="22"/>
      <c r="AW90" s="21">
        <f t="shared" si="268"/>
        <v>43764.3</v>
      </c>
      <c r="AX90" s="22"/>
      <c r="AY90" s="21">
        <f t="shared" si="269"/>
        <v>43764.3</v>
      </c>
      <c r="AZ90" s="22"/>
      <c r="BA90" s="21">
        <f t="shared" si="270"/>
        <v>43764.3</v>
      </c>
      <c r="BB90" s="22"/>
      <c r="BC90" s="21">
        <f t="shared" si="271"/>
        <v>43764.3</v>
      </c>
      <c r="BD90" s="22"/>
      <c r="BE90" s="21">
        <f t="shared" si="272"/>
        <v>43764.3</v>
      </c>
      <c r="BF90" s="22">
        <v>0</v>
      </c>
      <c r="BG90" s="22"/>
      <c r="BH90" s="22">
        <f t="shared" si="10"/>
        <v>0</v>
      </c>
      <c r="BI90" s="22"/>
      <c r="BJ90" s="22">
        <f t="shared" si="273"/>
        <v>0</v>
      </c>
      <c r="BK90" s="22"/>
      <c r="BL90" s="22">
        <f t="shared" si="274"/>
        <v>0</v>
      </c>
      <c r="BM90" s="22"/>
      <c r="BN90" s="22">
        <f t="shared" si="275"/>
        <v>0</v>
      </c>
      <c r="BO90" s="22"/>
      <c r="BP90" s="22">
        <f t="shared" si="276"/>
        <v>0</v>
      </c>
      <c r="BQ90" s="22"/>
      <c r="BR90" s="22">
        <f t="shared" si="277"/>
        <v>0</v>
      </c>
      <c r="BS90" s="22"/>
      <c r="BT90" s="22">
        <f t="shared" si="278"/>
        <v>0</v>
      </c>
      <c r="BU90" s="22"/>
      <c r="BV90" s="22">
        <f t="shared" si="279"/>
        <v>0</v>
      </c>
      <c r="BW90" s="22"/>
      <c r="BX90" s="22">
        <f t="shared" si="280"/>
        <v>0</v>
      </c>
      <c r="BY90" s="22"/>
      <c r="BZ90" s="22">
        <f t="shared" si="281"/>
        <v>0</v>
      </c>
      <c r="CA90" s="16">
        <v>1710142360</v>
      </c>
      <c r="CC90" s="5"/>
    </row>
    <row r="91" spans="1:81" ht="59.25" customHeight="1" x14ac:dyDescent="0.3">
      <c r="A91" s="1" t="s">
        <v>152</v>
      </c>
      <c r="B91" s="33" t="s">
        <v>30</v>
      </c>
      <c r="C91" s="34" t="s">
        <v>3</v>
      </c>
      <c r="D91" s="22">
        <f>D93+D94+D95</f>
        <v>606764.6</v>
      </c>
      <c r="E91" s="22">
        <f>E93+E94+E95</f>
        <v>100000</v>
      </c>
      <c r="F91" s="22">
        <f t="shared" si="0"/>
        <v>706764.6</v>
      </c>
      <c r="G91" s="22">
        <f>G93+G94+G95</f>
        <v>30618.698</v>
      </c>
      <c r="H91" s="22">
        <f t="shared" si="214"/>
        <v>737383.29799999995</v>
      </c>
      <c r="I91" s="22">
        <f>I93+I94+I95</f>
        <v>2941.8629999999998</v>
      </c>
      <c r="J91" s="22">
        <f t="shared" si="250"/>
        <v>740325.16099999996</v>
      </c>
      <c r="K91" s="22">
        <f>K93+K94+K95</f>
        <v>124060.12599999999</v>
      </c>
      <c r="L91" s="22">
        <f t="shared" si="251"/>
        <v>864385.28700000001</v>
      </c>
      <c r="M91" s="22">
        <f>M93+M94+M95</f>
        <v>6186.5230000000001</v>
      </c>
      <c r="N91" s="22">
        <f t="shared" si="252"/>
        <v>870571.81</v>
      </c>
      <c r="O91" s="22">
        <f>O93+O94+O95</f>
        <v>110662.95300000001</v>
      </c>
      <c r="P91" s="22">
        <f t="shared" si="253"/>
        <v>981234.76300000004</v>
      </c>
      <c r="Q91" s="22">
        <f>Q93+Q94+Q95</f>
        <v>6573.6139999999996</v>
      </c>
      <c r="R91" s="22">
        <f t="shared" si="254"/>
        <v>987808.37699999998</v>
      </c>
      <c r="S91" s="22">
        <f>S93+S94+S95</f>
        <v>30613.279999999999</v>
      </c>
      <c r="T91" s="22">
        <f t="shared" si="255"/>
        <v>1018421.657</v>
      </c>
      <c r="U91" s="22">
        <f>U93+U94+U95</f>
        <v>458.553</v>
      </c>
      <c r="V91" s="22">
        <f t="shared" si="256"/>
        <v>1018880.21</v>
      </c>
      <c r="W91" s="22">
        <f>W93+W94+W95</f>
        <v>112745.758</v>
      </c>
      <c r="X91" s="22">
        <f t="shared" si="257"/>
        <v>1131625.9679999999</v>
      </c>
      <c r="Y91" s="22">
        <f>Y93+Y94+Y95</f>
        <v>578.87699999999995</v>
      </c>
      <c r="Z91" s="22">
        <f t="shared" si="258"/>
        <v>1132204.845</v>
      </c>
      <c r="AA91" s="22">
        <f>AA93+AA94+AA95</f>
        <v>96859.934999999998</v>
      </c>
      <c r="AB91" s="22">
        <f t="shared" si="259"/>
        <v>1229064.78</v>
      </c>
      <c r="AC91" s="22">
        <f>AC93+AC94+AC95</f>
        <v>21602.899000000001</v>
      </c>
      <c r="AD91" s="22">
        <f t="shared" si="260"/>
        <v>1250667.679</v>
      </c>
      <c r="AE91" s="22">
        <f>AE93+AE94+AE95</f>
        <v>18461.374</v>
      </c>
      <c r="AF91" s="22">
        <f t="shared" si="261"/>
        <v>1269129.0530000001</v>
      </c>
      <c r="AG91" s="22">
        <f t="shared" ref="AG91:BF91" si="282">AG93+AG94+AG95</f>
        <v>907530.1</v>
      </c>
      <c r="AH91" s="22">
        <f>AH93+AH94+AH95</f>
        <v>0</v>
      </c>
      <c r="AI91" s="22">
        <f t="shared" si="7"/>
        <v>907530.1</v>
      </c>
      <c r="AJ91" s="22">
        <f>AJ93+AJ94+AJ95</f>
        <v>0</v>
      </c>
      <c r="AK91" s="22">
        <f t="shared" si="262"/>
        <v>907530.1</v>
      </c>
      <c r="AL91" s="22">
        <f>AL93+AL94+AL95</f>
        <v>0</v>
      </c>
      <c r="AM91" s="22">
        <f t="shared" si="263"/>
        <v>907530.1</v>
      </c>
      <c r="AN91" s="22">
        <f>AN93+AN94+AN95</f>
        <v>-80676.462</v>
      </c>
      <c r="AO91" s="22">
        <f t="shared" si="264"/>
        <v>826853.63800000004</v>
      </c>
      <c r="AP91" s="22">
        <f>AP93+AP94+AP95</f>
        <v>0</v>
      </c>
      <c r="AQ91" s="22">
        <f t="shared" si="265"/>
        <v>826853.63800000004</v>
      </c>
      <c r="AR91" s="22">
        <f>AR93+AR94+AR95</f>
        <v>-75828.428</v>
      </c>
      <c r="AS91" s="22">
        <f t="shared" si="266"/>
        <v>751025.21000000008</v>
      </c>
      <c r="AT91" s="22">
        <f>AT93+AT94+AT95</f>
        <v>0</v>
      </c>
      <c r="AU91" s="22">
        <f t="shared" si="267"/>
        <v>751025.21000000008</v>
      </c>
      <c r="AV91" s="22">
        <f>AV93+AV94+AV95</f>
        <v>8403.893</v>
      </c>
      <c r="AW91" s="22">
        <f t="shared" si="268"/>
        <v>759429.10300000012</v>
      </c>
      <c r="AX91" s="22">
        <f>AX93+AX94+AX95</f>
        <v>0</v>
      </c>
      <c r="AY91" s="22">
        <f t="shared" si="269"/>
        <v>759429.10300000012</v>
      </c>
      <c r="AZ91" s="22">
        <f>AZ93+AZ94+AZ95</f>
        <v>0</v>
      </c>
      <c r="BA91" s="22">
        <f t="shared" si="270"/>
        <v>759429.10300000012</v>
      </c>
      <c r="BB91" s="22">
        <f>BB93+BB94+BB95</f>
        <v>0</v>
      </c>
      <c r="BC91" s="22">
        <f t="shared" si="271"/>
        <v>759429.10300000012</v>
      </c>
      <c r="BD91" s="22">
        <f>BD93+BD94+BD95</f>
        <v>0</v>
      </c>
      <c r="BE91" s="22">
        <f t="shared" si="272"/>
        <v>759429.10300000012</v>
      </c>
      <c r="BF91" s="22">
        <f t="shared" si="282"/>
        <v>500000</v>
      </c>
      <c r="BG91" s="22">
        <f>BG93+BG94+BG95</f>
        <v>0</v>
      </c>
      <c r="BH91" s="22">
        <f t="shared" si="10"/>
        <v>500000</v>
      </c>
      <c r="BI91" s="22">
        <f>BI93+BI94+BI95</f>
        <v>0</v>
      </c>
      <c r="BJ91" s="22">
        <f t="shared" si="273"/>
        <v>500000</v>
      </c>
      <c r="BK91" s="22">
        <f>BK93+BK94+BK95</f>
        <v>0</v>
      </c>
      <c r="BL91" s="22">
        <f t="shared" si="274"/>
        <v>500000</v>
      </c>
      <c r="BM91" s="22">
        <f>BM93+BM94+BM95</f>
        <v>0</v>
      </c>
      <c r="BN91" s="22">
        <f t="shared" si="275"/>
        <v>500000</v>
      </c>
      <c r="BO91" s="22">
        <f>BO93+BO94+BO95</f>
        <v>0</v>
      </c>
      <c r="BP91" s="22">
        <f t="shared" si="276"/>
        <v>500000</v>
      </c>
      <c r="BQ91" s="22">
        <f>BQ93+BQ94+BQ95</f>
        <v>0</v>
      </c>
      <c r="BR91" s="22">
        <f t="shared" si="277"/>
        <v>500000</v>
      </c>
      <c r="BS91" s="22">
        <f>BS93+BS94+BS95</f>
        <v>0</v>
      </c>
      <c r="BT91" s="22">
        <f t="shared" si="278"/>
        <v>500000</v>
      </c>
      <c r="BU91" s="22">
        <f>BU93+BU94+BU95</f>
        <v>0</v>
      </c>
      <c r="BV91" s="22">
        <f t="shared" si="279"/>
        <v>500000</v>
      </c>
      <c r="BW91" s="22">
        <f>BW93+BW94+BW95</f>
        <v>0</v>
      </c>
      <c r="BX91" s="22">
        <f t="shared" si="280"/>
        <v>500000</v>
      </c>
      <c r="BY91" s="22">
        <f>BY93+BY94+BY95</f>
        <v>0</v>
      </c>
      <c r="BZ91" s="22">
        <f t="shared" si="281"/>
        <v>500000</v>
      </c>
      <c r="CA91" s="12"/>
      <c r="CC91" s="5"/>
    </row>
    <row r="92" spans="1:81" x14ac:dyDescent="0.3">
      <c r="A92" s="1"/>
      <c r="B92" s="33" t="s">
        <v>5</v>
      </c>
      <c r="C92" s="34"/>
      <c r="D92" s="22"/>
      <c r="E92" s="22"/>
      <c r="F92" s="21"/>
      <c r="G92" s="22"/>
      <c r="H92" s="21"/>
      <c r="I92" s="22"/>
      <c r="J92" s="21"/>
      <c r="K92" s="22"/>
      <c r="L92" s="21"/>
      <c r="M92" s="22"/>
      <c r="N92" s="21"/>
      <c r="O92" s="22"/>
      <c r="P92" s="21"/>
      <c r="Q92" s="22"/>
      <c r="R92" s="21"/>
      <c r="S92" s="22"/>
      <c r="T92" s="21"/>
      <c r="U92" s="22"/>
      <c r="V92" s="21"/>
      <c r="W92" s="22"/>
      <c r="X92" s="21"/>
      <c r="Y92" s="22"/>
      <c r="Z92" s="21"/>
      <c r="AA92" s="22"/>
      <c r="AB92" s="21"/>
      <c r="AC92" s="22"/>
      <c r="AD92" s="21"/>
      <c r="AE92" s="22"/>
      <c r="AF92" s="21"/>
      <c r="AG92" s="21"/>
      <c r="AH92" s="22"/>
      <c r="AI92" s="21"/>
      <c r="AJ92" s="22"/>
      <c r="AK92" s="21"/>
      <c r="AL92" s="22"/>
      <c r="AM92" s="21"/>
      <c r="AN92" s="22"/>
      <c r="AO92" s="21"/>
      <c r="AP92" s="22"/>
      <c r="AQ92" s="21"/>
      <c r="AR92" s="22"/>
      <c r="AS92" s="21"/>
      <c r="AT92" s="22"/>
      <c r="AU92" s="21"/>
      <c r="AV92" s="22"/>
      <c r="AW92" s="21"/>
      <c r="AX92" s="22"/>
      <c r="AY92" s="21"/>
      <c r="AZ92" s="22"/>
      <c r="BA92" s="21"/>
      <c r="BB92" s="22"/>
      <c r="BC92" s="21"/>
      <c r="BD92" s="22"/>
      <c r="BE92" s="21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12"/>
      <c r="CC92" s="5"/>
    </row>
    <row r="93" spans="1:81" hidden="1" x14ac:dyDescent="0.3">
      <c r="A93" s="1"/>
      <c r="B93" s="15" t="s">
        <v>6</v>
      </c>
      <c r="C93" s="4"/>
      <c r="D93" s="22">
        <v>60863.5</v>
      </c>
      <c r="E93" s="22">
        <f>100000</f>
        <v>100000</v>
      </c>
      <c r="F93" s="21">
        <f t="shared" si="0"/>
        <v>160863.5</v>
      </c>
      <c r="G93" s="22">
        <f>2844.574+27774.124</f>
        <v>30618.698</v>
      </c>
      <c r="H93" s="21">
        <f t="shared" ref="H93:H96" si="283">F93+G93</f>
        <v>191482.198</v>
      </c>
      <c r="I93" s="22">
        <v>2941.8629999999998</v>
      </c>
      <c r="J93" s="21">
        <f>H93+I93</f>
        <v>194424.06100000002</v>
      </c>
      <c r="K93" s="22">
        <f>80676.462+43383.664</f>
        <v>124060.12599999999</v>
      </c>
      <c r="L93" s="21">
        <f>J93+K93</f>
        <v>318484.18700000003</v>
      </c>
      <c r="M93" s="22">
        <v>6186.5230000000001</v>
      </c>
      <c r="N93" s="21">
        <f>L93+M93</f>
        <v>324670.71000000002</v>
      </c>
      <c r="O93" s="22">
        <f>75828.428+34834.525</f>
        <v>110662.95300000001</v>
      </c>
      <c r="P93" s="21">
        <f>N93+O93</f>
        <v>435333.66300000006</v>
      </c>
      <c r="Q93" s="22">
        <v>6573.6139999999996</v>
      </c>
      <c r="R93" s="21">
        <f>P93+Q93</f>
        <v>441907.27700000006</v>
      </c>
      <c r="S93" s="22">
        <v>30613.279999999999</v>
      </c>
      <c r="T93" s="21">
        <f>R93+S93</f>
        <v>472520.55700000003</v>
      </c>
      <c r="U93" s="22">
        <v>458.553</v>
      </c>
      <c r="V93" s="21">
        <f>T93+U93</f>
        <v>472979.11000000004</v>
      </c>
      <c r="W93" s="22">
        <f>82843.677+29902.081</f>
        <v>112745.758</v>
      </c>
      <c r="X93" s="21">
        <f>V93+W93</f>
        <v>585724.86800000002</v>
      </c>
      <c r="Y93" s="22">
        <v>578.87699999999995</v>
      </c>
      <c r="Z93" s="21">
        <f>X93+Y93</f>
        <v>586303.745</v>
      </c>
      <c r="AA93" s="22">
        <v>96859.934999999998</v>
      </c>
      <c r="AB93" s="21">
        <f>Z93+AA93</f>
        <v>683163.67999999993</v>
      </c>
      <c r="AC93" s="22">
        <v>21602.899000000001</v>
      </c>
      <c r="AD93" s="21">
        <f>AB93+AC93</f>
        <v>704766.57899999991</v>
      </c>
      <c r="AE93" s="22">
        <v>18461.374</v>
      </c>
      <c r="AF93" s="21">
        <f>AD93+AE93</f>
        <v>723227.95299999986</v>
      </c>
      <c r="AG93" s="21">
        <v>500000</v>
      </c>
      <c r="AH93" s="22">
        <f>214003.078-214003.078</f>
        <v>0</v>
      </c>
      <c r="AI93" s="21">
        <f t="shared" si="7"/>
        <v>500000</v>
      </c>
      <c r="AJ93" s="22"/>
      <c r="AK93" s="21">
        <f>AI93+AJ93</f>
        <v>500000</v>
      </c>
      <c r="AL93" s="22"/>
      <c r="AM93" s="21">
        <f t="shared" ref="AM93:AM96" si="284">AK93+AL93</f>
        <v>500000</v>
      </c>
      <c r="AN93" s="22">
        <v>-80676.462</v>
      </c>
      <c r="AO93" s="21">
        <f t="shared" ref="AO93:AO96" si="285">AM93+AN93</f>
        <v>419323.538</v>
      </c>
      <c r="AP93" s="22"/>
      <c r="AQ93" s="21">
        <f t="shared" ref="AQ93:AQ96" si="286">AO93+AP93</f>
        <v>419323.538</v>
      </c>
      <c r="AR93" s="22">
        <v>-75828.428</v>
      </c>
      <c r="AS93" s="21">
        <f t="shared" ref="AS93:AS96" si="287">AQ93+AR93</f>
        <v>343495.11</v>
      </c>
      <c r="AT93" s="22"/>
      <c r="AU93" s="21">
        <f t="shared" ref="AU93:AU96" si="288">AS93+AT93</f>
        <v>343495.11</v>
      </c>
      <c r="AV93" s="22">
        <v>8403.893</v>
      </c>
      <c r="AW93" s="21">
        <f t="shared" ref="AW93:AW96" si="289">AU93+AV93</f>
        <v>351899.00299999997</v>
      </c>
      <c r="AX93" s="22"/>
      <c r="AY93" s="21">
        <f t="shared" ref="AY93:AY96" si="290">AW93+AX93</f>
        <v>351899.00299999997</v>
      </c>
      <c r="AZ93" s="22"/>
      <c r="BA93" s="21">
        <f t="shared" ref="BA93:BA96" si="291">AY93+AZ93</f>
        <v>351899.00299999997</v>
      </c>
      <c r="BB93" s="22"/>
      <c r="BC93" s="21">
        <f t="shared" ref="BC93:BC96" si="292">BA93+BB93</f>
        <v>351899.00299999997</v>
      </c>
      <c r="BD93" s="22"/>
      <c r="BE93" s="21">
        <f t="shared" ref="BE93:BE96" si="293">BC93+BD93</f>
        <v>351899.00299999997</v>
      </c>
      <c r="BF93" s="22">
        <v>500000</v>
      </c>
      <c r="BG93" s="22"/>
      <c r="BH93" s="22">
        <f t="shared" si="10"/>
        <v>500000</v>
      </c>
      <c r="BI93" s="22"/>
      <c r="BJ93" s="22">
        <f>BH93+BI93</f>
        <v>500000</v>
      </c>
      <c r="BK93" s="22"/>
      <c r="BL93" s="22">
        <f t="shared" ref="BL93:BL96" si="294">BJ93+BK93</f>
        <v>500000</v>
      </c>
      <c r="BM93" s="22"/>
      <c r="BN93" s="22">
        <f t="shared" ref="BN93:BN96" si="295">BL93+BM93</f>
        <v>500000</v>
      </c>
      <c r="BO93" s="22"/>
      <c r="BP93" s="22">
        <f t="shared" ref="BP93:BP96" si="296">BN93+BO93</f>
        <v>500000</v>
      </c>
      <c r="BQ93" s="22"/>
      <c r="BR93" s="22">
        <f t="shared" ref="BR93:BR96" si="297">BP93+BQ93</f>
        <v>500000</v>
      </c>
      <c r="BS93" s="22"/>
      <c r="BT93" s="22">
        <f t="shared" ref="BT93:BT96" si="298">BR93+BS93</f>
        <v>500000</v>
      </c>
      <c r="BU93" s="22"/>
      <c r="BV93" s="22">
        <f t="shared" ref="BV93:BV96" si="299">BT93+BU93</f>
        <v>500000</v>
      </c>
      <c r="BW93" s="22"/>
      <c r="BX93" s="22">
        <f t="shared" ref="BX93:BX96" si="300">BV93+BW93</f>
        <v>500000</v>
      </c>
      <c r="BY93" s="22"/>
      <c r="BZ93" s="22">
        <f t="shared" ref="BZ93:BZ96" si="301">BX93+BY93</f>
        <v>500000</v>
      </c>
      <c r="CA93" s="16" t="s">
        <v>258</v>
      </c>
      <c r="CB93" s="7" t="s">
        <v>28</v>
      </c>
      <c r="CC93" s="5"/>
    </row>
    <row r="94" spans="1:81" x14ac:dyDescent="0.3">
      <c r="A94" s="1"/>
      <c r="B94" s="33" t="s">
        <v>11</v>
      </c>
      <c r="C94" s="34"/>
      <c r="D94" s="22">
        <v>92792.4</v>
      </c>
      <c r="E94" s="22"/>
      <c r="F94" s="21">
        <f t="shared" si="0"/>
        <v>92792.4</v>
      </c>
      <c r="G94" s="22"/>
      <c r="H94" s="21">
        <f t="shared" si="283"/>
        <v>92792.4</v>
      </c>
      <c r="I94" s="22"/>
      <c r="J94" s="21">
        <f>H94+I94</f>
        <v>92792.4</v>
      </c>
      <c r="K94" s="22"/>
      <c r="L94" s="21">
        <f>J94+K94</f>
        <v>92792.4</v>
      </c>
      <c r="M94" s="22"/>
      <c r="N94" s="21">
        <f>L94+M94</f>
        <v>92792.4</v>
      </c>
      <c r="O94" s="22"/>
      <c r="P94" s="21">
        <f>N94+O94</f>
        <v>92792.4</v>
      </c>
      <c r="Q94" s="22"/>
      <c r="R94" s="21">
        <f>P94+Q94</f>
        <v>92792.4</v>
      </c>
      <c r="S94" s="22"/>
      <c r="T94" s="21">
        <f>R94+S94</f>
        <v>92792.4</v>
      </c>
      <c r="U94" s="22"/>
      <c r="V94" s="21">
        <f>T94+U94</f>
        <v>92792.4</v>
      </c>
      <c r="W94" s="22"/>
      <c r="X94" s="21">
        <f>V94+W94</f>
        <v>92792.4</v>
      </c>
      <c r="Y94" s="22"/>
      <c r="Z94" s="21">
        <f>X94+Y94</f>
        <v>92792.4</v>
      </c>
      <c r="AA94" s="22"/>
      <c r="AB94" s="21">
        <f>Z94+AA94</f>
        <v>92792.4</v>
      </c>
      <c r="AC94" s="22"/>
      <c r="AD94" s="21">
        <f>AB94+AC94</f>
        <v>92792.4</v>
      </c>
      <c r="AE94" s="22"/>
      <c r="AF94" s="21">
        <f>AD94+AE94</f>
        <v>92792.4</v>
      </c>
      <c r="AG94" s="21">
        <v>407530.1</v>
      </c>
      <c r="AH94" s="22"/>
      <c r="AI94" s="21">
        <f t="shared" si="7"/>
        <v>407530.1</v>
      </c>
      <c r="AJ94" s="22"/>
      <c r="AK94" s="21">
        <f>AI94+AJ94</f>
        <v>407530.1</v>
      </c>
      <c r="AL94" s="22"/>
      <c r="AM94" s="21">
        <f t="shared" si="284"/>
        <v>407530.1</v>
      </c>
      <c r="AN94" s="22"/>
      <c r="AO94" s="21">
        <f t="shared" si="285"/>
        <v>407530.1</v>
      </c>
      <c r="AP94" s="22"/>
      <c r="AQ94" s="21">
        <f t="shared" si="286"/>
        <v>407530.1</v>
      </c>
      <c r="AR94" s="22"/>
      <c r="AS94" s="21">
        <f t="shared" si="287"/>
        <v>407530.1</v>
      </c>
      <c r="AT94" s="22"/>
      <c r="AU94" s="21">
        <f t="shared" si="288"/>
        <v>407530.1</v>
      </c>
      <c r="AV94" s="22"/>
      <c r="AW94" s="21">
        <f t="shared" si="289"/>
        <v>407530.1</v>
      </c>
      <c r="AX94" s="22"/>
      <c r="AY94" s="21">
        <f t="shared" si="290"/>
        <v>407530.1</v>
      </c>
      <c r="AZ94" s="22"/>
      <c r="BA94" s="21">
        <f t="shared" si="291"/>
        <v>407530.1</v>
      </c>
      <c r="BB94" s="22"/>
      <c r="BC94" s="21">
        <f t="shared" si="292"/>
        <v>407530.1</v>
      </c>
      <c r="BD94" s="22"/>
      <c r="BE94" s="21">
        <f t="shared" si="293"/>
        <v>407530.1</v>
      </c>
      <c r="BF94" s="22">
        <v>0</v>
      </c>
      <c r="BG94" s="22"/>
      <c r="BH94" s="22">
        <f t="shared" si="10"/>
        <v>0</v>
      </c>
      <c r="BI94" s="22"/>
      <c r="BJ94" s="22">
        <f>BH94+BI94</f>
        <v>0</v>
      </c>
      <c r="BK94" s="22"/>
      <c r="BL94" s="22">
        <f t="shared" si="294"/>
        <v>0</v>
      </c>
      <c r="BM94" s="22"/>
      <c r="BN94" s="22">
        <f t="shared" si="295"/>
        <v>0</v>
      </c>
      <c r="BO94" s="22"/>
      <c r="BP94" s="22">
        <f t="shared" si="296"/>
        <v>0</v>
      </c>
      <c r="BQ94" s="22"/>
      <c r="BR94" s="22">
        <f t="shared" si="297"/>
        <v>0</v>
      </c>
      <c r="BS94" s="22"/>
      <c r="BT94" s="22">
        <f t="shared" si="298"/>
        <v>0</v>
      </c>
      <c r="BU94" s="22"/>
      <c r="BV94" s="22">
        <f t="shared" si="299"/>
        <v>0</v>
      </c>
      <c r="BW94" s="22"/>
      <c r="BX94" s="22">
        <f t="shared" si="300"/>
        <v>0</v>
      </c>
      <c r="BY94" s="22"/>
      <c r="BZ94" s="22">
        <f t="shared" si="301"/>
        <v>0</v>
      </c>
      <c r="CA94" s="16" t="s">
        <v>175</v>
      </c>
      <c r="CC94" s="5"/>
    </row>
    <row r="95" spans="1:81" ht="37.5" x14ac:dyDescent="0.3">
      <c r="A95" s="1"/>
      <c r="B95" s="33" t="s">
        <v>20</v>
      </c>
      <c r="C95" s="34"/>
      <c r="D95" s="22">
        <v>453108.7</v>
      </c>
      <c r="E95" s="22"/>
      <c r="F95" s="21">
        <f t="shared" si="0"/>
        <v>453108.7</v>
      </c>
      <c r="G95" s="22"/>
      <c r="H95" s="21">
        <f t="shared" si="283"/>
        <v>453108.7</v>
      </c>
      <c r="I95" s="22"/>
      <c r="J95" s="21">
        <f>H95+I95</f>
        <v>453108.7</v>
      </c>
      <c r="K95" s="22"/>
      <c r="L95" s="21">
        <f>J95+K95</f>
        <v>453108.7</v>
      </c>
      <c r="M95" s="22"/>
      <c r="N95" s="21">
        <f>L95+M95</f>
        <v>453108.7</v>
      </c>
      <c r="O95" s="22"/>
      <c r="P95" s="21">
        <f>N95+O95</f>
        <v>453108.7</v>
      </c>
      <c r="Q95" s="22"/>
      <c r="R95" s="21">
        <f>P95+Q95</f>
        <v>453108.7</v>
      </c>
      <c r="S95" s="22"/>
      <c r="T95" s="21">
        <f>R95+S95</f>
        <v>453108.7</v>
      </c>
      <c r="U95" s="22"/>
      <c r="V95" s="21">
        <f>T95+U95</f>
        <v>453108.7</v>
      </c>
      <c r="W95" s="22"/>
      <c r="X95" s="21">
        <f>V95+W95</f>
        <v>453108.7</v>
      </c>
      <c r="Y95" s="22"/>
      <c r="Z95" s="21">
        <f>X95+Y95</f>
        <v>453108.7</v>
      </c>
      <c r="AA95" s="22"/>
      <c r="AB95" s="21">
        <f>Z95+AA95</f>
        <v>453108.7</v>
      </c>
      <c r="AC95" s="22"/>
      <c r="AD95" s="21">
        <f>AB95+AC95</f>
        <v>453108.7</v>
      </c>
      <c r="AE95" s="22"/>
      <c r="AF95" s="21">
        <f>AD95+AE95</f>
        <v>453108.7</v>
      </c>
      <c r="AG95" s="21">
        <v>0</v>
      </c>
      <c r="AH95" s="22"/>
      <c r="AI95" s="21">
        <f t="shared" si="7"/>
        <v>0</v>
      </c>
      <c r="AJ95" s="22"/>
      <c r="AK95" s="21">
        <f>AI95+AJ95</f>
        <v>0</v>
      </c>
      <c r="AL95" s="22"/>
      <c r="AM95" s="21">
        <f t="shared" si="284"/>
        <v>0</v>
      </c>
      <c r="AN95" s="22"/>
      <c r="AO95" s="21">
        <f t="shared" si="285"/>
        <v>0</v>
      </c>
      <c r="AP95" s="22"/>
      <c r="AQ95" s="21">
        <f t="shared" si="286"/>
        <v>0</v>
      </c>
      <c r="AR95" s="22"/>
      <c r="AS95" s="21">
        <f t="shared" si="287"/>
        <v>0</v>
      </c>
      <c r="AT95" s="22"/>
      <c r="AU95" s="21">
        <f t="shared" si="288"/>
        <v>0</v>
      </c>
      <c r="AV95" s="22"/>
      <c r="AW95" s="21">
        <f t="shared" si="289"/>
        <v>0</v>
      </c>
      <c r="AX95" s="22"/>
      <c r="AY95" s="21">
        <f t="shared" si="290"/>
        <v>0</v>
      </c>
      <c r="AZ95" s="22"/>
      <c r="BA95" s="21">
        <f t="shared" si="291"/>
        <v>0</v>
      </c>
      <c r="BB95" s="22"/>
      <c r="BC95" s="21">
        <f t="shared" si="292"/>
        <v>0</v>
      </c>
      <c r="BD95" s="22"/>
      <c r="BE95" s="21">
        <f t="shared" si="293"/>
        <v>0</v>
      </c>
      <c r="BF95" s="22">
        <v>0</v>
      </c>
      <c r="BG95" s="22"/>
      <c r="BH95" s="22">
        <f t="shared" si="10"/>
        <v>0</v>
      </c>
      <c r="BI95" s="22"/>
      <c r="BJ95" s="22">
        <f>BH95+BI95</f>
        <v>0</v>
      </c>
      <c r="BK95" s="22"/>
      <c r="BL95" s="22">
        <f t="shared" si="294"/>
        <v>0</v>
      </c>
      <c r="BM95" s="22"/>
      <c r="BN95" s="22">
        <f t="shared" si="295"/>
        <v>0</v>
      </c>
      <c r="BO95" s="22"/>
      <c r="BP95" s="22">
        <f t="shared" si="296"/>
        <v>0</v>
      </c>
      <c r="BQ95" s="22"/>
      <c r="BR95" s="22">
        <f t="shared" si="297"/>
        <v>0</v>
      </c>
      <c r="BS95" s="22"/>
      <c r="BT95" s="22">
        <f t="shared" si="298"/>
        <v>0</v>
      </c>
      <c r="BU95" s="22"/>
      <c r="BV95" s="22">
        <f t="shared" si="299"/>
        <v>0</v>
      </c>
      <c r="BW95" s="22"/>
      <c r="BX95" s="22">
        <f t="shared" si="300"/>
        <v>0</v>
      </c>
      <c r="BY95" s="22"/>
      <c r="BZ95" s="22">
        <f t="shared" si="301"/>
        <v>0</v>
      </c>
      <c r="CA95" s="16" t="s">
        <v>174</v>
      </c>
      <c r="CC95" s="5"/>
    </row>
    <row r="96" spans="1:81" ht="60.75" customHeight="1" x14ac:dyDescent="0.3">
      <c r="A96" s="1" t="s">
        <v>153</v>
      </c>
      <c r="B96" s="33" t="s">
        <v>211</v>
      </c>
      <c r="C96" s="34" t="s">
        <v>31</v>
      </c>
      <c r="D96" s="22">
        <f>D98</f>
        <v>573235.19999999995</v>
      </c>
      <c r="E96" s="22">
        <f>E98</f>
        <v>0</v>
      </c>
      <c r="F96" s="22">
        <f t="shared" si="0"/>
        <v>573235.19999999995</v>
      </c>
      <c r="G96" s="22">
        <f>G98</f>
        <v>0</v>
      </c>
      <c r="H96" s="22">
        <f t="shared" si="283"/>
        <v>573235.19999999995</v>
      </c>
      <c r="I96" s="22">
        <f>I98</f>
        <v>0</v>
      </c>
      <c r="J96" s="22">
        <f>H96+I96</f>
        <v>573235.19999999995</v>
      </c>
      <c r="K96" s="22">
        <f>K98</f>
        <v>0</v>
      </c>
      <c r="L96" s="22">
        <f>J96+K96</f>
        <v>573235.19999999995</v>
      </c>
      <c r="M96" s="22">
        <f>M98</f>
        <v>0</v>
      </c>
      <c r="N96" s="22">
        <f>L96+M96</f>
        <v>573235.19999999995</v>
      </c>
      <c r="O96" s="22">
        <f>O98</f>
        <v>0</v>
      </c>
      <c r="P96" s="22">
        <f>N96+O96</f>
        <v>573235.19999999995</v>
      </c>
      <c r="Q96" s="22">
        <f>Q98</f>
        <v>0</v>
      </c>
      <c r="R96" s="22">
        <f>P96+Q96</f>
        <v>573235.19999999995</v>
      </c>
      <c r="S96" s="22">
        <f>S98</f>
        <v>0</v>
      </c>
      <c r="T96" s="22">
        <f>R96+S96</f>
        <v>573235.19999999995</v>
      </c>
      <c r="U96" s="22">
        <f>U98</f>
        <v>0</v>
      </c>
      <c r="V96" s="22">
        <f>T96+U96</f>
        <v>573235.19999999995</v>
      </c>
      <c r="W96" s="22">
        <f>W98</f>
        <v>0</v>
      </c>
      <c r="X96" s="22">
        <f>V96+W96</f>
        <v>573235.19999999995</v>
      </c>
      <c r="Y96" s="22">
        <f>Y98</f>
        <v>0</v>
      </c>
      <c r="Z96" s="22">
        <f>X96+Y96</f>
        <v>573235.19999999995</v>
      </c>
      <c r="AA96" s="22">
        <f>AA98</f>
        <v>0</v>
      </c>
      <c r="AB96" s="22">
        <f>Z96+AA96</f>
        <v>573235.19999999995</v>
      </c>
      <c r="AC96" s="22">
        <f>AC98</f>
        <v>0</v>
      </c>
      <c r="AD96" s="22">
        <f>AB96+AC96</f>
        <v>573235.19999999995</v>
      </c>
      <c r="AE96" s="22">
        <f>AE98</f>
        <v>0</v>
      </c>
      <c r="AF96" s="22">
        <f>AD96+AE96</f>
        <v>573235.19999999995</v>
      </c>
      <c r="AG96" s="22">
        <f t="shared" ref="AG96:BF96" si="302">AG98</f>
        <v>0</v>
      </c>
      <c r="AH96" s="22">
        <f>AH98</f>
        <v>0</v>
      </c>
      <c r="AI96" s="22">
        <f t="shared" si="7"/>
        <v>0</v>
      </c>
      <c r="AJ96" s="22">
        <f>AJ98</f>
        <v>0</v>
      </c>
      <c r="AK96" s="22">
        <f>AI96+AJ96</f>
        <v>0</v>
      </c>
      <c r="AL96" s="22">
        <f>AL98</f>
        <v>0</v>
      </c>
      <c r="AM96" s="22">
        <f t="shared" si="284"/>
        <v>0</v>
      </c>
      <c r="AN96" s="22">
        <f>AN98</f>
        <v>0</v>
      </c>
      <c r="AO96" s="22">
        <f t="shared" si="285"/>
        <v>0</v>
      </c>
      <c r="AP96" s="22">
        <f>AP98</f>
        <v>0</v>
      </c>
      <c r="AQ96" s="22">
        <f t="shared" si="286"/>
        <v>0</v>
      </c>
      <c r="AR96" s="22">
        <f>AR98</f>
        <v>0</v>
      </c>
      <c r="AS96" s="22">
        <f t="shared" si="287"/>
        <v>0</v>
      </c>
      <c r="AT96" s="22">
        <f>AT98</f>
        <v>0</v>
      </c>
      <c r="AU96" s="22">
        <f t="shared" si="288"/>
        <v>0</v>
      </c>
      <c r="AV96" s="22">
        <f>AV98</f>
        <v>0</v>
      </c>
      <c r="AW96" s="22">
        <f t="shared" si="289"/>
        <v>0</v>
      </c>
      <c r="AX96" s="22">
        <f>AX98</f>
        <v>0</v>
      </c>
      <c r="AY96" s="22">
        <f t="shared" si="290"/>
        <v>0</v>
      </c>
      <c r="AZ96" s="22">
        <f>AZ98</f>
        <v>0</v>
      </c>
      <c r="BA96" s="22">
        <f t="shared" si="291"/>
        <v>0</v>
      </c>
      <c r="BB96" s="22">
        <f>BB98</f>
        <v>0</v>
      </c>
      <c r="BC96" s="22">
        <f t="shared" si="292"/>
        <v>0</v>
      </c>
      <c r="BD96" s="22">
        <f>BD98</f>
        <v>0</v>
      </c>
      <c r="BE96" s="22">
        <f t="shared" si="293"/>
        <v>0</v>
      </c>
      <c r="BF96" s="22">
        <f t="shared" si="302"/>
        <v>0</v>
      </c>
      <c r="BG96" s="22">
        <f>BG98</f>
        <v>0</v>
      </c>
      <c r="BH96" s="22">
        <f t="shared" si="10"/>
        <v>0</v>
      </c>
      <c r="BI96" s="22">
        <f>BI98</f>
        <v>0</v>
      </c>
      <c r="BJ96" s="22">
        <f>BH96+BI96</f>
        <v>0</v>
      </c>
      <c r="BK96" s="22">
        <f>BK98</f>
        <v>0</v>
      </c>
      <c r="BL96" s="22">
        <f t="shared" si="294"/>
        <v>0</v>
      </c>
      <c r="BM96" s="22">
        <f>BM98</f>
        <v>0</v>
      </c>
      <c r="BN96" s="22">
        <f t="shared" si="295"/>
        <v>0</v>
      </c>
      <c r="BO96" s="22">
        <f>BO98</f>
        <v>0</v>
      </c>
      <c r="BP96" s="22">
        <f t="shared" si="296"/>
        <v>0</v>
      </c>
      <c r="BQ96" s="22">
        <f>BQ98</f>
        <v>0</v>
      </c>
      <c r="BR96" s="22">
        <f t="shared" si="297"/>
        <v>0</v>
      </c>
      <c r="BS96" s="22">
        <f>BS98</f>
        <v>0</v>
      </c>
      <c r="BT96" s="22">
        <f t="shared" si="298"/>
        <v>0</v>
      </c>
      <c r="BU96" s="22">
        <f>BU98</f>
        <v>0</v>
      </c>
      <c r="BV96" s="22">
        <f t="shared" si="299"/>
        <v>0</v>
      </c>
      <c r="BW96" s="22">
        <f>BW98</f>
        <v>0</v>
      </c>
      <c r="BX96" s="22">
        <f t="shared" si="300"/>
        <v>0</v>
      </c>
      <c r="BY96" s="22">
        <f>BY98</f>
        <v>0</v>
      </c>
      <c r="BZ96" s="22">
        <f t="shared" si="301"/>
        <v>0</v>
      </c>
      <c r="CA96" s="16"/>
      <c r="CC96" s="5"/>
    </row>
    <row r="97" spans="1:81" x14ac:dyDescent="0.3">
      <c r="A97" s="1"/>
      <c r="B97" s="29" t="s">
        <v>5</v>
      </c>
      <c r="C97" s="34"/>
      <c r="D97" s="22"/>
      <c r="E97" s="22"/>
      <c r="F97" s="21"/>
      <c r="G97" s="22"/>
      <c r="H97" s="21"/>
      <c r="I97" s="22"/>
      <c r="J97" s="21"/>
      <c r="K97" s="22"/>
      <c r="L97" s="21"/>
      <c r="M97" s="22"/>
      <c r="N97" s="21"/>
      <c r="O97" s="22"/>
      <c r="P97" s="21"/>
      <c r="Q97" s="22"/>
      <c r="R97" s="21"/>
      <c r="S97" s="22"/>
      <c r="T97" s="21"/>
      <c r="U97" s="22"/>
      <c r="V97" s="21"/>
      <c r="W97" s="22"/>
      <c r="X97" s="21"/>
      <c r="Y97" s="22"/>
      <c r="Z97" s="21"/>
      <c r="AA97" s="22"/>
      <c r="AB97" s="21"/>
      <c r="AC97" s="22"/>
      <c r="AD97" s="21"/>
      <c r="AE97" s="22"/>
      <c r="AF97" s="21"/>
      <c r="AG97" s="21"/>
      <c r="AH97" s="22"/>
      <c r="AI97" s="21"/>
      <c r="AJ97" s="22"/>
      <c r="AK97" s="21"/>
      <c r="AL97" s="22"/>
      <c r="AM97" s="21"/>
      <c r="AN97" s="22"/>
      <c r="AO97" s="21"/>
      <c r="AP97" s="22"/>
      <c r="AQ97" s="21"/>
      <c r="AR97" s="22"/>
      <c r="AS97" s="21"/>
      <c r="AT97" s="22"/>
      <c r="AU97" s="21"/>
      <c r="AV97" s="22"/>
      <c r="AW97" s="21"/>
      <c r="AX97" s="22"/>
      <c r="AY97" s="21"/>
      <c r="AZ97" s="22"/>
      <c r="BA97" s="21"/>
      <c r="BB97" s="22"/>
      <c r="BC97" s="21"/>
      <c r="BD97" s="22"/>
      <c r="BE97" s="21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16"/>
      <c r="CC97" s="5"/>
    </row>
    <row r="98" spans="1:81" ht="37.5" x14ac:dyDescent="0.3">
      <c r="A98" s="1"/>
      <c r="B98" s="33" t="s">
        <v>20</v>
      </c>
      <c r="C98" s="34"/>
      <c r="D98" s="21">
        <v>573235.19999999995</v>
      </c>
      <c r="E98" s="21"/>
      <c r="F98" s="21">
        <f t="shared" si="0"/>
        <v>573235.19999999995</v>
      </c>
      <c r="G98" s="21"/>
      <c r="H98" s="21">
        <f t="shared" ref="H98:H99" si="303">F98+G98</f>
        <v>573235.19999999995</v>
      </c>
      <c r="I98" s="21"/>
      <c r="J98" s="21">
        <f>H98+I98</f>
        <v>573235.19999999995</v>
      </c>
      <c r="K98" s="21"/>
      <c r="L98" s="21">
        <f>J98+K98</f>
        <v>573235.19999999995</v>
      </c>
      <c r="M98" s="21"/>
      <c r="N98" s="21">
        <f>L98+M98</f>
        <v>573235.19999999995</v>
      </c>
      <c r="O98" s="21"/>
      <c r="P98" s="21">
        <f>N98+O98</f>
        <v>573235.19999999995</v>
      </c>
      <c r="Q98" s="21"/>
      <c r="R98" s="21">
        <f>P98+Q98</f>
        <v>573235.19999999995</v>
      </c>
      <c r="S98" s="21"/>
      <c r="T98" s="21">
        <f>R98+S98</f>
        <v>573235.19999999995</v>
      </c>
      <c r="U98" s="21"/>
      <c r="V98" s="21">
        <f>T98+U98</f>
        <v>573235.19999999995</v>
      </c>
      <c r="W98" s="21"/>
      <c r="X98" s="21">
        <f>V98+W98</f>
        <v>573235.19999999995</v>
      </c>
      <c r="Y98" s="21"/>
      <c r="Z98" s="21">
        <f>X98+Y98</f>
        <v>573235.19999999995</v>
      </c>
      <c r="AA98" s="21"/>
      <c r="AB98" s="21">
        <f>Z98+AA98</f>
        <v>573235.19999999995</v>
      </c>
      <c r="AC98" s="21"/>
      <c r="AD98" s="21">
        <f>AB98+AC98</f>
        <v>573235.19999999995</v>
      </c>
      <c r="AE98" s="21"/>
      <c r="AF98" s="21">
        <f>AD98+AE98</f>
        <v>573235.19999999995</v>
      </c>
      <c r="AG98" s="21">
        <v>0</v>
      </c>
      <c r="AH98" s="21"/>
      <c r="AI98" s="21">
        <f t="shared" si="7"/>
        <v>0</v>
      </c>
      <c r="AJ98" s="21"/>
      <c r="AK98" s="21">
        <f>AI98+AJ98</f>
        <v>0</v>
      </c>
      <c r="AL98" s="21"/>
      <c r="AM98" s="21">
        <f t="shared" ref="AM98:AM99" si="304">AK98+AL98</f>
        <v>0</v>
      </c>
      <c r="AN98" s="21"/>
      <c r="AO98" s="21">
        <f t="shared" ref="AO98:AO99" si="305">AM98+AN98</f>
        <v>0</v>
      </c>
      <c r="AP98" s="21"/>
      <c r="AQ98" s="21">
        <f t="shared" ref="AQ98:AQ99" si="306">AO98+AP98</f>
        <v>0</v>
      </c>
      <c r="AR98" s="21"/>
      <c r="AS98" s="21">
        <f t="shared" ref="AS98:AS99" si="307">AQ98+AR98</f>
        <v>0</v>
      </c>
      <c r="AT98" s="21"/>
      <c r="AU98" s="21">
        <f t="shared" ref="AU98:AU99" si="308">AS98+AT98</f>
        <v>0</v>
      </c>
      <c r="AV98" s="21"/>
      <c r="AW98" s="21">
        <f t="shared" ref="AW98:AW99" si="309">AU98+AV98</f>
        <v>0</v>
      </c>
      <c r="AX98" s="21"/>
      <c r="AY98" s="21">
        <f t="shared" ref="AY98:AY99" si="310">AW98+AX98</f>
        <v>0</v>
      </c>
      <c r="AZ98" s="21"/>
      <c r="BA98" s="21">
        <f t="shared" ref="BA98:BA99" si="311">AY98+AZ98</f>
        <v>0</v>
      </c>
      <c r="BB98" s="21"/>
      <c r="BC98" s="21">
        <f t="shared" ref="BC98:BC99" si="312">BA98+BB98</f>
        <v>0</v>
      </c>
      <c r="BD98" s="21"/>
      <c r="BE98" s="21">
        <f t="shared" ref="BE98:BE99" si="313">BC98+BD98</f>
        <v>0</v>
      </c>
      <c r="BF98" s="22">
        <v>0</v>
      </c>
      <c r="BG98" s="21"/>
      <c r="BH98" s="22">
        <f t="shared" si="10"/>
        <v>0</v>
      </c>
      <c r="BI98" s="21"/>
      <c r="BJ98" s="22">
        <f>BH98+BI98</f>
        <v>0</v>
      </c>
      <c r="BK98" s="21"/>
      <c r="BL98" s="22">
        <f t="shared" ref="BL98:BL99" si="314">BJ98+BK98</f>
        <v>0</v>
      </c>
      <c r="BM98" s="21"/>
      <c r="BN98" s="22">
        <f t="shared" ref="BN98:BN99" si="315">BL98+BM98</f>
        <v>0</v>
      </c>
      <c r="BO98" s="21"/>
      <c r="BP98" s="22">
        <f t="shared" ref="BP98:BP99" si="316">BN98+BO98</f>
        <v>0</v>
      </c>
      <c r="BQ98" s="21"/>
      <c r="BR98" s="22">
        <f t="shared" ref="BR98:BR99" si="317">BP98+BQ98</f>
        <v>0</v>
      </c>
      <c r="BS98" s="21"/>
      <c r="BT98" s="22">
        <f t="shared" ref="BT98:BT99" si="318">BR98+BS98</f>
        <v>0</v>
      </c>
      <c r="BU98" s="21"/>
      <c r="BV98" s="22">
        <f t="shared" ref="BV98:BV99" si="319">BT98+BU98</f>
        <v>0</v>
      </c>
      <c r="BW98" s="21"/>
      <c r="BX98" s="22">
        <f t="shared" ref="BX98:BX99" si="320">BV98+BW98</f>
        <v>0</v>
      </c>
      <c r="BY98" s="21"/>
      <c r="BZ98" s="22">
        <f t="shared" ref="BZ98:BZ99" si="321">BX98+BY98</f>
        <v>0</v>
      </c>
      <c r="CA98" s="16" t="s">
        <v>174</v>
      </c>
      <c r="CC98" s="5"/>
    </row>
    <row r="99" spans="1:81" ht="117.75" customHeight="1" x14ac:dyDescent="0.3">
      <c r="A99" s="1" t="s">
        <v>154</v>
      </c>
      <c r="B99" s="33" t="s">
        <v>32</v>
      </c>
      <c r="C99" s="34" t="s">
        <v>3</v>
      </c>
      <c r="D99" s="21">
        <f>D101</f>
        <v>116333.4</v>
      </c>
      <c r="E99" s="21">
        <f>E101</f>
        <v>0</v>
      </c>
      <c r="F99" s="21">
        <f t="shared" si="0"/>
        <v>116333.4</v>
      </c>
      <c r="G99" s="21">
        <f>G101</f>
        <v>-16565.599999999999</v>
      </c>
      <c r="H99" s="21">
        <f t="shared" si="303"/>
        <v>99767.799999999988</v>
      </c>
      <c r="I99" s="21">
        <f>I101</f>
        <v>0</v>
      </c>
      <c r="J99" s="21">
        <f>H99+I99</f>
        <v>99767.799999999988</v>
      </c>
      <c r="K99" s="21">
        <f>K101</f>
        <v>0</v>
      </c>
      <c r="L99" s="21">
        <f>J99+K99</f>
        <v>99767.799999999988</v>
      </c>
      <c r="M99" s="21">
        <f>M101</f>
        <v>0</v>
      </c>
      <c r="N99" s="21">
        <f>L99+M99</f>
        <v>99767.799999999988</v>
      </c>
      <c r="O99" s="21">
        <f>O101</f>
        <v>0</v>
      </c>
      <c r="P99" s="21">
        <f>N99+O99</f>
        <v>99767.799999999988</v>
      </c>
      <c r="Q99" s="21">
        <f>Q101</f>
        <v>0</v>
      </c>
      <c r="R99" s="21">
        <f>P99+Q99</f>
        <v>99767.799999999988</v>
      </c>
      <c r="S99" s="21">
        <f>S101</f>
        <v>0</v>
      </c>
      <c r="T99" s="21">
        <f>R99+S99</f>
        <v>99767.799999999988</v>
      </c>
      <c r="U99" s="21">
        <f>U101</f>
        <v>0</v>
      </c>
      <c r="V99" s="21">
        <f>T99+U99</f>
        <v>99767.799999999988</v>
      </c>
      <c r="W99" s="21">
        <f>W101</f>
        <v>0</v>
      </c>
      <c r="X99" s="21">
        <f>V99+W99</f>
        <v>99767.799999999988</v>
      </c>
      <c r="Y99" s="21">
        <f>Y101</f>
        <v>0</v>
      </c>
      <c r="Z99" s="21">
        <f>X99+Y99</f>
        <v>99767.799999999988</v>
      </c>
      <c r="AA99" s="21">
        <f>AA101</f>
        <v>0</v>
      </c>
      <c r="AB99" s="21">
        <f>Z99+AA99</f>
        <v>99767.799999999988</v>
      </c>
      <c r="AC99" s="21">
        <f>AC101</f>
        <v>0</v>
      </c>
      <c r="AD99" s="21">
        <f>AB99+AC99</f>
        <v>99767.799999999988</v>
      </c>
      <c r="AE99" s="21">
        <f>AE101</f>
        <v>0</v>
      </c>
      <c r="AF99" s="21">
        <f>AD99+AE99</f>
        <v>99767.799999999988</v>
      </c>
      <c r="AG99" s="21">
        <f t="shared" ref="AG99:BF99" si="322">AG101</f>
        <v>114303.4</v>
      </c>
      <c r="AH99" s="21">
        <f>AH101</f>
        <v>0</v>
      </c>
      <c r="AI99" s="21">
        <f t="shared" si="7"/>
        <v>114303.4</v>
      </c>
      <c r="AJ99" s="21">
        <f>AJ101</f>
        <v>-16565.5</v>
      </c>
      <c r="AK99" s="21">
        <f>AI99+AJ99</f>
        <v>97737.9</v>
      </c>
      <c r="AL99" s="21">
        <f>AL101</f>
        <v>0</v>
      </c>
      <c r="AM99" s="21">
        <f t="shared" si="304"/>
        <v>97737.9</v>
      </c>
      <c r="AN99" s="21">
        <f>AN101</f>
        <v>0</v>
      </c>
      <c r="AO99" s="21">
        <f t="shared" si="305"/>
        <v>97737.9</v>
      </c>
      <c r="AP99" s="21">
        <f>AP101</f>
        <v>0</v>
      </c>
      <c r="AQ99" s="21">
        <f t="shared" si="306"/>
        <v>97737.9</v>
      </c>
      <c r="AR99" s="21">
        <f>AR101</f>
        <v>0</v>
      </c>
      <c r="AS99" s="21">
        <f t="shared" si="307"/>
        <v>97737.9</v>
      </c>
      <c r="AT99" s="21">
        <f>AT101</f>
        <v>0</v>
      </c>
      <c r="AU99" s="21">
        <f t="shared" si="308"/>
        <v>97737.9</v>
      </c>
      <c r="AV99" s="21">
        <f>AV101</f>
        <v>0</v>
      </c>
      <c r="AW99" s="21">
        <f t="shared" si="309"/>
        <v>97737.9</v>
      </c>
      <c r="AX99" s="21">
        <f>AX101</f>
        <v>0</v>
      </c>
      <c r="AY99" s="21">
        <f t="shared" si="310"/>
        <v>97737.9</v>
      </c>
      <c r="AZ99" s="21">
        <f>AZ101</f>
        <v>0</v>
      </c>
      <c r="BA99" s="21">
        <f t="shared" si="311"/>
        <v>97737.9</v>
      </c>
      <c r="BB99" s="21">
        <f>BB101</f>
        <v>0</v>
      </c>
      <c r="BC99" s="21">
        <f t="shared" si="312"/>
        <v>97737.9</v>
      </c>
      <c r="BD99" s="21">
        <f>BD101</f>
        <v>0</v>
      </c>
      <c r="BE99" s="21">
        <f t="shared" si="313"/>
        <v>97737.9</v>
      </c>
      <c r="BF99" s="21">
        <f t="shared" si="322"/>
        <v>109561.5</v>
      </c>
      <c r="BG99" s="21">
        <f>BG101</f>
        <v>0</v>
      </c>
      <c r="BH99" s="22">
        <f t="shared" si="10"/>
        <v>109561.5</v>
      </c>
      <c r="BI99" s="21">
        <f>BI101</f>
        <v>-19326.3</v>
      </c>
      <c r="BJ99" s="22">
        <f>BH99+BI99</f>
        <v>90235.199999999997</v>
      </c>
      <c r="BK99" s="21">
        <f>BK101</f>
        <v>0</v>
      </c>
      <c r="BL99" s="22">
        <f t="shared" si="314"/>
        <v>90235.199999999997</v>
      </c>
      <c r="BM99" s="21">
        <f>BM101</f>
        <v>0</v>
      </c>
      <c r="BN99" s="22">
        <f t="shared" si="315"/>
        <v>90235.199999999997</v>
      </c>
      <c r="BO99" s="21">
        <f>BO101</f>
        <v>0</v>
      </c>
      <c r="BP99" s="22">
        <f t="shared" si="316"/>
        <v>90235.199999999997</v>
      </c>
      <c r="BQ99" s="21">
        <f>BQ101</f>
        <v>0</v>
      </c>
      <c r="BR99" s="22">
        <f t="shared" si="317"/>
        <v>90235.199999999997</v>
      </c>
      <c r="BS99" s="21">
        <f>BS101</f>
        <v>0</v>
      </c>
      <c r="BT99" s="22">
        <f t="shared" si="318"/>
        <v>90235.199999999997</v>
      </c>
      <c r="BU99" s="21">
        <f>BU101</f>
        <v>0</v>
      </c>
      <c r="BV99" s="22">
        <f t="shared" si="319"/>
        <v>90235.199999999997</v>
      </c>
      <c r="BW99" s="21">
        <f>BW101</f>
        <v>0</v>
      </c>
      <c r="BX99" s="22">
        <f t="shared" si="320"/>
        <v>90235.199999999997</v>
      </c>
      <c r="BY99" s="21">
        <f>BY101</f>
        <v>0</v>
      </c>
      <c r="BZ99" s="22">
        <f t="shared" si="321"/>
        <v>90235.199999999997</v>
      </c>
      <c r="CA99" s="16"/>
      <c r="CC99" s="5"/>
    </row>
    <row r="100" spans="1:81" x14ac:dyDescent="0.3">
      <c r="A100" s="1"/>
      <c r="B100" s="28" t="s">
        <v>5</v>
      </c>
      <c r="C100" s="34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2"/>
      <c r="BI100" s="21"/>
      <c r="BJ100" s="22"/>
      <c r="BK100" s="21"/>
      <c r="BL100" s="22"/>
      <c r="BM100" s="21"/>
      <c r="BN100" s="22"/>
      <c r="BO100" s="21"/>
      <c r="BP100" s="22"/>
      <c r="BQ100" s="21"/>
      <c r="BR100" s="22"/>
      <c r="BS100" s="21"/>
      <c r="BT100" s="22"/>
      <c r="BU100" s="21"/>
      <c r="BV100" s="22"/>
      <c r="BW100" s="21"/>
      <c r="BX100" s="22"/>
      <c r="BY100" s="21"/>
      <c r="BZ100" s="22"/>
      <c r="CA100" s="16"/>
      <c r="CC100" s="5"/>
    </row>
    <row r="101" spans="1:81" x14ac:dyDescent="0.3">
      <c r="A101" s="1"/>
      <c r="B101" s="29" t="s">
        <v>11</v>
      </c>
      <c r="C101" s="34"/>
      <c r="D101" s="22">
        <v>116333.4</v>
      </c>
      <c r="E101" s="22"/>
      <c r="F101" s="22">
        <f t="shared" si="0"/>
        <v>116333.4</v>
      </c>
      <c r="G101" s="22">
        <v>-16565.599999999999</v>
      </c>
      <c r="H101" s="22">
        <f t="shared" ref="H101:H102" si="323">F101+G101</f>
        <v>99767.799999999988</v>
      </c>
      <c r="I101" s="22"/>
      <c r="J101" s="22">
        <f>H101+I101</f>
        <v>99767.799999999988</v>
      </c>
      <c r="K101" s="22"/>
      <c r="L101" s="22">
        <f>J101+K101</f>
        <v>99767.799999999988</v>
      </c>
      <c r="M101" s="22"/>
      <c r="N101" s="22">
        <f>L101+M101</f>
        <v>99767.799999999988</v>
      </c>
      <c r="O101" s="22"/>
      <c r="P101" s="22">
        <f>N101+O101</f>
        <v>99767.799999999988</v>
      </c>
      <c r="Q101" s="22"/>
      <c r="R101" s="22">
        <f>P101+Q101</f>
        <v>99767.799999999988</v>
      </c>
      <c r="S101" s="22"/>
      <c r="T101" s="22">
        <f>R101+S101</f>
        <v>99767.799999999988</v>
      </c>
      <c r="U101" s="22"/>
      <c r="V101" s="22">
        <f>T101+U101</f>
        <v>99767.799999999988</v>
      </c>
      <c r="W101" s="22"/>
      <c r="X101" s="22">
        <f>V101+W101</f>
        <v>99767.799999999988</v>
      </c>
      <c r="Y101" s="22"/>
      <c r="Z101" s="22">
        <f>X101+Y101</f>
        <v>99767.799999999988</v>
      </c>
      <c r="AA101" s="22"/>
      <c r="AB101" s="22">
        <f>Z101+AA101</f>
        <v>99767.799999999988</v>
      </c>
      <c r="AC101" s="22"/>
      <c r="AD101" s="22">
        <f>AB101+AC101</f>
        <v>99767.799999999988</v>
      </c>
      <c r="AE101" s="22"/>
      <c r="AF101" s="22">
        <f>AD101+AE101</f>
        <v>99767.799999999988</v>
      </c>
      <c r="AG101" s="22">
        <v>114303.4</v>
      </c>
      <c r="AH101" s="22"/>
      <c r="AI101" s="22">
        <f t="shared" si="7"/>
        <v>114303.4</v>
      </c>
      <c r="AJ101" s="22">
        <v>-16565.5</v>
      </c>
      <c r="AK101" s="22">
        <f>AI101+AJ101</f>
        <v>97737.9</v>
      </c>
      <c r="AL101" s="22"/>
      <c r="AM101" s="22">
        <f t="shared" ref="AM101:AM102" si="324">AK101+AL101</f>
        <v>97737.9</v>
      </c>
      <c r="AN101" s="22"/>
      <c r="AO101" s="22">
        <f t="shared" ref="AO101:AO102" si="325">AM101+AN101</f>
        <v>97737.9</v>
      </c>
      <c r="AP101" s="22"/>
      <c r="AQ101" s="22">
        <f t="shared" ref="AQ101:AQ102" si="326">AO101+AP101</f>
        <v>97737.9</v>
      </c>
      <c r="AR101" s="22"/>
      <c r="AS101" s="22">
        <f t="shared" ref="AS101:AS102" si="327">AQ101+AR101</f>
        <v>97737.9</v>
      </c>
      <c r="AT101" s="22"/>
      <c r="AU101" s="22">
        <f t="shared" ref="AU101:AU102" si="328">AS101+AT101</f>
        <v>97737.9</v>
      </c>
      <c r="AV101" s="22"/>
      <c r="AW101" s="22">
        <f t="shared" ref="AW101:AW102" si="329">AU101+AV101</f>
        <v>97737.9</v>
      </c>
      <c r="AX101" s="22"/>
      <c r="AY101" s="22">
        <f t="shared" ref="AY101:AY102" si="330">AW101+AX101</f>
        <v>97737.9</v>
      </c>
      <c r="AZ101" s="22"/>
      <c r="BA101" s="22">
        <f t="shared" ref="BA101:BA102" si="331">AY101+AZ101</f>
        <v>97737.9</v>
      </c>
      <c r="BB101" s="22"/>
      <c r="BC101" s="22">
        <f t="shared" ref="BC101:BC102" si="332">BA101+BB101</f>
        <v>97737.9</v>
      </c>
      <c r="BD101" s="22"/>
      <c r="BE101" s="22">
        <f t="shared" ref="BE101:BE102" si="333">BC101+BD101</f>
        <v>97737.9</v>
      </c>
      <c r="BF101" s="22">
        <v>109561.5</v>
      </c>
      <c r="BG101" s="22"/>
      <c r="BH101" s="22">
        <f t="shared" si="10"/>
        <v>109561.5</v>
      </c>
      <c r="BI101" s="22">
        <v>-19326.3</v>
      </c>
      <c r="BJ101" s="22">
        <f>BH101+BI101</f>
        <v>90235.199999999997</v>
      </c>
      <c r="BK101" s="22"/>
      <c r="BL101" s="22">
        <f t="shared" ref="BL101:BL102" si="334">BJ101+BK101</f>
        <v>90235.199999999997</v>
      </c>
      <c r="BM101" s="22"/>
      <c r="BN101" s="22">
        <f t="shared" ref="BN101:BN102" si="335">BL101+BM101</f>
        <v>90235.199999999997</v>
      </c>
      <c r="BO101" s="22"/>
      <c r="BP101" s="22">
        <f t="shared" ref="BP101:BP102" si="336">BN101+BO101</f>
        <v>90235.199999999997</v>
      </c>
      <c r="BQ101" s="22"/>
      <c r="BR101" s="22">
        <f t="shared" ref="BR101:BR102" si="337">BP101+BQ101</f>
        <v>90235.199999999997</v>
      </c>
      <c r="BS101" s="22"/>
      <c r="BT101" s="22">
        <f t="shared" ref="BT101:BT102" si="338">BR101+BS101</f>
        <v>90235.199999999997</v>
      </c>
      <c r="BU101" s="22"/>
      <c r="BV101" s="22">
        <f t="shared" ref="BV101:BV102" si="339">BT101+BU101</f>
        <v>90235.199999999997</v>
      </c>
      <c r="BW101" s="22"/>
      <c r="BX101" s="22">
        <f t="shared" ref="BX101:BX102" si="340">BV101+BW101</f>
        <v>90235.199999999997</v>
      </c>
      <c r="BY101" s="22"/>
      <c r="BZ101" s="22">
        <f t="shared" ref="BZ101:BZ102" si="341">BX101+BY101</f>
        <v>90235.199999999997</v>
      </c>
      <c r="CA101" s="16" t="s">
        <v>172</v>
      </c>
      <c r="CC101" s="5"/>
    </row>
    <row r="102" spans="1:81" ht="56.25" x14ac:dyDescent="0.3">
      <c r="A102" s="1" t="s">
        <v>155</v>
      </c>
      <c r="B102" s="33" t="s">
        <v>33</v>
      </c>
      <c r="C102" s="34" t="s">
        <v>3</v>
      </c>
      <c r="D102" s="22">
        <f>D104+D105</f>
        <v>156745.1</v>
      </c>
      <c r="E102" s="22">
        <f>E104+E105</f>
        <v>0</v>
      </c>
      <c r="F102" s="22">
        <f t="shared" si="0"/>
        <v>156745.1</v>
      </c>
      <c r="G102" s="22">
        <f>G104+G105</f>
        <v>16565.5</v>
      </c>
      <c r="H102" s="22">
        <f t="shared" si="323"/>
        <v>173310.6</v>
      </c>
      <c r="I102" s="22">
        <f>I104+I105</f>
        <v>0</v>
      </c>
      <c r="J102" s="22">
        <f>H102+I102</f>
        <v>173310.6</v>
      </c>
      <c r="K102" s="22">
        <f>K104+K105</f>
        <v>0</v>
      </c>
      <c r="L102" s="22">
        <f>J102+K102</f>
        <v>173310.6</v>
      </c>
      <c r="M102" s="22">
        <f>M104+M105</f>
        <v>0</v>
      </c>
      <c r="N102" s="22">
        <f>L102+M102</f>
        <v>173310.6</v>
      </c>
      <c r="O102" s="22">
        <f>O104+O105</f>
        <v>0</v>
      </c>
      <c r="P102" s="22">
        <f>N102+O102</f>
        <v>173310.6</v>
      </c>
      <c r="Q102" s="22">
        <f>Q104+Q105</f>
        <v>0</v>
      </c>
      <c r="R102" s="22">
        <f>P102+Q102</f>
        <v>173310.6</v>
      </c>
      <c r="S102" s="22">
        <f>S104+S105</f>
        <v>0</v>
      </c>
      <c r="T102" s="22">
        <f>R102+S102</f>
        <v>173310.6</v>
      </c>
      <c r="U102" s="22">
        <f>U104+U105</f>
        <v>0</v>
      </c>
      <c r="V102" s="22">
        <f>T102+U102</f>
        <v>173310.6</v>
      </c>
      <c r="W102" s="22">
        <f>W104+W105</f>
        <v>0</v>
      </c>
      <c r="X102" s="22">
        <f>V102+W102</f>
        <v>173310.6</v>
      </c>
      <c r="Y102" s="22">
        <f>Y104+Y105</f>
        <v>0</v>
      </c>
      <c r="Z102" s="22">
        <f>X102+Y102</f>
        <v>173310.6</v>
      </c>
      <c r="AA102" s="22">
        <f>AA104+AA105</f>
        <v>0</v>
      </c>
      <c r="AB102" s="22">
        <f>Z102+AA102</f>
        <v>173310.6</v>
      </c>
      <c r="AC102" s="22">
        <f>AC104+AC105</f>
        <v>0</v>
      </c>
      <c r="AD102" s="22">
        <f>AB102+AC102</f>
        <v>173310.6</v>
      </c>
      <c r="AE102" s="22">
        <f>AE104+AE105</f>
        <v>0</v>
      </c>
      <c r="AF102" s="22">
        <f>AD102+AE102</f>
        <v>173310.6</v>
      </c>
      <c r="AG102" s="22">
        <f t="shared" ref="AG102:BF102" si="342">AG104+AG105</f>
        <v>153984.20000000001</v>
      </c>
      <c r="AH102" s="22">
        <f>AH104+AH105</f>
        <v>0</v>
      </c>
      <c r="AI102" s="22">
        <f t="shared" si="7"/>
        <v>153984.20000000001</v>
      </c>
      <c r="AJ102" s="22">
        <f>AJ104+AJ105</f>
        <v>16565.5</v>
      </c>
      <c r="AK102" s="22">
        <f>AI102+AJ102</f>
        <v>170549.7</v>
      </c>
      <c r="AL102" s="22">
        <f>AL104+AL105</f>
        <v>0</v>
      </c>
      <c r="AM102" s="22">
        <f t="shared" si="324"/>
        <v>170549.7</v>
      </c>
      <c r="AN102" s="22">
        <f>AN104+AN105</f>
        <v>0</v>
      </c>
      <c r="AO102" s="22">
        <f t="shared" si="325"/>
        <v>170549.7</v>
      </c>
      <c r="AP102" s="22">
        <f>AP104+AP105</f>
        <v>0</v>
      </c>
      <c r="AQ102" s="22">
        <f t="shared" si="326"/>
        <v>170549.7</v>
      </c>
      <c r="AR102" s="22">
        <f>AR104+AR105</f>
        <v>0</v>
      </c>
      <c r="AS102" s="22">
        <f t="shared" si="327"/>
        <v>170549.7</v>
      </c>
      <c r="AT102" s="22">
        <f>AT104+AT105</f>
        <v>0</v>
      </c>
      <c r="AU102" s="22">
        <f t="shared" si="328"/>
        <v>170549.7</v>
      </c>
      <c r="AV102" s="22">
        <f>AV104+AV105</f>
        <v>0</v>
      </c>
      <c r="AW102" s="22">
        <f t="shared" si="329"/>
        <v>170549.7</v>
      </c>
      <c r="AX102" s="22">
        <f>AX104+AX105</f>
        <v>0</v>
      </c>
      <c r="AY102" s="22">
        <f t="shared" si="330"/>
        <v>170549.7</v>
      </c>
      <c r="AZ102" s="22">
        <f>AZ104+AZ105</f>
        <v>0</v>
      </c>
      <c r="BA102" s="22">
        <f t="shared" si="331"/>
        <v>170549.7</v>
      </c>
      <c r="BB102" s="22">
        <f>BB104+BB105</f>
        <v>0</v>
      </c>
      <c r="BC102" s="22">
        <f t="shared" si="332"/>
        <v>170549.7</v>
      </c>
      <c r="BD102" s="22">
        <f>BD104+BD105</f>
        <v>0</v>
      </c>
      <c r="BE102" s="22">
        <f t="shared" si="333"/>
        <v>170549.7</v>
      </c>
      <c r="BF102" s="22">
        <f t="shared" si="342"/>
        <v>149144.29999999999</v>
      </c>
      <c r="BG102" s="22">
        <f>BG104+BG105</f>
        <v>0</v>
      </c>
      <c r="BH102" s="22">
        <f t="shared" si="10"/>
        <v>149144.29999999999</v>
      </c>
      <c r="BI102" s="22">
        <f>BI104+BI105</f>
        <v>19326.400000000001</v>
      </c>
      <c r="BJ102" s="22">
        <f>BH102+BI102</f>
        <v>168470.69999999998</v>
      </c>
      <c r="BK102" s="22">
        <f>BK104+BK105</f>
        <v>0</v>
      </c>
      <c r="BL102" s="22">
        <f t="shared" si="334"/>
        <v>168470.69999999998</v>
      </c>
      <c r="BM102" s="22">
        <f>BM104+BM105</f>
        <v>0</v>
      </c>
      <c r="BN102" s="22">
        <f t="shared" si="335"/>
        <v>168470.69999999998</v>
      </c>
      <c r="BO102" s="22">
        <f>BO104+BO105</f>
        <v>0</v>
      </c>
      <c r="BP102" s="22">
        <f t="shared" si="336"/>
        <v>168470.69999999998</v>
      </c>
      <c r="BQ102" s="22">
        <f>BQ104+BQ105</f>
        <v>0</v>
      </c>
      <c r="BR102" s="22">
        <f t="shared" si="337"/>
        <v>168470.69999999998</v>
      </c>
      <c r="BS102" s="22">
        <f>BS104+BS105</f>
        <v>0</v>
      </c>
      <c r="BT102" s="22">
        <f t="shared" si="338"/>
        <v>168470.69999999998</v>
      </c>
      <c r="BU102" s="22">
        <f>BU104+BU105</f>
        <v>0</v>
      </c>
      <c r="BV102" s="22">
        <f t="shared" si="339"/>
        <v>168470.69999999998</v>
      </c>
      <c r="BW102" s="22">
        <f>BW104+BW105</f>
        <v>0</v>
      </c>
      <c r="BX102" s="22">
        <f t="shared" si="340"/>
        <v>168470.69999999998</v>
      </c>
      <c r="BY102" s="22">
        <f>BY104+BY105</f>
        <v>0</v>
      </c>
      <c r="BZ102" s="22">
        <f t="shared" si="341"/>
        <v>168470.69999999998</v>
      </c>
      <c r="CA102" s="16"/>
      <c r="CC102" s="5"/>
    </row>
    <row r="103" spans="1:81" x14ac:dyDescent="0.3">
      <c r="A103" s="1"/>
      <c r="B103" s="33" t="s">
        <v>5</v>
      </c>
      <c r="C103" s="33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16"/>
      <c r="CC103" s="5"/>
    </row>
    <row r="104" spans="1:81" x14ac:dyDescent="0.3">
      <c r="A104" s="1"/>
      <c r="B104" s="29" t="s">
        <v>11</v>
      </c>
      <c r="C104" s="34"/>
      <c r="D104" s="22">
        <v>39186.300000000003</v>
      </c>
      <c r="E104" s="22"/>
      <c r="F104" s="22">
        <f t="shared" ref="F104:F168" si="343">D104+E104</f>
        <v>39186.300000000003</v>
      </c>
      <c r="G104" s="22">
        <v>4141.3999999999996</v>
      </c>
      <c r="H104" s="22">
        <f t="shared" ref="H104:H106" si="344">F104+G104</f>
        <v>43327.700000000004</v>
      </c>
      <c r="I104" s="22"/>
      <c r="J104" s="22">
        <f>H104+I104</f>
        <v>43327.700000000004</v>
      </c>
      <c r="K104" s="22"/>
      <c r="L104" s="22">
        <f>J104+K104</f>
        <v>43327.700000000004</v>
      </c>
      <c r="M104" s="22"/>
      <c r="N104" s="22">
        <f>L104+M104</f>
        <v>43327.700000000004</v>
      </c>
      <c r="O104" s="22"/>
      <c r="P104" s="22">
        <f>N104+O104</f>
        <v>43327.700000000004</v>
      </c>
      <c r="Q104" s="22"/>
      <c r="R104" s="22">
        <f>P104+Q104</f>
        <v>43327.700000000004</v>
      </c>
      <c r="S104" s="22"/>
      <c r="T104" s="22">
        <f>R104+S104</f>
        <v>43327.700000000004</v>
      </c>
      <c r="U104" s="22"/>
      <c r="V104" s="22">
        <f>T104+U104</f>
        <v>43327.700000000004</v>
      </c>
      <c r="W104" s="22"/>
      <c r="X104" s="22">
        <f>V104+W104</f>
        <v>43327.700000000004</v>
      </c>
      <c r="Y104" s="22"/>
      <c r="Z104" s="22">
        <f>X104+Y104</f>
        <v>43327.700000000004</v>
      </c>
      <c r="AA104" s="22"/>
      <c r="AB104" s="22">
        <f>Z104+AA104</f>
        <v>43327.700000000004</v>
      </c>
      <c r="AC104" s="22"/>
      <c r="AD104" s="22">
        <f>AB104+AC104</f>
        <v>43327.700000000004</v>
      </c>
      <c r="AE104" s="22"/>
      <c r="AF104" s="22">
        <f>AD104+AE104</f>
        <v>43327.700000000004</v>
      </c>
      <c r="AG104" s="22">
        <v>38496.1</v>
      </c>
      <c r="AH104" s="22"/>
      <c r="AI104" s="22">
        <f t="shared" ref="AI104:AI168" si="345">AG104+AH104</f>
        <v>38496.1</v>
      </c>
      <c r="AJ104" s="22">
        <v>4141.3</v>
      </c>
      <c r="AK104" s="22">
        <f>AI104+AJ104</f>
        <v>42637.4</v>
      </c>
      <c r="AL104" s="22"/>
      <c r="AM104" s="22">
        <f t="shared" ref="AM104:AM106" si="346">AK104+AL104</f>
        <v>42637.4</v>
      </c>
      <c r="AN104" s="22"/>
      <c r="AO104" s="22">
        <f t="shared" ref="AO104:AO106" si="347">AM104+AN104</f>
        <v>42637.4</v>
      </c>
      <c r="AP104" s="22"/>
      <c r="AQ104" s="22">
        <f t="shared" ref="AQ104:AQ106" si="348">AO104+AP104</f>
        <v>42637.4</v>
      </c>
      <c r="AR104" s="22"/>
      <c r="AS104" s="22">
        <f t="shared" ref="AS104:AS106" si="349">AQ104+AR104</f>
        <v>42637.4</v>
      </c>
      <c r="AT104" s="22"/>
      <c r="AU104" s="22">
        <f t="shared" ref="AU104:AU106" si="350">AS104+AT104</f>
        <v>42637.4</v>
      </c>
      <c r="AV104" s="22"/>
      <c r="AW104" s="22">
        <f t="shared" ref="AW104:AW106" si="351">AU104+AV104</f>
        <v>42637.4</v>
      </c>
      <c r="AX104" s="22"/>
      <c r="AY104" s="22">
        <f t="shared" ref="AY104:AY106" si="352">AW104+AX104</f>
        <v>42637.4</v>
      </c>
      <c r="AZ104" s="22"/>
      <c r="BA104" s="22">
        <f t="shared" ref="BA104:BA106" si="353">AY104+AZ104</f>
        <v>42637.4</v>
      </c>
      <c r="BB104" s="22"/>
      <c r="BC104" s="22">
        <f t="shared" ref="BC104:BC106" si="354">BA104+BB104</f>
        <v>42637.4</v>
      </c>
      <c r="BD104" s="22"/>
      <c r="BE104" s="22">
        <f t="shared" ref="BE104:BE106" si="355">BC104+BD104</f>
        <v>42637.4</v>
      </c>
      <c r="BF104" s="22">
        <v>34303.199999999997</v>
      </c>
      <c r="BG104" s="22"/>
      <c r="BH104" s="22">
        <f t="shared" ref="BH104:BH168" si="356">BF104+BG104</f>
        <v>34303.199999999997</v>
      </c>
      <c r="BI104" s="22">
        <v>4445.1000000000004</v>
      </c>
      <c r="BJ104" s="22">
        <f>BH104+BI104</f>
        <v>38748.299999999996</v>
      </c>
      <c r="BK104" s="22"/>
      <c r="BL104" s="22">
        <f t="shared" ref="BL104:BL106" si="357">BJ104+BK104</f>
        <v>38748.299999999996</v>
      </c>
      <c r="BM104" s="22"/>
      <c r="BN104" s="22">
        <f t="shared" ref="BN104:BN106" si="358">BL104+BM104</f>
        <v>38748.299999999996</v>
      </c>
      <c r="BO104" s="22"/>
      <c r="BP104" s="22">
        <f t="shared" ref="BP104:BP106" si="359">BN104+BO104</f>
        <v>38748.299999999996</v>
      </c>
      <c r="BQ104" s="22"/>
      <c r="BR104" s="22">
        <f t="shared" ref="BR104:BR106" si="360">BP104+BQ104</f>
        <v>38748.299999999996</v>
      </c>
      <c r="BS104" s="22"/>
      <c r="BT104" s="22">
        <f t="shared" ref="BT104:BT106" si="361">BR104+BS104</f>
        <v>38748.299999999996</v>
      </c>
      <c r="BU104" s="22"/>
      <c r="BV104" s="22">
        <f t="shared" ref="BV104:BV106" si="362">BT104+BU104</f>
        <v>38748.299999999996</v>
      </c>
      <c r="BW104" s="22"/>
      <c r="BX104" s="22">
        <f t="shared" ref="BX104:BX106" si="363">BV104+BW104</f>
        <v>38748.299999999996</v>
      </c>
      <c r="BY104" s="22"/>
      <c r="BZ104" s="22">
        <f t="shared" ref="BZ104:BZ106" si="364">BX104+BY104</f>
        <v>38748.299999999996</v>
      </c>
      <c r="CA104" s="16" t="s">
        <v>173</v>
      </c>
      <c r="CC104" s="5"/>
    </row>
    <row r="105" spans="1:81" x14ac:dyDescent="0.3">
      <c r="A105" s="1"/>
      <c r="B105" s="33" t="s">
        <v>15</v>
      </c>
      <c r="C105" s="34"/>
      <c r="D105" s="22">
        <v>117558.8</v>
      </c>
      <c r="E105" s="22"/>
      <c r="F105" s="22">
        <f t="shared" si="343"/>
        <v>117558.8</v>
      </c>
      <c r="G105" s="22">
        <v>12424.1</v>
      </c>
      <c r="H105" s="22">
        <f t="shared" si="344"/>
        <v>129982.90000000001</v>
      </c>
      <c r="I105" s="22"/>
      <c r="J105" s="22">
        <f>H105+I105</f>
        <v>129982.90000000001</v>
      </c>
      <c r="K105" s="22"/>
      <c r="L105" s="22">
        <f>J105+K105</f>
        <v>129982.90000000001</v>
      </c>
      <c r="M105" s="22"/>
      <c r="N105" s="22">
        <f>L105+M105</f>
        <v>129982.90000000001</v>
      </c>
      <c r="O105" s="22"/>
      <c r="P105" s="22">
        <f>N105+O105</f>
        <v>129982.90000000001</v>
      </c>
      <c r="Q105" s="22"/>
      <c r="R105" s="22">
        <f>P105+Q105</f>
        <v>129982.90000000001</v>
      </c>
      <c r="S105" s="22"/>
      <c r="T105" s="22">
        <f>R105+S105</f>
        <v>129982.90000000001</v>
      </c>
      <c r="U105" s="22"/>
      <c r="V105" s="22">
        <f>T105+U105</f>
        <v>129982.90000000001</v>
      </c>
      <c r="W105" s="22"/>
      <c r="X105" s="22">
        <f>V105+W105</f>
        <v>129982.90000000001</v>
      </c>
      <c r="Y105" s="22"/>
      <c r="Z105" s="22">
        <f>X105+Y105</f>
        <v>129982.90000000001</v>
      </c>
      <c r="AA105" s="22"/>
      <c r="AB105" s="22">
        <f>Z105+AA105</f>
        <v>129982.90000000001</v>
      </c>
      <c r="AC105" s="22"/>
      <c r="AD105" s="22">
        <f>AB105+AC105</f>
        <v>129982.90000000001</v>
      </c>
      <c r="AE105" s="22"/>
      <c r="AF105" s="22">
        <f>AD105+AE105</f>
        <v>129982.90000000001</v>
      </c>
      <c r="AG105" s="22">
        <v>115488.1</v>
      </c>
      <c r="AH105" s="22"/>
      <c r="AI105" s="22">
        <f t="shared" si="345"/>
        <v>115488.1</v>
      </c>
      <c r="AJ105" s="22">
        <v>12424.2</v>
      </c>
      <c r="AK105" s="22">
        <f>AI105+AJ105</f>
        <v>127912.3</v>
      </c>
      <c r="AL105" s="22"/>
      <c r="AM105" s="22">
        <f t="shared" si="346"/>
        <v>127912.3</v>
      </c>
      <c r="AN105" s="22"/>
      <c r="AO105" s="22">
        <f t="shared" si="347"/>
        <v>127912.3</v>
      </c>
      <c r="AP105" s="22"/>
      <c r="AQ105" s="22">
        <f t="shared" si="348"/>
        <v>127912.3</v>
      </c>
      <c r="AR105" s="22"/>
      <c r="AS105" s="22">
        <f t="shared" si="349"/>
        <v>127912.3</v>
      </c>
      <c r="AT105" s="22"/>
      <c r="AU105" s="22">
        <f t="shared" si="350"/>
        <v>127912.3</v>
      </c>
      <c r="AV105" s="22"/>
      <c r="AW105" s="22">
        <f t="shared" si="351"/>
        <v>127912.3</v>
      </c>
      <c r="AX105" s="22"/>
      <c r="AY105" s="22">
        <f t="shared" si="352"/>
        <v>127912.3</v>
      </c>
      <c r="AZ105" s="22"/>
      <c r="BA105" s="22">
        <f t="shared" si="353"/>
        <v>127912.3</v>
      </c>
      <c r="BB105" s="22"/>
      <c r="BC105" s="22">
        <f t="shared" si="354"/>
        <v>127912.3</v>
      </c>
      <c r="BD105" s="22"/>
      <c r="BE105" s="22">
        <f t="shared" si="355"/>
        <v>127912.3</v>
      </c>
      <c r="BF105" s="22">
        <v>114841.1</v>
      </c>
      <c r="BG105" s="22"/>
      <c r="BH105" s="22">
        <f t="shared" si="356"/>
        <v>114841.1</v>
      </c>
      <c r="BI105" s="22">
        <v>14881.3</v>
      </c>
      <c r="BJ105" s="22">
        <f>BH105+BI105</f>
        <v>129722.40000000001</v>
      </c>
      <c r="BK105" s="22"/>
      <c r="BL105" s="22">
        <f t="shared" si="357"/>
        <v>129722.40000000001</v>
      </c>
      <c r="BM105" s="22"/>
      <c r="BN105" s="22">
        <f t="shared" si="358"/>
        <v>129722.40000000001</v>
      </c>
      <c r="BO105" s="22"/>
      <c r="BP105" s="22">
        <f t="shared" si="359"/>
        <v>129722.40000000001</v>
      </c>
      <c r="BQ105" s="22"/>
      <c r="BR105" s="22">
        <f t="shared" si="360"/>
        <v>129722.40000000001</v>
      </c>
      <c r="BS105" s="22"/>
      <c r="BT105" s="22">
        <f t="shared" si="361"/>
        <v>129722.40000000001</v>
      </c>
      <c r="BU105" s="22"/>
      <c r="BV105" s="22">
        <f t="shared" si="362"/>
        <v>129722.40000000001</v>
      </c>
      <c r="BW105" s="22"/>
      <c r="BX105" s="22">
        <f t="shared" si="363"/>
        <v>129722.40000000001</v>
      </c>
      <c r="BY105" s="22"/>
      <c r="BZ105" s="22">
        <f t="shared" si="364"/>
        <v>129722.40000000001</v>
      </c>
      <c r="CA105" s="16" t="s">
        <v>173</v>
      </c>
      <c r="CC105" s="5"/>
    </row>
    <row r="106" spans="1:81" ht="60.75" customHeight="1" x14ac:dyDescent="0.3">
      <c r="A106" s="1" t="s">
        <v>156</v>
      </c>
      <c r="B106" s="33" t="s">
        <v>34</v>
      </c>
      <c r="C106" s="34" t="s">
        <v>31</v>
      </c>
      <c r="D106" s="22">
        <f>D108</f>
        <v>563357.19999999995</v>
      </c>
      <c r="E106" s="22">
        <f>E108</f>
        <v>0</v>
      </c>
      <c r="F106" s="22">
        <f t="shared" si="343"/>
        <v>563357.19999999995</v>
      </c>
      <c r="G106" s="22">
        <f>G108</f>
        <v>0</v>
      </c>
      <c r="H106" s="22">
        <f t="shared" si="344"/>
        <v>563357.19999999995</v>
      </c>
      <c r="I106" s="22">
        <f>I108</f>
        <v>0</v>
      </c>
      <c r="J106" s="22">
        <f>H106+I106</f>
        <v>563357.19999999995</v>
      </c>
      <c r="K106" s="22">
        <f>K108</f>
        <v>0</v>
      </c>
      <c r="L106" s="22">
        <f>J106+K106</f>
        <v>563357.19999999995</v>
      </c>
      <c r="M106" s="22">
        <f>M108</f>
        <v>0</v>
      </c>
      <c r="N106" s="22">
        <f>L106+M106</f>
        <v>563357.19999999995</v>
      </c>
      <c r="O106" s="22">
        <f>O108</f>
        <v>0</v>
      </c>
      <c r="P106" s="22">
        <f>N106+O106</f>
        <v>563357.19999999995</v>
      </c>
      <c r="Q106" s="22">
        <f>Q108</f>
        <v>0</v>
      </c>
      <c r="R106" s="22">
        <f>P106+Q106</f>
        <v>563357.19999999995</v>
      </c>
      <c r="S106" s="22">
        <f>S108</f>
        <v>0</v>
      </c>
      <c r="T106" s="22">
        <f>R106+S106</f>
        <v>563357.19999999995</v>
      </c>
      <c r="U106" s="22">
        <f>U108</f>
        <v>0</v>
      </c>
      <c r="V106" s="22">
        <f>T106+U106</f>
        <v>563357.19999999995</v>
      </c>
      <c r="W106" s="22">
        <f>W108</f>
        <v>0</v>
      </c>
      <c r="X106" s="22">
        <f>V106+W106</f>
        <v>563357.19999999995</v>
      </c>
      <c r="Y106" s="22">
        <f>Y108</f>
        <v>0</v>
      </c>
      <c r="Z106" s="22">
        <f>X106+Y106</f>
        <v>563357.19999999995</v>
      </c>
      <c r="AA106" s="22">
        <f>AA108</f>
        <v>0</v>
      </c>
      <c r="AB106" s="22">
        <f>Z106+AA106</f>
        <v>563357.19999999995</v>
      </c>
      <c r="AC106" s="22">
        <f>AC108</f>
        <v>0</v>
      </c>
      <c r="AD106" s="22">
        <f>AB106+AC106</f>
        <v>563357.19999999995</v>
      </c>
      <c r="AE106" s="22">
        <f>AE108</f>
        <v>0</v>
      </c>
      <c r="AF106" s="22">
        <f>AD106+AE106</f>
        <v>563357.19999999995</v>
      </c>
      <c r="AG106" s="22">
        <f t="shared" ref="AG106:BF106" si="365">AG108</f>
        <v>0</v>
      </c>
      <c r="AH106" s="22">
        <f>AH108</f>
        <v>0</v>
      </c>
      <c r="AI106" s="22">
        <f t="shared" si="345"/>
        <v>0</v>
      </c>
      <c r="AJ106" s="22">
        <f>AJ108</f>
        <v>0</v>
      </c>
      <c r="AK106" s="22">
        <f>AI106+AJ106</f>
        <v>0</v>
      </c>
      <c r="AL106" s="22">
        <f>AL108</f>
        <v>0</v>
      </c>
      <c r="AM106" s="22">
        <f t="shared" si="346"/>
        <v>0</v>
      </c>
      <c r="AN106" s="22">
        <f>AN108</f>
        <v>0</v>
      </c>
      <c r="AO106" s="22">
        <f t="shared" si="347"/>
        <v>0</v>
      </c>
      <c r="AP106" s="22">
        <f>AP108</f>
        <v>0</v>
      </c>
      <c r="AQ106" s="22">
        <f t="shared" si="348"/>
        <v>0</v>
      </c>
      <c r="AR106" s="22">
        <f>AR108</f>
        <v>0</v>
      </c>
      <c r="AS106" s="22">
        <f t="shared" si="349"/>
        <v>0</v>
      </c>
      <c r="AT106" s="22">
        <f>AT108</f>
        <v>0</v>
      </c>
      <c r="AU106" s="22">
        <f t="shared" si="350"/>
        <v>0</v>
      </c>
      <c r="AV106" s="22">
        <f>AV108</f>
        <v>0</v>
      </c>
      <c r="AW106" s="22">
        <f t="shared" si="351"/>
        <v>0</v>
      </c>
      <c r="AX106" s="22">
        <f>AX108</f>
        <v>0</v>
      </c>
      <c r="AY106" s="22">
        <f t="shared" si="352"/>
        <v>0</v>
      </c>
      <c r="AZ106" s="22">
        <f>AZ108</f>
        <v>0</v>
      </c>
      <c r="BA106" s="22">
        <f t="shared" si="353"/>
        <v>0</v>
      </c>
      <c r="BB106" s="22">
        <f>BB108</f>
        <v>0</v>
      </c>
      <c r="BC106" s="22">
        <f t="shared" si="354"/>
        <v>0</v>
      </c>
      <c r="BD106" s="22">
        <f>BD108</f>
        <v>0</v>
      </c>
      <c r="BE106" s="22">
        <f t="shared" si="355"/>
        <v>0</v>
      </c>
      <c r="BF106" s="22">
        <f t="shared" si="365"/>
        <v>0</v>
      </c>
      <c r="BG106" s="22">
        <f>BG108</f>
        <v>0</v>
      </c>
      <c r="BH106" s="22">
        <f t="shared" si="356"/>
        <v>0</v>
      </c>
      <c r="BI106" s="22">
        <f>BI108</f>
        <v>0</v>
      </c>
      <c r="BJ106" s="22">
        <f>BH106+BI106</f>
        <v>0</v>
      </c>
      <c r="BK106" s="22">
        <f>BK108</f>
        <v>0</v>
      </c>
      <c r="BL106" s="22">
        <f t="shared" si="357"/>
        <v>0</v>
      </c>
      <c r="BM106" s="22">
        <f>BM108</f>
        <v>0</v>
      </c>
      <c r="BN106" s="22">
        <f t="shared" si="358"/>
        <v>0</v>
      </c>
      <c r="BO106" s="22">
        <f>BO108</f>
        <v>0</v>
      </c>
      <c r="BP106" s="22">
        <f t="shared" si="359"/>
        <v>0</v>
      </c>
      <c r="BQ106" s="22">
        <f>BQ108</f>
        <v>0</v>
      </c>
      <c r="BR106" s="22">
        <f t="shared" si="360"/>
        <v>0</v>
      </c>
      <c r="BS106" s="22">
        <f>BS108</f>
        <v>0</v>
      </c>
      <c r="BT106" s="22">
        <f t="shared" si="361"/>
        <v>0</v>
      </c>
      <c r="BU106" s="22">
        <f>BU108</f>
        <v>0</v>
      </c>
      <c r="BV106" s="22">
        <f t="shared" si="362"/>
        <v>0</v>
      </c>
      <c r="BW106" s="22">
        <f>BW108</f>
        <v>0</v>
      </c>
      <c r="BX106" s="22">
        <f t="shared" si="363"/>
        <v>0</v>
      </c>
      <c r="BY106" s="22">
        <f>BY108</f>
        <v>0</v>
      </c>
      <c r="BZ106" s="22">
        <f t="shared" si="364"/>
        <v>0</v>
      </c>
      <c r="CA106" s="16"/>
      <c r="CC106" s="5"/>
    </row>
    <row r="107" spans="1:81" x14ac:dyDescent="0.3">
      <c r="A107" s="1"/>
      <c r="B107" s="33" t="s">
        <v>5</v>
      </c>
      <c r="C107" s="34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12"/>
      <c r="CC107" s="5"/>
    </row>
    <row r="108" spans="1:81" ht="37.5" x14ac:dyDescent="0.3">
      <c r="A108" s="1"/>
      <c r="B108" s="33" t="s">
        <v>20</v>
      </c>
      <c r="C108" s="34"/>
      <c r="D108" s="22">
        <v>563357.19999999995</v>
      </c>
      <c r="E108" s="22"/>
      <c r="F108" s="22">
        <f t="shared" si="343"/>
        <v>563357.19999999995</v>
      </c>
      <c r="G108" s="22"/>
      <c r="H108" s="22">
        <f t="shared" ref="H108:H109" si="366">F108+G108</f>
        <v>563357.19999999995</v>
      </c>
      <c r="I108" s="22"/>
      <c r="J108" s="22">
        <f>H108+I108</f>
        <v>563357.19999999995</v>
      </c>
      <c r="K108" s="22"/>
      <c r="L108" s="22">
        <f>J108+K108</f>
        <v>563357.19999999995</v>
      </c>
      <c r="M108" s="22"/>
      <c r="N108" s="22">
        <f>L108+M108</f>
        <v>563357.19999999995</v>
      </c>
      <c r="O108" s="22"/>
      <c r="P108" s="22">
        <f>N108+O108</f>
        <v>563357.19999999995</v>
      </c>
      <c r="Q108" s="22"/>
      <c r="R108" s="22">
        <f>P108+Q108</f>
        <v>563357.19999999995</v>
      </c>
      <c r="S108" s="22"/>
      <c r="T108" s="22">
        <f>R108+S108</f>
        <v>563357.19999999995</v>
      </c>
      <c r="U108" s="22"/>
      <c r="V108" s="22">
        <f>T108+U108</f>
        <v>563357.19999999995</v>
      </c>
      <c r="W108" s="22"/>
      <c r="X108" s="22">
        <f>V108+W108</f>
        <v>563357.19999999995</v>
      </c>
      <c r="Y108" s="22"/>
      <c r="Z108" s="22">
        <f>X108+Y108</f>
        <v>563357.19999999995</v>
      </c>
      <c r="AA108" s="22"/>
      <c r="AB108" s="22">
        <f>Z108+AA108</f>
        <v>563357.19999999995</v>
      </c>
      <c r="AC108" s="22"/>
      <c r="AD108" s="22">
        <f>AB108+AC108</f>
        <v>563357.19999999995</v>
      </c>
      <c r="AE108" s="22"/>
      <c r="AF108" s="22">
        <f>AD108+AE108</f>
        <v>563357.19999999995</v>
      </c>
      <c r="AG108" s="22">
        <v>0</v>
      </c>
      <c r="AH108" s="22"/>
      <c r="AI108" s="22">
        <f t="shared" si="345"/>
        <v>0</v>
      </c>
      <c r="AJ108" s="22"/>
      <c r="AK108" s="22">
        <f>AI108+AJ108</f>
        <v>0</v>
      </c>
      <c r="AL108" s="22"/>
      <c r="AM108" s="22">
        <f t="shared" ref="AM108:AM109" si="367">AK108+AL108</f>
        <v>0</v>
      </c>
      <c r="AN108" s="22"/>
      <c r="AO108" s="22">
        <f t="shared" ref="AO108:AO109" si="368">AM108+AN108</f>
        <v>0</v>
      </c>
      <c r="AP108" s="22"/>
      <c r="AQ108" s="22">
        <f t="shared" ref="AQ108:AQ109" si="369">AO108+AP108</f>
        <v>0</v>
      </c>
      <c r="AR108" s="22"/>
      <c r="AS108" s="22">
        <f t="shared" ref="AS108:AS109" si="370">AQ108+AR108</f>
        <v>0</v>
      </c>
      <c r="AT108" s="22"/>
      <c r="AU108" s="22">
        <f t="shared" ref="AU108:AU109" si="371">AS108+AT108</f>
        <v>0</v>
      </c>
      <c r="AV108" s="22"/>
      <c r="AW108" s="22">
        <f t="shared" ref="AW108:AW109" si="372">AU108+AV108</f>
        <v>0</v>
      </c>
      <c r="AX108" s="22"/>
      <c r="AY108" s="22">
        <f t="shared" ref="AY108:AY109" si="373">AW108+AX108</f>
        <v>0</v>
      </c>
      <c r="AZ108" s="22"/>
      <c r="BA108" s="22">
        <f t="shared" ref="BA108:BA109" si="374">AY108+AZ108</f>
        <v>0</v>
      </c>
      <c r="BB108" s="22"/>
      <c r="BC108" s="22">
        <f t="shared" ref="BC108:BC109" si="375">BA108+BB108</f>
        <v>0</v>
      </c>
      <c r="BD108" s="22"/>
      <c r="BE108" s="22">
        <f t="shared" ref="BE108:BE109" si="376">BC108+BD108</f>
        <v>0</v>
      </c>
      <c r="BF108" s="22">
        <v>0</v>
      </c>
      <c r="BG108" s="22"/>
      <c r="BH108" s="22">
        <f t="shared" si="356"/>
        <v>0</v>
      </c>
      <c r="BI108" s="22"/>
      <c r="BJ108" s="22">
        <f>BH108+BI108</f>
        <v>0</v>
      </c>
      <c r="BK108" s="22"/>
      <c r="BL108" s="22">
        <f t="shared" ref="BL108:BL109" si="377">BJ108+BK108</f>
        <v>0</v>
      </c>
      <c r="BM108" s="22"/>
      <c r="BN108" s="22">
        <f t="shared" ref="BN108:BN109" si="378">BL108+BM108</f>
        <v>0</v>
      </c>
      <c r="BO108" s="22"/>
      <c r="BP108" s="22">
        <f t="shared" ref="BP108:BP109" si="379">BN108+BO108</f>
        <v>0</v>
      </c>
      <c r="BQ108" s="22"/>
      <c r="BR108" s="22">
        <f t="shared" ref="BR108:BR109" si="380">BP108+BQ108</f>
        <v>0</v>
      </c>
      <c r="BS108" s="22"/>
      <c r="BT108" s="22">
        <f t="shared" ref="BT108:BT109" si="381">BR108+BS108</f>
        <v>0</v>
      </c>
      <c r="BU108" s="22"/>
      <c r="BV108" s="22">
        <f t="shared" ref="BV108:BV109" si="382">BT108+BU108</f>
        <v>0</v>
      </c>
      <c r="BW108" s="22"/>
      <c r="BX108" s="22">
        <f t="shared" ref="BX108:BX109" si="383">BV108+BW108</f>
        <v>0</v>
      </c>
      <c r="BY108" s="22"/>
      <c r="BZ108" s="22">
        <f t="shared" ref="BZ108:BZ109" si="384">BX108+BY108</f>
        <v>0</v>
      </c>
      <c r="CA108" s="12" t="s">
        <v>174</v>
      </c>
      <c r="CC108" s="5"/>
    </row>
    <row r="109" spans="1:81" ht="56.25" x14ac:dyDescent="0.3">
      <c r="A109" s="1" t="s">
        <v>157</v>
      </c>
      <c r="B109" s="33" t="s">
        <v>35</v>
      </c>
      <c r="C109" s="34" t="s">
        <v>31</v>
      </c>
      <c r="D109" s="22">
        <f>D111</f>
        <v>560668.30000000005</v>
      </c>
      <c r="E109" s="22">
        <f>E111</f>
        <v>0</v>
      </c>
      <c r="F109" s="22">
        <f t="shared" si="343"/>
        <v>560668.30000000005</v>
      </c>
      <c r="G109" s="22">
        <f>G111</f>
        <v>0</v>
      </c>
      <c r="H109" s="22">
        <f t="shared" si="366"/>
        <v>560668.30000000005</v>
      </c>
      <c r="I109" s="22">
        <f>I111</f>
        <v>0</v>
      </c>
      <c r="J109" s="22">
        <f>H109+I109</f>
        <v>560668.30000000005</v>
      </c>
      <c r="K109" s="22">
        <f>K111</f>
        <v>0</v>
      </c>
      <c r="L109" s="22">
        <f>J109+K109</f>
        <v>560668.30000000005</v>
      </c>
      <c r="M109" s="22">
        <f>M111</f>
        <v>0</v>
      </c>
      <c r="N109" s="22">
        <f>L109+M109</f>
        <v>560668.30000000005</v>
      </c>
      <c r="O109" s="22">
        <f>O111</f>
        <v>0</v>
      </c>
      <c r="P109" s="22">
        <f>N109+O109</f>
        <v>560668.30000000005</v>
      </c>
      <c r="Q109" s="22">
        <f>Q111</f>
        <v>0</v>
      </c>
      <c r="R109" s="22">
        <f>P109+Q109</f>
        <v>560668.30000000005</v>
      </c>
      <c r="S109" s="22">
        <f>S111</f>
        <v>0</v>
      </c>
      <c r="T109" s="22">
        <f>R109+S109</f>
        <v>560668.30000000005</v>
      </c>
      <c r="U109" s="22">
        <f>U111</f>
        <v>0</v>
      </c>
      <c r="V109" s="22">
        <f>T109+U109</f>
        <v>560668.30000000005</v>
      </c>
      <c r="W109" s="22">
        <f>W111</f>
        <v>0</v>
      </c>
      <c r="X109" s="22">
        <f>V109+W109</f>
        <v>560668.30000000005</v>
      </c>
      <c r="Y109" s="22">
        <f>Y111</f>
        <v>0</v>
      </c>
      <c r="Z109" s="22">
        <f>X109+Y109</f>
        <v>560668.30000000005</v>
      </c>
      <c r="AA109" s="22">
        <f>AA111</f>
        <v>0</v>
      </c>
      <c r="AB109" s="22">
        <f>Z109+AA109</f>
        <v>560668.30000000005</v>
      </c>
      <c r="AC109" s="22">
        <f>AC111</f>
        <v>0</v>
      </c>
      <c r="AD109" s="22">
        <f>AB109+AC109</f>
        <v>560668.30000000005</v>
      </c>
      <c r="AE109" s="22">
        <f>AE111</f>
        <v>0</v>
      </c>
      <c r="AF109" s="22">
        <f>AD109+AE109</f>
        <v>560668.30000000005</v>
      </c>
      <c r="AG109" s="22">
        <f t="shared" ref="AG109:BF109" si="385">AG111</f>
        <v>0</v>
      </c>
      <c r="AH109" s="22">
        <f>AH111</f>
        <v>0</v>
      </c>
      <c r="AI109" s="22">
        <f t="shared" si="345"/>
        <v>0</v>
      </c>
      <c r="AJ109" s="22">
        <f>AJ111</f>
        <v>0</v>
      </c>
      <c r="AK109" s="22">
        <f>AI109+AJ109</f>
        <v>0</v>
      </c>
      <c r="AL109" s="22">
        <f>AL111</f>
        <v>0</v>
      </c>
      <c r="AM109" s="22">
        <f t="shared" si="367"/>
        <v>0</v>
      </c>
      <c r="AN109" s="22">
        <f>AN111</f>
        <v>0</v>
      </c>
      <c r="AO109" s="22">
        <f t="shared" si="368"/>
        <v>0</v>
      </c>
      <c r="AP109" s="22">
        <f>AP111</f>
        <v>0</v>
      </c>
      <c r="AQ109" s="22">
        <f t="shared" si="369"/>
        <v>0</v>
      </c>
      <c r="AR109" s="22">
        <f>AR111</f>
        <v>0</v>
      </c>
      <c r="AS109" s="22">
        <f t="shared" si="370"/>
        <v>0</v>
      </c>
      <c r="AT109" s="22">
        <f>AT111</f>
        <v>0</v>
      </c>
      <c r="AU109" s="22">
        <f t="shared" si="371"/>
        <v>0</v>
      </c>
      <c r="AV109" s="22">
        <f>AV111</f>
        <v>0</v>
      </c>
      <c r="AW109" s="22">
        <f t="shared" si="372"/>
        <v>0</v>
      </c>
      <c r="AX109" s="22">
        <f>AX111</f>
        <v>0</v>
      </c>
      <c r="AY109" s="22">
        <f t="shared" si="373"/>
        <v>0</v>
      </c>
      <c r="AZ109" s="22">
        <f>AZ111</f>
        <v>0</v>
      </c>
      <c r="BA109" s="22">
        <f t="shared" si="374"/>
        <v>0</v>
      </c>
      <c r="BB109" s="22">
        <f>BB111</f>
        <v>0</v>
      </c>
      <c r="BC109" s="22">
        <f t="shared" si="375"/>
        <v>0</v>
      </c>
      <c r="BD109" s="22">
        <f>BD111</f>
        <v>0</v>
      </c>
      <c r="BE109" s="22">
        <f t="shared" si="376"/>
        <v>0</v>
      </c>
      <c r="BF109" s="22">
        <f t="shared" si="385"/>
        <v>0</v>
      </c>
      <c r="BG109" s="22">
        <f>BG111</f>
        <v>0</v>
      </c>
      <c r="BH109" s="22">
        <f t="shared" si="356"/>
        <v>0</v>
      </c>
      <c r="BI109" s="22">
        <f>BI111</f>
        <v>0</v>
      </c>
      <c r="BJ109" s="22">
        <f>BH109+BI109</f>
        <v>0</v>
      </c>
      <c r="BK109" s="22">
        <f>BK111</f>
        <v>0</v>
      </c>
      <c r="BL109" s="22">
        <f t="shared" si="377"/>
        <v>0</v>
      </c>
      <c r="BM109" s="22">
        <f>BM111</f>
        <v>0</v>
      </c>
      <c r="BN109" s="22">
        <f t="shared" si="378"/>
        <v>0</v>
      </c>
      <c r="BO109" s="22">
        <f>BO111</f>
        <v>0</v>
      </c>
      <c r="BP109" s="22">
        <f t="shared" si="379"/>
        <v>0</v>
      </c>
      <c r="BQ109" s="22">
        <f>BQ111</f>
        <v>0</v>
      </c>
      <c r="BR109" s="22">
        <f t="shared" si="380"/>
        <v>0</v>
      </c>
      <c r="BS109" s="22">
        <f>BS111</f>
        <v>0</v>
      </c>
      <c r="BT109" s="22">
        <f t="shared" si="381"/>
        <v>0</v>
      </c>
      <c r="BU109" s="22">
        <f>BU111</f>
        <v>0</v>
      </c>
      <c r="BV109" s="22">
        <f t="shared" si="382"/>
        <v>0</v>
      </c>
      <c r="BW109" s="22">
        <f>BW111</f>
        <v>0</v>
      </c>
      <c r="BX109" s="22">
        <f t="shared" si="383"/>
        <v>0</v>
      </c>
      <c r="BY109" s="22">
        <f>BY111</f>
        <v>0</v>
      </c>
      <c r="BZ109" s="22">
        <f t="shared" si="384"/>
        <v>0</v>
      </c>
      <c r="CA109" s="12"/>
      <c r="CC109" s="5"/>
    </row>
    <row r="110" spans="1:81" x14ac:dyDescent="0.3">
      <c r="A110" s="1"/>
      <c r="B110" s="33" t="s">
        <v>5</v>
      </c>
      <c r="C110" s="34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12"/>
      <c r="CC110" s="5"/>
    </row>
    <row r="111" spans="1:81" ht="37.5" x14ac:dyDescent="0.3">
      <c r="A111" s="1"/>
      <c r="B111" s="33" t="s">
        <v>20</v>
      </c>
      <c r="C111" s="34"/>
      <c r="D111" s="22">
        <v>560668.30000000005</v>
      </c>
      <c r="E111" s="22"/>
      <c r="F111" s="22">
        <f t="shared" si="343"/>
        <v>560668.30000000005</v>
      </c>
      <c r="G111" s="22"/>
      <c r="H111" s="22">
        <f t="shared" ref="H111:H112" si="386">F111+G111</f>
        <v>560668.30000000005</v>
      </c>
      <c r="I111" s="22"/>
      <c r="J111" s="22">
        <f>H111+I111</f>
        <v>560668.30000000005</v>
      </c>
      <c r="K111" s="22"/>
      <c r="L111" s="22">
        <f>J111+K111</f>
        <v>560668.30000000005</v>
      </c>
      <c r="M111" s="22"/>
      <c r="N111" s="22">
        <f>L111+M111</f>
        <v>560668.30000000005</v>
      </c>
      <c r="O111" s="22"/>
      <c r="P111" s="22">
        <f>N111+O111</f>
        <v>560668.30000000005</v>
      </c>
      <c r="Q111" s="22"/>
      <c r="R111" s="22">
        <f>P111+Q111</f>
        <v>560668.30000000005</v>
      </c>
      <c r="S111" s="22"/>
      <c r="T111" s="22">
        <f>R111+S111</f>
        <v>560668.30000000005</v>
      </c>
      <c r="U111" s="22"/>
      <c r="V111" s="22">
        <f>T111+U111</f>
        <v>560668.30000000005</v>
      </c>
      <c r="W111" s="22"/>
      <c r="X111" s="22">
        <f>V111+W111</f>
        <v>560668.30000000005</v>
      </c>
      <c r="Y111" s="22"/>
      <c r="Z111" s="22">
        <f>X111+Y111</f>
        <v>560668.30000000005</v>
      </c>
      <c r="AA111" s="22"/>
      <c r="AB111" s="22">
        <f>Z111+AA111</f>
        <v>560668.30000000005</v>
      </c>
      <c r="AC111" s="22"/>
      <c r="AD111" s="22">
        <f>AB111+AC111</f>
        <v>560668.30000000005</v>
      </c>
      <c r="AE111" s="22"/>
      <c r="AF111" s="22">
        <f>AD111+AE111</f>
        <v>560668.30000000005</v>
      </c>
      <c r="AG111" s="22">
        <v>0</v>
      </c>
      <c r="AH111" s="22"/>
      <c r="AI111" s="22">
        <f t="shared" si="345"/>
        <v>0</v>
      </c>
      <c r="AJ111" s="22"/>
      <c r="AK111" s="22">
        <f>AI111+AJ111</f>
        <v>0</v>
      </c>
      <c r="AL111" s="22"/>
      <c r="AM111" s="22">
        <f t="shared" ref="AM111:AM112" si="387">AK111+AL111</f>
        <v>0</v>
      </c>
      <c r="AN111" s="22"/>
      <c r="AO111" s="22">
        <f t="shared" ref="AO111:AO112" si="388">AM111+AN111</f>
        <v>0</v>
      </c>
      <c r="AP111" s="22"/>
      <c r="AQ111" s="22">
        <f t="shared" ref="AQ111:AQ112" si="389">AO111+AP111</f>
        <v>0</v>
      </c>
      <c r="AR111" s="22"/>
      <c r="AS111" s="22">
        <f t="shared" ref="AS111:AS112" si="390">AQ111+AR111</f>
        <v>0</v>
      </c>
      <c r="AT111" s="22"/>
      <c r="AU111" s="22">
        <f t="shared" ref="AU111:AU112" si="391">AS111+AT111</f>
        <v>0</v>
      </c>
      <c r="AV111" s="22"/>
      <c r="AW111" s="22">
        <f t="shared" ref="AW111:AW112" si="392">AU111+AV111</f>
        <v>0</v>
      </c>
      <c r="AX111" s="22"/>
      <c r="AY111" s="22">
        <f t="shared" ref="AY111:AY112" si="393">AW111+AX111</f>
        <v>0</v>
      </c>
      <c r="AZ111" s="22"/>
      <c r="BA111" s="22">
        <f t="shared" ref="BA111:BA112" si="394">AY111+AZ111</f>
        <v>0</v>
      </c>
      <c r="BB111" s="22"/>
      <c r="BC111" s="22">
        <f t="shared" ref="BC111:BC112" si="395">BA111+BB111</f>
        <v>0</v>
      </c>
      <c r="BD111" s="22"/>
      <c r="BE111" s="22">
        <f t="shared" ref="BE111:BE112" si="396">BC111+BD111</f>
        <v>0</v>
      </c>
      <c r="BF111" s="22">
        <v>0</v>
      </c>
      <c r="BG111" s="22"/>
      <c r="BH111" s="22">
        <f t="shared" si="356"/>
        <v>0</v>
      </c>
      <c r="BI111" s="22"/>
      <c r="BJ111" s="22">
        <f>BH111+BI111</f>
        <v>0</v>
      </c>
      <c r="BK111" s="22"/>
      <c r="BL111" s="22">
        <f t="shared" ref="BL111:BL112" si="397">BJ111+BK111</f>
        <v>0</v>
      </c>
      <c r="BM111" s="22"/>
      <c r="BN111" s="22">
        <f t="shared" ref="BN111:BN112" si="398">BL111+BM111</f>
        <v>0</v>
      </c>
      <c r="BO111" s="22"/>
      <c r="BP111" s="22">
        <f t="shared" ref="BP111:BP112" si="399">BN111+BO111</f>
        <v>0</v>
      </c>
      <c r="BQ111" s="22"/>
      <c r="BR111" s="22">
        <f t="shared" ref="BR111:BR112" si="400">BP111+BQ111</f>
        <v>0</v>
      </c>
      <c r="BS111" s="22"/>
      <c r="BT111" s="22">
        <f t="shared" ref="BT111:BT112" si="401">BR111+BS111</f>
        <v>0</v>
      </c>
      <c r="BU111" s="22"/>
      <c r="BV111" s="22">
        <f t="shared" ref="BV111:BV112" si="402">BT111+BU111</f>
        <v>0</v>
      </c>
      <c r="BW111" s="22"/>
      <c r="BX111" s="22">
        <f t="shared" ref="BX111:BX112" si="403">BV111+BW111</f>
        <v>0</v>
      </c>
      <c r="BY111" s="22"/>
      <c r="BZ111" s="22">
        <f t="shared" ref="BZ111:BZ112" si="404">BX111+BY111</f>
        <v>0</v>
      </c>
      <c r="CA111" s="12" t="s">
        <v>174</v>
      </c>
      <c r="CC111" s="5"/>
    </row>
    <row r="112" spans="1:81" ht="75" x14ac:dyDescent="0.3">
      <c r="A112" s="1" t="s">
        <v>179</v>
      </c>
      <c r="B112" s="33" t="s">
        <v>36</v>
      </c>
      <c r="C112" s="34" t="s">
        <v>31</v>
      </c>
      <c r="D112" s="22">
        <f>D114</f>
        <v>290159</v>
      </c>
      <c r="E112" s="22">
        <f>E114</f>
        <v>0</v>
      </c>
      <c r="F112" s="22">
        <f t="shared" si="343"/>
        <v>290159</v>
      </c>
      <c r="G112" s="22">
        <f>G114</f>
        <v>0</v>
      </c>
      <c r="H112" s="22">
        <f t="shared" si="386"/>
        <v>290159</v>
      </c>
      <c r="I112" s="22">
        <f>I114</f>
        <v>0</v>
      </c>
      <c r="J112" s="22">
        <f>H112+I112</f>
        <v>290159</v>
      </c>
      <c r="K112" s="22">
        <f>K114</f>
        <v>0</v>
      </c>
      <c r="L112" s="22">
        <f>J112+K112</f>
        <v>290159</v>
      </c>
      <c r="M112" s="22">
        <f>M114</f>
        <v>0</v>
      </c>
      <c r="N112" s="22">
        <f>L112+M112</f>
        <v>290159</v>
      </c>
      <c r="O112" s="22">
        <f>O114</f>
        <v>0</v>
      </c>
      <c r="P112" s="22">
        <f>N112+O112</f>
        <v>290159</v>
      </c>
      <c r="Q112" s="22">
        <f>Q114</f>
        <v>0</v>
      </c>
      <c r="R112" s="22">
        <f>P112+Q112</f>
        <v>290159</v>
      </c>
      <c r="S112" s="22">
        <f>S114</f>
        <v>0</v>
      </c>
      <c r="T112" s="22">
        <f>R112+S112</f>
        <v>290159</v>
      </c>
      <c r="U112" s="22">
        <f>U114</f>
        <v>0</v>
      </c>
      <c r="V112" s="22">
        <f>T112+U112</f>
        <v>290159</v>
      </c>
      <c r="W112" s="22">
        <f>W114</f>
        <v>0</v>
      </c>
      <c r="X112" s="22">
        <f>V112+W112</f>
        <v>290159</v>
      </c>
      <c r="Y112" s="22">
        <f>Y114</f>
        <v>0</v>
      </c>
      <c r="Z112" s="22">
        <f>X112+Y112</f>
        <v>290159</v>
      </c>
      <c r="AA112" s="22">
        <f>AA114</f>
        <v>0</v>
      </c>
      <c r="AB112" s="22">
        <f>Z112+AA112</f>
        <v>290159</v>
      </c>
      <c r="AC112" s="22">
        <f>AC114</f>
        <v>0</v>
      </c>
      <c r="AD112" s="22">
        <f>AB112+AC112</f>
        <v>290159</v>
      </c>
      <c r="AE112" s="22">
        <f>AE114</f>
        <v>0</v>
      </c>
      <c r="AF112" s="22">
        <f>AD112+AE112</f>
        <v>290159</v>
      </c>
      <c r="AG112" s="22">
        <f t="shared" ref="AG112:BF112" si="405">AG114</f>
        <v>346343.1</v>
      </c>
      <c r="AH112" s="22">
        <f>AH114</f>
        <v>0</v>
      </c>
      <c r="AI112" s="22">
        <f t="shared" si="345"/>
        <v>346343.1</v>
      </c>
      <c r="AJ112" s="22">
        <f>AJ114</f>
        <v>0</v>
      </c>
      <c r="AK112" s="22">
        <f>AI112+AJ112</f>
        <v>346343.1</v>
      </c>
      <c r="AL112" s="22">
        <f>AL114</f>
        <v>0</v>
      </c>
      <c r="AM112" s="22">
        <f t="shared" si="387"/>
        <v>346343.1</v>
      </c>
      <c r="AN112" s="22">
        <f>AN114</f>
        <v>0</v>
      </c>
      <c r="AO112" s="22">
        <f t="shared" si="388"/>
        <v>346343.1</v>
      </c>
      <c r="AP112" s="22">
        <f>AP114</f>
        <v>0</v>
      </c>
      <c r="AQ112" s="22">
        <f t="shared" si="389"/>
        <v>346343.1</v>
      </c>
      <c r="AR112" s="22">
        <f>AR114</f>
        <v>0</v>
      </c>
      <c r="AS112" s="22">
        <f t="shared" si="390"/>
        <v>346343.1</v>
      </c>
      <c r="AT112" s="22">
        <f>AT114</f>
        <v>0</v>
      </c>
      <c r="AU112" s="22">
        <f t="shared" si="391"/>
        <v>346343.1</v>
      </c>
      <c r="AV112" s="22">
        <f>AV114</f>
        <v>0</v>
      </c>
      <c r="AW112" s="22">
        <f t="shared" si="392"/>
        <v>346343.1</v>
      </c>
      <c r="AX112" s="22">
        <f>AX114</f>
        <v>0</v>
      </c>
      <c r="AY112" s="22">
        <f t="shared" si="393"/>
        <v>346343.1</v>
      </c>
      <c r="AZ112" s="22">
        <f>AZ114</f>
        <v>0</v>
      </c>
      <c r="BA112" s="22">
        <f t="shared" si="394"/>
        <v>346343.1</v>
      </c>
      <c r="BB112" s="22">
        <f>BB114</f>
        <v>0</v>
      </c>
      <c r="BC112" s="22">
        <f t="shared" si="395"/>
        <v>346343.1</v>
      </c>
      <c r="BD112" s="22">
        <f>BD114</f>
        <v>0</v>
      </c>
      <c r="BE112" s="22">
        <f t="shared" si="396"/>
        <v>346343.1</v>
      </c>
      <c r="BF112" s="22">
        <f t="shared" si="405"/>
        <v>0</v>
      </c>
      <c r="BG112" s="22">
        <f>BG114</f>
        <v>0</v>
      </c>
      <c r="BH112" s="22">
        <f t="shared" si="356"/>
        <v>0</v>
      </c>
      <c r="BI112" s="22">
        <f>BI114</f>
        <v>0</v>
      </c>
      <c r="BJ112" s="22">
        <f>BH112+BI112</f>
        <v>0</v>
      </c>
      <c r="BK112" s="22">
        <f>BK114</f>
        <v>0</v>
      </c>
      <c r="BL112" s="22">
        <f t="shared" si="397"/>
        <v>0</v>
      </c>
      <c r="BM112" s="22">
        <f>BM114</f>
        <v>0</v>
      </c>
      <c r="BN112" s="22">
        <f t="shared" si="398"/>
        <v>0</v>
      </c>
      <c r="BO112" s="22">
        <f>BO114</f>
        <v>0</v>
      </c>
      <c r="BP112" s="22">
        <f t="shared" si="399"/>
        <v>0</v>
      </c>
      <c r="BQ112" s="22">
        <f>BQ114</f>
        <v>0</v>
      </c>
      <c r="BR112" s="22">
        <f t="shared" si="400"/>
        <v>0</v>
      </c>
      <c r="BS112" s="22">
        <f>BS114</f>
        <v>0</v>
      </c>
      <c r="BT112" s="22">
        <f t="shared" si="401"/>
        <v>0</v>
      </c>
      <c r="BU112" s="22">
        <f>BU114</f>
        <v>0</v>
      </c>
      <c r="BV112" s="22">
        <f t="shared" si="402"/>
        <v>0</v>
      </c>
      <c r="BW112" s="22">
        <f>BW114</f>
        <v>0</v>
      </c>
      <c r="BX112" s="22">
        <f t="shared" si="403"/>
        <v>0</v>
      </c>
      <c r="BY112" s="22">
        <f>BY114</f>
        <v>0</v>
      </c>
      <c r="BZ112" s="22">
        <f t="shared" si="404"/>
        <v>0</v>
      </c>
      <c r="CA112" s="12"/>
      <c r="CC112" s="5"/>
    </row>
    <row r="113" spans="1:81" x14ac:dyDescent="0.3">
      <c r="A113" s="1"/>
      <c r="B113" s="33" t="s">
        <v>5</v>
      </c>
      <c r="C113" s="34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12"/>
      <c r="CC113" s="5"/>
    </row>
    <row r="114" spans="1:81" ht="37.5" x14ac:dyDescent="0.3">
      <c r="A114" s="1"/>
      <c r="B114" s="33" t="s">
        <v>20</v>
      </c>
      <c r="C114" s="34"/>
      <c r="D114" s="22">
        <v>290159</v>
      </c>
      <c r="E114" s="22"/>
      <c r="F114" s="22">
        <f t="shared" si="343"/>
        <v>290159</v>
      </c>
      <c r="G114" s="22"/>
      <c r="H114" s="22">
        <f t="shared" ref="H114:H121" si="406">F114+G114</f>
        <v>290159</v>
      </c>
      <c r="I114" s="22"/>
      <c r="J114" s="22">
        <f t="shared" ref="J114:J121" si="407">H114+I114</f>
        <v>290159</v>
      </c>
      <c r="K114" s="22"/>
      <c r="L114" s="22">
        <f t="shared" ref="L114:L121" si="408">J114+K114</f>
        <v>290159</v>
      </c>
      <c r="M114" s="22"/>
      <c r="N114" s="22">
        <f t="shared" ref="N114:N121" si="409">L114+M114</f>
        <v>290159</v>
      </c>
      <c r="O114" s="22"/>
      <c r="P114" s="22">
        <f t="shared" ref="P114:P121" si="410">N114+O114</f>
        <v>290159</v>
      </c>
      <c r="Q114" s="22"/>
      <c r="R114" s="22">
        <f t="shared" ref="R114:R121" si="411">P114+Q114</f>
        <v>290159</v>
      </c>
      <c r="S114" s="22"/>
      <c r="T114" s="22">
        <f t="shared" ref="T114:T121" si="412">R114+S114</f>
        <v>290159</v>
      </c>
      <c r="U114" s="22"/>
      <c r="V114" s="22">
        <f t="shared" ref="V114:V121" si="413">T114+U114</f>
        <v>290159</v>
      </c>
      <c r="W114" s="22"/>
      <c r="X114" s="22">
        <f t="shared" ref="X114:X121" si="414">V114+W114</f>
        <v>290159</v>
      </c>
      <c r="Y114" s="22"/>
      <c r="Z114" s="22">
        <f t="shared" ref="Z114:Z121" si="415">X114+Y114</f>
        <v>290159</v>
      </c>
      <c r="AA114" s="22"/>
      <c r="AB114" s="22">
        <f t="shared" ref="AB114:AB121" si="416">Z114+AA114</f>
        <v>290159</v>
      </c>
      <c r="AC114" s="22"/>
      <c r="AD114" s="22">
        <f t="shared" ref="AD114:AD121" si="417">AB114+AC114</f>
        <v>290159</v>
      </c>
      <c r="AE114" s="22"/>
      <c r="AF114" s="22">
        <f t="shared" ref="AF114:AF121" si="418">AD114+AE114</f>
        <v>290159</v>
      </c>
      <c r="AG114" s="22">
        <v>346343.1</v>
      </c>
      <c r="AH114" s="22"/>
      <c r="AI114" s="22">
        <f t="shared" si="345"/>
        <v>346343.1</v>
      </c>
      <c r="AJ114" s="22"/>
      <c r="AK114" s="22">
        <f t="shared" ref="AK114:AK121" si="419">AI114+AJ114</f>
        <v>346343.1</v>
      </c>
      <c r="AL114" s="22"/>
      <c r="AM114" s="22">
        <f t="shared" ref="AM114:AM121" si="420">AK114+AL114</f>
        <v>346343.1</v>
      </c>
      <c r="AN114" s="22"/>
      <c r="AO114" s="22">
        <f t="shared" ref="AO114:AO121" si="421">AM114+AN114</f>
        <v>346343.1</v>
      </c>
      <c r="AP114" s="22"/>
      <c r="AQ114" s="22">
        <f t="shared" ref="AQ114:AQ121" si="422">AO114+AP114</f>
        <v>346343.1</v>
      </c>
      <c r="AR114" s="22"/>
      <c r="AS114" s="22">
        <f t="shared" ref="AS114:AS121" si="423">AQ114+AR114</f>
        <v>346343.1</v>
      </c>
      <c r="AT114" s="22"/>
      <c r="AU114" s="22">
        <f t="shared" ref="AU114:AU121" si="424">AS114+AT114</f>
        <v>346343.1</v>
      </c>
      <c r="AV114" s="22"/>
      <c r="AW114" s="22">
        <f t="shared" ref="AW114:AW121" si="425">AU114+AV114</f>
        <v>346343.1</v>
      </c>
      <c r="AX114" s="22"/>
      <c r="AY114" s="22">
        <f t="shared" ref="AY114:AY121" si="426">AW114+AX114</f>
        <v>346343.1</v>
      </c>
      <c r="AZ114" s="22"/>
      <c r="BA114" s="22">
        <f t="shared" ref="BA114:BA121" si="427">AY114+AZ114</f>
        <v>346343.1</v>
      </c>
      <c r="BB114" s="22"/>
      <c r="BC114" s="22">
        <f t="shared" ref="BC114:BC121" si="428">BA114+BB114</f>
        <v>346343.1</v>
      </c>
      <c r="BD114" s="22"/>
      <c r="BE114" s="22">
        <f t="shared" ref="BE114:BE121" si="429">BC114+BD114</f>
        <v>346343.1</v>
      </c>
      <c r="BF114" s="22">
        <v>0</v>
      </c>
      <c r="BG114" s="22"/>
      <c r="BH114" s="22">
        <f t="shared" si="356"/>
        <v>0</v>
      </c>
      <c r="BI114" s="22"/>
      <c r="BJ114" s="22">
        <f t="shared" ref="BJ114:BJ121" si="430">BH114+BI114</f>
        <v>0</v>
      </c>
      <c r="BK114" s="22"/>
      <c r="BL114" s="22">
        <f t="shared" ref="BL114:BL121" si="431">BJ114+BK114</f>
        <v>0</v>
      </c>
      <c r="BM114" s="22"/>
      <c r="BN114" s="22">
        <f t="shared" ref="BN114:BN121" si="432">BL114+BM114</f>
        <v>0</v>
      </c>
      <c r="BO114" s="22"/>
      <c r="BP114" s="22">
        <f t="shared" ref="BP114:BP121" si="433">BN114+BO114</f>
        <v>0</v>
      </c>
      <c r="BQ114" s="22"/>
      <c r="BR114" s="22">
        <f t="shared" ref="BR114:BR121" si="434">BP114+BQ114</f>
        <v>0</v>
      </c>
      <c r="BS114" s="22"/>
      <c r="BT114" s="22">
        <f t="shared" ref="BT114:BT121" si="435">BR114+BS114</f>
        <v>0</v>
      </c>
      <c r="BU114" s="22"/>
      <c r="BV114" s="22">
        <f t="shared" ref="BV114:BV121" si="436">BT114+BU114</f>
        <v>0</v>
      </c>
      <c r="BW114" s="22"/>
      <c r="BX114" s="22">
        <f t="shared" ref="BX114:BX121" si="437">BV114+BW114</f>
        <v>0</v>
      </c>
      <c r="BY114" s="22"/>
      <c r="BZ114" s="22">
        <f t="shared" ref="BZ114:BZ121" si="438">BX114+BY114</f>
        <v>0</v>
      </c>
      <c r="CA114" s="12" t="s">
        <v>174</v>
      </c>
      <c r="CC114" s="5"/>
    </row>
    <row r="115" spans="1:81" ht="56.25" x14ac:dyDescent="0.3">
      <c r="A115" s="1" t="s">
        <v>180</v>
      </c>
      <c r="B115" s="33" t="s">
        <v>239</v>
      </c>
      <c r="C115" s="34" t="s">
        <v>31</v>
      </c>
      <c r="D115" s="22"/>
      <c r="E115" s="22"/>
      <c r="F115" s="22"/>
      <c r="G115" s="22">
        <v>2092.9110000000001</v>
      </c>
      <c r="H115" s="22">
        <f t="shared" si="406"/>
        <v>2092.9110000000001</v>
      </c>
      <c r="I115" s="22"/>
      <c r="J115" s="22">
        <f t="shared" si="407"/>
        <v>2092.9110000000001</v>
      </c>
      <c r="K115" s="22"/>
      <c r="L115" s="22">
        <f t="shared" si="408"/>
        <v>2092.9110000000001</v>
      </c>
      <c r="M115" s="22"/>
      <c r="N115" s="22">
        <f t="shared" si="409"/>
        <v>2092.9110000000001</v>
      </c>
      <c r="O115" s="22"/>
      <c r="P115" s="22">
        <f t="shared" si="410"/>
        <v>2092.9110000000001</v>
      </c>
      <c r="Q115" s="22"/>
      <c r="R115" s="22">
        <f t="shared" si="411"/>
        <v>2092.9110000000001</v>
      </c>
      <c r="S115" s="22"/>
      <c r="T115" s="22">
        <f t="shared" si="412"/>
        <v>2092.9110000000001</v>
      </c>
      <c r="U115" s="22"/>
      <c r="V115" s="22">
        <f t="shared" si="413"/>
        <v>2092.9110000000001</v>
      </c>
      <c r="W115" s="22"/>
      <c r="X115" s="22">
        <f t="shared" si="414"/>
        <v>2092.9110000000001</v>
      </c>
      <c r="Y115" s="22"/>
      <c r="Z115" s="22">
        <f t="shared" si="415"/>
        <v>2092.9110000000001</v>
      </c>
      <c r="AA115" s="22"/>
      <c r="AB115" s="22">
        <f t="shared" si="416"/>
        <v>2092.9110000000001</v>
      </c>
      <c r="AC115" s="22"/>
      <c r="AD115" s="22">
        <f t="shared" si="417"/>
        <v>2092.9110000000001</v>
      </c>
      <c r="AE115" s="22"/>
      <c r="AF115" s="22">
        <f t="shared" si="418"/>
        <v>2092.9110000000001</v>
      </c>
      <c r="AG115" s="22"/>
      <c r="AH115" s="22"/>
      <c r="AI115" s="22"/>
      <c r="AJ115" s="22"/>
      <c r="AK115" s="22">
        <f t="shared" si="419"/>
        <v>0</v>
      </c>
      <c r="AL115" s="22"/>
      <c r="AM115" s="22">
        <f t="shared" si="420"/>
        <v>0</v>
      </c>
      <c r="AN115" s="22"/>
      <c r="AO115" s="22">
        <f t="shared" si="421"/>
        <v>0</v>
      </c>
      <c r="AP115" s="22"/>
      <c r="AQ115" s="22">
        <f t="shared" si="422"/>
        <v>0</v>
      </c>
      <c r="AR115" s="22"/>
      <c r="AS115" s="22">
        <f t="shared" si="423"/>
        <v>0</v>
      </c>
      <c r="AT115" s="22"/>
      <c r="AU115" s="22">
        <f t="shared" si="424"/>
        <v>0</v>
      </c>
      <c r="AV115" s="22"/>
      <c r="AW115" s="22">
        <f t="shared" si="425"/>
        <v>0</v>
      </c>
      <c r="AX115" s="22"/>
      <c r="AY115" s="22">
        <f t="shared" si="426"/>
        <v>0</v>
      </c>
      <c r="AZ115" s="22"/>
      <c r="BA115" s="22">
        <f t="shared" si="427"/>
        <v>0</v>
      </c>
      <c r="BB115" s="22"/>
      <c r="BC115" s="22">
        <f t="shared" si="428"/>
        <v>0</v>
      </c>
      <c r="BD115" s="22"/>
      <c r="BE115" s="22">
        <f t="shared" si="429"/>
        <v>0</v>
      </c>
      <c r="BF115" s="22"/>
      <c r="BG115" s="22"/>
      <c r="BH115" s="22"/>
      <c r="BI115" s="22"/>
      <c r="BJ115" s="22">
        <f t="shared" si="430"/>
        <v>0</v>
      </c>
      <c r="BK115" s="22"/>
      <c r="BL115" s="22">
        <f t="shared" si="431"/>
        <v>0</v>
      </c>
      <c r="BM115" s="22"/>
      <c r="BN115" s="22">
        <f t="shared" si="432"/>
        <v>0</v>
      </c>
      <c r="BO115" s="22"/>
      <c r="BP115" s="22">
        <f t="shared" si="433"/>
        <v>0</v>
      </c>
      <c r="BQ115" s="22"/>
      <c r="BR115" s="22">
        <f t="shared" si="434"/>
        <v>0</v>
      </c>
      <c r="BS115" s="22"/>
      <c r="BT115" s="22">
        <f t="shared" si="435"/>
        <v>0</v>
      </c>
      <c r="BU115" s="22"/>
      <c r="BV115" s="22">
        <f t="shared" si="436"/>
        <v>0</v>
      </c>
      <c r="BW115" s="22"/>
      <c r="BX115" s="22">
        <f t="shared" si="437"/>
        <v>0</v>
      </c>
      <c r="BY115" s="22"/>
      <c r="BZ115" s="22">
        <f t="shared" si="438"/>
        <v>0</v>
      </c>
      <c r="CA115" s="16">
        <v>1710141220</v>
      </c>
      <c r="CC115" s="5"/>
    </row>
    <row r="116" spans="1:81" x14ac:dyDescent="0.3">
      <c r="A116" s="1"/>
      <c r="B116" s="33" t="s">
        <v>18</v>
      </c>
      <c r="C116" s="33"/>
      <c r="D116" s="22">
        <f>D117+D118+D119</f>
        <v>424158.60000000003</v>
      </c>
      <c r="E116" s="22">
        <f>E117+E118+E119</f>
        <v>0</v>
      </c>
      <c r="F116" s="22">
        <f t="shared" si="343"/>
        <v>424158.60000000003</v>
      </c>
      <c r="G116" s="22">
        <f>G117+G118+G119+G120</f>
        <v>86590.12000000001</v>
      </c>
      <c r="H116" s="22">
        <f t="shared" si="406"/>
        <v>510748.72000000003</v>
      </c>
      <c r="I116" s="22">
        <f>I117+I118+I119+I120</f>
        <v>0</v>
      </c>
      <c r="J116" s="22">
        <f t="shared" si="407"/>
        <v>510748.72000000003</v>
      </c>
      <c r="K116" s="22">
        <f>K117+K118+K119+K120</f>
        <v>0</v>
      </c>
      <c r="L116" s="22">
        <f t="shared" si="408"/>
        <v>510748.72000000003</v>
      </c>
      <c r="M116" s="22">
        <f>M117+M118+M119+M120</f>
        <v>0</v>
      </c>
      <c r="N116" s="22">
        <f t="shared" si="409"/>
        <v>510748.72000000003</v>
      </c>
      <c r="O116" s="22">
        <f>O117+O118+O119+O120</f>
        <v>0</v>
      </c>
      <c r="P116" s="22">
        <f t="shared" si="410"/>
        <v>510748.72000000003</v>
      </c>
      <c r="Q116" s="22">
        <f>Q117+Q118+Q119+Q120</f>
        <v>0</v>
      </c>
      <c r="R116" s="22">
        <f t="shared" si="411"/>
        <v>510748.72000000003</v>
      </c>
      <c r="S116" s="22">
        <f>S117+S118+S119+S120</f>
        <v>0</v>
      </c>
      <c r="T116" s="22">
        <f t="shared" si="412"/>
        <v>510748.72000000003</v>
      </c>
      <c r="U116" s="22">
        <f>U117+U118+U119+U120</f>
        <v>0</v>
      </c>
      <c r="V116" s="22">
        <f t="shared" si="413"/>
        <v>510748.72000000003</v>
      </c>
      <c r="W116" s="22">
        <f>W117+W118+W119+W120</f>
        <v>-97565.251999999993</v>
      </c>
      <c r="X116" s="22">
        <f t="shared" si="414"/>
        <v>413183.46800000005</v>
      </c>
      <c r="Y116" s="22">
        <f>Y117+Y118+Y119+Y120</f>
        <v>67674.59</v>
      </c>
      <c r="Z116" s="22">
        <f t="shared" si="415"/>
        <v>480858.05800000008</v>
      </c>
      <c r="AA116" s="22">
        <f>AA117+AA118+AA119+AA120</f>
        <v>-261194.20199999999</v>
      </c>
      <c r="AB116" s="22">
        <f t="shared" si="416"/>
        <v>219663.85600000009</v>
      </c>
      <c r="AC116" s="22">
        <f>AC117+AC118+AC119+AC120</f>
        <v>0</v>
      </c>
      <c r="AD116" s="22">
        <f t="shared" si="417"/>
        <v>219663.85600000009</v>
      </c>
      <c r="AE116" s="22">
        <f>AE117+AE118+AE119+AE120</f>
        <v>-69927.883000000002</v>
      </c>
      <c r="AF116" s="22">
        <f t="shared" si="418"/>
        <v>149735.97300000009</v>
      </c>
      <c r="AG116" s="22">
        <f t="shared" ref="AG116:BF116" si="439">AG117+AG118+AG119</f>
        <v>106350.39999999999</v>
      </c>
      <c r="AH116" s="22">
        <f>AH117+AH118+AH119</f>
        <v>0</v>
      </c>
      <c r="AI116" s="22">
        <f t="shared" si="345"/>
        <v>106350.39999999999</v>
      </c>
      <c r="AJ116" s="22">
        <f>AJ117+AJ118+AJ119+AJ120</f>
        <v>4275.1469999999999</v>
      </c>
      <c r="AK116" s="22">
        <f t="shared" si="419"/>
        <v>110625.54699999999</v>
      </c>
      <c r="AL116" s="22">
        <f>AL117+AL118+AL119+AL120</f>
        <v>0</v>
      </c>
      <c r="AM116" s="22">
        <f t="shared" si="420"/>
        <v>110625.54699999999</v>
      </c>
      <c r="AN116" s="22">
        <f>AN117+AN118+AN119+AN120</f>
        <v>0</v>
      </c>
      <c r="AO116" s="22">
        <f t="shared" si="421"/>
        <v>110625.54699999999</v>
      </c>
      <c r="AP116" s="22">
        <f>AP117+AP118+AP119+AP120</f>
        <v>0</v>
      </c>
      <c r="AQ116" s="22">
        <f t="shared" si="422"/>
        <v>110625.54699999999</v>
      </c>
      <c r="AR116" s="22">
        <f>AR117+AR118+AR119+AR120</f>
        <v>0</v>
      </c>
      <c r="AS116" s="22">
        <f t="shared" si="423"/>
        <v>110625.54699999999</v>
      </c>
      <c r="AT116" s="22">
        <f>AT117+AT118+AT119+AT120</f>
        <v>0</v>
      </c>
      <c r="AU116" s="22">
        <f t="shared" si="424"/>
        <v>110625.54699999999</v>
      </c>
      <c r="AV116" s="22">
        <f>AV117+AV118+AV119+AV120</f>
        <v>97565.251999999993</v>
      </c>
      <c r="AW116" s="22">
        <f t="shared" si="425"/>
        <v>208190.799</v>
      </c>
      <c r="AX116" s="22">
        <f>AX117+AX118+AX119+AX120</f>
        <v>-67674.59</v>
      </c>
      <c r="AY116" s="22">
        <f t="shared" si="426"/>
        <v>140516.209</v>
      </c>
      <c r="AZ116" s="22">
        <f>AZ117+AZ118+AZ119+AZ120</f>
        <v>261194.20199999999</v>
      </c>
      <c r="BA116" s="22">
        <f t="shared" si="427"/>
        <v>401710.41099999996</v>
      </c>
      <c r="BB116" s="22">
        <f>BB117+BB118+BB119+BB120</f>
        <v>0</v>
      </c>
      <c r="BC116" s="22">
        <f t="shared" si="428"/>
        <v>401710.41099999996</v>
      </c>
      <c r="BD116" s="22">
        <f>BD117+BD118+BD119+BD120</f>
        <v>37291.288</v>
      </c>
      <c r="BE116" s="22">
        <f t="shared" si="429"/>
        <v>439001.69899999996</v>
      </c>
      <c r="BF116" s="22">
        <f t="shared" si="439"/>
        <v>0</v>
      </c>
      <c r="BG116" s="22">
        <f>BG117+BG118+BG119</f>
        <v>0</v>
      </c>
      <c r="BH116" s="22">
        <f t="shared" si="356"/>
        <v>0</v>
      </c>
      <c r="BI116" s="22">
        <f>BI117+BI118+BI119+BI120</f>
        <v>0</v>
      </c>
      <c r="BJ116" s="22">
        <f t="shared" si="430"/>
        <v>0</v>
      </c>
      <c r="BK116" s="22">
        <f>BK117+BK118+BK119+BK120</f>
        <v>0</v>
      </c>
      <c r="BL116" s="22">
        <f t="shared" si="431"/>
        <v>0</v>
      </c>
      <c r="BM116" s="22">
        <f>BM117+BM118+BM119+BM120</f>
        <v>0</v>
      </c>
      <c r="BN116" s="22">
        <f t="shared" si="432"/>
        <v>0</v>
      </c>
      <c r="BO116" s="22">
        <f>BO117+BO118+BO119+BO120</f>
        <v>0</v>
      </c>
      <c r="BP116" s="22">
        <f t="shared" si="433"/>
        <v>0</v>
      </c>
      <c r="BQ116" s="22">
        <f>BQ117+BQ118+BQ119+BQ120</f>
        <v>0</v>
      </c>
      <c r="BR116" s="22">
        <f t="shared" si="434"/>
        <v>0</v>
      </c>
      <c r="BS116" s="22">
        <f>BS117+BS118+BS119+BS120</f>
        <v>0</v>
      </c>
      <c r="BT116" s="22">
        <f t="shared" si="435"/>
        <v>0</v>
      </c>
      <c r="BU116" s="22">
        <f>BU117+BU118+BU119+BU120</f>
        <v>0</v>
      </c>
      <c r="BV116" s="22">
        <f t="shared" si="436"/>
        <v>0</v>
      </c>
      <c r="BW116" s="22">
        <f>BW117+BW118+BW119+BW120</f>
        <v>0</v>
      </c>
      <c r="BX116" s="22">
        <f t="shared" si="437"/>
        <v>0</v>
      </c>
      <c r="BY116" s="22">
        <f>BY117+BY118+BY119+BY120</f>
        <v>32636.595000000001</v>
      </c>
      <c r="BZ116" s="22">
        <f t="shared" si="438"/>
        <v>32636.595000000001</v>
      </c>
      <c r="CA116" s="12"/>
      <c r="CC116" s="5"/>
    </row>
    <row r="117" spans="1:81" ht="56.25" x14ac:dyDescent="0.3">
      <c r="A117" s="1" t="s">
        <v>181</v>
      </c>
      <c r="B117" s="33" t="s">
        <v>46</v>
      </c>
      <c r="C117" s="34" t="s">
        <v>31</v>
      </c>
      <c r="D117" s="21">
        <v>21444.400000000001</v>
      </c>
      <c r="E117" s="21"/>
      <c r="F117" s="21">
        <f t="shared" si="343"/>
        <v>21444.400000000001</v>
      </c>
      <c r="G117" s="21"/>
      <c r="H117" s="21">
        <f t="shared" si="406"/>
        <v>21444.400000000001</v>
      </c>
      <c r="I117" s="21"/>
      <c r="J117" s="21">
        <f t="shared" si="407"/>
        <v>21444.400000000001</v>
      </c>
      <c r="K117" s="21"/>
      <c r="L117" s="21">
        <f t="shared" si="408"/>
        <v>21444.400000000001</v>
      </c>
      <c r="M117" s="21"/>
      <c r="N117" s="21">
        <f t="shared" si="409"/>
        <v>21444.400000000001</v>
      </c>
      <c r="O117" s="21"/>
      <c r="P117" s="21">
        <f t="shared" si="410"/>
        <v>21444.400000000001</v>
      </c>
      <c r="Q117" s="21"/>
      <c r="R117" s="21">
        <f t="shared" si="411"/>
        <v>21444.400000000001</v>
      </c>
      <c r="S117" s="21"/>
      <c r="T117" s="21">
        <f t="shared" si="412"/>
        <v>21444.400000000001</v>
      </c>
      <c r="U117" s="21"/>
      <c r="V117" s="21">
        <f t="shared" si="413"/>
        <v>21444.400000000001</v>
      </c>
      <c r="W117" s="21">
        <v>1120.3599999999999</v>
      </c>
      <c r="X117" s="21">
        <f t="shared" si="414"/>
        <v>22564.760000000002</v>
      </c>
      <c r="Y117" s="21"/>
      <c r="Z117" s="21">
        <f t="shared" si="415"/>
        <v>22564.760000000002</v>
      </c>
      <c r="AA117" s="21"/>
      <c r="AB117" s="21">
        <f t="shared" si="416"/>
        <v>22564.760000000002</v>
      </c>
      <c r="AC117" s="21"/>
      <c r="AD117" s="21">
        <f t="shared" si="417"/>
        <v>22564.760000000002</v>
      </c>
      <c r="AE117" s="21"/>
      <c r="AF117" s="21">
        <f t="shared" si="418"/>
        <v>22564.760000000002</v>
      </c>
      <c r="AG117" s="21">
        <v>66350.399999999994</v>
      </c>
      <c r="AH117" s="21"/>
      <c r="AI117" s="21">
        <f t="shared" si="345"/>
        <v>66350.399999999994</v>
      </c>
      <c r="AJ117" s="21"/>
      <c r="AK117" s="21">
        <f t="shared" si="419"/>
        <v>66350.399999999994</v>
      </c>
      <c r="AL117" s="21"/>
      <c r="AM117" s="21">
        <f t="shared" si="420"/>
        <v>66350.399999999994</v>
      </c>
      <c r="AN117" s="21"/>
      <c r="AO117" s="21">
        <f t="shared" si="421"/>
        <v>66350.399999999994</v>
      </c>
      <c r="AP117" s="21"/>
      <c r="AQ117" s="21">
        <f t="shared" si="422"/>
        <v>66350.399999999994</v>
      </c>
      <c r="AR117" s="21"/>
      <c r="AS117" s="21">
        <f t="shared" si="423"/>
        <v>66350.399999999994</v>
      </c>
      <c r="AT117" s="21"/>
      <c r="AU117" s="21">
        <f t="shared" si="424"/>
        <v>66350.399999999994</v>
      </c>
      <c r="AV117" s="21">
        <v>-1120.3599999999999</v>
      </c>
      <c r="AW117" s="21">
        <f t="shared" si="425"/>
        <v>65230.039999999994</v>
      </c>
      <c r="AX117" s="21"/>
      <c r="AY117" s="21">
        <f t="shared" si="426"/>
        <v>65230.039999999994</v>
      </c>
      <c r="AZ117" s="21"/>
      <c r="BA117" s="21">
        <f t="shared" si="427"/>
        <v>65230.039999999994</v>
      </c>
      <c r="BB117" s="21"/>
      <c r="BC117" s="21">
        <f t="shared" si="428"/>
        <v>65230.039999999994</v>
      </c>
      <c r="BD117" s="21"/>
      <c r="BE117" s="21">
        <f t="shared" si="429"/>
        <v>65230.039999999994</v>
      </c>
      <c r="BF117" s="21">
        <v>0</v>
      </c>
      <c r="BG117" s="21"/>
      <c r="BH117" s="22">
        <f t="shared" si="356"/>
        <v>0</v>
      </c>
      <c r="BI117" s="21"/>
      <c r="BJ117" s="22">
        <f t="shared" si="430"/>
        <v>0</v>
      </c>
      <c r="BK117" s="21"/>
      <c r="BL117" s="22">
        <f t="shared" si="431"/>
        <v>0</v>
      </c>
      <c r="BM117" s="21"/>
      <c r="BN117" s="22">
        <f t="shared" si="432"/>
        <v>0</v>
      </c>
      <c r="BO117" s="21"/>
      <c r="BP117" s="22">
        <f t="shared" si="433"/>
        <v>0</v>
      </c>
      <c r="BQ117" s="21"/>
      <c r="BR117" s="22">
        <f t="shared" si="434"/>
        <v>0</v>
      </c>
      <c r="BS117" s="21"/>
      <c r="BT117" s="22">
        <f t="shared" si="435"/>
        <v>0</v>
      </c>
      <c r="BU117" s="21"/>
      <c r="BV117" s="22">
        <f t="shared" si="436"/>
        <v>0</v>
      </c>
      <c r="BW117" s="21"/>
      <c r="BX117" s="22">
        <f t="shared" si="437"/>
        <v>0</v>
      </c>
      <c r="BY117" s="21"/>
      <c r="BZ117" s="22">
        <f t="shared" si="438"/>
        <v>0</v>
      </c>
      <c r="CA117" s="12" t="s">
        <v>56</v>
      </c>
      <c r="CC117" s="5"/>
    </row>
    <row r="118" spans="1:81" ht="56.25" x14ac:dyDescent="0.3">
      <c r="A118" s="1" t="s">
        <v>182</v>
      </c>
      <c r="B118" s="28" t="s">
        <v>57</v>
      </c>
      <c r="C118" s="34" t="s">
        <v>58</v>
      </c>
      <c r="D118" s="21">
        <v>375837.5</v>
      </c>
      <c r="E118" s="21"/>
      <c r="F118" s="21">
        <f t="shared" si="343"/>
        <v>375837.5</v>
      </c>
      <c r="G118" s="21">
        <f>957.653+71972.467</f>
        <v>72930.12000000001</v>
      </c>
      <c r="H118" s="21">
        <f t="shared" si="406"/>
        <v>448767.62</v>
      </c>
      <c r="I118" s="21"/>
      <c r="J118" s="21">
        <f t="shared" si="407"/>
        <v>448767.62</v>
      </c>
      <c r="K118" s="21"/>
      <c r="L118" s="21">
        <f t="shared" si="408"/>
        <v>448767.62</v>
      </c>
      <c r="M118" s="21"/>
      <c r="N118" s="21">
        <f t="shared" si="409"/>
        <v>448767.62</v>
      </c>
      <c r="O118" s="21"/>
      <c r="P118" s="21">
        <f t="shared" si="410"/>
        <v>448767.62</v>
      </c>
      <c r="Q118" s="21"/>
      <c r="R118" s="21">
        <f t="shared" si="411"/>
        <v>448767.62</v>
      </c>
      <c r="S118" s="21"/>
      <c r="T118" s="21">
        <f t="shared" si="412"/>
        <v>448767.62</v>
      </c>
      <c r="U118" s="21"/>
      <c r="V118" s="21">
        <f t="shared" si="413"/>
        <v>448767.62</v>
      </c>
      <c r="W118" s="21">
        <v>-98685.611999999994</v>
      </c>
      <c r="X118" s="21">
        <f t="shared" si="414"/>
        <v>350082.00800000003</v>
      </c>
      <c r="Y118" s="21">
        <f>-4800.469+72475.059</f>
        <v>67674.59</v>
      </c>
      <c r="Z118" s="21">
        <f t="shared" si="415"/>
        <v>417756.598</v>
      </c>
      <c r="AA118" s="21">
        <v>-261194.20199999999</v>
      </c>
      <c r="AB118" s="21">
        <f t="shared" si="416"/>
        <v>156562.39600000001</v>
      </c>
      <c r="AC118" s="21"/>
      <c r="AD118" s="21">
        <f t="shared" si="417"/>
        <v>156562.39600000001</v>
      </c>
      <c r="AE118" s="21">
        <v>-69927.883000000002</v>
      </c>
      <c r="AF118" s="21">
        <f t="shared" si="418"/>
        <v>86634.513000000006</v>
      </c>
      <c r="AG118" s="21">
        <v>40000</v>
      </c>
      <c r="AH118" s="21"/>
      <c r="AI118" s="21">
        <f t="shared" si="345"/>
        <v>40000</v>
      </c>
      <c r="AJ118" s="21"/>
      <c r="AK118" s="21">
        <f t="shared" si="419"/>
        <v>40000</v>
      </c>
      <c r="AL118" s="21"/>
      <c r="AM118" s="21">
        <f t="shared" si="420"/>
        <v>40000</v>
      </c>
      <c r="AN118" s="21"/>
      <c r="AO118" s="21">
        <f t="shared" si="421"/>
        <v>40000</v>
      </c>
      <c r="AP118" s="21"/>
      <c r="AQ118" s="21">
        <f t="shared" si="422"/>
        <v>40000</v>
      </c>
      <c r="AR118" s="21"/>
      <c r="AS118" s="21">
        <f t="shared" si="423"/>
        <v>40000</v>
      </c>
      <c r="AT118" s="21"/>
      <c r="AU118" s="21">
        <f t="shared" si="424"/>
        <v>40000</v>
      </c>
      <c r="AV118" s="21">
        <v>98685.611999999994</v>
      </c>
      <c r="AW118" s="21">
        <f t="shared" si="425"/>
        <v>138685.61199999999</v>
      </c>
      <c r="AX118" s="21">
        <f>4800.469-72475.059</f>
        <v>-67674.59</v>
      </c>
      <c r="AY118" s="21">
        <f t="shared" si="426"/>
        <v>71011.021999999997</v>
      </c>
      <c r="AZ118" s="21">
        <v>261194.20199999999</v>
      </c>
      <c r="BA118" s="21">
        <f t="shared" si="427"/>
        <v>332205.22399999999</v>
      </c>
      <c r="BB118" s="21"/>
      <c r="BC118" s="21">
        <f t="shared" si="428"/>
        <v>332205.22399999999</v>
      </c>
      <c r="BD118" s="21">
        <v>37291.288</v>
      </c>
      <c r="BE118" s="21">
        <f t="shared" si="429"/>
        <v>369496.51199999999</v>
      </c>
      <c r="BF118" s="21">
        <v>0</v>
      </c>
      <c r="BG118" s="21"/>
      <c r="BH118" s="22">
        <f t="shared" si="356"/>
        <v>0</v>
      </c>
      <c r="BI118" s="21"/>
      <c r="BJ118" s="22">
        <f t="shared" si="430"/>
        <v>0</v>
      </c>
      <c r="BK118" s="21"/>
      <c r="BL118" s="22">
        <f t="shared" si="431"/>
        <v>0</v>
      </c>
      <c r="BM118" s="21"/>
      <c r="BN118" s="22">
        <f t="shared" si="432"/>
        <v>0</v>
      </c>
      <c r="BO118" s="21"/>
      <c r="BP118" s="22">
        <f t="shared" si="433"/>
        <v>0</v>
      </c>
      <c r="BQ118" s="21"/>
      <c r="BR118" s="22">
        <f t="shared" si="434"/>
        <v>0</v>
      </c>
      <c r="BS118" s="21"/>
      <c r="BT118" s="22">
        <f t="shared" si="435"/>
        <v>0</v>
      </c>
      <c r="BU118" s="21"/>
      <c r="BV118" s="22">
        <f t="shared" si="436"/>
        <v>0</v>
      </c>
      <c r="BW118" s="21"/>
      <c r="BX118" s="22">
        <f t="shared" si="437"/>
        <v>0</v>
      </c>
      <c r="BY118" s="21">
        <v>32636.595000000001</v>
      </c>
      <c r="BZ118" s="22">
        <f t="shared" si="438"/>
        <v>32636.595000000001</v>
      </c>
      <c r="CA118" s="12" t="s">
        <v>74</v>
      </c>
      <c r="CC118" s="5"/>
    </row>
    <row r="119" spans="1:81" ht="56.25" x14ac:dyDescent="0.3">
      <c r="A119" s="1" t="s">
        <v>183</v>
      </c>
      <c r="B119" s="29" t="s">
        <v>59</v>
      </c>
      <c r="C119" s="33" t="s">
        <v>31</v>
      </c>
      <c r="D119" s="21">
        <v>26876.7</v>
      </c>
      <c r="E119" s="21"/>
      <c r="F119" s="21">
        <f t="shared" si="343"/>
        <v>26876.7</v>
      </c>
      <c r="G119" s="21"/>
      <c r="H119" s="21">
        <f t="shared" si="406"/>
        <v>26876.7</v>
      </c>
      <c r="I119" s="21"/>
      <c r="J119" s="21">
        <f t="shared" si="407"/>
        <v>26876.7</v>
      </c>
      <c r="K119" s="21"/>
      <c r="L119" s="21">
        <f t="shared" si="408"/>
        <v>26876.7</v>
      </c>
      <c r="M119" s="21"/>
      <c r="N119" s="21">
        <f t="shared" si="409"/>
        <v>26876.7</v>
      </c>
      <c r="O119" s="21"/>
      <c r="P119" s="21">
        <f t="shared" si="410"/>
        <v>26876.7</v>
      </c>
      <c r="Q119" s="21"/>
      <c r="R119" s="21">
        <f t="shared" si="411"/>
        <v>26876.7</v>
      </c>
      <c r="S119" s="21"/>
      <c r="T119" s="21">
        <f t="shared" si="412"/>
        <v>26876.7</v>
      </c>
      <c r="U119" s="21"/>
      <c r="V119" s="21">
        <f t="shared" si="413"/>
        <v>26876.7</v>
      </c>
      <c r="W119" s="21"/>
      <c r="X119" s="21">
        <f t="shared" si="414"/>
        <v>26876.7</v>
      </c>
      <c r="Y119" s="21"/>
      <c r="Z119" s="21">
        <f t="shared" si="415"/>
        <v>26876.7</v>
      </c>
      <c r="AA119" s="21"/>
      <c r="AB119" s="21">
        <f t="shared" si="416"/>
        <v>26876.7</v>
      </c>
      <c r="AC119" s="21"/>
      <c r="AD119" s="21">
        <f t="shared" si="417"/>
        <v>26876.7</v>
      </c>
      <c r="AE119" s="21"/>
      <c r="AF119" s="21">
        <f t="shared" si="418"/>
        <v>26876.7</v>
      </c>
      <c r="AG119" s="21">
        <v>0</v>
      </c>
      <c r="AH119" s="21"/>
      <c r="AI119" s="21">
        <f t="shared" si="345"/>
        <v>0</v>
      </c>
      <c r="AJ119" s="21">
        <v>4275.1469999999999</v>
      </c>
      <c r="AK119" s="21">
        <f t="shared" si="419"/>
        <v>4275.1469999999999</v>
      </c>
      <c r="AL119" s="21"/>
      <c r="AM119" s="21">
        <f t="shared" si="420"/>
        <v>4275.1469999999999</v>
      </c>
      <c r="AN119" s="21"/>
      <c r="AO119" s="21">
        <f t="shared" si="421"/>
        <v>4275.1469999999999</v>
      </c>
      <c r="AP119" s="21"/>
      <c r="AQ119" s="21">
        <f t="shared" si="422"/>
        <v>4275.1469999999999</v>
      </c>
      <c r="AR119" s="21"/>
      <c r="AS119" s="21">
        <f t="shared" si="423"/>
        <v>4275.1469999999999</v>
      </c>
      <c r="AT119" s="21"/>
      <c r="AU119" s="21">
        <f t="shared" si="424"/>
        <v>4275.1469999999999</v>
      </c>
      <c r="AV119" s="21"/>
      <c r="AW119" s="21">
        <f t="shared" si="425"/>
        <v>4275.1469999999999</v>
      </c>
      <c r="AX119" s="21"/>
      <c r="AY119" s="21">
        <f t="shared" si="426"/>
        <v>4275.1469999999999</v>
      </c>
      <c r="AZ119" s="21"/>
      <c r="BA119" s="21">
        <f t="shared" si="427"/>
        <v>4275.1469999999999</v>
      </c>
      <c r="BB119" s="21"/>
      <c r="BC119" s="21">
        <f t="shared" si="428"/>
        <v>4275.1469999999999</v>
      </c>
      <c r="BD119" s="21"/>
      <c r="BE119" s="21">
        <f t="shared" si="429"/>
        <v>4275.1469999999999</v>
      </c>
      <c r="BF119" s="22">
        <v>0</v>
      </c>
      <c r="BG119" s="21"/>
      <c r="BH119" s="22">
        <f t="shared" si="356"/>
        <v>0</v>
      </c>
      <c r="BI119" s="21"/>
      <c r="BJ119" s="22">
        <f t="shared" si="430"/>
        <v>0</v>
      </c>
      <c r="BK119" s="21"/>
      <c r="BL119" s="22">
        <f t="shared" si="431"/>
        <v>0</v>
      </c>
      <c r="BM119" s="21"/>
      <c r="BN119" s="22">
        <f t="shared" si="432"/>
        <v>0</v>
      </c>
      <c r="BO119" s="21"/>
      <c r="BP119" s="22">
        <f t="shared" si="433"/>
        <v>0</v>
      </c>
      <c r="BQ119" s="21"/>
      <c r="BR119" s="22">
        <f t="shared" si="434"/>
        <v>0</v>
      </c>
      <c r="BS119" s="21"/>
      <c r="BT119" s="22">
        <f t="shared" si="435"/>
        <v>0</v>
      </c>
      <c r="BU119" s="21"/>
      <c r="BV119" s="22">
        <f t="shared" si="436"/>
        <v>0</v>
      </c>
      <c r="BW119" s="21"/>
      <c r="BX119" s="22">
        <f t="shared" si="437"/>
        <v>0</v>
      </c>
      <c r="BY119" s="21"/>
      <c r="BZ119" s="22">
        <f t="shared" si="438"/>
        <v>0</v>
      </c>
      <c r="CA119" s="12" t="s">
        <v>75</v>
      </c>
      <c r="CC119" s="5"/>
    </row>
    <row r="120" spans="1:81" ht="56.25" x14ac:dyDescent="0.3">
      <c r="A120" s="1" t="s">
        <v>184</v>
      </c>
      <c r="B120" s="29" t="s">
        <v>234</v>
      </c>
      <c r="C120" s="33" t="s">
        <v>58</v>
      </c>
      <c r="D120" s="21"/>
      <c r="E120" s="21"/>
      <c r="F120" s="21"/>
      <c r="G120" s="21">
        <v>13660</v>
      </c>
      <c r="H120" s="21">
        <f t="shared" si="406"/>
        <v>13660</v>
      </c>
      <c r="I120" s="21"/>
      <c r="J120" s="21">
        <f t="shared" si="407"/>
        <v>13660</v>
      </c>
      <c r="K120" s="21"/>
      <c r="L120" s="21">
        <f t="shared" si="408"/>
        <v>13660</v>
      </c>
      <c r="M120" s="21"/>
      <c r="N120" s="21">
        <f t="shared" si="409"/>
        <v>13660</v>
      </c>
      <c r="O120" s="21"/>
      <c r="P120" s="21">
        <f t="shared" si="410"/>
        <v>13660</v>
      </c>
      <c r="Q120" s="21"/>
      <c r="R120" s="21">
        <f t="shared" si="411"/>
        <v>13660</v>
      </c>
      <c r="S120" s="21"/>
      <c r="T120" s="21">
        <f t="shared" si="412"/>
        <v>13660</v>
      </c>
      <c r="U120" s="21"/>
      <c r="V120" s="21">
        <f t="shared" si="413"/>
        <v>13660</v>
      </c>
      <c r="W120" s="21"/>
      <c r="X120" s="21">
        <f t="shared" si="414"/>
        <v>13660</v>
      </c>
      <c r="Y120" s="21"/>
      <c r="Z120" s="21">
        <f t="shared" si="415"/>
        <v>13660</v>
      </c>
      <c r="AA120" s="21"/>
      <c r="AB120" s="21">
        <f t="shared" si="416"/>
        <v>13660</v>
      </c>
      <c r="AC120" s="21"/>
      <c r="AD120" s="21">
        <f t="shared" si="417"/>
        <v>13660</v>
      </c>
      <c r="AE120" s="21"/>
      <c r="AF120" s="21">
        <f t="shared" si="418"/>
        <v>13660</v>
      </c>
      <c r="AG120" s="21"/>
      <c r="AH120" s="21"/>
      <c r="AI120" s="21"/>
      <c r="AJ120" s="21"/>
      <c r="AK120" s="21">
        <f t="shared" si="419"/>
        <v>0</v>
      </c>
      <c r="AL120" s="21"/>
      <c r="AM120" s="21">
        <f t="shared" si="420"/>
        <v>0</v>
      </c>
      <c r="AN120" s="21"/>
      <c r="AO120" s="21">
        <f t="shared" si="421"/>
        <v>0</v>
      </c>
      <c r="AP120" s="21"/>
      <c r="AQ120" s="21">
        <f t="shared" si="422"/>
        <v>0</v>
      </c>
      <c r="AR120" s="21"/>
      <c r="AS120" s="21">
        <f t="shared" si="423"/>
        <v>0</v>
      </c>
      <c r="AT120" s="21"/>
      <c r="AU120" s="21">
        <f t="shared" si="424"/>
        <v>0</v>
      </c>
      <c r="AV120" s="21"/>
      <c r="AW120" s="21">
        <f t="shared" si="425"/>
        <v>0</v>
      </c>
      <c r="AX120" s="21"/>
      <c r="AY120" s="21">
        <f t="shared" si="426"/>
        <v>0</v>
      </c>
      <c r="AZ120" s="21"/>
      <c r="BA120" s="21">
        <f t="shared" si="427"/>
        <v>0</v>
      </c>
      <c r="BB120" s="21"/>
      <c r="BC120" s="21">
        <f t="shared" si="428"/>
        <v>0</v>
      </c>
      <c r="BD120" s="21"/>
      <c r="BE120" s="21">
        <f t="shared" si="429"/>
        <v>0</v>
      </c>
      <c r="BF120" s="22"/>
      <c r="BG120" s="21"/>
      <c r="BH120" s="22"/>
      <c r="BI120" s="21"/>
      <c r="BJ120" s="22">
        <f t="shared" si="430"/>
        <v>0</v>
      </c>
      <c r="BK120" s="21"/>
      <c r="BL120" s="22">
        <f t="shared" si="431"/>
        <v>0</v>
      </c>
      <c r="BM120" s="21"/>
      <c r="BN120" s="22">
        <f t="shared" si="432"/>
        <v>0</v>
      </c>
      <c r="BO120" s="21"/>
      <c r="BP120" s="22">
        <f t="shared" si="433"/>
        <v>0</v>
      </c>
      <c r="BQ120" s="21"/>
      <c r="BR120" s="22">
        <f t="shared" si="434"/>
        <v>0</v>
      </c>
      <c r="BS120" s="21"/>
      <c r="BT120" s="22">
        <f t="shared" si="435"/>
        <v>0</v>
      </c>
      <c r="BU120" s="21"/>
      <c r="BV120" s="22">
        <f t="shared" si="436"/>
        <v>0</v>
      </c>
      <c r="BW120" s="21"/>
      <c r="BX120" s="22">
        <f t="shared" si="437"/>
        <v>0</v>
      </c>
      <c r="BY120" s="21"/>
      <c r="BZ120" s="22">
        <f t="shared" si="438"/>
        <v>0</v>
      </c>
      <c r="CA120" s="16">
        <v>2010243460</v>
      </c>
      <c r="CC120" s="5"/>
    </row>
    <row r="121" spans="1:81" x14ac:dyDescent="0.3">
      <c r="A121" s="1"/>
      <c r="B121" s="33" t="s">
        <v>4</v>
      </c>
      <c r="C121" s="33"/>
      <c r="D121" s="22">
        <f>D125+D126+D127+D128+D129+D133+D137+D141+D145+D149+D153+D157+D161+D165</f>
        <v>250040.2</v>
      </c>
      <c r="E121" s="22">
        <f>E125+E126+E127+E128+E129+E133+E137+E141+E145+E149+E153+E157+E161+E165</f>
        <v>0</v>
      </c>
      <c r="F121" s="22">
        <f t="shared" si="343"/>
        <v>250040.2</v>
      </c>
      <c r="G121" s="22">
        <f>G125+G126+G127+G128+G129+G133+G137+G141+G145+G149+G153+G157+G161+G165+G169+G170</f>
        <v>51009.46</v>
      </c>
      <c r="H121" s="22">
        <f t="shared" si="406"/>
        <v>301049.66000000003</v>
      </c>
      <c r="I121" s="22">
        <f>I125+I126+I127+I128+I129+I133+I137+I141+I145+I149+I153+I157+I161+I165+I169+I170</f>
        <v>0</v>
      </c>
      <c r="J121" s="22">
        <f t="shared" si="407"/>
        <v>301049.66000000003</v>
      </c>
      <c r="K121" s="22">
        <f>K125+K126+K127+K128+K129+K133+K137+K141+K145+K149+K153+K157+K161+K165+K169+K170</f>
        <v>0</v>
      </c>
      <c r="L121" s="22">
        <f t="shared" si="408"/>
        <v>301049.66000000003</v>
      </c>
      <c r="M121" s="22">
        <f>M125+M126+M127+M128+M129+M133+M137+M141+M145+M149+M153+M157+M161+M165+M169+M170</f>
        <v>0</v>
      </c>
      <c r="N121" s="22">
        <f t="shared" si="409"/>
        <v>301049.66000000003</v>
      </c>
      <c r="O121" s="22">
        <f>O125+O126+O127+O128+O129+O133+O137+O141+O145+O149+O153+O157+O161+O165+O169+O170+O171+O172+O173</f>
        <v>-166911.019</v>
      </c>
      <c r="P121" s="22">
        <f t="shared" si="410"/>
        <v>134138.64100000003</v>
      </c>
      <c r="Q121" s="22">
        <f>Q125+Q126+Q127+Q128+Q129+Q133+Q137+Q141+Q145+Q149+Q153+Q157+Q161+Q165+Q169+Q170+Q171+Q172+Q173</f>
        <v>0</v>
      </c>
      <c r="R121" s="22">
        <f t="shared" si="411"/>
        <v>134138.64100000003</v>
      </c>
      <c r="S121" s="22">
        <f>S125+S126+S127+S128+S129+S133+S137+S141+S145+S149+S153+S157+S161+S165+S169+S170+S171+S172+S173</f>
        <v>0</v>
      </c>
      <c r="T121" s="22">
        <f t="shared" si="412"/>
        <v>134138.64100000003</v>
      </c>
      <c r="U121" s="22">
        <f>U125+U126+U127+U128+U129+U133+U137+U141+U145+U149+U153+U157+U161+U165+U169+U170+U171+U172+U173</f>
        <v>0</v>
      </c>
      <c r="V121" s="22">
        <f t="shared" si="413"/>
        <v>134138.64100000003</v>
      </c>
      <c r="W121" s="22">
        <f>W125+W126+W127+W128+W129+W133+W137+W141+W145+W149+W153+W157+W161+W165+W169+W170+W171+W172+W173+W174</f>
        <v>-4872.3</v>
      </c>
      <c r="X121" s="22">
        <f t="shared" si="414"/>
        <v>129266.34100000003</v>
      </c>
      <c r="Y121" s="22">
        <f>Y125+Y126+Y127+Y128+Y129+Y133+Y137+Y141+Y145+Y149+Y153+Y157+Y161+Y165+Y169+Y170+Y171+Y172+Y173+Y174</f>
        <v>0</v>
      </c>
      <c r="Z121" s="22">
        <f t="shared" si="415"/>
        <v>129266.34100000003</v>
      </c>
      <c r="AA121" s="22">
        <f>AA125+AA126+AA127+AA128+AA129+AA133+AA137+AA141+AA145+AA149+AA153+AA157+AA161+AA165+AA169+AA170+AA171+AA172+AA173+AA174+AA178</f>
        <v>33150.235000000001</v>
      </c>
      <c r="AB121" s="22">
        <f t="shared" si="416"/>
        <v>162416.57600000003</v>
      </c>
      <c r="AC121" s="22">
        <f>AC125+AC126+AC127+AC128+AC129+AC133+AC137+AC141+AC145+AC149+AC153+AC157+AC161+AC165+AC169+AC170+AC171+AC172+AC173+AC174+AC178</f>
        <v>0</v>
      </c>
      <c r="AD121" s="22">
        <f t="shared" si="417"/>
        <v>162416.57600000003</v>
      </c>
      <c r="AE121" s="22">
        <f>AE125+AE126+AE127+AE128+AE129+AE133+AE137+AE141+AE145+AE149+AE153+AE157+AE161+AE165+AE169+AE170+AE171+AE172+AE173+AE174+AE178</f>
        <v>0</v>
      </c>
      <c r="AF121" s="22">
        <f t="shared" si="418"/>
        <v>162416.57600000003</v>
      </c>
      <c r="AG121" s="22">
        <f t="shared" ref="AG121:BF121" si="440">AG125+AG126+AG127+AG128+AG129+AG133+AG137+AG141+AG145+AG149+AG153+AG157+AG161+AG165</f>
        <v>919502.1</v>
      </c>
      <c r="AH121" s="22">
        <f>AH125+AH126+AH127+AH128+AH129+AH133+AH137+AH141+AH145+AH149+AH153+AH157+AH161+AH165</f>
        <v>-5289.8</v>
      </c>
      <c r="AI121" s="22">
        <f t="shared" si="345"/>
        <v>914212.29999999993</v>
      </c>
      <c r="AJ121" s="22">
        <f>AJ125+AJ126+AJ127+AJ128+AJ129+AJ133+AJ137+AJ141+AJ145+AJ149+AJ153+AJ157+AJ161+AJ165+AJ169+AJ170</f>
        <v>0</v>
      </c>
      <c r="AK121" s="22">
        <f t="shared" si="419"/>
        <v>914212.29999999993</v>
      </c>
      <c r="AL121" s="22">
        <f>AL125+AL126+AL127+AL128+AL129+AL133+AL137+AL141+AL145+AL149+AL153+AL157+AL161+AL165+AL169+AL170</f>
        <v>0</v>
      </c>
      <c r="AM121" s="22">
        <f t="shared" si="420"/>
        <v>914212.29999999993</v>
      </c>
      <c r="AN121" s="22">
        <f>AN125+AN126+AN127+AN128+AN129+AN133+AN137+AN141+AN145+AN149+AN153+AN157+AN161+AN165+AN169+AN170</f>
        <v>0</v>
      </c>
      <c r="AO121" s="22">
        <f t="shared" si="421"/>
        <v>914212.29999999993</v>
      </c>
      <c r="AP121" s="22">
        <f>AP125+AP126+AP127+AP128+AP129+AP133+AP137+AP141+AP145+AP149+AP153+AP157+AP161+AP165+AP169+AP170</f>
        <v>0</v>
      </c>
      <c r="AQ121" s="22">
        <f t="shared" si="422"/>
        <v>914212.29999999993</v>
      </c>
      <c r="AR121" s="22">
        <f>AR125+AR126+AR127+AR128+AR129+AR133+AR137+AR141+AR145+AR149+AR153+AR157+AR161+AR165+AR169+AR170+AR171+AR172+AR173</f>
        <v>-636693.05299999996</v>
      </c>
      <c r="AS121" s="22">
        <f t="shared" si="423"/>
        <v>277519.24699999997</v>
      </c>
      <c r="AT121" s="22">
        <f>AT125+AT126+AT127+AT128+AT129+AT133+AT137+AT141+AT145+AT149+AT153+AT157+AT161+AT165+AT169+AT170+AT171+AT172+AT173</f>
        <v>0</v>
      </c>
      <c r="AU121" s="22">
        <f t="shared" si="424"/>
        <v>277519.24699999997</v>
      </c>
      <c r="AV121" s="22">
        <f>AV125+AV126+AV127+AV128+AV129+AV133+AV137+AV141+AV145+AV149+AV153+AV157+AV161+AV165+AV169+AV170+AV171+AV172+AV173+AV174</f>
        <v>7655.86</v>
      </c>
      <c r="AW121" s="22">
        <f t="shared" si="425"/>
        <v>285175.10699999996</v>
      </c>
      <c r="AX121" s="22">
        <f>AX125+AX126+AX127+AX128+AX129+AX133+AX137+AX141+AX145+AX149+AX153+AX157+AX161+AX165+AX169+AX170+AX171+AX172+AX173+AX174</f>
        <v>0</v>
      </c>
      <c r="AY121" s="22">
        <f t="shared" si="426"/>
        <v>285175.10699999996</v>
      </c>
      <c r="AZ121" s="22">
        <f>AZ125+AZ126+AZ127+AZ128+AZ129+AZ133+AZ137+AZ141+AZ145+AZ149+AZ153+AZ157+AZ161+AZ165+AZ169+AZ170+AZ171+AZ172+AZ173+AZ174+AZ178</f>
        <v>-104737.24499999997</v>
      </c>
      <c r="BA121" s="22">
        <f t="shared" si="427"/>
        <v>180437.86199999999</v>
      </c>
      <c r="BB121" s="22">
        <f>BB125+BB126+BB127+BB128+BB129+BB133+BB137+BB141+BB145+BB149+BB153+BB157+BB161+BB165+BB169+BB170+BB171+BB172+BB173+BB174+BB178</f>
        <v>-41855.85</v>
      </c>
      <c r="BC121" s="22">
        <f t="shared" si="428"/>
        <v>138582.01199999999</v>
      </c>
      <c r="BD121" s="22">
        <f>BD125+BD126+BD127+BD128+BD129+BD133+BD137+BD141+BD145+BD149+BD153+BD157+BD161+BD165+BD169+BD170+BD171+BD172+BD173+BD174+BD178</f>
        <v>0</v>
      </c>
      <c r="BE121" s="22">
        <f t="shared" si="429"/>
        <v>138582.01199999999</v>
      </c>
      <c r="BF121" s="22">
        <f t="shared" si="440"/>
        <v>1204454.1000000003</v>
      </c>
      <c r="BG121" s="22">
        <f>BG125+BG126+BG127+BG128+BG129+BG133+BG137+BG141+BG145+BG149+BG153+BG157+BG161+BG165</f>
        <v>0</v>
      </c>
      <c r="BH121" s="22">
        <f t="shared" si="356"/>
        <v>1204454.1000000003</v>
      </c>
      <c r="BI121" s="22">
        <f>BI125+BI126+BI127+BI128+BI129+BI133+BI137+BI141+BI145+BI149+BI153+BI157+BI161+BI165+BI169+BI170</f>
        <v>0</v>
      </c>
      <c r="BJ121" s="22">
        <f t="shared" si="430"/>
        <v>1204454.1000000003</v>
      </c>
      <c r="BK121" s="22">
        <f>BK125+BK126+BK127+BK128+BK129+BK133+BK137+BK141+BK145+BK149+BK153+BK157+BK161+BK165+BK169+BK170</f>
        <v>0</v>
      </c>
      <c r="BL121" s="22">
        <f t="shared" si="431"/>
        <v>1204454.1000000003</v>
      </c>
      <c r="BM121" s="22">
        <f>BM125+BM126+BM127+BM128+BM129+BM133+BM137+BM141+BM145+BM149+BM153+BM157+BM161+BM165+BM169+BM170</f>
        <v>0</v>
      </c>
      <c r="BN121" s="22">
        <f t="shared" si="432"/>
        <v>1204454.1000000003</v>
      </c>
      <c r="BO121" s="22">
        <f>BO125+BO126+BO127+BO128+BO129+BO133+BO137+BO141+BO145+BO149+BO153+BO157+BO161+BO165+BO169+BO170</f>
        <v>0</v>
      </c>
      <c r="BP121" s="22">
        <f t="shared" si="433"/>
        <v>1204454.1000000003</v>
      </c>
      <c r="BQ121" s="22">
        <f>BQ125+BQ126+BQ127+BQ128+BQ129+BQ133+BQ137+BQ141+BQ145+BQ149+BQ153+BQ157+BQ161+BQ165+BQ169+BQ170+BQ171+BQ172+BQ173</f>
        <v>-1112029.7999999998</v>
      </c>
      <c r="BR121" s="22">
        <f t="shared" si="434"/>
        <v>92424.300000000512</v>
      </c>
      <c r="BS121" s="22">
        <f>BS125+BS126+BS127+BS128+BS129+BS133+BS137+BS141+BS145+BS149+BS153+BS157+BS161+BS165+BS169+BS170+BS171+BS172+BS173</f>
        <v>0</v>
      </c>
      <c r="BT121" s="22">
        <f t="shared" si="435"/>
        <v>92424.300000000512</v>
      </c>
      <c r="BU121" s="22">
        <f>BU125+BU126+BU127+BU128+BU129+BU133+BU137+BU141+BU145+BU149+BU153+BU157+BU161+BU165+BU169+BU170+BU171+BU172+BU173+BU174</f>
        <v>0</v>
      </c>
      <c r="BV121" s="22">
        <f t="shared" si="436"/>
        <v>92424.300000000512</v>
      </c>
      <c r="BW121" s="22">
        <f>BW125+BW126+BW127+BW128+BW129+BW133+BW137+BW141+BW145+BW149+BW153+BW157+BW161+BW165+BW169+BW170+BW171+BW172+BW173+BW174+BW178</f>
        <v>-47321.2</v>
      </c>
      <c r="BX121" s="22">
        <f t="shared" si="437"/>
        <v>45103.100000000515</v>
      </c>
      <c r="BY121" s="22">
        <f>BY125+BY126+BY127+BY128+BY129+BY133+BY137+BY141+BY145+BY149+BY153+BY157+BY161+BY165+BY169+BY170+BY171+BY172+BY173+BY174+BY178</f>
        <v>0</v>
      </c>
      <c r="BZ121" s="22">
        <f t="shared" si="438"/>
        <v>45103.100000000515</v>
      </c>
      <c r="CA121" s="12"/>
      <c r="CC121" s="5"/>
    </row>
    <row r="122" spans="1:81" x14ac:dyDescent="0.3">
      <c r="A122" s="1"/>
      <c r="B122" s="28" t="s">
        <v>5</v>
      </c>
      <c r="C122" s="3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2"/>
      <c r="BI122" s="21"/>
      <c r="BJ122" s="22"/>
      <c r="BK122" s="21"/>
      <c r="BL122" s="22"/>
      <c r="BM122" s="21"/>
      <c r="BN122" s="22"/>
      <c r="BO122" s="21"/>
      <c r="BP122" s="22"/>
      <c r="BQ122" s="21"/>
      <c r="BR122" s="22"/>
      <c r="BS122" s="21"/>
      <c r="BT122" s="22"/>
      <c r="BU122" s="21"/>
      <c r="BV122" s="22"/>
      <c r="BW122" s="21"/>
      <c r="BX122" s="22"/>
      <c r="BY122" s="21"/>
      <c r="BZ122" s="22"/>
      <c r="CA122" s="12"/>
      <c r="CC122" s="5"/>
    </row>
    <row r="123" spans="1:81" hidden="1" x14ac:dyDescent="0.3">
      <c r="A123" s="1"/>
      <c r="B123" s="70" t="s">
        <v>6</v>
      </c>
      <c r="C123" s="2"/>
      <c r="D123" s="23">
        <f>D125+D126+D127+D128+D131+D135+D139+D143+D147+D151+D155+D159+D163+D167</f>
        <v>90065.5</v>
      </c>
      <c r="E123" s="23">
        <f>E125+E126+E127+E128+E131+E135+E139+E143+E147+E151+E155+E159+E163+E167</f>
        <v>0</v>
      </c>
      <c r="F123" s="23">
        <f t="shared" si="343"/>
        <v>90065.5</v>
      </c>
      <c r="G123" s="23">
        <f>G125+G126+G127+G128+G131+G135+G139+G143+G147+G151+G155+G159+G163+G167+G169+G170</f>
        <v>51009.46</v>
      </c>
      <c r="H123" s="23">
        <f t="shared" ref="H123:H129" si="441">F123+G123</f>
        <v>141074.96</v>
      </c>
      <c r="I123" s="23">
        <f>I125+I126+I127+I128+I131+I135+I139+I143+I147+I151+I155+I159+I163+I167+I169+I170</f>
        <v>0</v>
      </c>
      <c r="J123" s="23">
        <f t="shared" ref="J123:J129" si="442">H123+I123</f>
        <v>141074.96</v>
      </c>
      <c r="K123" s="23">
        <f>K125+K126+K127+K128+K131+K135+K139+K143+K147+K151+K155+K159+K163+K167+K169+K170</f>
        <v>0</v>
      </c>
      <c r="L123" s="23">
        <f t="shared" ref="L123:L129" si="443">J123+K123</f>
        <v>141074.96</v>
      </c>
      <c r="M123" s="23">
        <f>M125+M126+M127+M128+M131+M135+M139+M143+M147+M151+M155+M159+M163+M167+M169+M170</f>
        <v>0</v>
      </c>
      <c r="N123" s="23">
        <f t="shared" ref="N123:N129" si="444">L123+M123</f>
        <v>141074.96</v>
      </c>
      <c r="O123" s="23">
        <f>O125+O126+O127+O128+O131+O135+O139+O143+O147+O151+O155+O159+O163+O167+O169+O170+O171+O172+O173</f>
        <v>-57264.718999999997</v>
      </c>
      <c r="P123" s="23">
        <f t="shared" ref="P123:P129" si="445">N123+O123</f>
        <v>83810.240999999995</v>
      </c>
      <c r="Q123" s="23">
        <f>Q125+Q126+Q127+Q128+Q131+Q135+Q139+Q143+Q147+Q151+Q155+Q159+Q163+Q167+Q169+Q170+Q171+Q172+Q173</f>
        <v>0</v>
      </c>
      <c r="R123" s="23">
        <f t="shared" ref="R123:R129" si="446">P123+Q123</f>
        <v>83810.240999999995</v>
      </c>
      <c r="S123" s="23">
        <f>S125+S126+S127+S128+S131+S135+S139+S143+S147+S151+S155+S159+S163+S167+S169+S170+S171+S172+S173</f>
        <v>0</v>
      </c>
      <c r="T123" s="23">
        <f t="shared" ref="T123:T129" si="447">R123+S123</f>
        <v>83810.240999999995</v>
      </c>
      <c r="U123" s="23">
        <f>U125+U126+U127+U128+U131+U135+U139+U143+U147+U151+U155+U159+U163+U167+U169+U170+U171+U172+U173</f>
        <v>0</v>
      </c>
      <c r="V123" s="23">
        <f t="shared" ref="V123:V129" si="448">T123+U123</f>
        <v>83810.240999999995</v>
      </c>
      <c r="W123" s="23">
        <f>W125+W126+W127+W128+W131+W135+W139+W143+W147+W151+W155+W159+W163+W167+W169+W170+W171+W172+W173+W176</f>
        <v>0</v>
      </c>
      <c r="X123" s="23">
        <f t="shared" ref="X123:X129" si="449">V123+W123</f>
        <v>83810.240999999995</v>
      </c>
      <c r="Y123" s="23">
        <f>Y125+Y126+Y127+Y128+Y131+Y135+Y139+Y143+Y147+Y151+Y155+Y159+Y163+Y167+Y169+Y170+Y171+Y172+Y173+Y176</f>
        <v>0</v>
      </c>
      <c r="Z123" s="23">
        <f t="shared" ref="Z123:Z129" si="450">X123+Y123</f>
        <v>83810.240999999995</v>
      </c>
      <c r="AA123" s="23">
        <f>AA125+AA126+AA127+AA128+AA131+AA135+AA139+AA143+AA147+AA151+AA155+AA159+AA163+AA167+AA169+AA170+AA171+AA172+AA173+AA176+AA178</f>
        <v>33150.235000000001</v>
      </c>
      <c r="AB123" s="23">
        <f t="shared" ref="AB123:AB129" si="451">Z123+AA123</f>
        <v>116960.476</v>
      </c>
      <c r="AC123" s="23">
        <f>AC125+AC126+AC127+AC128+AC131+AC135+AC139+AC143+AC147+AC151+AC155+AC159+AC163+AC167+AC169+AC170+AC171+AC172+AC173+AC176+AC178</f>
        <v>0</v>
      </c>
      <c r="AD123" s="23">
        <f t="shared" ref="AD123:AD129" si="452">AB123+AC123</f>
        <v>116960.476</v>
      </c>
      <c r="AE123" s="23">
        <f>AE125+AE126+AE127+AE128+AE131+AE135+AE139+AE143+AE147+AE151+AE155+AE159+AE163+AE167+AE169+AE170+AE171+AE172+AE173+AE176+AE178</f>
        <v>0</v>
      </c>
      <c r="AF123" s="23">
        <f t="shared" ref="AF123:AF129" si="453">AD123+AE123</f>
        <v>116960.476</v>
      </c>
      <c r="AG123" s="23">
        <f t="shared" ref="AG123:BF123" si="454">AG125+AG126+AG127+AG128+AG131+AG135+AG139+AG143+AG147+AG151+AG155+AG159+AG163+AG167</f>
        <v>643565.29999999981</v>
      </c>
      <c r="AH123" s="23">
        <f>AH125+AH126+AH127+AH128+AH131+AH135+AH139+AH143+AH147+AH151+AH155+AH159+AH163+AH167</f>
        <v>-5289.8</v>
      </c>
      <c r="AI123" s="23">
        <f t="shared" si="345"/>
        <v>638275.49999999977</v>
      </c>
      <c r="AJ123" s="23">
        <f>AJ125+AJ126+AJ127+AJ128+AJ131+AJ135+AJ139+AJ143+AJ147+AJ151+AJ155+AJ159+AJ163+AJ167+AJ169+AJ170</f>
        <v>0</v>
      </c>
      <c r="AK123" s="23">
        <f t="shared" ref="AK123:AK129" si="455">AI123+AJ123</f>
        <v>638275.49999999977</v>
      </c>
      <c r="AL123" s="23">
        <f>AL125+AL126+AL127+AL128+AL131+AL135+AL139+AL143+AL147+AL151+AL155+AL159+AL163+AL167+AL169+AL170</f>
        <v>0</v>
      </c>
      <c r="AM123" s="23">
        <f t="shared" ref="AM123:AM129" si="456">AK123+AL123</f>
        <v>638275.49999999977</v>
      </c>
      <c r="AN123" s="23">
        <f>AN125+AN126+AN127+AN128+AN131+AN135+AN139+AN143+AN147+AN151+AN155+AN159+AN163+AN167+AN169+AN170</f>
        <v>0</v>
      </c>
      <c r="AO123" s="23">
        <f t="shared" ref="AO123:AO129" si="457">AM123+AN123</f>
        <v>638275.49999999977</v>
      </c>
      <c r="AP123" s="23">
        <f>AP125+AP126+AP127+AP128+AP131+AP135+AP139+AP143+AP147+AP151+AP155+AP159+AP163+AP167+AP169+AP170</f>
        <v>0</v>
      </c>
      <c r="AQ123" s="23">
        <f t="shared" ref="AQ123:AQ129" si="458">AO123+AP123</f>
        <v>638275.49999999977</v>
      </c>
      <c r="AR123" s="23">
        <f>AR125+AR126+AR127+AR128+AR131+AR135+AR139+AR143+AR147+AR151+AR155+AR159+AR163+AR167+AR169+AR170+AR171+AR172+AR173</f>
        <v>-377958.55299999996</v>
      </c>
      <c r="AS123" s="23">
        <f t="shared" ref="AS123:AS129" si="459">AQ123+AR123</f>
        <v>260316.94699999981</v>
      </c>
      <c r="AT123" s="23">
        <f>AT125+AT126+AT127+AT128+AT131+AT135+AT139+AT143+AT147+AT151+AT155+AT159+AT163+AT167+AT169+AT170+AT171+AT172+AT173</f>
        <v>0</v>
      </c>
      <c r="AU123" s="23">
        <f t="shared" ref="AU123:AU129" si="460">AS123+AT123</f>
        <v>260316.94699999981</v>
      </c>
      <c r="AV123" s="23">
        <f>AV125+AV126+AV127+AV128+AV131+AV135+AV139+AV143+AV147+AV151+AV155+AV159+AV163+AV167+AV169+AV170+AV171+AV172+AV173+AV176</f>
        <v>1913.96</v>
      </c>
      <c r="AW123" s="23">
        <f t="shared" ref="AW123:AW129" si="461">AU123+AV123</f>
        <v>262230.90699999983</v>
      </c>
      <c r="AX123" s="23">
        <f>AX125+AX126+AX127+AX128+AX131+AX135+AX139+AX143+AX147+AX151+AX155+AX159+AX163+AX167+AX169+AX170+AX171+AX172+AX173+AX176</f>
        <v>0</v>
      </c>
      <c r="AY123" s="23">
        <f t="shared" ref="AY123:AY129" si="462">AW123+AX123</f>
        <v>262230.90699999983</v>
      </c>
      <c r="AZ123" s="23">
        <f>AZ125+AZ126+AZ127+AZ128+AZ131+AZ135+AZ139+AZ143+AZ147+AZ151+AZ155+AZ159+AZ163+AZ167+AZ169+AZ170+AZ171+AZ172+AZ173+AZ176+AZ178</f>
        <v>-104737.24499999997</v>
      </c>
      <c r="BA123" s="23">
        <f t="shared" ref="BA123:BA129" si="463">AY123+AZ123</f>
        <v>157493.66199999987</v>
      </c>
      <c r="BB123" s="23">
        <f>BB125+BB126+BB127+BB128+BB131+BB135+BB139+BB143+BB147+BB151+BB155+BB159+BB163+BB167+BB169+BB170+BB171+BB172+BB173+BB176+BB178</f>
        <v>-41855.85</v>
      </c>
      <c r="BC123" s="23">
        <f t="shared" ref="BC123:BC129" si="464">BA123+BB123</f>
        <v>115637.81199999986</v>
      </c>
      <c r="BD123" s="23">
        <f>BD125+BD126+BD127+BD128+BD131+BD135+BD139+BD143+BD147+BD151+BD155+BD159+BD163+BD167+BD169+BD170+BD171+BD172+BD173+BD176+BD178</f>
        <v>0</v>
      </c>
      <c r="BE123" s="23">
        <f t="shared" ref="BE123:BE129" si="465">BC123+BD123</f>
        <v>115637.81199999986</v>
      </c>
      <c r="BF123" s="23">
        <f t="shared" si="454"/>
        <v>79454.10000000002</v>
      </c>
      <c r="BG123" s="23">
        <f>BG125+BG126+BG127+BG128+BG131+BG135+BG139+BG143+BG147+BG151+BG155+BG159+BG163+BG167</f>
        <v>0</v>
      </c>
      <c r="BH123" s="24">
        <f t="shared" si="356"/>
        <v>79454.10000000002</v>
      </c>
      <c r="BI123" s="23">
        <f>BI125+BI126+BI127+BI128+BI131+BI135+BI139+BI143+BI147+BI151+BI155+BI159+BI163+BI167+BI169+BI170</f>
        <v>0</v>
      </c>
      <c r="BJ123" s="24">
        <f t="shared" ref="BJ123:BJ129" si="466">BH123+BI123</f>
        <v>79454.10000000002</v>
      </c>
      <c r="BK123" s="23">
        <f>BK125+BK126+BK127+BK128+BK131+BK135+BK139+BK143+BK147+BK151+BK155+BK159+BK163+BK167+BK169+BK170</f>
        <v>0</v>
      </c>
      <c r="BL123" s="24">
        <f t="shared" ref="BL123:BL129" si="467">BJ123+BK123</f>
        <v>79454.10000000002</v>
      </c>
      <c r="BM123" s="23">
        <f>BM125+BM126+BM127+BM128+BM131+BM135+BM139+BM143+BM147+BM151+BM155+BM159+BM163+BM167+BM169+BM170</f>
        <v>0</v>
      </c>
      <c r="BN123" s="24">
        <f t="shared" ref="BN123:BN129" si="468">BL123+BM123</f>
        <v>79454.10000000002</v>
      </c>
      <c r="BO123" s="23">
        <f>BO125+BO126+BO127+BO128+BO131+BO135+BO139+BO143+BO147+BO151+BO155+BO159+BO163+BO167+BO169+BO170</f>
        <v>0</v>
      </c>
      <c r="BP123" s="24">
        <f t="shared" ref="BP123:BP129" si="469">BN123+BO123</f>
        <v>79454.10000000002</v>
      </c>
      <c r="BQ123" s="23">
        <f>BQ125+BQ126+BQ127+BQ128+BQ131+BQ135+BQ139+BQ143+BQ147+BQ151+BQ155+BQ159+BQ163+BQ167+BQ169+BQ170+BQ171+BQ172+BQ173</f>
        <v>-32132.9</v>
      </c>
      <c r="BR123" s="24">
        <f t="shared" ref="BR123:BR129" si="470">BP123+BQ123</f>
        <v>47321.200000000019</v>
      </c>
      <c r="BS123" s="23">
        <f>BS125+BS126+BS127+BS128+BS131+BS135+BS139+BS143+BS147+BS151+BS155+BS159+BS163+BS167+BS169+BS170+BS171+BS172+BS173</f>
        <v>0</v>
      </c>
      <c r="BT123" s="24">
        <f t="shared" ref="BT123:BT129" si="471">BR123+BS123</f>
        <v>47321.200000000019</v>
      </c>
      <c r="BU123" s="23">
        <f>BU125+BU126+BU127+BU128+BU131+BU135+BU139+BU143+BU147+BU151+BU155+BU159+BU163+BU167+BU169+BU170+BU171+BU172+BU173+BU176</f>
        <v>0</v>
      </c>
      <c r="BV123" s="24">
        <f t="shared" ref="BV123:BV129" si="472">BT123+BU123</f>
        <v>47321.200000000019</v>
      </c>
      <c r="BW123" s="23">
        <f>BW125+BW126+BW127+BW128+BW131+BW135+BW139+BW143+BW147+BW151+BW155+BW159+BW163+BW167+BW169+BW170+BW171+BW172+BW173+BW176+BW178</f>
        <v>-47321.2</v>
      </c>
      <c r="BX123" s="24">
        <f t="shared" ref="BX123:BX129" si="473">BV123+BW123</f>
        <v>0</v>
      </c>
      <c r="BY123" s="23">
        <f>BY125+BY126+BY127+BY128+BY131+BY135+BY139+BY143+BY147+BY151+BY155+BY159+BY163+BY167+BY169+BY170+BY171+BY172+BY173+BY176+BY178</f>
        <v>0</v>
      </c>
      <c r="BZ123" s="24">
        <f t="shared" ref="BZ123:BZ129" si="474">BX123+BY123</f>
        <v>0</v>
      </c>
      <c r="CA123" s="13"/>
      <c r="CB123" s="7" t="s">
        <v>28</v>
      </c>
      <c r="CC123" s="5"/>
    </row>
    <row r="124" spans="1:81" x14ac:dyDescent="0.3">
      <c r="A124" s="1"/>
      <c r="B124" s="33" t="s">
        <v>16</v>
      </c>
      <c r="C124" s="33"/>
      <c r="D124" s="21">
        <f>D132+D136+D140+D144+D148+D152+D156+D160+D164+D168</f>
        <v>159974.70000000001</v>
      </c>
      <c r="E124" s="21">
        <f>E132+E136+E140+E144+E148+E152+E156+E160+E164+E168</f>
        <v>0</v>
      </c>
      <c r="F124" s="21">
        <f>D124+E124</f>
        <v>159974.70000000001</v>
      </c>
      <c r="G124" s="21">
        <f>G132+G136+G140+G144+G148+G152+G156+G160+G164+G168</f>
        <v>0</v>
      </c>
      <c r="H124" s="21">
        <f>F124+G124</f>
        <v>159974.70000000001</v>
      </c>
      <c r="I124" s="21">
        <f>I132+I136+I140+I144+I148+I152+I156+I160+I164+I168</f>
        <v>0</v>
      </c>
      <c r="J124" s="21">
        <f t="shared" si="442"/>
        <v>159974.70000000001</v>
      </c>
      <c r="K124" s="21">
        <f>K132+K136+K140+K144+K148+K152+K156+K160+K164+K168</f>
        <v>0</v>
      </c>
      <c r="L124" s="21">
        <f t="shared" si="443"/>
        <v>159974.70000000001</v>
      </c>
      <c r="M124" s="21">
        <f>M132+M136+M140+M144+M148+M152+M156+M160+M164+M168</f>
        <v>0</v>
      </c>
      <c r="N124" s="21">
        <f t="shared" si="444"/>
        <v>159974.70000000001</v>
      </c>
      <c r="O124" s="21">
        <f>O132+O136+O140+O144+O148+O152+O156+O160+O164+O168</f>
        <v>-109646.3</v>
      </c>
      <c r="P124" s="21">
        <f t="shared" si="445"/>
        <v>50328.400000000009</v>
      </c>
      <c r="Q124" s="21">
        <f>Q132+Q136+Q140+Q144+Q148+Q152+Q156+Q160+Q164+Q168</f>
        <v>0</v>
      </c>
      <c r="R124" s="21">
        <f t="shared" si="446"/>
        <v>50328.400000000009</v>
      </c>
      <c r="S124" s="21">
        <f>S132+S136+S140+S144+S148+S152+S156+S160+S164+S168</f>
        <v>0</v>
      </c>
      <c r="T124" s="21">
        <f t="shared" si="447"/>
        <v>50328.400000000009</v>
      </c>
      <c r="U124" s="21">
        <f>U132+U136+U140+U144+U148+U152+U156+U160+U164+U168</f>
        <v>0</v>
      </c>
      <c r="V124" s="21">
        <f t="shared" si="448"/>
        <v>50328.400000000009</v>
      </c>
      <c r="W124" s="21">
        <f>W132+W136+W140+W144+W148+W152+W156+W160+W164+W168+W177</f>
        <v>-4872.3</v>
      </c>
      <c r="X124" s="21">
        <f t="shared" si="449"/>
        <v>45456.100000000006</v>
      </c>
      <c r="Y124" s="21">
        <f>Y132+Y136+Y140+Y144+Y148+Y152+Y156+Y160+Y164+Y168+Y177</f>
        <v>0</v>
      </c>
      <c r="Z124" s="21">
        <f t="shared" si="450"/>
        <v>45456.100000000006</v>
      </c>
      <c r="AA124" s="21">
        <f>AA132+AA136+AA140+AA144+AA148+AA152+AA156+AA160+AA164+AA168+AA177</f>
        <v>0</v>
      </c>
      <c r="AB124" s="21">
        <f t="shared" si="451"/>
        <v>45456.100000000006</v>
      </c>
      <c r="AC124" s="21">
        <f>AC132+AC136+AC140+AC144+AC148+AC152+AC156+AC160+AC164+AC168+AC177</f>
        <v>0</v>
      </c>
      <c r="AD124" s="21">
        <f t="shared" si="452"/>
        <v>45456.100000000006</v>
      </c>
      <c r="AE124" s="21">
        <f>AE132+AE136+AE140+AE144+AE148+AE152+AE156+AE160+AE164+AE168+AE177</f>
        <v>0</v>
      </c>
      <c r="AF124" s="21">
        <f t="shared" si="453"/>
        <v>45456.100000000006</v>
      </c>
      <c r="AG124" s="21">
        <f t="shared" ref="AG124:BF124" si="475">AG132+AG136+AG140+AG144+AG148+AG152+AG156+AG160+AG164+AG168</f>
        <v>275936.80000000005</v>
      </c>
      <c r="AH124" s="21">
        <f>AH132+AH136+AH140+AH144+AH148+AH152+AH156+AH160+AH164+AH168</f>
        <v>0</v>
      </c>
      <c r="AI124" s="21">
        <f t="shared" si="345"/>
        <v>275936.80000000005</v>
      </c>
      <c r="AJ124" s="21">
        <f>AJ132+AJ136+AJ140+AJ144+AJ148+AJ152+AJ156+AJ160+AJ164+AJ168</f>
        <v>0</v>
      </c>
      <c r="AK124" s="21">
        <f t="shared" si="455"/>
        <v>275936.80000000005</v>
      </c>
      <c r="AL124" s="21">
        <f>AL132+AL136+AL140+AL144+AL148+AL152+AL156+AL160+AL164+AL168</f>
        <v>0</v>
      </c>
      <c r="AM124" s="21">
        <f t="shared" si="456"/>
        <v>275936.80000000005</v>
      </c>
      <c r="AN124" s="21">
        <f>AN132+AN136+AN140+AN144+AN148+AN152+AN156+AN160+AN164+AN168</f>
        <v>0</v>
      </c>
      <c r="AO124" s="21">
        <f t="shared" si="457"/>
        <v>275936.80000000005</v>
      </c>
      <c r="AP124" s="21">
        <f>AP132+AP136+AP140+AP144+AP148+AP152+AP156+AP160+AP164+AP168</f>
        <v>0</v>
      </c>
      <c r="AQ124" s="21">
        <f t="shared" si="458"/>
        <v>275936.80000000005</v>
      </c>
      <c r="AR124" s="21">
        <f>AR132+AR136+AR140+AR144+AR148+AR152+AR156+AR160+AR164+AR168</f>
        <v>-258734.5</v>
      </c>
      <c r="AS124" s="21">
        <f t="shared" si="459"/>
        <v>17202.300000000047</v>
      </c>
      <c r="AT124" s="21">
        <f>AT132+AT136+AT140+AT144+AT148+AT152+AT156+AT160+AT164+AT168</f>
        <v>0</v>
      </c>
      <c r="AU124" s="21">
        <f t="shared" si="460"/>
        <v>17202.300000000047</v>
      </c>
      <c r="AV124" s="21">
        <f>AV132+AV136+AV140+AV144+AV148+AV152+AV156+AV160+AV164+AV168+AV177</f>
        <v>5741.9</v>
      </c>
      <c r="AW124" s="21">
        <f t="shared" si="461"/>
        <v>22944.200000000048</v>
      </c>
      <c r="AX124" s="21">
        <f>AX132+AX136+AX140+AX144+AX148+AX152+AX156+AX160+AX164+AX168+AX177</f>
        <v>0</v>
      </c>
      <c r="AY124" s="21">
        <f t="shared" si="462"/>
        <v>22944.200000000048</v>
      </c>
      <c r="AZ124" s="21">
        <f>AZ132+AZ136+AZ140+AZ144+AZ148+AZ152+AZ156+AZ160+AZ164+AZ168+AZ177</f>
        <v>0</v>
      </c>
      <c r="BA124" s="21">
        <f t="shared" si="463"/>
        <v>22944.200000000048</v>
      </c>
      <c r="BB124" s="21">
        <f>BB132+BB136+BB140+BB144+BB148+BB152+BB156+BB160+BB164+BB168+BB177</f>
        <v>0</v>
      </c>
      <c r="BC124" s="21">
        <f t="shared" si="464"/>
        <v>22944.200000000048</v>
      </c>
      <c r="BD124" s="21">
        <f>BD132+BD136+BD140+BD144+BD148+BD152+BD156+BD160+BD164+BD168+BD177</f>
        <v>0</v>
      </c>
      <c r="BE124" s="21">
        <f t="shared" si="465"/>
        <v>22944.200000000048</v>
      </c>
      <c r="BF124" s="21">
        <f t="shared" si="475"/>
        <v>1125000.0000000002</v>
      </c>
      <c r="BG124" s="21">
        <f>BG132+BG136+BG140+BG144+BG148+BG152+BG156+BG160+BG164+BG168</f>
        <v>0</v>
      </c>
      <c r="BH124" s="22">
        <f t="shared" si="356"/>
        <v>1125000.0000000002</v>
      </c>
      <c r="BI124" s="21">
        <f>BI132+BI136+BI140+BI144+BI148+BI152+BI156+BI160+BI164+BI168</f>
        <v>0</v>
      </c>
      <c r="BJ124" s="22">
        <f t="shared" si="466"/>
        <v>1125000.0000000002</v>
      </c>
      <c r="BK124" s="21">
        <f>BK132+BK136+BK140+BK144+BK148+BK152+BK156+BK160+BK164+BK168</f>
        <v>0</v>
      </c>
      <c r="BL124" s="22">
        <f t="shared" si="467"/>
        <v>1125000.0000000002</v>
      </c>
      <c r="BM124" s="21">
        <f>BM132+BM136+BM140+BM144+BM148+BM152+BM156+BM160+BM164+BM168</f>
        <v>0</v>
      </c>
      <c r="BN124" s="22">
        <f t="shared" si="468"/>
        <v>1125000.0000000002</v>
      </c>
      <c r="BO124" s="21">
        <f>BO132+BO136+BO140+BO144+BO148+BO152+BO156+BO160+BO164+BO168</f>
        <v>0</v>
      </c>
      <c r="BP124" s="22">
        <f t="shared" si="469"/>
        <v>1125000.0000000002</v>
      </c>
      <c r="BQ124" s="21">
        <f>BQ132+BQ136+BQ140+BQ144+BQ148+BQ152+BQ156+BQ160+BQ164+BQ168</f>
        <v>-1079896.8999999999</v>
      </c>
      <c r="BR124" s="22">
        <f t="shared" si="470"/>
        <v>45103.100000000326</v>
      </c>
      <c r="BS124" s="21">
        <f>BS132+BS136+BS140+BS144+BS148+BS152+BS156+BS160+BS164+BS168</f>
        <v>0</v>
      </c>
      <c r="BT124" s="22">
        <f t="shared" si="471"/>
        <v>45103.100000000326</v>
      </c>
      <c r="BU124" s="21">
        <f>BU132+BU136+BU140+BU144+BU148+BU152+BU156+BU160+BU164+BU168+BU177</f>
        <v>0</v>
      </c>
      <c r="BV124" s="22">
        <f t="shared" si="472"/>
        <v>45103.100000000326</v>
      </c>
      <c r="BW124" s="21">
        <f>BW132+BW136+BW140+BW144+BW148+BW152+BW156+BW160+BW164+BW168+BW177</f>
        <v>0</v>
      </c>
      <c r="BX124" s="22">
        <f t="shared" si="473"/>
        <v>45103.100000000326</v>
      </c>
      <c r="BY124" s="21">
        <f>BY132+BY136+BY140+BY144+BY148+BY152+BY156+BY160+BY164+BY168+BY177</f>
        <v>0</v>
      </c>
      <c r="BZ124" s="22">
        <f t="shared" si="474"/>
        <v>45103.100000000326</v>
      </c>
      <c r="CA124" s="12"/>
      <c r="CC124" s="5"/>
    </row>
    <row r="125" spans="1:81" ht="56.25" x14ac:dyDescent="0.3">
      <c r="A125" s="1" t="s">
        <v>185</v>
      </c>
      <c r="B125" s="33" t="s">
        <v>60</v>
      </c>
      <c r="C125" s="34" t="s">
        <v>58</v>
      </c>
      <c r="D125" s="21">
        <v>7202.2</v>
      </c>
      <c r="E125" s="21"/>
      <c r="F125" s="21">
        <f t="shared" si="343"/>
        <v>7202.2</v>
      </c>
      <c r="G125" s="21"/>
      <c r="H125" s="21">
        <f t="shared" si="441"/>
        <v>7202.2</v>
      </c>
      <c r="I125" s="21"/>
      <c r="J125" s="21">
        <f t="shared" si="442"/>
        <v>7202.2</v>
      </c>
      <c r="K125" s="21"/>
      <c r="L125" s="21">
        <f t="shared" si="443"/>
        <v>7202.2</v>
      </c>
      <c r="M125" s="21"/>
      <c r="N125" s="21">
        <f t="shared" si="444"/>
        <v>7202.2</v>
      </c>
      <c r="O125" s="21">
        <v>-7202.2</v>
      </c>
      <c r="P125" s="21">
        <f t="shared" si="445"/>
        <v>0</v>
      </c>
      <c r="Q125" s="21"/>
      <c r="R125" s="21">
        <f t="shared" si="446"/>
        <v>0</v>
      </c>
      <c r="S125" s="21"/>
      <c r="T125" s="21">
        <f t="shared" si="447"/>
        <v>0</v>
      </c>
      <c r="U125" s="21"/>
      <c r="V125" s="21">
        <f t="shared" si="448"/>
        <v>0</v>
      </c>
      <c r="W125" s="21"/>
      <c r="X125" s="21">
        <f t="shared" si="449"/>
        <v>0</v>
      </c>
      <c r="Y125" s="21"/>
      <c r="Z125" s="21">
        <f t="shared" si="450"/>
        <v>0</v>
      </c>
      <c r="AA125" s="21"/>
      <c r="AB125" s="21">
        <f t="shared" si="451"/>
        <v>0</v>
      </c>
      <c r="AC125" s="21"/>
      <c r="AD125" s="21">
        <f t="shared" si="452"/>
        <v>0</v>
      </c>
      <c r="AE125" s="21"/>
      <c r="AF125" s="21">
        <f t="shared" si="453"/>
        <v>0</v>
      </c>
      <c r="AG125" s="21">
        <v>0</v>
      </c>
      <c r="AH125" s="21"/>
      <c r="AI125" s="21">
        <f t="shared" si="345"/>
        <v>0</v>
      </c>
      <c r="AJ125" s="21"/>
      <c r="AK125" s="21">
        <f t="shared" si="455"/>
        <v>0</v>
      </c>
      <c r="AL125" s="21"/>
      <c r="AM125" s="21">
        <f t="shared" si="456"/>
        <v>0</v>
      </c>
      <c r="AN125" s="21"/>
      <c r="AO125" s="21">
        <f t="shared" si="457"/>
        <v>0</v>
      </c>
      <c r="AP125" s="21"/>
      <c r="AQ125" s="21">
        <f t="shared" si="458"/>
        <v>0</v>
      </c>
      <c r="AR125" s="21">
        <v>7202.2</v>
      </c>
      <c r="AS125" s="21">
        <f t="shared" si="459"/>
        <v>7202.2</v>
      </c>
      <c r="AT125" s="21"/>
      <c r="AU125" s="21">
        <f t="shared" si="460"/>
        <v>7202.2</v>
      </c>
      <c r="AV125" s="21"/>
      <c r="AW125" s="21">
        <f t="shared" si="461"/>
        <v>7202.2</v>
      </c>
      <c r="AX125" s="21"/>
      <c r="AY125" s="21">
        <f t="shared" si="462"/>
        <v>7202.2</v>
      </c>
      <c r="AZ125" s="21"/>
      <c r="BA125" s="21">
        <f t="shared" si="463"/>
        <v>7202.2</v>
      </c>
      <c r="BB125" s="21"/>
      <c r="BC125" s="21">
        <f t="shared" si="464"/>
        <v>7202.2</v>
      </c>
      <c r="BD125" s="21"/>
      <c r="BE125" s="21">
        <f t="shared" si="465"/>
        <v>7202.2</v>
      </c>
      <c r="BF125" s="21">
        <v>0</v>
      </c>
      <c r="BG125" s="21"/>
      <c r="BH125" s="22">
        <f t="shared" si="356"/>
        <v>0</v>
      </c>
      <c r="BI125" s="21"/>
      <c r="BJ125" s="22">
        <f t="shared" si="466"/>
        <v>0</v>
      </c>
      <c r="BK125" s="21"/>
      <c r="BL125" s="22">
        <f t="shared" si="467"/>
        <v>0</v>
      </c>
      <c r="BM125" s="21"/>
      <c r="BN125" s="22">
        <f t="shared" si="468"/>
        <v>0</v>
      </c>
      <c r="BO125" s="21"/>
      <c r="BP125" s="22">
        <f t="shared" si="469"/>
        <v>0</v>
      </c>
      <c r="BQ125" s="21"/>
      <c r="BR125" s="22">
        <f t="shared" si="470"/>
        <v>0</v>
      </c>
      <c r="BS125" s="21"/>
      <c r="BT125" s="22">
        <f t="shared" si="471"/>
        <v>0</v>
      </c>
      <c r="BU125" s="21"/>
      <c r="BV125" s="22">
        <f t="shared" si="472"/>
        <v>0</v>
      </c>
      <c r="BW125" s="21"/>
      <c r="BX125" s="22">
        <f t="shared" si="473"/>
        <v>0</v>
      </c>
      <c r="BY125" s="21"/>
      <c r="BZ125" s="22">
        <f t="shared" si="474"/>
        <v>0</v>
      </c>
      <c r="CA125" s="12" t="s">
        <v>76</v>
      </c>
      <c r="CC125" s="5"/>
    </row>
    <row r="126" spans="1:81" ht="56.25" x14ac:dyDescent="0.3">
      <c r="A126" s="1" t="s">
        <v>186</v>
      </c>
      <c r="B126" s="33" t="s">
        <v>61</v>
      </c>
      <c r="C126" s="33" t="s">
        <v>58</v>
      </c>
      <c r="D126" s="21">
        <v>0</v>
      </c>
      <c r="E126" s="21"/>
      <c r="F126" s="21">
        <f t="shared" si="343"/>
        <v>0</v>
      </c>
      <c r="G126" s="21"/>
      <c r="H126" s="21">
        <f t="shared" si="441"/>
        <v>0</v>
      </c>
      <c r="I126" s="21"/>
      <c r="J126" s="21">
        <f t="shared" si="442"/>
        <v>0</v>
      </c>
      <c r="K126" s="21"/>
      <c r="L126" s="21">
        <f t="shared" si="443"/>
        <v>0</v>
      </c>
      <c r="M126" s="21"/>
      <c r="N126" s="21">
        <f t="shared" si="444"/>
        <v>0</v>
      </c>
      <c r="O126" s="21"/>
      <c r="P126" s="21">
        <f t="shared" si="445"/>
        <v>0</v>
      </c>
      <c r="Q126" s="21"/>
      <c r="R126" s="21">
        <f t="shared" si="446"/>
        <v>0</v>
      </c>
      <c r="S126" s="21"/>
      <c r="T126" s="21">
        <f t="shared" si="447"/>
        <v>0</v>
      </c>
      <c r="U126" s="21"/>
      <c r="V126" s="21">
        <f t="shared" si="448"/>
        <v>0</v>
      </c>
      <c r="W126" s="21"/>
      <c r="X126" s="21">
        <f t="shared" si="449"/>
        <v>0</v>
      </c>
      <c r="Y126" s="21"/>
      <c r="Z126" s="21">
        <f t="shared" si="450"/>
        <v>0</v>
      </c>
      <c r="AA126" s="21"/>
      <c r="AB126" s="21">
        <f t="shared" si="451"/>
        <v>0</v>
      </c>
      <c r="AC126" s="21"/>
      <c r="AD126" s="21">
        <f t="shared" si="452"/>
        <v>0</v>
      </c>
      <c r="AE126" s="21"/>
      <c r="AF126" s="21">
        <f t="shared" si="453"/>
        <v>0</v>
      </c>
      <c r="AG126" s="21">
        <v>9362.9</v>
      </c>
      <c r="AH126" s="21"/>
      <c r="AI126" s="21">
        <f t="shared" si="345"/>
        <v>9362.9</v>
      </c>
      <c r="AJ126" s="21"/>
      <c r="AK126" s="21">
        <f t="shared" si="455"/>
        <v>9362.9</v>
      </c>
      <c r="AL126" s="21"/>
      <c r="AM126" s="21">
        <f t="shared" si="456"/>
        <v>9362.9</v>
      </c>
      <c r="AN126" s="21"/>
      <c r="AO126" s="21">
        <f t="shared" si="457"/>
        <v>9362.9</v>
      </c>
      <c r="AP126" s="21"/>
      <c r="AQ126" s="21">
        <f t="shared" si="458"/>
        <v>9362.9</v>
      </c>
      <c r="AR126" s="21"/>
      <c r="AS126" s="21">
        <f t="shared" si="459"/>
        <v>9362.9</v>
      </c>
      <c r="AT126" s="21"/>
      <c r="AU126" s="21">
        <f t="shared" si="460"/>
        <v>9362.9</v>
      </c>
      <c r="AV126" s="21"/>
      <c r="AW126" s="21">
        <f t="shared" si="461"/>
        <v>9362.9</v>
      </c>
      <c r="AX126" s="21"/>
      <c r="AY126" s="21">
        <f t="shared" si="462"/>
        <v>9362.9</v>
      </c>
      <c r="AZ126" s="21"/>
      <c r="BA126" s="21">
        <f t="shared" si="463"/>
        <v>9362.9</v>
      </c>
      <c r="BB126" s="21"/>
      <c r="BC126" s="21">
        <f t="shared" si="464"/>
        <v>9362.9</v>
      </c>
      <c r="BD126" s="21"/>
      <c r="BE126" s="21">
        <f t="shared" si="465"/>
        <v>9362.9</v>
      </c>
      <c r="BF126" s="22">
        <v>0</v>
      </c>
      <c r="BG126" s="21"/>
      <c r="BH126" s="22">
        <f t="shared" si="356"/>
        <v>0</v>
      </c>
      <c r="BI126" s="21"/>
      <c r="BJ126" s="22">
        <f t="shared" si="466"/>
        <v>0</v>
      </c>
      <c r="BK126" s="21"/>
      <c r="BL126" s="22">
        <f t="shared" si="467"/>
        <v>0</v>
      </c>
      <c r="BM126" s="21"/>
      <c r="BN126" s="22">
        <f t="shared" si="468"/>
        <v>0</v>
      </c>
      <c r="BO126" s="21"/>
      <c r="BP126" s="22">
        <f t="shared" si="469"/>
        <v>0</v>
      </c>
      <c r="BQ126" s="21"/>
      <c r="BR126" s="22">
        <f t="shared" si="470"/>
        <v>0</v>
      </c>
      <c r="BS126" s="21"/>
      <c r="BT126" s="22">
        <f t="shared" si="471"/>
        <v>0</v>
      </c>
      <c r="BU126" s="21"/>
      <c r="BV126" s="22">
        <f t="shared" si="472"/>
        <v>0</v>
      </c>
      <c r="BW126" s="21"/>
      <c r="BX126" s="22">
        <f t="shared" si="473"/>
        <v>0</v>
      </c>
      <c r="BY126" s="21"/>
      <c r="BZ126" s="22">
        <f t="shared" si="474"/>
        <v>0</v>
      </c>
      <c r="CA126" s="12" t="s">
        <v>77</v>
      </c>
      <c r="CC126" s="5"/>
    </row>
    <row r="127" spans="1:81" ht="56.25" hidden="1" x14ac:dyDescent="0.3">
      <c r="A127" s="1" t="s">
        <v>187</v>
      </c>
      <c r="B127" s="33" t="s">
        <v>62</v>
      </c>
      <c r="C127" s="29" t="s">
        <v>58</v>
      </c>
      <c r="D127" s="21">
        <v>7202.2</v>
      </c>
      <c r="E127" s="21"/>
      <c r="F127" s="21">
        <f t="shared" si="343"/>
        <v>7202.2</v>
      </c>
      <c r="G127" s="21"/>
      <c r="H127" s="21">
        <f t="shared" si="441"/>
        <v>7202.2</v>
      </c>
      <c r="I127" s="21"/>
      <c r="J127" s="21">
        <f t="shared" si="442"/>
        <v>7202.2</v>
      </c>
      <c r="K127" s="21"/>
      <c r="L127" s="21">
        <f t="shared" si="443"/>
        <v>7202.2</v>
      </c>
      <c r="M127" s="21"/>
      <c r="N127" s="21">
        <f t="shared" si="444"/>
        <v>7202.2</v>
      </c>
      <c r="O127" s="21">
        <v>-7202.2</v>
      </c>
      <c r="P127" s="21">
        <f t="shared" si="445"/>
        <v>0</v>
      </c>
      <c r="Q127" s="21"/>
      <c r="R127" s="21">
        <f t="shared" si="446"/>
        <v>0</v>
      </c>
      <c r="S127" s="21"/>
      <c r="T127" s="21">
        <f t="shared" si="447"/>
        <v>0</v>
      </c>
      <c r="U127" s="21"/>
      <c r="V127" s="21">
        <f t="shared" si="448"/>
        <v>0</v>
      </c>
      <c r="W127" s="21"/>
      <c r="X127" s="21">
        <f t="shared" si="449"/>
        <v>0</v>
      </c>
      <c r="Y127" s="21"/>
      <c r="Z127" s="21">
        <f t="shared" si="450"/>
        <v>0</v>
      </c>
      <c r="AA127" s="21"/>
      <c r="AB127" s="21">
        <f t="shared" si="451"/>
        <v>0</v>
      </c>
      <c r="AC127" s="21"/>
      <c r="AD127" s="21">
        <f t="shared" si="452"/>
        <v>0</v>
      </c>
      <c r="AE127" s="21"/>
      <c r="AF127" s="21">
        <f t="shared" si="453"/>
        <v>0</v>
      </c>
      <c r="AG127" s="21">
        <v>40000</v>
      </c>
      <c r="AH127" s="21"/>
      <c r="AI127" s="21">
        <f t="shared" si="345"/>
        <v>40000</v>
      </c>
      <c r="AJ127" s="21"/>
      <c r="AK127" s="21">
        <f t="shared" si="455"/>
        <v>40000</v>
      </c>
      <c r="AL127" s="21"/>
      <c r="AM127" s="21">
        <f t="shared" si="456"/>
        <v>40000</v>
      </c>
      <c r="AN127" s="21"/>
      <c r="AO127" s="21">
        <f t="shared" si="457"/>
        <v>40000</v>
      </c>
      <c r="AP127" s="21"/>
      <c r="AQ127" s="21">
        <f t="shared" si="458"/>
        <v>40000</v>
      </c>
      <c r="AR127" s="21">
        <v>7202.2</v>
      </c>
      <c r="AS127" s="21">
        <f t="shared" si="459"/>
        <v>47202.2</v>
      </c>
      <c r="AT127" s="21"/>
      <c r="AU127" s="21">
        <f t="shared" si="460"/>
        <v>47202.2</v>
      </c>
      <c r="AV127" s="21"/>
      <c r="AW127" s="21">
        <f t="shared" si="461"/>
        <v>47202.2</v>
      </c>
      <c r="AX127" s="21"/>
      <c r="AY127" s="21">
        <f t="shared" si="462"/>
        <v>47202.2</v>
      </c>
      <c r="AZ127" s="21">
        <v>-47202.2</v>
      </c>
      <c r="BA127" s="21">
        <f t="shared" si="463"/>
        <v>0</v>
      </c>
      <c r="BB127" s="21"/>
      <c r="BC127" s="21">
        <f t="shared" si="464"/>
        <v>0</v>
      </c>
      <c r="BD127" s="21"/>
      <c r="BE127" s="21">
        <f t="shared" si="465"/>
        <v>0</v>
      </c>
      <c r="BF127" s="22">
        <v>47321.2</v>
      </c>
      <c r="BG127" s="21"/>
      <c r="BH127" s="22">
        <f t="shared" si="356"/>
        <v>47321.2</v>
      </c>
      <c r="BI127" s="21"/>
      <c r="BJ127" s="22">
        <f t="shared" si="466"/>
        <v>47321.2</v>
      </c>
      <c r="BK127" s="21"/>
      <c r="BL127" s="22">
        <f t="shared" si="467"/>
        <v>47321.2</v>
      </c>
      <c r="BM127" s="21"/>
      <c r="BN127" s="22">
        <f t="shared" si="468"/>
        <v>47321.2</v>
      </c>
      <c r="BO127" s="21"/>
      <c r="BP127" s="22">
        <f t="shared" si="469"/>
        <v>47321.2</v>
      </c>
      <c r="BQ127" s="21"/>
      <c r="BR127" s="22">
        <f t="shared" si="470"/>
        <v>47321.2</v>
      </c>
      <c r="BS127" s="21"/>
      <c r="BT127" s="22">
        <f t="shared" si="471"/>
        <v>47321.2</v>
      </c>
      <c r="BU127" s="21"/>
      <c r="BV127" s="22">
        <f t="shared" si="472"/>
        <v>47321.2</v>
      </c>
      <c r="BW127" s="21">
        <v>-47321.2</v>
      </c>
      <c r="BX127" s="22">
        <f t="shared" si="473"/>
        <v>0</v>
      </c>
      <c r="BY127" s="21"/>
      <c r="BZ127" s="22">
        <f t="shared" si="474"/>
        <v>0</v>
      </c>
      <c r="CA127" s="13" t="s">
        <v>78</v>
      </c>
      <c r="CB127" s="7" t="s">
        <v>28</v>
      </c>
      <c r="CC127" s="5"/>
    </row>
    <row r="128" spans="1:81" ht="56.25" x14ac:dyDescent="0.3">
      <c r="A128" s="1" t="s">
        <v>187</v>
      </c>
      <c r="B128" s="33" t="s">
        <v>63</v>
      </c>
      <c r="C128" s="33" t="s">
        <v>58</v>
      </c>
      <c r="D128" s="21">
        <v>0</v>
      </c>
      <c r="E128" s="21"/>
      <c r="F128" s="21">
        <f t="shared" si="343"/>
        <v>0</v>
      </c>
      <c r="G128" s="21"/>
      <c r="H128" s="21">
        <f t="shared" si="441"/>
        <v>0</v>
      </c>
      <c r="I128" s="21"/>
      <c r="J128" s="21">
        <f t="shared" si="442"/>
        <v>0</v>
      </c>
      <c r="K128" s="21"/>
      <c r="L128" s="21">
        <f t="shared" si="443"/>
        <v>0</v>
      </c>
      <c r="M128" s="21"/>
      <c r="N128" s="21">
        <f t="shared" si="444"/>
        <v>0</v>
      </c>
      <c r="O128" s="21"/>
      <c r="P128" s="21">
        <f t="shared" si="445"/>
        <v>0</v>
      </c>
      <c r="Q128" s="21"/>
      <c r="R128" s="21">
        <f t="shared" si="446"/>
        <v>0</v>
      </c>
      <c r="S128" s="21"/>
      <c r="T128" s="21">
        <f t="shared" si="447"/>
        <v>0</v>
      </c>
      <c r="U128" s="21"/>
      <c r="V128" s="21">
        <f t="shared" si="448"/>
        <v>0</v>
      </c>
      <c r="W128" s="21"/>
      <c r="X128" s="21">
        <f t="shared" si="449"/>
        <v>0</v>
      </c>
      <c r="Y128" s="21"/>
      <c r="Z128" s="21">
        <f t="shared" si="450"/>
        <v>0</v>
      </c>
      <c r="AA128" s="21"/>
      <c r="AB128" s="21">
        <f t="shared" si="451"/>
        <v>0</v>
      </c>
      <c r="AC128" s="21"/>
      <c r="AD128" s="21">
        <f t="shared" si="452"/>
        <v>0</v>
      </c>
      <c r="AE128" s="21"/>
      <c r="AF128" s="21">
        <f t="shared" si="453"/>
        <v>0</v>
      </c>
      <c r="AG128" s="21">
        <v>14272.2</v>
      </c>
      <c r="AH128" s="21">
        <v>-5289.8</v>
      </c>
      <c r="AI128" s="21">
        <f t="shared" si="345"/>
        <v>8982.4000000000015</v>
      </c>
      <c r="AJ128" s="21"/>
      <c r="AK128" s="21">
        <f t="shared" si="455"/>
        <v>8982.4000000000015</v>
      </c>
      <c r="AL128" s="21"/>
      <c r="AM128" s="21">
        <f t="shared" si="456"/>
        <v>8982.4000000000015</v>
      </c>
      <c r="AN128" s="21"/>
      <c r="AO128" s="21">
        <f t="shared" si="457"/>
        <v>8982.4000000000015</v>
      </c>
      <c r="AP128" s="21"/>
      <c r="AQ128" s="21">
        <f t="shared" si="458"/>
        <v>8982.4000000000015</v>
      </c>
      <c r="AR128" s="21"/>
      <c r="AS128" s="21">
        <f t="shared" si="459"/>
        <v>8982.4000000000015</v>
      </c>
      <c r="AT128" s="21"/>
      <c r="AU128" s="21">
        <f t="shared" si="460"/>
        <v>8982.4000000000015</v>
      </c>
      <c r="AV128" s="21"/>
      <c r="AW128" s="21">
        <f t="shared" si="461"/>
        <v>8982.4000000000015</v>
      </c>
      <c r="AX128" s="21"/>
      <c r="AY128" s="21">
        <f t="shared" si="462"/>
        <v>8982.4000000000015</v>
      </c>
      <c r="AZ128" s="21"/>
      <c r="BA128" s="21">
        <f t="shared" si="463"/>
        <v>8982.4000000000015</v>
      </c>
      <c r="BB128" s="21"/>
      <c r="BC128" s="21">
        <f t="shared" si="464"/>
        <v>8982.4000000000015</v>
      </c>
      <c r="BD128" s="21"/>
      <c r="BE128" s="21">
        <f t="shared" si="465"/>
        <v>8982.4000000000015</v>
      </c>
      <c r="BF128" s="22">
        <v>0</v>
      </c>
      <c r="BG128" s="21"/>
      <c r="BH128" s="22">
        <f t="shared" si="356"/>
        <v>0</v>
      </c>
      <c r="BI128" s="21"/>
      <c r="BJ128" s="22">
        <f t="shared" si="466"/>
        <v>0</v>
      </c>
      <c r="BK128" s="21"/>
      <c r="BL128" s="22">
        <f t="shared" si="467"/>
        <v>0</v>
      </c>
      <c r="BM128" s="21"/>
      <c r="BN128" s="22">
        <f t="shared" si="468"/>
        <v>0</v>
      </c>
      <c r="BO128" s="21"/>
      <c r="BP128" s="22">
        <f t="shared" si="469"/>
        <v>0</v>
      </c>
      <c r="BQ128" s="21"/>
      <c r="BR128" s="22">
        <f t="shared" si="470"/>
        <v>0</v>
      </c>
      <c r="BS128" s="21"/>
      <c r="BT128" s="22">
        <f t="shared" si="471"/>
        <v>0</v>
      </c>
      <c r="BU128" s="21"/>
      <c r="BV128" s="22">
        <f t="shared" si="472"/>
        <v>0</v>
      </c>
      <c r="BW128" s="21"/>
      <c r="BX128" s="22">
        <f t="shared" si="473"/>
        <v>0</v>
      </c>
      <c r="BY128" s="21"/>
      <c r="BZ128" s="22">
        <f t="shared" si="474"/>
        <v>0</v>
      </c>
      <c r="CA128" s="12" t="s">
        <v>79</v>
      </c>
      <c r="CC128" s="5"/>
    </row>
    <row r="129" spans="1:81" ht="56.25" x14ac:dyDescent="0.3">
      <c r="A129" s="1" t="s">
        <v>188</v>
      </c>
      <c r="B129" s="33" t="s">
        <v>64</v>
      </c>
      <c r="C129" s="34" t="s">
        <v>58</v>
      </c>
      <c r="D129" s="21">
        <f>D131+D132</f>
        <v>70278.000000000015</v>
      </c>
      <c r="E129" s="21">
        <f>E131+E132</f>
        <v>0</v>
      </c>
      <c r="F129" s="21">
        <f t="shared" si="343"/>
        <v>70278.000000000015</v>
      </c>
      <c r="G129" s="21">
        <f>G131+G132</f>
        <v>33247.040000000001</v>
      </c>
      <c r="H129" s="21">
        <f t="shared" si="441"/>
        <v>103525.04000000001</v>
      </c>
      <c r="I129" s="21">
        <f>I131+I132</f>
        <v>0</v>
      </c>
      <c r="J129" s="21">
        <f t="shared" si="442"/>
        <v>103525.04000000001</v>
      </c>
      <c r="K129" s="21">
        <f>K131+K132</f>
        <v>0</v>
      </c>
      <c r="L129" s="21">
        <f t="shared" si="443"/>
        <v>103525.04000000001</v>
      </c>
      <c r="M129" s="21">
        <f>M131+M132</f>
        <v>0</v>
      </c>
      <c r="N129" s="21">
        <f t="shared" si="444"/>
        <v>103525.04000000001</v>
      </c>
      <c r="O129" s="21">
        <f>O131+O132</f>
        <v>-70278</v>
      </c>
      <c r="P129" s="21">
        <f t="shared" si="445"/>
        <v>33247.040000000008</v>
      </c>
      <c r="Q129" s="21">
        <f>Q131+Q132</f>
        <v>0</v>
      </c>
      <c r="R129" s="21">
        <f t="shared" si="446"/>
        <v>33247.040000000008</v>
      </c>
      <c r="S129" s="21">
        <f>S131+S132</f>
        <v>0</v>
      </c>
      <c r="T129" s="21">
        <f t="shared" si="447"/>
        <v>33247.040000000008</v>
      </c>
      <c r="U129" s="21">
        <f>U131+U132</f>
        <v>0</v>
      </c>
      <c r="V129" s="21">
        <f t="shared" si="448"/>
        <v>33247.040000000008</v>
      </c>
      <c r="W129" s="21">
        <f>W131+W132</f>
        <v>0</v>
      </c>
      <c r="X129" s="21">
        <f t="shared" si="449"/>
        <v>33247.040000000008</v>
      </c>
      <c r="Y129" s="21">
        <f>Y131+Y132</f>
        <v>0</v>
      </c>
      <c r="Z129" s="21">
        <f t="shared" si="450"/>
        <v>33247.040000000008</v>
      </c>
      <c r="AA129" s="21">
        <f>AA131+AA132</f>
        <v>0</v>
      </c>
      <c r="AB129" s="21">
        <f t="shared" si="451"/>
        <v>33247.040000000008</v>
      </c>
      <c r="AC129" s="21">
        <f>AC131+AC132</f>
        <v>0</v>
      </c>
      <c r="AD129" s="21">
        <f t="shared" si="452"/>
        <v>33247.040000000008</v>
      </c>
      <c r="AE129" s="21">
        <f>AE131+AE132</f>
        <v>0</v>
      </c>
      <c r="AF129" s="21">
        <f t="shared" si="453"/>
        <v>33247.040000000008</v>
      </c>
      <c r="AG129" s="21">
        <f t="shared" ref="AG129:BF129" si="476">AG131+AG132</f>
        <v>386640.1</v>
      </c>
      <c r="AH129" s="21">
        <f>AH131+AH132</f>
        <v>0</v>
      </c>
      <c r="AI129" s="21">
        <f t="shared" si="345"/>
        <v>386640.1</v>
      </c>
      <c r="AJ129" s="21">
        <f>AJ131+AJ132</f>
        <v>0</v>
      </c>
      <c r="AK129" s="21">
        <f t="shared" si="455"/>
        <v>386640.1</v>
      </c>
      <c r="AL129" s="21">
        <f>AL131+AL132</f>
        <v>0</v>
      </c>
      <c r="AM129" s="21">
        <f t="shared" si="456"/>
        <v>386640.1</v>
      </c>
      <c r="AN129" s="21">
        <f>AN131+AN132</f>
        <v>0</v>
      </c>
      <c r="AO129" s="21">
        <f t="shared" si="457"/>
        <v>386640.1</v>
      </c>
      <c r="AP129" s="21">
        <f>AP131+AP132</f>
        <v>0</v>
      </c>
      <c r="AQ129" s="21">
        <f t="shared" si="458"/>
        <v>386640.1</v>
      </c>
      <c r="AR129" s="21">
        <f>AR131+AR132</f>
        <v>-386640.1</v>
      </c>
      <c r="AS129" s="21">
        <f t="shared" si="459"/>
        <v>0</v>
      </c>
      <c r="AT129" s="21">
        <f>AT131+AT132</f>
        <v>0</v>
      </c>
      <c r="AU129" s="21">
        <f t="shared" si="460"/>
        <v>0</v>
      </c>
      <c r="AV129" s="21">
        <f>AV131+AV132</f>
        <v>0</v>
      </c>
      <c r="AW129" s="21">
        <f t="shared" si="461"/>
        <v>0</v>
      </c>
      <c r="AX129" s="21">
        <f>AX131+AX132</f>
        <v>0</v>
      </c>
      <c r="AY129" s="21">
        <f t="shared" si="462"/>
        <v>0</v>
      </c>
      <c r="AZ129" s="21">
        <f>AZ131+AZ132</f>
        <v>0</v>
      </c>
      <c r="BA129" s="21">
        <f t="shared" si="463"/>
        <v>0</v>
      </c>
      <c r="BB129" s="21">
        <f>BB131+BB132</f>
        <v>0</v>
      </c>
      <c r="BC129" s="21">
        <f t="shared" si="464"/>
        <v>0</v>
      </c>
      <c r="BD129" s="21">
        <f>BD131+BD132</f>
        <v>0</v>
      </c>
      <c r="BE129" s="21">
        <f t="shared" si="465"/>
        <v>0</v>
      </c>
      <c r="BF129" s="21">
        <f t="shared" si="476"/>
        <v>1112029.8000000003</v>
      </c>
      <c r="BG129" s="21">
        <f>BG131+BG132</f>
        <v>0</v>
      </c>
      <c r="BH129" s="22">
        <f t="shared" si="356"/>
        <v>1112029.8000000003</v>
      </c>
      <c r="BI129" s="21">
        <f>BI131+BI132</f>
        <v>0</v>
      </c>
      <c r="BJ129" s="22">
        <f t="shared" si="466"/>
        <v>1112029.8000000003</v>
      </c>
      <c r="BK129" s="21">
        <f>BK131+BK132</f>
        <v>0</v>
      </c>
      <c r="BL129" s="22">
        <f t="shared" si="467"/>
        <v>1112029.8000000003</v>
      </c>
      <c r="BM129" s="21">
        <f>BM131+BM132</f>
        <v>0</v>
      </c>
      <c r="BN129" s="22">
        <f t="shared" si="468"/>
        <v>1112029.8000000003</v>
      </c>
      <c r="BO129" s="21">
        <f>BO131+BO132</f>
        <v>0</v>
      </c>
      <c r="BP129" s="22">
        <f t="shared" si="469"/>
        <v>1112029.8000000003</v>
      </c>
      <c r="BQ129" s="21">
        <f>BQ131+BQ132</f>
        <v>-1112029.7999999998</v>
      </c>
      <c r="BR129" s="22">
        <f t="shared" si="470"/>
        <v>0</v>
      </c>
      <c r="BS129" s="21">
        <f>BS131+BS132</f>
        <v>0</v>
      </c>
      <c r="BT129" s="22">
        <f t="shared" si="471"/>
        <v>0</v>
      </c>
      <c r="BU129" s="21">
        <f>BU131+BU132</f>
        <v>0</v>
      </c>
      <c r="BV129" s="22">
        <f t="shared" si="472"/>
        <v>0</v>
      </c>
      <c r="BW129" s="21">
        <f>BW131+BW132</f>
        <v>0</v>
      </c>
      <c r="BX129" s="22">
        <f t="shared" si="473"/>
        <v>0</v>
      </c>
      <c r="BY129" s="21">
        <f>BY131+BY132</f>
        <v>0</v>
      </c>
      <c r="BZ129" s="22">
        <f t="shared" si="474"/>
        <v>0</v>
      </c>
      <c r="CA129" s="12"/>
      <c r="CC129" s="5"/>
    </row>
    <row r="130" spans="1:81" hidden="1" x14ac:dyDescent="0.3">
      <c r="A130" s="1"/>
      <c r="B130" s="33" t="s">
        <v>5</v>
      </c>
      <c r="C130" s="34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2"/>
      <c r="BG130" s="21"/>
      <c r="BH130" s="22"/>
      <c r="BI130" s="21"/>
      <c r="BJ130" s="22"/>
      <c r="BK130" s="21"/>
      <c r="BL130" s="22"/>
      <c r="BM130" s="21"/>
      <c r="BN130" s="22"/>
      <c r="BO130" s="21"/>
      <c r="BP130" s="22"/>
      <c r="BQ130" s="21"/>
      <c r="BR130" s="22"/>
      <c r="BS130" s="21"/>
      <c r="BT130" s="22"/>
      <c r="BU130" s="21"/>
      <c r="BV130" s="22"/>
      <c r="BW130" s="21"/>
      <c r="BX130" s="22"/>
      <c r="BY130" s="21"/>
      <c r="BZ130" s="22"/>
      <c r="CA130" s="12"/>
      <c r="CB130" s="7" t="s">
        <v>28</v>
      </c>
      <c r="CC130" s="5"/>
    </row>
    <row r="131" spans="1:81" hidden="1" x14ac:dyDescent="0.3">
      <c r="A131" s="1"/>
      <c r="B131" s="15" t="s">
        <v>6</v>
      </c>
      <c r="C131" s="6"/>
      <c r="D131" s="21">
        <v>25379.1</v>
      </c>
      <c r="E131" s="21"/>
      <c r="F131" s="21">
        <f t="shared" si="343"/>
        <v>25379.1</v>
      </c>
      <c r="G131" s="21">
        <v>33247.040000000001</v>
      </c>
      <c r="H131" s="21">
        <f t="shared" ref="H131:H133" si="477">F131+G131</f>
        <v>58626.14</v>
      </c>
      <c r="I131" s="21"/>
      <c r="J131" s="21">
        <f>H131+I131</f>
        <v>58626.14</v>
      </c>
      <c r="K131" s="21"/>
      <c r="L131" s="21">
        <f>J131+K131</f>
        <v>58626.14</v>
      </c>
      <c r="M131" s="21"/>
      <c r="N131" s="21">
        <f>L131+M131</f>
        <v>58626.14</v>
      </c>
      <c r="O131" s="21">
        <v>-25379.1</v>
      </c>
      <c r="P131" s="21">
        <f>N131+O131</f>
        <v>33247.040000000001</v>
      </c>
      <c r="Q131" s="21"/>
      <c r="R131" s="21">
        <f>P131+Q131</f>
        <v>33247.040000000001</v>
      </c>
      <c r="S131" s="21"/>
      <c r="T131" s="21">
        <f>R131+S131</f>
        <v>33247.040000000001</v>
      </c>
      <c r="U131" s="21"/>
      <c r="V131" s="21">
        <f>T131+U131</f>
        <v>33247.040000000001</v>
      </c>
      <c r="W131" s="21"/>
      <c r="X131" s="21">
        <f>V131+W131</f>
        <v>33247.040000000001</v>
      </c>
      <c r="Y131" s="21"/>
      <c r="Z131" s="21">
        <f>X131+Y131</f>
        <v>33247.040000000001</v>
      </c>
      <c r="AA131" s="21"/>
      <c r="AB131" s="21">
        <f>Z131+AA131</f>
        <v>33247.040000000001</v>
      </c>
      <c r="AC131" s="21"/>
      <c r="AD131" s="21">
        <f>AB131+AC131</f>
        <v>33247.040000000001</v>
      </c>
      <c r="AE131" s="21"/>
      <c r="AF131" s="21">
        <f>AD131+AE131</f>
        <v>33247.040000000001</v>
      </c>
      <c r="AG131" s="21">
        <v>334725</v>
      </c>
      <c r="AH131" s="21"/>
      <c r="AI131" s="21">
        <f t="shared" si="345"/>
        <v>334725</v>
      </c>
      <c r="AJ131" s="21"/>
      <c r="AK131" s="21">
        <f>AI131+AJ131</f>
        <v>334725</v>
      </c>
      <c r="AL131" s="21"/>
      <c r="AM131" s="21">
        <f t="shared" ref="AM131:AM133" si="478">AK131+AL131</f>
        <v>334725</v>
      </c>
      <c r="AN131" s="21"/>
      <c r="AO131" s="21">
        <f t="shared" ref="AO131:AO133" si="479">AM131+AN131</f>
        <v>334725</v>
      </c>
      <c r="AP131" s="21"/>
      <c r="AQ131" s="21">
        <f t="shared" ref="AQ131:AQ133" si="480">AO131+AP131</f>
        <v>334725</v>
      </c>
      <c r="AR131" s="21">
        <v>-334725</v>
      </c>
      <c r="AS131" s="21">
        <f t="shared" ref="AS131:AS133" si="481">AQ131+AR131</f>
        <v>0</v>
      </c>
      <c r="AT131" s="21"/>
      <c r="AU131" s="21">
        <f t="shared" ref="AU131:AU133" si="482">AS131+AT131</f>
        <v>0</v>
      </c>
      <c r="AV131" s="21"/>
      <c r="AW131" s="21">
        <f t="shared" ref="AW131:AW133" si="483">AU131+AV131</f>
        <v>0</v>
      </c>
      <c r="AX131" s="21"/>
      <c r="AY131" s="21">
        <f t="shared" ref="AY131:AY133" si="484">AW131+AX131</f>
        <v>0</v>
      </c>
      <c r="AZ131" s="21"/>
      <c r="BA131" s="21">
        <f t="shared" ref="BA131:BA133" si="485">AY131+AZ131</f>
        <v>0</v>
      </c>
      <c r="BB131" s="21"/>
      <c r="BC131" s="21">
        <f t="shared" ref="BC131:BC133" si="486">BA131+BB131</f>
        <v>0</v>
      </c>
      <c r="BD131" s="21"/>
      <c r="BE131" s="21">
        <f t="shared" ref="BE131:BE133" si="487">BC131+BD131</f>
        <v>0</v>
      </c>
      <c r="BF131" s="22">
        <v>32132.900000000023</v>
      </c>
      <c r="BG131" s="21"/>
      <c r="BH131" s="22">
        <f t="shared" si="356"/>
        <v>32132.900000000023</v>
      </c>
      <c r="BI131" s="21"/>
      <c r="BJ131" s="22">
        <f>BH131+BI131</f>
        <v>32132.900000000023</v>
      </c>
      <c r="BK131" s="21"/>
      <c r="BL131" s="22">
        <f t="shared" ref="BL131:BL133" si="488">BJ131+BK131</f>
        <v>32132.900000000023</v>
      </c>
      <c r="BM131" s="21"/>
      <c r="BN131" s="22">
        <f t="shared" ref="BN131:BN133" si="489">BL131+BM131</f>
        <v>32132.900000000023</v>
      </c>
      <c r="BO131" s="21"/>
      <c r="BP131" s="22">
        <f t="shared" ref="BP131:BP133" si="490">BN131+BO131</f>
        <v>32132.900000000023</v>
      </c>
      <c r="BQ131" s="21">
        <v>-32132.9</v>
      </c>
      <c r="BR131" s="22">
        <f t="shared" ref="BR131:BR133" si="491">BP131+BQ131</f>
        <v>0</v>
      </c>
      <c r="BS131" s="21"/>
      <c r="BT131" s="22">
        <f t="shared" ref="BT131:BT133" si="492">BR131+BS131</f>
        <v>0</v>
      </c>
      <c r="BU131" s="21"/>
      <c r="BV131" s="22">
        <f t="shared" ref="BV131:BV133" si="493">BT131+BU131</f>
        <v>0</v>
      </c>
      <c r="BW131" s="21"/>
      <c r="BX131" s="22">
        <f t="shared" ref="BX131:BX133" si="494">BV131+BW131</f>
        <v>0</v>
      </c>
      <c r="BY131" s="21"/>
      <c r="BZ131" s="22">
        <f t="shared" ref="BZ131:BZ133" si="495">BX131+BY131</f>
        <v>0</v>
      </c>
      <c r="CA131" s="12" t="s">
        <v>80</v>
      </c>
      <c r="CB131" s="7" t="s">
        <v>28</v>
      </c>
      <c r="CC131" s="5"/>
    </row>
    <row r="132" spans="1:81" hidden="1" x14ac:dyDescent="0.3">
      <c r="A132" s="1"/>
      <c r="B132" s="33" t="s">
        <v>16</v>
      </c>
      <c r="C132" s="34"/>
      <c r="D132" s="21">
        <v>44898.900000000016</v>
      </c>
      <c r="E132" s="21"/>
      <c r="F132" s="21">
        <f t="shared" si="343"/>
        <v>44898.900000000016</v>
      </c>
      <c r="G132" s="21"/>
      <c r="H132" s="21">
        <f t="shared" si="477"/>
        <v>44898.900000000016</v>
      </c>
      <c r="I132" s="21"/>
      <c r="J132" s="21">
        <f>H132+I132</f>
        <v>44898.900000000016</v>
      </c>
      <c r="K132" s="21"/>
      <c r="L132" s="21">
        <f>J132+K132</f>
        <v>44898.900000000016</v>
      </c>
      <c r="M132" s="21"/>
      <c r="N132" s="21">
        <f>L132+M132</f>
        <v>44898.900000000016</v>
      </c>
      <c r="O132" s="21">
        <v>-44898.9</v>
      </c>
      <c r="P132" s="21">
        <f>N132+O132</f>
        <v>0</v>
      </c>
      <c r="Q132" s="21"/>
      <c r="R132" s="21">
        <f>P132+Q132</f>
        <v>0</v>
      </c>
      <c r="S132" s="21"/>
      <c r="T132" s="21">
        <f>R132+S132</f>
        <v>0</v>
      </c>
      <c r="U132" s="21"/>
      <c r="V132" s="21">
        <f>T132+U132</f>
        <v>0</v>
      </c>
      <c r="W132" s="21"/>
      <c r="X132" s="21">
        <f>V132+W132</f>
        <v>0</v>
      </c>
      <c r="Y132" s="21"/>
      <c r="Z132" s="21">
        <f>X132+Y132</f>
        <v>0</v>
      </c>
      <c r="AA132" s="21"/>
      <c r="AB132" s="21">
        <f>Z132+AA132</f>
        <v>0</v>
      </c>
      <c r="AC132" s="21"/>
      <c r="AD132" s="21">
        <f>AB132+AC132</f>
        <v>0</v>
      </c>
      <c r="AE132" s="21"/>
      <c r="AF132" s="21">
        <f>AD132+AE132</f>
        <v>0</v>
      </c>
      <c r="AG132" s="21">
        <v>51915.1</v>
      </c>
      <c r="AH132" s="21"/>
      <c r="AI132" s="21">
        <f t="shared" si="345"/>
        <v>51915.1</v>
      </c>
      <c r="AJ132" s="21"/>
      <c r="AK132" s="21">
        <f>AI132+AJ132</f>
        <v>51915.1</v>
      </c>
      <c r="AL132" s="21"/>
      <c r="AM132" s="21">
        <f t="shared" si="478"/>
        <v>51915.1</v>
      </c>
      <c r="AN132" s="21"/>
      <c r="AO132" s="21">
        <f t="shared" si="479"/>
        <v>51915.1</v>
      </c>
      <c r="AP132" s="21"/>
      <c r="AQ132" s="21">
        <f t="shared" si="480"/>
        <v>51915.1</v>
      </c>
      <c r="AR132" s="21">
        <v>-51915.1</v>
      </c>
      <c r="AS132" s="21">
        <f t="shared" si="481"/>
        <v>0</v>
      </c>
      <c r="AT132" s="21"/>
      <c r="AU132" s="21">
        <f t="shared" si="482"/>
        <v>0</v>
      </c>
      <c r="AV132" s="21"/>
      <c r="AW132" s="21">
        <f t="shared" si="483"/>
        <v>0</v>
      </c>
      <c r="AX132" s="21"/>
      <c r="AY132" s="21">
        <f t="shared" si="484"/>
        <v>0</v>
      </c>
      <c r="AZ132" s="21"/>
      <c r="BA132" s="21">
        <f t="shared" si="485"/>
        <v>0</v>
      </c>
      <c r="BB132" s="21"/>
      <c r="BC132" s="21">
        <f t="shared" si="486"/>
        <v>0</v>
      </c>
      <c r="BD132" s="21"/>
      <c r="BE132" s="21">
        <f t="shared" si="487"/>
        <v>0</v>
      </c>
      <c r="BF132" s="21">
        <v>1079896.9000000001</v>
      </c>
      <c r="BG132" s="21"/>
      <c r="BH132" s="22">
        <f t="shared" si="356"/>
        <v>1079896.9000000001</v>
      </c>
      <c r="BI132" s="21"/>
      <c r="BJ132" s="22">
        <f>BH132+BI132</f>
        <v>1079896.9000000001</v>
      </c>
      <c r="BK132" s="21"/>
      <c r="BL132" s="22">
        <f t="shared" si="488"/>
        <v>1079896.9000000001</v>
      </c>
      <c r="BM132" s="21"/>
      <c r="BN132" s="22">
        <f t="shared" si="489"/>
        <v>1079896.9000000001</v>
      </c>
      <c r="BO132" s="21"/>
      <c r="BP132" s="22">
        <f t="shared" si="490"/>
        <v>1079896.9000000001</v>
      </c>
      <c r="BQ132" s="21">
        <v>-1079896.8999999999</v>
      </c>
      <c r="BR132" s="22">
        <f t="shared" si="491"/>
        <v>0</v>
      </c>
      <c r="BS132" s="21"/>
      <c r="BT132" s="22">
        <f t="shared" si="492"/>
        <v>0</v>
      </c>
      <c r="BU132" s="21"/>
      <c r="BV132" s="22">
        <f t="shared" si="493"/>
        <v>0</v>
      </c>
      <c r="BW132" s="21"/>
      <c r="BX132" s="22">
        <f t="shared" si="494"/>
        <v>0</v>
      </c>
      <c r="BY132" s="21"/>
      <c r="BZ132" s="22">
        <f t="shared" si="495"/>
        <v>0</v>
      </c>
      <c r="CA132" s="12" t="s">
        <v>178</v>
      </c>
      <c r="CB132" s="7" t="s">
        <v>28</v>
      </c>
      <c r="CC132" s="5"/>
    </row>
    <row r="133" spans="1:81" ht="56.25" hidden="1" x14ac:dyDescent="0.3">
      <c r="A133" s="1" t="s">
        <v>189</v>
      </c>
      <c r="B133" s="33" t="s">
        <v>65</v>
      </c>
      <c r="C133" s="34" t="s">
        <v>58</v>
      </c>
      <c r="D133" s="21">
        <f>D135+D136</f>
        <v>0</v>
      </c>
      <c r="E133" s="21">
        <f>E135+E136</f>
        <v>0</v>
      </c>
      <c r="F133" s="21">
        <f t="shared" si="343"/>
        <v>0</v>
      </c>
      <c r="G133" s="21">
        <f>G135+G136</f>
        <v>0</v>
      </c>
      <c r="H133" s="21">
        <f t="shared" si="477"/>
        <v>0</v>
      </c>
      <c r="I133" s="21">
        <f>I135+I136</f>
        <v>0</v>
      </c>
      <c r="J133" s="21">
        <f>H133+I133</f>
        <v>0</v>
      </c>
      <c r="K133" s="21">
        <f>K135+K136</f>
        <v>0</v>
      </c>
      <c r="L133" s="21">
        <f>J133+K133</f>
        <v>0</v>
      </c>
      <c r="M133" s="21">
        <f>M135+M136</f>
        <v>0</v>
      </c>
      <c r="N133" s="21">
        <f>L133+M133</f>
        <v>0</v>
      </c>
      <c r="O133" s="21">
        <f>O135+O136</f>
        <v>0</v>
      </c>
      <c r="P133" s="21">
        <f>N133+O133</f>
        <v>0</v>
      </c>
      <c r="Q133" s="21">
        <f>Q135+Q136</f>
        <v>0</v>
      </c>
      <c r="R133" s="21">
        <f>P133+Q133</f>
        <v>0</v>
      </c>
      <c r="S133" s="21">
        <f>S135+S136</f>
        <v>0</v>
      </c>
      <c r="T133" s="21">
        <f>R133+S133</f>
        <v>0</v>
      </c>
      <c r="U133" s="21">
        <f>U135+U136</f>
        <v>0</v>
      </c>
      <c r="V133" s="21">
        <f>T133+U133</f>
        <v>0</v>
      </c>
      <c r="W133" s="21">
        <f>W135+W136</f>
        <v>0</v>
      </c>
      <c r="X133" s="21">
        <f>V133+W133</f>
        <v>0</v>
      </c>
      <c r="Y133" s="21">
        <f>Y135+Y136</f>
        <v>0</v>
      </c>
      <c r="Z133" s="21">
        <f>X133+Y133</f>
        <v>0</v>
      </c>
      <c r="AA133" s="21">
        <f>AA135+AA136</f>
        <v>0</v>
      </c>
      <c r="AB133" s="21">
        <f>Z133+AA133</f>
        <v>0</v>
      </c>
      <c r="AC133" s="21">
        <f>AC135+AC136</f>
        <v>0</v>
      </c>
      <c r="AD133" s="21">
        <f>AB133+AC133</f>
        <v>0</v>
      </c>
      <c r="AE133" s="21">
        <f>AE135+AE136</f>
        <v>0</v>
      </c>
      <c r="AF133" s="21">
        <f>AD133+AE133</f>
        <v>0</v>
      </c>
      <c r="AG133" s="21">
        <f t="shared" ref="AG133:BF133" si="496">AG135+AG136</f>
        <v>34904.300000000003</v>
      </c>
      <c r="AH133" s="21">
        <f>AH135+AH136</f>
        <v>0</v>
      </c>
      <c r="AI133" s="21">
        <f t="shared" si="345"/>
        <v>34904.300000000003</v>
      </c>
      <c r="AJ133" s="21">
        <f>AJ135+AJ136</f>
        <v>0</v>
      </c>
      <c r="AK133" s="21">
        <f>AI133+AJ133</f>
        <v>34904.300000000003</v>
      </c>
      <c r="AL133" s="21">
        <f>AL135+AL136</f>
        <v>0</v>
      </c>
      <c r="AM133" s="21">
        <f t="shared" si="478"/>
        <v>34904.300000000003</v>
      </c>
      <c r="AN133" s="21">
        <f>AN135+AN136</f>
        <v>0</v>
      </c>
      <c r="AO133" s="21">
        <f t="shared" si="479"/>
        <v>34904.300000000003</v>
      </c>
      <c r="AP133" s="21">
        <f>AP135+AP136</f>
        <v>0</v>
      </c>
      <c r="AQ133" s="21">
        <f t="shared" si="480"/>
        <v>34904.300000000003</v>
      </c>
      <c r="AR133" s="21">
        <f>AR135+AR136</f>
        <v>-34904.300000000003</v>
      </c>
      <c r="AS133" s="21">
        <f t="shared" si="481"/>
        <v>0</v>
      </c>
      <c r="AT133" s="21">
        <f>AT135+AT136</f>
        <v>0</v>
      </c>
      <c r="AU133" s="21">
        <f t="shared" si="482"/>
        <v>0</v>
      </c>
      <c r="AV133" s="21">
        <f>AV135+AV136</f>
        <v>0</v>
      </c>
      <c r="AW133" s="21">
        <f t="shared" si="483"/>
        <v>0</v>
      </c>
      <c r="AX133" s="21">
        <f>AX135+AX136</f>
        <v>0</v>
      </c>
      <c r="AY133" s="21">
        <f t="shared" si="484"/>
        <v>0</v>
      </c>
      <c r="AZ133" s="21">
        <f>AZ135+AZ136</f>
        <v>0</v>
      </c>
      <c r="BA133" s="21">
        <f t="shared" si="485"/>
        <v>0</v>
      </c>
      <c r="BB133" s="21">
        <f>BB135+BB136</f>
        <v>0</v>
      </c>
      <c r="BC133" s="21">
        <f t="shared" si="486"/>
        <v>0</v>
      </c>
      <c r="BD133" s="21">
        <f>BD135+BD136</f>
        <v>0</v>
      </c>
      <c r="BE133" s="21">
        <f t="shared" si="487"/>
        <v>0</v>
      </c>
      <c r="BF133" s="21">
        <f t="shared" si="496"/>
        <v>0</v>
      </c>
      <c r="BG133" s="21">
        <f>BG135+BG136</f>
        <v>0</v>
      </c>
      <c r="BH133" s="22">
        <f t="shared" si="356"/>
        <v>0</v>
      </c>
      <c r="BI133" s="21">
        <f>BI135+BI136</f>
        <v>0</v>
      </c>
      <c r="BJ133" s="22">
        <f>BH133+BI133</f>
        <v>0</v>
      </c>
      <c r="BK133" s="21">
        <f>BK135+BK136</f>
        <v>0</v>
      </c>
      <c r="BL133" s="22">
        <f t="shared" si="488"/>
        <v>0</v>
      </c>
      <c r="BM133" s="21">
        <f>BM135+BM136</f>
        <v>0</v>
      </c>
      <c r="BN133" s="22">
        <f t="shared" si="489"/>
        <v>0</v>
      </c>
      <c r="BO133" s="21">
        <f>BO135+BO136</f>
        <v>0</v>
      </c>
      <c r="BP133" s="22">
        <f t="shared" si="490"/>
        <v>0</v>
      </c>
      <c r="BQ133" s="21">
        <f>BQ135+BQ136</f>
        <v>0</v>
      </c>
      <c r="BR133" s="22">
        <f t="shared" si="491"/>
        <v>0</v>
      </c>
      <c r="BS133" s="21">
        <f>BS135+BS136</f>
        <v>0</v>
      </c>
      <c r="BT133" s="22">
        <f t="shared" si="492"/>
        <v>0</v>
      </c>
      <c r="BU133" s="21">
        <f>BU135+BU136</f>
        <v>0</v>
      </c>
      <c r="BV133" s="22">
        <f t="shared" si="493"/>
        <v>0</v>
      </c>
      <c r="BW133" s="21">
        <f>BW135+BW136</f>
        <v>0</v>
      </c>
      <c r="BX133" s="22">
        <f t="shared" si="494"/>
        <v>0</v>
      </c>
      <c r="BY133" s="21">
        <f>BY135+BY136</f>
        <v>0</v>
      </c>
      <c r="BZ133" s="22">
        <f t="shared" si="495"/>
        <v>0</v>
      </c>
      <c r="CA133" s="12"/>
      <c r="CB133" s="7" t="s">
        <v>28</v>
      </c>
      <c r="CC133" s="5"/>
    </row>
    <row r="134" spans="1:81" hidden="1" x14ac:dyDescent="0.3">
      <c r="A134" s="1"/>
      <c r="B134" s="29" t="s">
        <v>5</v>
      </c>
      <c r="C134" s="34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2"/>
      <c r="BG134" s="21"/>
      <c r="BH134" s="22"/>
      <c r="BI134" s="21"/>
      <c r="BJ134" s="22"/>
      <c r="BK134" s="21"/>
      <c r="BL134" s="22"/>
      <c r="BM134" s="21"/>
      <c r="BN134" s="22"/>
      <c r="BO134" s="21"/>
      <c r="BP134" s="22"/>
      <c r="BQ134" s="21"/>
      <c r="BR134" s="22"/>
      <c r="BS134" s="21"/>
      <c r="BT134" s="22"/>
      <c r="BU134" s="21"/>
      <c r="BV134" s="22"/>
      <c r="BW134" s="21"/>
      <c r="BX134" s="22"/>
      <c r="BY134" s="21"/>
      <c r="BZ134" s="22"/>
      <c r="CA134" s="12"/>
      <c r="CB134" s="7" t="s">
        <v>28</v>
      </c>
      <c r="CC134" s="5"/>
    </row>
    <row r="135" spans="1:81" hidden="1" x14ac:dyDescent="0.3">
      <c r="A135" s="1"/>
      <c r="B135" s="15" t="s">
        <v>6</v>
      </c>
      <c r="C135" s="6"/>
      <c r="D135" s="21">
        <v>0</v>
      </c>
      <c r="E135" s="21"/>
      <c r="F135" s="21">
        <f t="shared" si="343"/>
        <v>0</v>
      </c>
      <c r="G135" s="21"/>
      <c r="H135" s="21">
        <f t="shared" ref="H135:H137" si="497">F135+G135</f>
        <v>0</v>
      </c>
      <c r="I135" s="21"/>
      <c r="J135" s="21">
        <f>H135+I135</f>
        <v>0</v>
      </c>
      <c r="K135" s="21"/>
      <c r="L135" s="21">
        <f>J135+K135</f>
        <v>0</v>
      </c>
      <c r="M135" s="21"/>
      <c r="N135" s="21">
        <f>L135+M135</f>
        <v>0</v>
      </c>
      <c r="O135" s="21"/>
      <c r="P135" s="21">
        <f>N135+O135</f>
        <v>0</v>
      </c>
      <c r="Q135" s="21"/>
      <c r="R135" s="21">
        <f>P135+Q135</f>
        <v>0</v>
      </c>
      <c r="S135" s="21"/>
      <c r="T135" s="21">
        <f>R135+S135</f>
        <v>0</v>
      </c>
      <c r="U135" s="21"/>
      <c r="V135" s="21">
        <f>T135+U135</f>
        <v>0</v>
      </c>
      <c r="W135" s="21"/>
      <c r="X135" s="21">
        <f>V135+W135</f>
        <v>0</v>
      </c>
      <c r="Y135" s="21"/>
      <c r="Z135" s="21">
        <f>X135+Y135</f>
        <v>0</v>
      </c>
      <c r="AA135" s="21"/>
      <c r="AB135" s="21">
        <f>Z135+AA135</f>
        <v>0</v>
      </c>
      <c r="AC135" s="21"/>
      <c r="AD135" s="21">
        <f>AB135+AC135</f>
        <v>0</v>
      </c>
      <c r="AE135" s="21"/>
      <c r="AF135" s="21">
        <f>AD135+AE135</f>
        <v>0</v>
      </c>
      <c r="AG135" s="21">
        <v>8726.1</v>
      </c>
      <c r="AH135" s="21"/>
      <c r="AI135" s="21">
        <f t="shared" si="345"/>
        <v>8726.1</v>
      </c>
      <c r="AJ135" s="21"/>
      <c r="AK135" s="21">
        <f>AI135+AJ135</f>
        <v>8726.1</v>
      </c>
      <c r="AL135" s="21"/>
      <c r="AM135" s="21">
        <f t="shared" ref="AM135:AM137" si="498">AK135+AL135</f>
        <v>8726.1</v>
      </c>
      <c r="AN135" s="21"/>
      <c r="AO135" s="21">
        <f t="shared" ref="AO135:AO137" si="499">AM135+AN135</f>
        <v>8726.1</v>
      </c>
      <c r="AP135" s="21"/>
      <c r="AQ135" s="21">
        <f t="shared" ref="AQ135:AQ137" si="500">AO135+AP135</f>
        <v>8726.1</v>
      </c>
      <c r="AR135" s="21">
        <v>-8726.1</v>
      </c>
      <c r="AS135" s="21">
        <f t="shared" ref="AS135:AS137" si="501">AQ135+AR135</f>
        <v>0</v>
      </c>
      <c r="AT135" s="21"/>
      <c r="AU135" s="21">
        <f t="shared" ref="AU135:AU137" si="502">AS135+AT135</f>
        <v>0</v>
      </c>
      <c r="AV135" s="21"/>
      <c r="AW135" s="21">
        <f t="shared" ref="AW135:AW137" si="503">AU135+AV135</f>
        <v>0</v>
      </c>
      <c r="AX135" s="21"/>
      <c r="AY135" s="21">
        <f t="shared" ref="AY135:AY137" si="504">AW135+AX135</f>
        <v>0</v>
      </c>
      <c r="AZ135" s="21"/>
      <c r="BA135" s="21">
        <f t="shared" ref="BA135:BA137" si="505">AY135+AZ135</f>
        <v>0</v>
      </c>
      <c r="BB135" s="21"/>
      <c r="BC135" s="21">
        <f t="shared" ref="BC135:BC137" si="506">BA135+BB135</f>
        <v>0</v>
      </c>
      <c r="BD135" s="21"/>
      <c r="BE135" s="21">
        <f t="shared" ref="BE135:BE137" si="507">BC135+BD135</f>
        <v>0</v>
      </c>
      <c r="BF135" s="22">
        <v>0</v>
      </c>
      <c r="BG135" s="21"/>
      <c r="BH135" s="22">
        <f t="shared" si="356"/>
        <v>0</v>
      </c>
      <c r="BI135" s="21"/>
      <c r="BJ135" s="22">
        <f>BH135+BI135</f>
        <v>0</v>
      </c>
      <c r="BK135" s="21"/>
      <c r="BL135" s="22">
        <f t="shared" ref="BL135:BL137" si="508">BJ135+BK135</f>
        <v>0</v>
      </c>
      <c r="BM135" s="21"/>
      <c r="BN135" s="22">
        <f t="shared" ref="BN135:BN137" si="509">BL135+BM135</f>
        <v>0</v>
      </c>
      <c r="BO135" s="21"/>
      <c r="BP135" s="22">
        <f t="shared" ref="BP135:BP137" si="510">BN135+BO135</f>
        <v>0</v>
      </c>
      <c r="BQ135" s="21"/>
      <c r="BR135" s="22">
        <f t="shared" ref="BR135:BR137" si="511">BP135+BQ135</f>
        <v>0</v>
      </c>
      <c r="BS135" s="21"/>
      <c r="BT135" s="22">
        <f t="shared" ref="BT135:BT137" si="512">BR135+BS135</f>
        <v>0</v>
      </c>
      <c r="BU135" s="21"/>
      <c r="BV135" s="22">
        <f t="shared" ref="BV135:BV137" si="513">BT135+BU135</f>
        <v>0</v>
      </c>
      <c r="BW135" s="21"/>
      <c r="BX135" s="22">
        <f t="shared" ref="BX135:BX137" si="514">BV135+BW135</f>
        <v>0</v>
      </c>
      <c r="BY135" s="21"/>
      <c r="BZ135" s="22">
        <f t="shared" ref="BZ135:BZ137" si="515">BX135+BY135</f>
        <v>0</v>
      </c>
      <c r="CA135" s="12" t="s">
        <v>81</v>
      </c>
      <c r="CB135" s="7" t="s">
        <v>28</v>
      </c>
      <c r="CC135" s="5"/>
    </row>
    <row r="136" spans="1:81" hidden="1" x14ac:dyDescent="0.3">
      <c r="A136" s="1"/>
      <c r="B136" s="33" t="s">
        <v>16</v>
      </c>
      <c r="C136" s="34"/>
      <c r="D136" s="21">
        <v>0</v>
      </c>
      <c r="E136" s="21"/>
      <c r="F136" s="21">
        <f t="shared" si="343"/>
        <v>0</v>
      </c>
      <c r="G136" s="21"/>
      <c r="H136" s="21">
        <f t="shared" si="497"/>
        <v>0</v>
      </c>
      <c r="I136" s="21"/>
      <c r="J136" s="21">
        <f>H136+I136</f>
        <v>0</v>
      </c>
      <c r="K136" s="21"/>
      <c r="L136" s="21">
        <f>J136+K136</f>
        <v>0</v>
      </c>
      <c r="M136" s="21"/>
      <c r="N136" s="21">
        <f>L136+M136</f>
        <v>0</v>
      </c>
      <c r="O136" s="21"/>
      <c r="P136" s="21">
        <f>N136+O136</f>
        <v>0</v>
      </c>
      <c r="Q136" s="21"/>
      <c r="R136" s="21">
        <f>P136+Q136</f>
        <v>0</v>
      </c>
      <c r="S136" s="21"/>
      <c r="T136" s="21">
        <f>R136+S136</f>
        <v>0</v>
      </c>
      <c r="U136" s="21"/>
      <c r="V136" s="21">
        <f>T136+U136</f>
        <v>0</v>
      </c>
      <c r="W136" s="21"/>
      <c r="X136" s="21">
        <f>V136+W136</f>
        <v>0</v>
      </c>
      <c r="Y136" s="21"/>
      <c r="Z136" s="21">
        <f>X136+Y136</f>
        <v>0</v>
      </c>
      <c r="AA136" s="21"/>
      <c r="AB136" s="21">
        <f>Z136+AA136</f>
        <v>0</v>
      </c>
      <c r="AC136" s="21"/>
      <c r="AD136" s="21">
        <f>AB136+AC136</f>
        <v>0</v>
      </c>
      <c r="AE136" s="21"/>
      <c r="AF136" s="21">
        <f>AD136+AE136</f>
        <v>0</v>
      </c>
      <c r="AG136" s="21">
        <v>26178.2</v>
      </c>
      <c r="AH136" s="21"/>
      <c r="AI136" s="21">
        <f t="shared" si="345"/>
        <v>26178.2</v>
      </c>
      <c r="AJ136" s="21"/>
      <c r="AK136" s="21">
        <f>AI136+AJ136</f>
        <v>26178.2</v>
      </c>
      <c r="AL136" s="21"/>
      <c r="AM136" s="21">
        <f t="shared" si="498"/>
        <v>26178.2</v>
      </c>
      <c r="AN136" s="21"/>
      <c r="AO136" s="21">
        <f t="shared" si="499"/>
        <v>26178.2</v>
      </c>
      <c r="AP136" s="21"/>
      <c r="AQ136" s="21">
        <f t="shared" si="500"/>
        <v>26178.2</v>
      </c>
      <c r="AR136" s="21">
        <v>-26178.2</v>
      </c>
      <c r="AS136" s="21">
        <f t="shared" si="501"/>
        <v>0</v>
      </c>
      <c r="AT136" s="21"/>
      <c r="AU136" s="21">
        <f t="shared" si="502"/>
        <v>0</v>
      </c>
      <c r="AV136" s="21"/>
      <c r="AW136" s="21">
        <f t="shared" si="503"/>
        <v>0</v>
      </c>
      <c r="AX136" s="21"/>
      <c r="AY136" s="21">
        <f t="shared" si="504"/>
        <v>0</v>
      </c>
      <c r="AZ136" s="21"/>
      <c r="BA136" s="21">
        <f t="shared" si="505"/>
        <v>0</v>
      </c>
      <c r="BB136" s="21"/>
      <c r="BC136" s="21">
        <f t="shared" si="506"/>
        <v>0</v>
      </c>
      <c r="BD136" s="21"/>
      <c r="BE136" s="21">
        <f t="shared" si="507"/>
        <v>0</v>
      </c>
      <c r="BF136" s="21">
        <v>0</v>
      </c>
      <c r="BG136" s="21"/>
      <c r="BH136" s="22">
        <f t="shared" si="356"/>
        <v>0</v>
      </c>
      <c r="BI136" s="21"/>
      <c r="BJ136" s="22">
        <f>BH136+BI136</f>
        <v>0</v>
      </c>
      <c r="BK136" s="21"/>
      <c r="BL136" s="22">
        <f t="shared" si="508"/>
        <v>0</v>
      </c>
      <c r="BM136" s="21"/>
      <c r="BN136" s="22">
        <f t="shared" si="509"/>
        <v>0</v>
      </c>
      <c r="BO136" s="21"/>
      <c r="BP136" s="22">
        <f t="shared" si="510"/>
        <v>0</v>
      </c>
      <c r="BQ136" s="21"/>
      <c r="BR136" s="22">
        <f t="shared" si="511"/>
        <v>0</v>
      </c>
      <c r="BS136" s="21"/>
      <c r="BT136" s="22">
        <f t="shared" si="512"/>
        <v>0</v>
      </c>
      <c r="BU136" s="21"/>
      <c r="BV136" s="22">
        <f t="shared" si="513"/>
        <v>0</v>
      </c>
      <c r="BW136" s="21"/>
      <c r="BX136" s="22">
        <f t="shared" si="514"/>
        <v>0</v>
      </c>
      <c r="BY136" s="21"/>
      <c r="BZ136" s="22">
        <f t="shared" si="515"/>
        <v>0</v>
      </c>
      <c r="CA136" s="12" t="s">
        <v>178</v>
      </c>
      <c r="CB136" s="7" t="s">
        <v>28</v>
      </c>
      <c r="CC136" s="5"/>
    </row>
    <row r="137" spans="1:81" ht="56.25" x14ac:dyDescent="0.3">
      <c r="A137" s="1" t="s">
        <v>189</v>
      </c>
      <c r="B137" s="33" t="s">
        <v>66</v>
      </c>
      <c r="C137" s="34" t="s">
        <v>58</v>
      </c>
      <c r="D137" s="21">
        <f>D139+D140</f>
        <v>8664.7000000000007</v>
      </c>
      <c r="E137" s="21">
        <f>E139+E140</f>
        <v>0</v>
      </c>
      <c r="F137" s="21">
        <f t="shared" si="343"/>
        <v>8664.7000000000007</v>
      </c>
      <c r="G137" s="21">
        <f>G139+G140</f>
        <v>0</v>
      </c>
      <c r="H137" s="21">
        <f t="shared" si="497"/>
        <v>8664.7000000000007</v>
      </c>
      <c r="I137" s="21">
        <f>I139+I140</f>
        <v>0</v>
      </c>
      <c r="J137" s="21">
        <f>H137+I137</f>
        <v>8664.7000000000007</v>
      </c>
      <c r="K137" s="21">
        <f>K139+K140</f>
        <v>0</v>
      </c>
      <c r="L137" s="21">
        <f>J137+K137</f>
        <v>8664.7000000000007</v>
      </c>
      <c r="M137" s="21">
        <f>M139+M140</f>
        <v>0</v>
      </c>
      <c r="N137" s="21">
        <f>L137+M137</f>
        <v>8664.7000000000007</v>
      </c>
      <c r="O137" s="21">
        <f>O139+O140</f>
        <v>0</v>
      </c>
      <c r="P137" s="21">
        <f>N137+O137</f>
        <v>8664.7000000000007</v>
      </c>
      <c r="Q137" s="21">
        <f>Q139+Q140</f>
        <v>0</v>
      </c>
      <c r="R137" s="21">
        <f>P137+Q137</f>
        <v>8664.7000000000007</v>
      </c>
      <c r="S137" s="21">
        <f>S139+S140</f>
        <v>0</v>
      </c>
      <c r="T137" s="21">
        <f>R137+S137</f>
        <v>8664.7000000000007</v>
      </c>
      <c r="U137" s="21">
        <f>U139+U140</f>
        <v>0</v>
      </c>
      <c r="V137" s="21">
        <f>T137+U137</f>
        <v>8664.7000000000007</v>
      </c>
      <c r="W137" s="21">
        <f>W139+W140</f>
        <v>-2466.4</v>
      </c>
      <c r="X137" s="21">
        <f>V137+W137</f>
        <v>6198.3000000000011</v>
      </c>
      <c r="Y137" s="21">
        <f>Y139+Y140</f>
        <v>0</v>
      </c>
      <c r="Z137" s="21">
        <f>X137+Y137</f>
        <v>6198.3000000000011</v>
      </c>
      <c r="AA137" s="21">
        <f>AA139+AA140</f>
        <v>0</v>
      </c>
      <c r="AB137" s="21">
        <f>Z137+AA137</f>
        <v>6198.3000000000011</v>
      </c>
      <c r="AC137" s="21">
        <f>AC139+AC140</f>
        <v>0</v>
      </c>
      <c r="AD137" s="21">
        <f>AB137+AC137</f>
        <v>6198.3000000000011</v>
      </c>
      <c r="AE137" s="21">
        <f>AE139+AE140</f>
        <v>0</v>
      </c>
      <c r="AF137" s="21">
        <f>AD137+AE137</f>
        <v>6198.3000000000011</v>
      </c>
      <c r="AG137" s="21">
        <f t="shared" ref="AG137:BF137" si="516">AG139+AG140</f>
        <v>68386.8</v>
      </c>
      <c r="AH137" s="21">
        <f>AH139+AH140</f>
        <v>0</v>
      </c>
      <c r="AI137" s="21">
        <f t="shared" si="345"/>
        <v>68386.8</v>
      </c>
      <c r="AJ137" s="21">
        <f>AJ139+AJ140</f>
        <v>0</v>
      </c>
      <c r="AK137" s="21">
        <f>AI137+AJ137</f>
        <v>68386.8</v>
      </c>
      <c r="AL137" s="21">
        <f>AL139+AL140</f>
        <v>0</v>
      </c>
      <c r="AM137" s="21">
        <f t="shared" si="498"/>
        <v>68386.8</v>
      </c>
      <c r="AN137" s="21">
        <f>AN139+AN140</f>
        <v>0</v>
      </c>
      <c r="AO137" s="21">
        <f t="shared" si="499"/>
        <v>68386.8</v>
      </c>
      <c r="AP137" s="21">
        <f>AP139+AP140</f>
        <v>0</v>
      </c>
      <c r="AQ137" s="21">
        <f t="shared" si="500"/>
        <v>68386.8</v>
      </c>
      <c r="AR137" s="21">
        <f>AR139+AR140</f>
        <v>0</v>
      </c>
      <c r="AS137" s="21">
        <f t="shared" si="501"/>
        <v>68386.8</v>
      </c>
      <c r="AT137" s="21">
        <f>AT139+AT140</f>
        <v>0</v>
      </c>
      <c r="AU137" s="21">
        <f t="shared" si="502"/>
        <v>68386.8</v>
      </c>
      <c r="AV137" s="21">
        <f>AV139+AV140</f>
        <v>0</v>
      </c>
      <c r="AW137" s="21">
        <f t="shared" si="503"/>
        <v>68386.8</v>
      </c>
      <c r="AX137" s="21">
        <f>AX139+AX140</f>
        <v>0</v>
      </c>
      <c r="AY137" s="21">
        <f t="shared" si="504"/>
        <v>68386.8</v>
      </c>
      <c r="AZ137" s="21">
        <f>AZ139+AZ140</f>
        <v>0</v>
      </c>
      <c r="BA137" s="21">
        <f t="shared" si="505"/>
        <v>68386.8</v>
      </c>
      <c r="BB137" s="21">
        <f>BB139+BB140</f>
        <v>0</v>
      </c>
      <c r="BC137" s="21">
        <f t="shared" si="506"/>
        <v>68386.8</v>
      </c>
      <c r="BD137" s="21">
        <f>BD139+BD140</f>
        <v>0</v>
      </c>
      <c r="BE137" s="21">
        <f t="shared" si="507"/>
        <v>68386.8</v>
      </c>
      <c r="BF137" s="21">
        <f t="shared" si="516"/>
        <v>45103.100000000006</v>
      </c>
      <c r="BG137" s="21">
        <f>BG139+BG140</f>
        <v>0</v>
      </c>
      <c r="BH137" s="22">
        <f t="shared" si="356"/>
        <v>45103.100000000006</v>
      </c>
      <c r="BI137" s="21">
        <f>BI139+BI140</f>
        <v>0</v>
      </c>
      <c r="BJ137" s="22">
        <f>BH137+BI137</f>
        <v>45103.100000000006</v>
      </c>
      <c r="BK137" s="21">
        <f>BK139+BK140</f>
        <v>0</v>
      </c>
      <c r="BL137" s="22">
        <f t="shared" si="508"/>
        <v>45103.100000000006</v>
      </c>
      <c r="BM137" s="21">
        <f>BM139+BM140</f>
        <v>0</v>
      </c>
      <c r="BN137" s="22">
        <f t="shared" si="509"/>
        <v>45103.100000000006</v>
      </c>
      <c r="BO137" s="21">
        <f>BO139+BO140</f>
        <v>0</v>
      </c>
      <c r="BP137" s="22">
        <f t="shared" si="510"/>
        <v>45103.100000000006</v>
      </c>
      <c r="BQ137" s="21">
        <f>BQ139+BQ140</f>
        <v>0</v>
      </c>
      <c r="BR137" s="22">
        <f t="shared" si="511"/>
        <v>45103.100000000006</v>
      </c>
      <c r="BS137" s="21">
        <f>BS139+BS140</f>
        <v>0</v>
      </c>
      <c r="BT137" s="22">
        <f t="shared" si="512"/>
        <v>45103.100000000006</v>
      </c>
      <c r="BU137" s="21">
        <f>BU139+BU140</f>
        <v>0</v>
      </c>
      <c r="BV137" s="22">
        <f t="shared" si="513"/>
        <v>45103.100000000006</v>
      </c>
      <c r="BW137" s="21">
        <f>BW139+BW140</f>
        <v>0</v>
      </c>
      <c r="BX137" s="22">
        <f t="shared" si="514"/>
        <v>45103.100000000006</v>
      </c>
      <c r="BY137" s="21">
        <f>BY139+BY140</f>
        <v>0</v>
      </c>
      <c r="BZ137" s="22">
        <f t="shared" si="515"/>
        <v>45103.100000000006</v>
      </c>
      <c r="CA137" s="12"/>
      <c r="CC137" s="5"/>
    </row>
    <row r="138" spans="1:81" x14ac:dyDescent="0.3">
      <c r="A138" s="1"/>
      <c r="B138" s="29" t="s">
        <v>5</v>
      </c>
      <c r="C138" s="34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2"/>
      <c r="BG138" s="21"/>
      <c r="BH138" s="22"/>
      <c r="BI138" s="21"/>
      <c r="BJ138" s="22"/>
      <c r="BK138" s="21"/>
      <c r="BL138" s="22"/>
      <c r="BM138" s="21"/>
      <c r="BN138" s="22"/>
      <c r="BO138" s="21"/>
      <c r="BP138" s="22"/>
      <c r="BQ138" s="21"/>
      <c r="BR138" s="22"/>
      <c r="BS138" s="21"/>
      <c r="BT138" s="22"/>
      <c r="BU138" s="21"/>
      <c r="BV138" s="22"/>
      <c r="BW138" s="21"/>
      <c r="BX138" s="22"/>
      <c r="BY138" s="21"/>
      <c r="BZ138" s="22"/>
      <c r="CA138" s="12"/>
      <c r="CC138" s="5"/>
    </row>
    <row r="139" spans="1:81" hidden="1" x14ac:dyDescent="0.3">
      <c r="A139" s="1"/>
      <c r="B139" s="15" t="s">
        <v>6</v>
      </c>
      <c r="C139" s="6"/>
      <c r="D139" s="21">
        <v>2166.1999999999998</v>
      </c>
      <c r="E139" s="21"/>
      <c r="F139" s="21">
        <f t="shared" si="343"/>
        <v>2166.1999999999998</v>
      </c>
      <c r="G139" s="21"/>
      <c r="H139" s="21">
        <f t="shared" ref="H139:H141" si="517">F139+G139</f>
        <v>2166.1999999999998</v>
      </c>
      <c r="I139" s="21"/>
      <c r="J139" s="21">
        <f>H139+I139</f>
        <v>2166.1999999999998</v>
      </c>
      <c r="K139" s="21"/>
      <c r="L139" s="21">
        <f>J139+K139</f>
        <v>2166.1999999999998</v>
      </c>
      <c r="M139" s="21"/>
      <c r="N139" s="21">
        <f>L139+M139</f>
        <v>2166.1999999999998</v>
      </c>
      <c r="O139" s="21"/>
      <c r="P139" s="21">
        <f>N139+O139</f>
        <v>2166.1999999999998</v>
      </c>
      <c r="Q139" s="21"/>
      <c r="R139" s="21">
        <f>P139+Q139</f>
        <v>2166.1999999999998</v>
      </c>
      <c r="S139" s="21"/>
      <c r="T139" s="21">
        <f>R139+S139</f>
        <v>2166.1999999999998</v>
      </c>
      <c r="U139" s="21"/>
      <c r="V139" s="21">
        <f>T139+U139</f>
        <v>2166.1999999999998</v>
      </c>
      <c r="W139" s="21"/>
      <c r="X139" s="21">
        <f>V139+W139</f>
        <v>2166.1999999999998</v>
      </c>
      <c r="Y139" s="21"/>
      <c r="Z139" s="21">
        <f>X139+Y139</f>
        <v>2166.1999999999998</v>
      </c>
      <c r="AA139" s="21"/>
      <c r="AB139" s="21">
        <f>Z139+AA139</f>
        <v>2166.1999999999998</v>
      </c>
      <c r="AC139" s="21"/>
      <c r="AD139" s="21">
        <f>AB139+AC139</f>
        <v>2166.1999999999998</v>
      </c>
      <c r="AE139" s="21"/>
      <c r="AF139" s="21">
        <f>AD139+AE139</f>
        <v>2166.1999999999998</v>
      </c>
      <c r="AG139" s="21">
        <v>68386.8</v>
      </c>
      <c r="AH139" s="21"/>
      <c r="AI139" s="21">
        <f t="shared" si="345"/>
        <v>68386.8</v>
      </c>
      <c r="AJ139" s="21"/>
      <c r="AK139" s="21">
        <f>AI139+AJ139</f>
        <v>68386.8</v>
      </c>
      <c r="AL139" s="21"/>
      <c r="AM139" s="21">
        <f t="shared" ref="AM139:AM141" si="518">AK139+AL139</f>
        <v>68386.8</v>
      </c>
      <c r="AN139" s="21"/>
      <c r="AO139" s="21">
        <f t="shared" ref="AO139:AO141" si="519">AM139+AN139</f>
        <v>68386.8</v>
      </c>
      <c r="AP139" s="21"/>
      <c r="AQ139" s="21">
        <f t="shared" ref="AQ139:AQ141" si="520">AO139+AP139</f>
        <v>68386.8</v>
      </c>
      <c r="AR139" s="21"/>
      <c r="AS139" s="21">
        <f t="shared" ref="AS139:AS141" si="521">AQ139+AR139</f>
        <v>68386.8</v>
      </c>
      <c r="AT139" s="21"/>
      <c r="AU139" s="21">
        <f t="shared" ref="AU139:AU141" si="522">AS139+AT139</f>
        <v>68386.8</v>
      </c>
      <c r="AV139" s="21"/>
      <c r="AW139" s="21">
        <f t="shared" ref="AW139:AW141" si="523">AU139+AV139</f>
        <v>68386.8</v>
      </c>
      <c r="AX139" s="21"/>
      <c r="AY139" s="21">
        <f t="shared" ref="AY139:AY141" si="524">AW139+AX139</f>
        <v>68386.8</v>
      </c>
      <c r="AZ139" s="21"/>
      <c r="BA139" s="21">
        <f t="shared" ref="BA139:BA141" si="525">AY139+AZ139</f>
        <v>68386.8</v>
      </c>
      <c r="BB139" s="21"/>
      <c r="BC139" s="21">
        <f t="shared" ref="BC139:BC141" si="526">BA139+BB139</f>
        <v>68386.8</v>
      </c>
      <c r="BD139" s="21"/>
      <c r="BE139" s="21">
        <f t="shared" ref="BE139:BE141" si="527">BC139+BD139</f>
        <v>68386.8</v>
      </c>
      <c r="BF139" s="22">
        <v>0</v>
      </c>
      <c r="BG139" s="21"/>
      <c r="BH139" s="22">
        <f t="shared" si="356"/>
        <v>0</v>
      </c>
      <c r="BI139" s="21"/>
      <c r="BJ139" s="22">
        <f>BH139+BI139</f>
        <v>0</v>
      </c>
      <c r="BK139" s="21"/>
      <c r="BL139" s="22">
        <f t="shared" ref="BL139:BL141" si="528">BJ139+BK139</f>
        <v>0</v>
      </c>
      <c r="BM139" s="21"/>
      <c r="BN139" s="22">
        <f t="shared" ref="BN139:BN141" si="529">BL139+BM139</f>
        <v>0</v>
      </c>
      <c r="BO139" s="21"/>
      <c r="BP139" s="22">
        <f t="shared" ref="BP139:BP141" si="530">BN139+BO139</f>
        <v>0</v>
      </c>
      <c r="BQ139" s="21"/>
      <c r="BR139" s="22">
        <f t="shared" ref="BR139:BR141" si="531">BP139+BQ139</f>
        <v>0</v>
      </c>
      <c r="BS139" s="21"/>
      <c r="BT139" s="22">
        <f t="shared" ref="BT139:BT141" si="532">BR139+BS139</f>
        <v>0</v>
      </c>
      <c r="BU139" s="21"/>
      <c r="BV139" s="22">
        <f t="shared" ref="BV139:BV141" si="533">BT139+BU139</f>
        <v>0</v>
      </c>
      <c r="BW139" s="21"/>
      <c r="BX139" s="22">
        <f t="shared" ref="BX139:BX141" si="534">BV139+BW139</f>
        <v>0</v>
      </c>
      <c r="BY139" s="21"/>
      <c r="BZ139" s="22">
        <f t="shared" ref="BZ139:BZ141" si="535">BX139+BY139</f>
        <v>0</v>
      </c>
      <c r="CA139" s="12" t="s">
        <v>177</v>
      </c>
      <c r="CB139" s="7" t="s">
        <v>28</v>
      </c>
      <c r="CC139" s="5"/>
    </row>
    <row r="140" spans="1:81" x14ac:dyDescent="0.3">
      <c r="A140" s="1"/>
      <c r="B140" s="33" t="s">
        <v>16</v>
      </c>
      <c r="C140" s="34"/>
      <c r="D140" s="21">
        <v>6498.5</v>
      </c>
      <c r="E140" s="21"/>
      <c r="F140" s="21">
        <f t="shared" si="343"/>
        <v>6498.5</v>
      </c>
      <c r="G140" s="21"/>
      <c r="H140" s="21">
        <f t="shared" si="517"/>
        <v>6498.5</v>
      </c>
      <c r="I140" s="21"/>
      <c r="J140" s="21">
        <f>H140+I140</f>
        <v>6498.5</v>
      </c>
      <c r="K140" s="21"/>
      <c r="L140" s="21">
        <f>J140+K140</f>
        <v>6498.5</v>
      </c>
      <c r="M140" s="21"/>
      <c r="N140" s="21">
        <f>L140+M140</f>
        <v>6498.5</v>
      </c>
      <c r="O140" s="21"/>
      <c r="P140" s="21">
        <f>N140+O140</f>
        <v>6498.5</v>
      </c>
      <c r="Q140" s="21"/>
      <c r="R140" s="21">
        <f>P140+Q140</f>
        <v>6498.5</v>
      </c>
      <c r="S140" s="21"/>
      <c r="T140" s="21">
        <f>R140+S140</f>
        <v>6498.5</v>
      </c>
      <c r="U140" s="21"/>
      <c r="V140" s="21">
        <f>T140+U140</f>
        <v>6498.5</v>
      </c>
      <c r="W140" s="21">
        <v>-2466.4</v>
      </c>
      <c r="X140" s="21">
        <f>V140+W140</f>
        <v>4032.1</v>
      </c>
      <c r="Y140" s="21"/>
      <c r="Z140" s="21">
        <f>X140+Y140</f>
        <v>4032.1</v>
      </c>
      <c r="AA140" s="21"/>
      <c r="AB140" s="21">
        <f>Z140+AA140</f>
        <v>4032.1</v>
      </c>
      <c r="AC140" s="21"/>
      <c r="AD140" s="21">
        <f>AB140+AC140</f>
        <v>4032.1</v>
      </c>
      <c r="AE140" s="21"/>
      <c r="AF140" s="21">
        <f>AD140+AE140</f>
        <v>4032.1</v>
      </c>
      <c r="AG140" s="21">
        <v>0</v>
      </c>
      <c r="AH140" s="21"/>
      <c r="AI140" s="21">
        <f t="shared" si="345"/>
        <v>0</v>
      </c>
      <c r="AJ140" s="21"/>
      <c r="AK140" s="21">
        <f>AI140+AJ140</f>
        <v>0</v>
      </c>
      <c r="AL140" s="21"/>
      <c r="AM140" s="21">
        <f t="shared" si="518"/>
        <v>0</v>
      </c>
      <c r="AN140" s="21"/>
      <c r="AO140" s="21">
        <f t="shared" si="519"/>
        <v>0</v>
      </c>
      <c r="AP140" s="21"/>
      <c r="AQ140" s="21">
        <f t="shared" si="520"/>
        <v>0</v>
      </c>
      <c r="AR140" s="21"/>
      <c r="AS140" s="21">
        <f t="shared" si="521"/>
        <v>0</v>
      </c>
      <c r="AT140" s="21"/>
      <c r="AU140" s="21">
        <f t="shared" si="522"/>
        <v>0</v>
      </c>
      <c r="AV140" s="21"/>
      <c r="AW140" s="21">
        <f t="shared" si="523"/>
        <v>0</v>
      </c>
      <c r="AX140" s="21"/>
      <c r="AY140" s="21">
        <f t="shared" si="524"/>
        <v>0</v>
      </c>
      <c r="AZ140" s="21"/>
      <c r="BA140" s="21">
        <f t="shared" si="525"/>
        <v>0</v>
      </c>
      <c r="BB140" s="21"/>
      <c r="BC140" s="21">
        <f t="shared" si="526"/>
        <v>0</v>
      </c>
      <c r="BD140" s="21"/>
      <c r="BE140" s="21">
        <f t="shared" si="527"/>
        <v>0</v>
      </c>
      <c r="BF140" s="21">
        <v>45103.100000000006</v>
      </c>
      <c r="BG140" s="21"/>
      <c r="BH140" s="22">
        <f t="shared" si="356"/>
        <v>45103.100000000006</v>
      </c>
      <c r="BI140" s="21"/>
      <c r="BJ140" s="22">
        <f>BH140+BI140</f>
        <v>45103.100000000006</v>
      </c>
      <c r="BK140" s="21"/>
      <c r="BL140" s="22">
        <f t="shared" si="528"/>
        <v>45103.100000000006</v>
      </c>
      <c r="BM140" s="21"/>
      <c r="BN140" s="22">
        <f t="shared" si="529"/>
        <v>45103.100000000006</v>
      </c>
      <c r="BO140" s="21"/>
      <c r="BP140" s="22">
        <f t="shared" si="530"/>
        <v>45103.100000000006</v>
      </c>
      <c r="BQ140" s="21"/>
      <c r="BR140" s="22">
        <f t="shared" si="531"/>
        <v>45103.100000000006</v>
      </c>
      <c r="BS140" s="21"/>
      <c r="BT140" s="22">
        <f t="shared" si="532"/>
        <v>45103.100000000006</v>
      </c>
      <c r="BU140" s="21"/>
      <c r="BV140" s="22">
        <f t="shared" si="533"/>
        <v>45103.100000000006</v>
      </c>
      <c r="BW140" s="21"/>
      <c r="BX140" s="22">
        <f t="shared" si="534"/>
        <v>45103.100000000006</v>
      </c>
      <c r="BY140" s="21"/>
      <c r="BZ140" s="22">
        <f t="shared" si="535"/>
        <v>45103.100000000006</v>
      </c>
      <c r="CA140" s="12" t="s">
        <v>178</v>
      </c>
      <c r="CC140" s="5"/>
    </row>
    <row r="141" spans="1:81" ht="56.25" x14ac:dyDescent="0.3">
      <c r="A141" s="1" t="s">
        <v>190</v>
      </c>
      <c r="B141" s="33" t="s">
        <v>67</v>
      </c>
      <c r="C141" s="34" t="s">
        <v>58</v>
      </c>
      <c r="D141" s="21">
        <f>D143+D144</f>
        <v>8208.7000000000007</v>
      </c>
      <c r="E141" s="21">
        <f>E143+E144</f>
        <v>0</v>
      </c>
      <c r="F141" s="21">
        <f t="shared" si="343"/>
        <v>8208.7000000000007</v>
      </c>
      <c r="G141" s="21">
        <f>G143+G144</f>
        <v>0</v>
      </c>
      <c r="H141" s="21">
        <f t="shared" si="517"/>
        <v>8208.7000000000007</v>
      </c>
      <c r="I141" s="21">
        <f>I143+I144</f>
        <v>0</v>
      </c>
      <c r="J141" s="21">
        <f>H141+I141</f>
        <v>8208.7000000000007</v>
      </c>
      <c r="K141" s="21">
        <f>K143+K144</f>
        <v>0</v>
      </c>
      <c r="L141" s="21">
        <f>J141+K141</f>
        <v>8208.7000000000007</v>
      </c>
      <c r="M141" s="21">
        <f>M143+M144</f>
        <v>0</v>
      </c>
      <c r="N141" s="21">
        <f>L141+M141</f>
        <v>8208.7000000000007</v>
      </c>
      <c r="O141" s="21">
        <f>O143+O144</f>
        <v>0</v>
      </c>
      <c r="P141" s="21">
        <f>N141+O141</f>
        <v>8208.7000000000007</v>
      </c>
      <c r="Q141" s="21">
        <f>Q143+Q144</f>
        <v>0</v>
      </c>
      <c r="R141" s="21">
        <f>P141+Q141</f>
        <v>8208.7000000000007</v>
      </c>
      <c r="S141" s="21">
        <f>S143+S144</f>
        <v>0</v>
      </c>
      <c r="T141" s="21">
        <f>R141+S141</f>
        <v>8208.7000000000007</v>
      </c>
      <c r="U141" s="21">
        <f>U143+U144</f>
        <v>0</v>
      </c>
      <c r="V141" s="21">
        <f>T141+U141</f>
        <v>8208.7000000000007</v>
      </c>
      <c r="W141" s="21">
        <f>W143+W144</f>
        <v>-2133.1999999999998</v>
      </c>
      <c r="X141" s="21">
        <f>V141+W141</f>
        <v>6075.5000000000009</v>
      </c>
      <c r="Y141" s="21">
        <f>Y143+Y144</f>
        <v>0</v>
      </c>
      <c r="Z141" s="21">
        <f>X141+Y141</f>
        <v>6075.5000000000009</v>
      </c>
      <c r="AA141" s="21">
        <f>AA143+AA144</f>
        <v>0</v>
      </c>
      <c r="AB141" s="21">
        <f>Z141+AA141</f>
        <v>6075.5000000000009</v>
      </c>
      <c r="AC141" s="21">
        <f>AC143+AC144</f>
        <v>0</v>
      </c>
      <c r="AD141" s="21">
        <f>AB141+AC141</f>
        <v>6075.5000000000009</v>
      </c>
      <c r="AE141" s="21">
        <f>AE143+AE144</f>
        <v>0</v>
      </c>
      <c r="AF141" s="21">
        <f>AD141+AE141</f>
        <v>6075.5000000000009</v>
      </c>
      <c r="AG141" s="21">
        <f t="shared" ref="AG141:BF141" si="536">AG143+AG144</f>
        <v>102144.4</v>
      </c>
      <c r="AH141" s="21">
        <f>AH143+AH144</f>
        <v>0</v>
      </c>
      <c r="AI141" s="21">
        <f t="shared" si="345"/>
        <v>102144.4</v>
      </c>
      <c r="AJ141" s="21">
        <f>AJ143+AJ144</f>
        <v>0</v>
      </c>
      <c r="AK141" s="21">
        <f>AI141+AJ141</f>
        <v>102144.4</v>
      </c>
      <c r="AL141" s="21">
        <f>AL143+AL144</f>
        <v>0</v>
      </c>
      <c r="AM141" s="21">
        <f t="shared" si="518"/>
        <v>102144.4</v>
      </c>
      <c r="AN141" s="21">
        <f>AN143+AN144</f>
        <v>0</v>
      </c>
      <c r="AO141" s="21">
        <f t="shared" si="519"/>
        <v>102144.4</v>
      </c>
      <c r="AP141" s="21">
        <f>AP143+AP144</f>
        <v>0</v>
      </c>
      <c r="AQ141" s="21">
        <f t="shared" si="520"/>
        <v>102144.4</v>
      </c>
      <c r="AR141" s="21">
        <f>AR143+AR144</f>
        <v>0</v>
      </c>
      <c r="AS141" s="21">
        <f t="shared" si="521"/>
        <v>102144.4</v>
      </c>
      <c r="AT141" s="21">
        <f>AT143+AT144</f>
        <v>0</v>
      </c>
      <c r="AU141" s="21">
        <f t="shared" si="522"/>
        <v>102144.4</v>
      </c>
      <c r="AV141" s="21">
        <f>AV143+AV144</f>
        <v>0</v>
      </c>
      <c r="AW141" s="21">
        <f t="shared" si="523"/>
        <v>102144.4</v>
      </c>
      <c r="AX141" s="21">
        <f>AX143+AX144</f>
        <v>0</v>
      </c>
      <c r="AY141" s="21">
        <f t="shared" si="524"/>
        <v>102144.4</v>
      </c>
      <c r="AZ141" s="21">
        <f>AZ143+AZ144</f>
        <v>-102144.4</v>
      </c>
      <c r="BA141" s="21">
        <f t="shared" si="525"/>
        <v>0</v>
      </c>
      <c r="BB141" s="21">
        <f>BB143+BB144</f>
        <v>0</v>
      </c>
      <c r="BC141" s="21">
        <f t="shared" si="526"/>
        <v>0</v>
      </c>
      <c r="BD141" s="21">
        <f>BD143+BD144</f>
        <v>0</v>
      </c>
      <c r="BE141" s="21">
        <f t="shared" si="527"/>
        <v>0</v>
      </c>
      <c r="BF141" s="21">
        <f t="shared" si="536"/>
        <v>0</v>
      </c>
      <c r="BG141" s="21">
        <f>BG143+BG144</f>
        <v>0</v>
      </c>
      <c r="BH141" s="22">
        <f t="shared" si="356"/>
        <v>0</v>
      </c>
      <c r="BI141" s="21">
        <f>BI143+BI144</f>
        <v>0</v>
      </c>
      <c r="BJ141" s="22">
        <f>BH141+BI141</f>
        <v>0</v>
      </c>
      <c r="BK141" s="21">
        <f>BK143+BK144</f>
        <v>0</v>
      </c>
      <c r="BL141" s="22">
        <f t="shared" si="528"/>
        <v>0</v>
      </c>
      <c r="BM141" s="21">
        <f>BM143+BM144</f>
        <v>0</v>
      </c>
      <c r="BN141" s="22">
        <f t="shared" si="529"/>
        <v>0</v>
      </c>
      <c r="BO141" s="21">
        <f>BO143+BO144</f>
        <v>0</v>
      </c>
      <c r="BP141" s="22">
        <f t="shared" si="530"/>
        <v>0</v>
      </c>
      <c r="BQ141" s="21">
        <f>BQ143+BQ144</f>
        <v>0</v>
      </c>
      <c r="BR141" s="22">
        <f t="shared" si="531"/>
        <v>0</v>
      </c>
      <c r="BS141" s="21">
        <f>BS143+BS144</f>
        <v>0</v>
      </c>
      <c r="BT141" s="22">
        <f t="shared" si="532"/>
        <v>0</v>
      </c>
      <c r="BU141" s="21">
        <f>BU143+BU144</f>
        <v>0</v>
      </c>
      <c r="BV141" s="22">
        <f t="shared" si="533"/>
        <v>0</v>
      </c>
      <c r="BW141" s="21">
        <f>BW143+BW144</f>
        <v>0</v>
      </c>
      <c r="BX141" s="22">
        <f t="shared" si="534"/>
        <v>0</v>
      </c>
      <c r="BY141" s="21">
        <f>BY143+BY144</f>
        <v>0</v>
      </c>
      <c r="BZ141" s="22">
        <f t="shared" si="535"/>
        <v>0</v>
      </c>
      <c r="CA141" s="12"/>
      <c r="CC141" s="5"/>
    </row>
    <row r="142" spans="1:81" x14ac:dyDescent="0.3">
      <c r="A142" s="1"/>
      <c r="B142" s="29" t="s">
        <v>5</v>
      </c>
      <c r="C142" s="33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2"/>
      <c r="BG142" s="21"/>
      <c r="BH142" s="22"/>
      <c r="BI142" s="21"/>
      <c r="BJ142" s="22"/>
      <c r="BK142" s="21"/>
      <c r="BL142" s="22"/>
      <c r="BM142" s="21"/>
      <c r="BN142" s="22"/>
      <c r="BO142" s="21"/>
      <c r="BP142" s="22"/>
      <c r="BQ142" s="21"/>
      <c r="BR142" s="22"/>
      <c r="BS142" s="21"/>
      <c r="BT142" s="22"/>
      <c r="BU142" s="21"/>
      <c r="BV142" s="22"/>
      <c r="BW142" s="21"/>
      <c r="BX142" s="22"/>
      <c r="BY142" s="21"/>
      <c r="BZ142" s="22"/>
      <c r="CA142" s="12"/>
      <c r="CC142" s="5"/>
    </row>
    <row r="143" spans="1:81" hidden="1" x14ac:dyDescent="0.3">
      <c r="A143" s="1"/>
      <c r="B143" s="15" t="s">
        <v>6</v>
      </c>
      <c r="C143" s="2"/>
      <c r="D143" s="23">
        <v>2052.1999999999998</v>
      </c>
      <c r="E143" s="23"/>
      <c r="F143" s="23">
        <f t="shared" si="343"/>
        <v>2052.1999999999998</v>
      </c>
      <c r="G143" s="23"/>
      <c r="H143" s="23">
        <f t="shared" ref="H143:H145" si="537">F143+G143</f>
        <v>2052.1999999999998</v>
      </c>
      <c r="I143" s="23"/>
      <c r="J143" s="23">
        <f>H143+I143</f>
        <v>2052.1999999999998</v>
      </c>
      <c r="K143" s="23"/>
      <c r="L143" s="23">
        <f>J143+K143</f>
        <v>2052.1999999999998</v>
      </c>
      <c r="M143" s="23"/>
      <c r="N143" s="23">
        <f>L143+M143</f>
        <v>2052.1999999999998</v>
      </c>
      <c r="O143" s="23"/>
      <c r="P143" s="23">
        <f>N143+O143</f>
        <v>2052.1999999999998</v>
      </c>
      <c r="Q143" s="23"/>
      <c r="R143" s="23">
        <f>P143+Q143</f>
        <v>2052.1999999999998</v>
      </c>
      <c r="S143" s="23"/>
      <c r="T143" s="23">
        <f>R143+S143</f>
        <v>2052.1999999999998</v>
      </c>
      <c r="U143" s="23"/>
      <c r="V143" s="23">
        <f>T143+U143</f>
        <v>2052.1999999999998</v>
      </c>
      <c r="W143" s="23"/>
      <c r="X143" s="23">
        <f>V143+W143</f>
        <v>2052.1999999999998</v>
      </c>
      <c r="Y143" s="23"/>
      <c r="Z143" s="23">
        <f>X143+Y143</f>
        <v>2052.1999999999998</v>
      </c>
      <c r="AA143" s="23"/>
      <c r="AB143" s="23">
        <f>Z143+AA143</f>
        <v>2052.1999999999998</v>
      </c>
      <c r="AC143" s="23"/>
      <c r="AD143" s="23">
        <f>AB143+AC143</f>
        <v>2052.1999999999998</v>
      </c>
      <c r="AE143" s="23"/>
      <c r="AF143" s="23">
        <f>AD143+AE143</f>
        <v>2052.1999999999998</v>
      </c>
      <c r="AG143" s="23">
        <v>102144.4</v>
      </c>
      <c r="AH143" s="23"/>
      <c r="AI143" s="23">
        <f t="shared" si="345"/>
        <v>102144.4</v>
      </c>
      <c r="AJ143" s="23"/>
      <c r="AK143" s="23">
        <f>AI143+AJ143</f>
        <v>102144.4</v>
      </c>
      <c r="AL143" s="23"/>
      <c r="AM143" s="23">
        <f t="shared" ref="AM143:AM145" si="538">AK143+AL143</f>
        <v>102144.4</v>
      </c>
      <c r="AN143" s="23"/>
      <c r="AO143" s="23">
        <f t="shared" ref="AO143:AO145" si="539">AM143+AN143</f>
        <v>102144.4</v>
      </c>
      <c r="AP143" s="23"/>
      <c r="AQ143" s="23">
        <f t="shared" ref="AQ143:AQ145" si="540">AO143+AP143</f>
        <v>102144.4</v>
      </c>
      <c r="AR143" s="23"/>
      <c r="AS143" s="23">
        <f t="shared" ref="AS143:AS145" si="541">AQ143+AR143</f>
        <v>102144.4</v>
      </c>
      <c r="AT143" s="23"/>
      <c r="AU143" s="23">
        <f t="shared" ref="AU143:AU145" si="542">AS143+AT143</f>
        <v>102144.4</v>
      </c>
      <c r="AV143" s="23"/>
      <c r="AW143" s="23">
        <f t="shared" ref="AW143:AW145" si="543">AU143+AV143</f>
        <v>102144.4</v>
      </c>
      <c r="AX143" s="23"/>
      <c r="AY143" s="23">
        <f t="shared" ref="AY143:AY145" si="544">AW143+AX143</f>
        <v>102144.4</v>
      </c>
      <c r="AZ143" s="23">
        <v>-102144.4</v>
      </c>
      <c r="BA143" s="23">
        <f t="shared" ref="BA143:BA145" si="545">AY143+AZ143</f>
        <v>0</v>
      </c>
      <c r="BB143" s="23"/>
      <c r="BC143" s="23">
        <f t="shared" ref="BC143:BC145" si="546">BA143+BB143</f>
        <v>0</v>
      </c>
      <c r="BD143" s="23"/>
      <c r="BE143" s="23">
        <f t="shared" ref="BE143:BE145" si="547">BC143+BD143</f>
        <v>0</v>
      </c>
      <c r="BF143" s="24">
        <v>0</v>
      </c>
      <c r="BG143" s="23"/>
      <c r="BH143" s="24">
        <f t="shared" si="356"/>
        <v>0</v>
      </c>
      <c r="BI143" s="23"/>
      <c r="BJ143" s="24">
        <f>BH143+BI143</f>
        <v>0</v>
      </c>
      <c r="BK143" s="23"/>
      <c r="BL143" s="24">
        <f t="shared" ref="BL143:BL145" si="548">BJ143+BK143</f>
        <v>0</v>
      </c>
      <c r="BM143" s="23"/>
      <c r="BN143" s="24">
        <f t="shared" ref="BN143:BN145" si="549">BL143+BM143</f>
        <v>0</v>
      </c>
      <c r="BO143" s="23"/>
      <c r="BP143" s="24">
        <f t="shared" ref="BP143:BP145" si="550">BN143+BO143</f>
        <v>0</v>
      </c>
      <c r="BQ143" s="23"/>
      <c r="BR143" s="24">
        <f t="shared" ref="BR143:BR145" si="551">BP143+BQ143</f>
        <v>0</v>
      </c>
      <c r="BS143" s="23"/>
      <c r="BT143" s="24">
        <f t="shared" ref="BT143:BT145" si="552">BR143+BS143</f>
        <v>0</v>
      </c>
      <c r="BU143" s="23"/>
      <c r="BV143" s="24">
        <f t="shared" ref="BV143:BV145" si="553">BT143+BU143</f>
        <v>0</v>
      </c>
      <c r="BW143" s="23"/>
      <c r="BX143" s="24">
        <f t="shared" ref="BX143:BX145" si="554">BV143+BW143</f>
        <v>0</v>
      </c>
      <c r="BY143" s="23"/>
      <c r="BZ143" s="24">
        <f t="shared" ref="BZ143:BZ145" si="555">BX143+BY143</f>
        <v>0</v>
      </c>
      <c r="CA143" s="12" t="s">
        <v>176</v>
      </c>
      <c r="CB143" s="7" t="s">
        <v>28</v>
      </c>
      <c r="CC143" s="5"/>
    </row>
    <row r="144" spans="1:81" x14ac:dyDescent="0.3">
      <c r="A144" s="1"/>
      <c r="B144" s="33" t="s">
        <v>16</v>
      </c>
      <c r="C144" s="33"/>
      <c r="D144" s="21">
        <v>6156.5</v>
      </c>
      <c r="E144" s="21"/>
      <c r="F144" s="21">
        <f t="shared" si="343"/>
        <v>6156.5</v>
      </c>
      <c r="G144" s="21"/>
      <c r="H144" s="21">
        <f t="shared" si="537"/>
        <v>6156.5</v>
      </c>
      <c r="I144" s="21"/>
      <c r="J144" s="21">
        <f>H144+I144</f>
        <v>6156.5</v>
      </c>
      <c r="K144" s="21"/>
      <c r="L144" s="21">
        <f>J144+K144</f>
        <v>6156.5</v>
      </c>
      <c r="M144" s="21"/>
      <c r="N144" s="21">
        <f>L144+M144</f>
        <v>6156.5</v>
      </c>
      <c r="O144" s="21"/>
      <c r="P144" s="21">
        <f>N144+O144</f>
        <v>6156.5</v>
      </c>
      <c r="Q144" s="21"/>
      <c r="R144" s="21">
        <f>P144+Q144</f>
        <v>6156.5</v>
      </c>
      <c r="S144" s="21"/>
      <c r="T144" s="21">
        <f>R144+S144</f>
        <v>6156.5</v>
      </c>
      <c r="U144" s="21"/>
      <c r="V144" s="21">
        <f>T144+U144</f>
        <v>6156.5</v>
      </c>
      <c r="W144" s="21">
        <v>-2133.1999999999998</v>
      </c>
      <c r="X144" s="21">
        <f>V144+W144</f>
        <v>4023.3</v>
      </c>
      <c r="Y144" s="21"/>
      <c r="Z144" s="21">
        <f>X144+Y144</f>
        <v>4023.3</v>
      </c>
      <c r="AA144" s="21"/>
      <c r="AB144" s="21">
        <f>Z144+AA144</f>
        <v>4023.3</v>
      </c>
      <c r="AC144" s="21"/>
      <c r="AD144" s="21">
        <f>AB144+AC144</f>
        <v>4023.3</v>
      </c>
      <c r="AE144" s="21"/>
      <c r="AF144" s="21">
        <f>AD144+AE144</f>
        <v>4023.3</v>
      </c>
      <c r="AG144" s="21">
        <v>0</v>
      </c>
      <c r="AH144" s="21"/>
      <c r="AI144" s="21">
        <f t="shared" si="345"/>
        <v>0</v>
      </c>
      <c r="AJ144" s="21"/>
      <c r="AK144" s="21">
        <f>AI144+AJ144</f>
        <v>0</v>
      </c>
      <c r="AL144" s="21"/>
      <c r="AM144" s="21">
        <f t="shared" si="538"/>
        <v>0</v>
      </c>
      <c r="AN144" s="21"/>
      <c r="AO144" s="21">
        <f t="shared" si="539"/>
        <v>0</v>
      </c>
      <c r="AP144" s="21"/>
      <c r="AQ144" s="21">
        <f t="shared" si="540"/>
        <v>0</v>
      </c>
      <c r="AR144" s="21"/>
      <c r="AS144" s="21">
        <f t="shared" si="541"/>
        <v>0</v>
      </c>
      <c r="AT144" s="21"/>
      <c r="AU144" s="21">
        <f t="shared" si="542"/>
        <v>0</v>
      </c>
      <c r="AV144" s="21"/>
      <c r="AW144" s="21">
        <f t="shared" si="543"/>
        <v>0</v>
      </c>
      <c r="AX144" s="21"/>
      <c r="AY144" s="21">
        <f t="shared" si="544"/>
        <v>0</v>
      </c>
      <c r="AZ144" s="21"/>
      <c r="BA144" s="21">
        <f t="shared" si="545"/>
        <v>0</v>
      </c>
      <c r="BB144" s="21"/>
      <c r="BC144" s="21">
        <f t="shared" si="546"/>
        <v>0</v>
      </c>
      <c r="BD144" s="21"/>
      <c r="BE144" s="21">
        <f t="shared" si="547"/>
        <v>0</v>
      </c>
      <c r="BF144" s="22">
        <v>0</v>
      </c>
      <c r="BG144" s="21"/>
      <c r="BH144" s="22">
        <f t="shared" si="356"/>
        <v>0</v>
      </c>
      <c r="BI144" s="21"/>
      <c r="BJ144" s="22">
        <f>BH144+BI144</f>
        <v>0</v>
      </c>
      <c r="BK144" s="21"/>
      <c r="BL144" s="22">
        <f t="shared" si="548"/>
        <v>0</v>
      </c>
      <c r="BM144" s="21"/>
      <c r="BN144" s="22">
        <f t="shared" si="549"/>
        <v>0</v>
      </c>
      <c r="BO144" s="21"/>
      <c r="BP144" s="22">
        <f t="shared" si="550"/>
        <v>0</v>
      </c>
      <c r="BQ144" s="21"/>
      <c r="BR144" s="22">
        <f t="shared" si="551"/>
        <v>0</v>
      </c>
      <c r="BS144" s="21"/>
      <c r="BT144" s="22">
        <f t="shared" si="552"/>
        <v>0</v>
      </c>
      <c r="BU144" s="21"/>
      <c r="BV144" s="22">
        <f t="shared" si="553"/>
        <v>0</v>
      </c>
      <c r="BW144" s="21"/>
      <c r="BX144" s="22">
        <f t="shared" si="554"/>
        <v>0</v>
      </c>
      <c r="BY144" s="21"/>
      <c r="BZ144" s="22">
        <f t="shared" si="555"/>
        <v>0</v>
      </c>
      <c r="CA144" s="12" t="s">
        <v>178</v>
      </c>
      <c r="CC144" s="5"/>
    </row>
    <row r="145" spans="1:81" ht="56.25" x14ac:dyDescent="0.3">
      <c r="A145" s="1" t="s">
        <v>191</v>
      </c>
      <c r="B145" s="33" t="s">
        <v>68</v>
      </c>
      <c r="C145" s="34" t="s">
        <v>58</v>
      </c>
      <c r="D145" s="21">
        <f>D147+D148</f>
        <v>52324.600000000006</v>
      </c>
      <c r="E145" s="21">
        <f>E147+E148</f>
        <v>0</v>
      </c>
      <c r="F145" s="21">
        <f t="shared" si="343"/>
        <v>52324.600000000006</v>
      </c>
      <c r="G145" s="21">
        <f>G147+G148</f>
        <v>0</v>
      </c>
      <c r="H145" s="21">
        <f t="shared" si="537"/>
        <v>52324.600000000006</v>
      </c>
      <c r="I145" s="21">
        <f>I147+I148</f>
        <v>0</v>
      </c>
      <c r="J145" s="21">
        <f>H145+I145</f>
        <v>52324.600000000006</v>
      </c>
      <c r="K145" s="21">
        <f>K147+K148</f>
        <v>0</v>
      </c>
      <c r="L145" s="21">
        <f>J145+K145</f>
        <v>52324.600000000006</v>
      </c>
      <c r="M145" s="21">
        <f>M147+M148</f>
        <v>0</v>
      </c>
      <c r="N145" s="21">
        <f>L145+M145</f>
        <v>52324.600000000006</v>
      </c>
      <c r="O145" s="21">
        <f>O147+O148</f>
        <v>0</v>
      </c>
      <c r="P145" s="21">
        <f>N145+O145</f>
        <v>52324.600000000006</v>
      </c>
      <c r="Q145" s="21">
        <f>Q147+Q148</f>
        <v>0</v>
      </c>
      <c r="R145" s="21">
        <f>P145+Q145</f>
        <v>52324.600000000006</v>
      </c>
      <c r="S145" s="21">
        <f>S147+S148</f>
        <v>0</v>
      </c>
      <c r="T145" s="21">
        <f>R145+S145</f>
        <v>52324.600000000006</v>
      </c>
      <c r="U145" s="21">
        <f>U147+U148</f>
        <v>0</v>
      </c>
      <c r="V145" s="21">
        <f>T145+U145</f>
        <v>52324.600000000006</v>
      </c>
      <c r="W145" s="21">
        <f>W147+W148</f>
        <v>-272.7</v>
      </c>
      <c r="X145" s="21">
        <f>V145+W145</f>
        <v>52051.900000000009</v>
      </c>
      <c r="Y145" s="21">
        <f>Y147+Y148</f>
        <v>0</v>
      </c>
      <c r="Z145" s="21">
        <f>X145+Y145</f>
        <v>52051.900000000009</v>
      </c>
      <c r="AA145" s="21">
        <f>AA147+AA148</f>
        <v>0</v>
      </c>
      <c r="AB145" s="21">
        <f>Z145+AA145</f>
        <v>52051.900000000009</v>
      </c>
      <c r="AC145" s="21">
        <f>AC147+AC148</f>
        <v>0</v>
      </c>
      <c r="AD145" s="21">
        <f>AB145+AC145</f>
        <v>52051.900000000009</v>
      </c>
      <c r="AE145" s="21">
        <f>AE147+AE148</f>
        <v>0</v>
      </c>
      <c r="AF145" s="21">
        <f>AD145+AE145</f>
        <v>52051.900000000009</v>
      </c>
      <c r="AG145" s="21">
        <f t="shared" ref="AG145:BF145" si="556">AG147+AG148</f>
        <v>0</v>
      </c>
      <c r="AH145" s="21">
        <f>AH147+AH148</f>
        <v>0</v>
      </c>
      <c r="AI145" s="21">
        <f t="shared" si="345"/>
        <v>0</v>
      </c>
      <c r="AJ145" s="21">
        <f>AJ147+AJ148</f>
        <v>0</v>
      </c>
      <c r="AK145" s="21">
        <f>AI145+AJ145</f>
        <v>0</v>
      </c>
      <c r="AL145" s="21">
        <f>AL147+AL148</f>
        <v>0</v>
      </c>
      <c r="AM145" s="21">
        <f t="shared" si="538"/>
        <v>0</v>
      </c>
      <c r="AN145" s="21">
        <f>AN147+AN148</f>
        <v>0</v>
      </c>
      <c r="AO145" s="21">
        <f t="shared" si="539"/>
        <v>0</v>
      </c>
      <c r="AP145" s="21">
        <f>AP147+AP148</f>
        <v>0</v>
      </c>
      <c r="AQ145" s="21">
        <f t="shared" si="540"/>
        <v>0</v>
      </c>
      <c r="AR145" s="21">
        <f>AR147+AR148</f>
        <v>0</v>
      </c>
      <c r="AS145" s="21">
        <f t="shared" si="541"/>
        <v>0</v>
      </c>
      <c r="AT145" s="21">
        <f>AT147+AT148</f>
        <v>0</v>
      </c>
      <c r="AU145" s="21">
        <f t="shared" si="542"/>
        <v>0</v>
      </c>
      <c r="AV145" s="21">
        <f>AV147+AV148</f>
        <v>0</v>
      </c>
      <c r="AW145" s="21">
        <f t="shared" si="543"/>
        <v>0</v>
      </c>
      <c r="AX145" s="21">
        <f>AX147+AX148</f>
        <v>0</v>
      </c>
      <c r="AY145" s="21">
        <f t="shared" si="544"/>
        <v>0</v>
      </c>
      <c r="AZ145" s="21">
        <f>AZ147+AZ148</f>
        <v>0</v>
      </c>
      <c r="BA145" s="21">
        <f t="shared" si="545"/>
        <v>0</v>
      </c>
      <c r="BB145" s="21">
        <f>BB147+BB148</f>
        <v>0</v>
      </c>
      <c r="BC145" s="21">
        <f t="shared" si="546"/>
        <v>0</v>
      </c>
      <c r="BD145" s="21">
        <f>BD147+BD148</f>
        <v>0</v>
      </c>
      <c r="BE145" s="21">
        <f t="shared" si="547"/>
        <v>0</v>
      </c>
      <c r="BF145" s="21">
        <f t="shared" si="556"/>
        <v>0</v>
      </c>
      <c r="BG145" s="21">
        <f>BG147+BG148</f>
        <v>0</v>
      </c>
      <c r="BH145" s="22">
        <f t="shared" si="356"/>
        <v>0</v>
      </c>
      <c r="BI145" s="21">
        <f>BI147+BI148</f>
        <v>0</v>
      </c>
      <c r="BJ145" s="22">
        <f>BH145+BI145</f>
        <v>0</v>
      </c>
      <c r="BK145" s="21">
        <f>BK147+BK148</f>
        <v>0</v>
      </c>
      <c r="BL145" s="22">
        <f t="shared" si="548"/>
        <v>0</v>
      </c>
      <c r="BM145" s="21">
        <f>BM147+BM148</f>
        <v>0</v>
      </c>
      <c r="BN145" s="22">
        <f t="shared" si="549"/>
        <v>0</v>
      </c>
      <c r="BO145" s="21">
        <f>BO147+BO148</f>
        <v>0</v>
      </c>
      <c r="BP145" s="22">
        <f t="shared" si="550"/>
        <v>0</v>
      </c>
      <c r="BQ145" s="21">
        <f>BQ147+BQ148</f>
        <v>0</v>
      </c>
      <c r="BR145" s="22">
        <f t="shared" si="551"/>
        <v>0</v>
      </c>
      <c r="BS145" s="21">
        <f>BS147+BS148</f>
        <v>0</v>
      </c>
      <c r="BT145" s="22">
        <f t="shared" si="552"/>
        <v>0</v>
      </c>
      <c r="BU145" s="21">
        <f>BU147+BU148</f>
        <v>0</v>
      </c>
      <c r="BV145" s="22">
        <f t="shared" si="553"/>
        <v>0</v>
      </c>
      <c r="BW145" s="21">
        <f>BW147+BW148</f>
        <v>0</v>
      </c>
      <c r="BX145" s="22">
        <f t="shared" si="554"/>
        <v>0</v>
      </c>
      <c r="BY145" s="21">
        <f>BY147+BY148</f>
        <v>0</v>
      </c>
      <c r="BZ145" s="22">
        <f t="shared" si="555"/>
        <v>0</v>
      </c>
      <c r="CA145" s="12"/>
      <c r="CC145" s="5"/>
    </row>
    <row r="146" spans="1:81" x14ac:dyDescent="0.3">
      <c r="A146" s="1"/>
      <c r="B146" s="33" t="s">
        <v>5</v>
      </c>
      <c r="C146" s="33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2"/>
      <c r="BG146" s="21"/>
      <c r="BH146" s="22"/>
      <c r="BI146" s="21"/>
      <c r="BJ146" s="22"/>
      <c r="BK146" s="21"/>
      <c r="BL146" s="22"/>
      <c r="BM146" s="21"/>
      <c r="BN146" s="22"/>
      <c r="BO146" s="21"/>
      <c r="BP146" s="22"/>
      <c r="BQ146" s="21"/>
      <c r="BR146" s="22"/>
      <c r="BS146" s="21"/>
      <c r="BT146" s="22"/>
      <c r="BU146" s="21"/>
      <c r="BV146" s="22"/>
      <c r="BW146" s="21"/>
      <c r="BX146" s="22"/>
      <c r="BY146" s="21"/>
      <c r="BZ146" s="22"/>
      <c r="CA146" s="12"/>
      <c r="CC146" s="5"/>
    </row>
    <row r="147" spans="1:81" hidden="1" x14ac:dyDescent="0.3">
      <c r="A147" s="1"/>
      <c r="B147" s="15" t="s">
        <v>6</v>
      </c>
      <c r="C147" s="2"/>
      <c r="D147" s="23">
        <v>22023.600000000002</v>
      </c>
      <c r="E147" s="23"/>
      <c r="F147" s="23">
        <f t="shared" si="343"/>
        <v>22023.600000000002</v>
      </c>
      <c r="G147" s="23"/>
      <c r="H147" s="23">
        <f t="shared" ref="H147:H149" si="557">F147+G147</f>
        <v>22023.600000000002</v>
      </c>
      <c r="I147" s="23"/>
      <c r="J147" s="23">
        <f>H147+I147</f>
        <v>22023.600000000002</v>
      </c>
      <c r="K147" s="23"/>
      <c r="L147" s="23">
        <f>J147+K147</f>
        <v>22023.600000000002</v>
      </c>
      <c r="M147" s="23"/>
      <c r="N147" s="23">
        <f>L147+M147</f>
        <v>22023.600000000002</v>
      </c>
      <c r="O147" s="23"/>
      <c r="P147" s="23">
        <f>N147+O147</f>
        <v>22023.600000000002</v>
      </c>
      <c r="Q147" s="23"/>
      <c r="R147" s="23">
        <f>P147+Q147</f>
        <v>22023.600000000002</v>
      </c>
      <c r="S147" s="23"/>
      <c r="T147" s="23">
        <f>R147+S147</f>
        <v>22023.600000000002</v>
      </c>
      <c r="U147" s="23"/>
      <c r="V147" s="23">
        <f>T147+U147</f>
        <v>22023.600000000002</v>
      </c>
      <c r="W147" s="23"/>
      <c r="X147" s="23">
        <f>V147+W147</f>
        <v>22023.600000000002</v>
      </c>
      <c r="Y147" s="23"/>
      <c r="Z147" s="23">
        <f>X147+Y147</f>
        <v>22023.600000000002</v>
      </c>
      <c r="AA147" s="23"/>
      <c r="AB147" s="23">
        <f>Z147+AA147</f>
        <v>22023.600000000002</v>
      </c>
      <c r="AC147" s="23"/>
      <c r="AD147" s="23">
        <f>AB147+AC147</f>
        <v>22023.600000000002</v>
      </c>
      <c r="AE147" s="23"/>
      <c r="AF147" s="23">
        <f>AD147+AE147</f>
        <v>22023.600000000002</v>
      </c>
      <c r="AG147" s="23">
        <v>0</v>
      </c>
      <c r="AH147" s="23"/>
      <c r="AI147" s="23">
        <f t="shared" si="345"/>
        <v>0</v>
      </c>
      <c r="AJ147" s="23"/>
      <c r="AK147" s="23">
        <f>AI147+AJ147</f>
        <v>0</v>
      </c>
      <c r="AL147" s="23"/>
      <c r="AM147" s="23">
        <f t="shared" ref="AM147:AM149" si="558">AK147+AL147</f>
        <v>0</v>
      </c>
      <c r="AN147" s="23"/>
      <c r="AO147" s="23">
        <f t="shared" ref="AO147:AO149" si="559">AM147+AN147</f>
        <v>0</v>
      </c>
      <c r="AP147" s="23"/>
      <c r="AQ147" s="23">
        <f t="shared" ref="AQ147:AQ149" si="560">AO147+AP147</f>
        <v>0</v>
      </c>
      <c r="AR147" s="23"/>
      <c r="AS147" s="23">
        <f t="shared" ref="AS147:AS149" si="561">AQ147+AR147</f>
        <v>0</v>
      </c>
      <c r="AT147" s="23"/>
      <c r="AU147" s="23">
        <f t="shared" ref="AU147:AU149" si="562">AS147+AT147</f>
        <v>0</v>
      </c>
      <c r="AV147" s="23"/>
      <c r="AW147" s="23">
        <f t="shared" ref="AW147:AW149" si="563">AU147+AV147</f>
        <v>0</v>
      </c>
      <c r="AX147" s="23"/>
      <c r="AY147" s="23">
        <f t="shared" ref="AY147:AY149" si="564">AW147+AX147</f>
        <v>0</v>
      </c>
      <c r="AZ147" s="23"/>
      <c r="BA147" s="23">
        <f t="shared" ref="BA147:BA149" si="565">AY147+AZ147</f>
        <v>0</v>
      </c>
      <c r="BB147" s="23"/>
      <c r="BC147" s="23">
        <f t="shared" ref="BC147:BC149" si="566">BA147+BB147</f>
        <v>0</v>
      </c>
      <c r="BD147" s="23"/>
      <c r="BE147" s="23">
        <f t="shared" ref="BE147:BE149" si="567">BC147+BD147</f>
        <v>0</v>
      </c>
      <c r="BF147" s="24">
        <v>0</v>
      </c>
      <c r="BG147" s="23"/>
      <c r="BH147" s="24">
        <f t="shared" si="356"/>
        <v>0</v>
      </c>
      <c r="BI147" s="23"/>
      <c r="BJ147" s="24">
        <f>BH147+BI147</f>
        <v>0</v>
      </c>
      <c r="BK147" s="23"/>
      <c r="BL147" s="24">
        <f t="shared" ref="BL147:BL149" si="568">BJ147+BK147</f>
        <v>0</v>
      </c>
      <c r="BM147" s="23"/>
      <c r="BN147" s="24">
        <f t="shared" ref="BN147:BN149" si="569">BL147+BM147</f>
        <v>0</v>
      </c>
      <c r="BO147" s="23"/>
      <c r="BP147" s="24">
        <f t="shared" ref="BP147:BP149" si="570">BN147+BO147</f>
        <v>0</v>
      </c>
      <c r="BQ147" s="23"/>
      <c r="BR147" s="24">
        <f t="shared" ref="BR147:BR149" si="571">BP147+BQ147</f>
        <v>0</v>
      </c>
      <c r="BS147" s="23"/>
      <c r="BT147" s="24">
        <f t="shared" ref="BT147:BT149" si="572">BR147+BS147</f>
        <v>0</v>
      </c>
      <c r="BU147" s="23"/>
      <c r="BV147" s="24">
        <f t="shared" ref="BV147:BV149" si="573">BT147+BU147</f>
        <v>0</v>
      </c>
      <c r="BW147" s="23"/>
      <c r="BX147" s="24">
        <f t="shared" ref="BX147:BX149" si="574">BV147+BW147</f>
        <v>0</v>
      </c>
      <c r="BY147" s="23"/>
      <c r="BZ147" s="24">
        <f t="shared" ref="BZ147:BZ149" si="575">BX147+BY147</f>
        <v>0</v>
      </c>
      <c r="CA147" s="13" t="s">
        <v>82</v>
      </c>
      <c r="CB147" s="7" t="s">
        <v>28</v>
      </c>
      <c r="CC147" s="5"/>
    </row>
    <row r="148" spans="1:81" x14ac:dyDescent="0.3">
      <c r="A148" s="1"/>
      <c r="B148" s="33" t="s">
        <v>16</v>
      </c>
      <c r="C148" s="33"/>
      <c r="D148" s="21">
        <v>30301</v>
      </c>
      <c r="E148" s="21"/>
      <c r="F148" s="21">
        <f t="shared" si="343"/>
        <v>30301</v>
      </c>
      <c r="G148" s="21"/>
      <c r="H148" s="21">
        <f t="shared" si="557"/>
        <v>30301</v>
      </c>
      <c r="I148" s="21"/>
      <c r="J148" s="21">
        <f>H148+I148</f>
        <v>30301</v>
      </c>
      <c r="K148" s="21"/>
      <c r="L148" s="21">
        <f>J148+K148</f>
        <v>30301</v>
      </c>
      <c r="M148" s="21"/>
      <c r="N148" s="21">
        <f>L148+M148</f>
        <v>30301</v>
      </c>
      <c r="O148" s="21"/>
      <c r="P148" s="21">
        <f>N148+O148</f>
        <v>30301</v>
      </c>
      <c r="Q148" s="21"/>
      <c r="R148" s="21">
        <f>P148+Q148</f>
        <v>30301</v>
      </c>
      <c r="S148" s="21"/>
      <c r="T148" s="21">
        <f>R148+S148</f>
        <v>30301</v>
      </c>
      <c r="U148" s="21"/>
      <c r="V148" s="21">
        <f>T148+U148</f>
        <v>30301</v>
      </c>
      <c r="W148" s="21">
        <v>-272.7</v>
      </c>
      <c r="X148" s="21">
        <f>V148+W148</f>
        <v>30028.3</v>
      </c>
      <c r="Y148" s="21"/>
      <c r="Z148" s="21">
        <f>X148+Y148</f>
        <v>30028.3</v>
      </c>
      <c r="AA148" s="21"/>
      <c r="AB148" s="21">
        <f>Z148+AA148</f>
        <v>30028.3</v>
      </c>
      <c r="AC148" s="21"/>
      <c r="AD148" s="21">
        <f>AB148+AC148</f>
        <v>30028.3</v>
      </c>
      <c r="AE148" s="21"/>
      <c r="AF148" s="21">
        <f>AD148+AE148</f>
        <v>30028.3</v>
      </c>
      <c r="AG148" s="21">
        <v>0</v>
      </c>
      <c r="AH148" s="21"/>
      <c r="AI148" s="21">
        <f t="shared" si="345"/>
        <v>0</v>
      </c>
      <c r="AJ148" s="21"/>
      <c r="AK148" s="21">
        <f>AI148+AJ148</f>
        <v>0</v>
      </c>
      <c r="AL148" s="21"/>
      <c r="AM148" s="21">
        <f t="shared" si="558"/>
        <v>0</v>
      </c>
      <c r="AN148" s="21"/>
      <c r="AO148" s="21">
        <f t="shared" si="559"/>
        <v>0</v>
      </c>
      <c r="AP148" s="21"/>
      <c r="AQ148" s="21">
        <f t="shared" si="560"/>
        <v>0</v>
      </c>
      <c r="AR148" s="21"/>
      <c r="AS148" s="21">
        <f t="shared" si="561"/>
        <v>0</v>
      </c>
      <c r="AT148" s="21"/>
      <c r="AU148" s="21">
        <f t="shared" si="562"/>
        <v>0</v>
      </c>
      <c r="AV148" s="21"/>
      <c r="AW148" s="21">
        <f t="shared" si="563"/>
        <v>0</v>
      </c>
      <c r="AX148" s="21"/>
      <c r="AY148" s="21">
        <f t="shared" si="564"/>
        <v>0</v>
      </c>
      <c r="AZ148" s="21"/>
      <c r="BA148" s="21">
        <f t="shared" si="565"/>
        <v>0</v>
      </c>
      <c r="BB148" s="21"/>
      <c r="BC148" s="21">
        <f t="shared" si="566"/>
        <v>0</v>
      </c>
      <c r="BD148" s="21"/>
      <c r="BE148" s="21">
        <f t="shared" si="567"/>
        <v>0</v>
      </c>
      <c r="BF148" s="22">
        <v>0</v>
      </c>
      <c r="BG148" s="21"/>
      <c r="BH148" s="22">
        <f t="shared" si="356"/>
        <v>0</v>
      </c>
      <c r="BI148" s="21"/>
      <c r="BJ148" s="22">
        <f>BH148+BI148</f>
        <v>0</v>
      </c>
      <c r="BK148" s="21"/>
      <c r="BL148" s="22">
        <f t="shared" si="568"/>
        <v>0</v>
      </c>
      <c r="BM148" s="21"/>
      <c r="BN148" s="22">
        <f t="shared" si="569"/>
        <v>0</v>
      </c>
      <c r="BO148" s="21"/>
      <c r="BP148" s="22">
        <f t="shared" si="570"/>
        <v>0</v>
      </c>
      <c r="BQ148" s="21"/>
      <c r="BR148" s="22">
        <f t="shared" si="571"/>
        <v>0</v>
      </c>
      <c r="BS148" s="21"/>
      <c r="BT148" s="22">
        <f t="shared" si="572"/>
        <v>0</v>
      </c>
      <c r="BU148" s="21"/>
      <c r="BV148" s="22">
        <f t="shared" si="573"/>
        <v>0</v>
      </c>
      <c r="BW148" s="21"/>
      <c r="BX148" s="22">
        <f t="shared" si="574"/>
        <v>0</v>
      </c>
      <c r="BY148" s="21"/>
      <c r="BZ148" s="22">
        <f t="shared" si="575"/>
        <v>0</v>
      </c>
      <c r="CA148" s="12" t="s">
        <v>178</v>
      </c>
      <c r="CC148" s="5"/>
    </row>
    <row r="149" spans="1:81" ht="56.25" hidden="1" x14ac:dyDescent="0.3">
      <c r="A149" s="1" t="s">
        <v>192</v>
      </c>
      <c r="B149" s="33" t="s">
        <v>69</v>
      </c>
      <c r="C149" s="34" t="s">
        <v>58</v>
      </c>
      <c r="D149" s="21">
        <f>D151+D152</f>
        <v>0</v>
      </c>
      <c r="E149" s="21">
        <f>E151+E152</f>
        <v>0</v>
      </c>
      <c r="F149" s="21">
        <f t="shared" si="343"/>
        <v>0</v>
      </c>
      <c r="G149" s="21">
        <f>G151+G152</f>
        <v>0</v>
      </c>
      <c r="H149" s="21">
        <f t="shared" si="557"/>
        <v>0</v>
      </c>
      <c r="I149" s="21">
        <f>I151+I152</f>
        <v>0</v>
      </c>
      <c r="J149" s="21">
        <f>H149+I149</f>
        <v>0</v>
      </c>
      <c r="K149" s="21">
        <f>K151+K152</f>
        <v>0</v>
      </c>
      <c r="L149" s="21">
        <f>J149+K149</f>
        <v>0</v>
      </c>
      <c r="M149" s="21">
        <f>M151+M152</f>
        <v>0</v>
      </c>
      <c r="N149" s="21">
        <f>L149+M149</f>
        <v>0</v>
      </c>
      <c r="O149" s="21">
        <f>O151+O152</f>
        <v>0</v>
      </c>
      <c r="P149" s="21">
        <f>N149+O149</f>
        <v>0</v>
      </c>
      <c r="Q149" s="21">
        <f>Q151+Q152</f>
        <v>0</v>
      </c>
      <c r="R149" s="21">
        <f>P149+Q149</f>
        <v>0</v>
      </c>
      <c r="S149" s="21">
        <f>S151+S152</f>
        <v>0</v>
      </c>
      <c r="T149" s="21">
        <f>R149+S149</f>
        <v>0</v>
      </c>
      <c r="U149" s="21">
        <f>U151+U152</f>
        <v>0</v>
      </c>
      <c r="V149" s="21">
        <f>T149+U149</f>
        <v>0</v>
      </c>
      <c r="W149" s="21">
        <f>W151+W152</f>
        <v>0</v>
      </c>
      <c r="X149" s="21">
        <f>V149+W149</f>
        <v>0</v>
      </c>
      <c r="Y149" s="21">
        <f>Y151+Y152</f>
        <v>0</v>
      </c>
      <c r="Z149" s="21">
        <f>X149+Y149</f>
        <v>0</v>
      </c>
      <c r="AA149" s="21">
        <f>AA151+AA152</f>
        <v>0</v>
      </c>
      <c r="AB149" s="21">
        <f>Z149+AA149</f>
        <v>0</v>
      </c>
      <c r="AC149" s="21">
        <f>AC151+AC152</f>
        <v>0</v>
      </c>
      <c r="AD149" s="21">
        <f>AB149+AC149</f>
        <v>0</v>
      </c>
      <c r="AE149" s="21">
        <f>AE151+AE152</f>
        <v>0</v>
      </c>
      <c r="AF149" s="21">
        <f>AD149+AE149</f>
        <v>0</v>
      </c>
      <c r="AG149" s="21">
        <f t="shared" ref="AG149:BF149" si="576">AG151+AG152</f>
        <v>39418.600000000006</v>
      </c>
      <c r="AH149" s="21">
        <f>AH151+AH152</f>
        <v>0</v>
      </c>
      <c r="AI149" s="21">
        <f t="shared" si="345"/>
        <v>39418.600000000006</v>
      </c>
      <c r="AJ149" s="21">
        <f>AJ151+AJ152</f>
        <v>0</v>
      </c>
      <c r="AK149" s="21">
        <f>AI149+AJ149</f>
        <v>39418.600000000006</v>
      </c>
      <c r="AL149" s="21">
        <f>AL151+AL152</f>
        <v>0</v>
      </c>
      <c r="AM149" s="21">
        <f t="shared" si="558"/>
        <v>39418.600000000006</v>
      </c>
      <c r="AN149" s="21">
        <f>AN151+AN152</f>
        <v>0</v>
      </c>
      <c r="AO149" s="21">
        <f t="shared" si="559"/>
        <v>39418.600000000006</v>
      </c>
      <c r="AP149" s="21">
        <f>AP151+AP152</f>
        <v>0</v>
      </c>
      <c r="AQ149" s="21">
        <f t="shared" si="560"/>
        <v>39418.600000000006</v>
      </c>
      <c r="AR149" s="21">
        <f>AR151+AR152</f>
        <v>-39418.600000000006</v>
      </c>
      <c r="AS149" s="21">
        <f t="shared" si="561"/>
        <v>0</v>
      </c>
      <c r="AT149" s="21">
        <f>AT151+AT152</f>
        <v>0</v>
      </c>
      <c r="AU149" s="21">
        <f t="shared" si="562"/>
        <v>0</v>
      </c>
      <c r="AV149" s="21">
        <f>AV151+AV152</f>
        <v>0</v>
      </c>
      <c r="AW149" s="21">
        <f t="shared" si="563"/>
        <v>0</v>
      </c>
      <c r="AX149" s="21">
        <f>AX151+AX152</f>
        <v>0</v>
      </c>
      <c r="AY149" s="21">
        <f t="shared" si="564"/>
        <v>0</v>
      </c>
      <c r="AZ149" s="21">
        <f>AZ151+AZ152</f>
        <v>0</v>
      </c>
      <c r="BA149" s="21">
        <f t="shared" si="565"/>
        <v>0</v>
      </c>
      <c r="BB149" s="21">
        <f>BB151+BB152</f>
        <v>0</v>
      </c>
      <c r="BC149" s="21">
        <f t="shared" si="566"/>
        <v>0</v>
      </c>
      <c r="BD149" s="21">
        <f>BD151+BD152</f>
        <v>0</v>
      </c>
      <c r="BE149" s="21">
        <f t="shared" si="567"/>
        <v>0</v>
      </c>
      <c r="BF149" s="21">
        <f t="shared" si="576"/>
        <v>0</v>
      </c>
      <c r="BG149" s="21">
        <f>BG151+BG152</f>
        <v>0</v>
      </c>
      <c r="BH149" s="22">
        <f t="shared" si="356"/>
        <v>0</v>
      </c>
      <c r="BI149" s="21">
        <f>BI151+BI152</f>
        <v>0</v>
      </c>
      <c r="BJ149" s="22">
        <f>BH149+BI149</f>
        <v>0</v>
      </c>
      <c r="BK149" s="21">
        <f>BK151+BK152</f>
        <v>0</v>
      </c>
      <c r="BL149" s="22">
        <f t="shared" si="568"/>
        <v>0</v>
      </c>
      <c r="BM149" s="21">
        <f>BM151+BM152</f>
        <v>0</v>
      </c>
      <c r="BN149" s="22">
        <f t="shared" si="569"/>
        <v>0</v>
      </c>
      <c r="BO149" s="21">
        <f>BO151+BO152</f>
        <v>0</v>
      </c>
      <c r="BP149" s="22">
        <f t="shared" si="570"/>
        <v>0</v>
      </c>
      <c r="BQ149" s="21">
        <f>BQ151+BQ152</f>
        <v>0</v>
      </c>
      <c r="BR149" s="22">
        <f t="shared" si="571"/>
        <v>0</v>
      </c>
      <c r="BS149" s="21">
        <f>BS151+BS152</f>
        <v>0</v>
      </c>
      <c r="BT149" s="22">
        <f t="shared" si="572"/>
        <v>0</v>
      </c>
      <c r="BU149" s="21">
        <f>BU151+BU152</f>
        <v>0</v>
      </c>
      <c r="BV149" s="22">
        <f t="shared" si="573"/>
        <v>0</v>
      </c>
      <c r="BW149" s="21">
        <f>BW151+BW152</f>
        <v>0</v>
      </c>
      <c r="BX149" s="22">
        <f t="shared" si="574"/>
        <v>0</v>
      </c>
      <c r="BY149" s="21">
        <f>BY151+BY152</f>
        <v>0</v>
      </c>
      <c r="BZ149" s="22">
        <f t="shared" si="575"/>
        <v>0</v>
      </c>
      <c r="CA149" s="12"/>
      <c r="CB149" s="7" t="s">
        <v>28</v>
      </c>
      <c r="CC149" s="5"/>
    </row>
    <row r="150" spans="1:81" hidden="1" x14ac:dyDescent="0.3">
      <c r="A150" s="1"/>
      <c r="B150" s="33" t="s">
        <v>5</v>
      </c>
      <c r="C150" s="34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2"/>
      <c r="BI150" s="21"/>
      <c r="BJ150" s="22"/>
      <c r="BK150" s="21"/>
      <c r="BL150" s="22"/>
      <c r="BM150" s="21"/>
      <c r="BN150" s="22"/>
      <c r="BO150" s="21"/>
      <c r="BP150" s="22"/>
      <c r="BQ150" s="21"/>
      <c r="BR150" s="22"/>
      <c r="BS150" s="21"/>
      <c r="BT150" s="22"/>
      <c r="BU150" s="21"/>
      <c r="BV150" s="22"/>
      <c r="BW150" s="21"/>
      <c r="BX150" s="22"/>
      <c r="BY150" s="21"/>
      <c r="BZ150" s="22"/>
      <c r="CA150" s="12"/>
      <c r="CB150" s="7" t="s">
        <v>28</v>
      </c>
      <c r="CC150" s="5"/>
    </row>
    <row r="151" spans="1:81" hidden="1" x14ac:dyDescent="0.3">
      <c r="A151" s="1"/>
      <c r="B151" s="15" t="s">
        <v>6</v>
      </c>
      <c r="C151" s="15"/>
      <c r="D151" s="21">
        <v>0</v>
      </c>
      <c r="E151" s="21"/>
      <c r="F151" s="21">
        <f t="shared" si="343"/>
        <v>0</v>
      </c>
      <c r="G151" s="21"/>
      <c r="H151" s="21">
        <f t="shared" ref="H151:H153" si="577">F151+G151</f>
        <v>0</v>
      </c>
      <c r="I151" s="21"/>
      <c r="J151" s="21">
        <f>H151+I151</f>
        <v>0</v>
      </c>
      <c r="K151" s="21"/>
      <c r="L151" s="21">
        <f>J151+K151</f>
        <v>0</v>
      </c>
      <c r="M151" s="21"/>
      <c r="N151" s="21">
        <f>L151+M151</f>
        <v>0</v>
      </c>
      <c r="O151" s="21"/>
      <c r="P151" s="21">
        <f>N151+O151</f>
        <v>0</v>
      </c>
      <c r="Q151" s="21"/>
      <c r="R151" s="21">
        <f>P151+Q151</f>
        <v>0</v>
      </c>
      <c r="S151" s="21"/>
      <c r="T151" s="21">
        <f>R151+S151</f>
        <v>0</v>
      </c>
      <c r="U151" s="21"/>
      <c r="V151" s="21">
        <f>T151+U151</f>
        <v>0</v>
      </c>
      <c r="W151" s="21"/>
      <c r="X151" s="21">
        <f>V151+W151</f>
        <v>0</v>
      </c>
      <c r="Y151" s="21"/>
      <c r="Z151" s="21">
        <f>X151+Y151</f>
        <v>0</v>
      </c>
      <c r="AA151" s="21"/>
      <c r="AB151" s="21">
        <f>Z151+AA151</f>
        <v>0</v>
      </c>
      <c r="AC151" s="21"/>
      <c r="AD151" s="21">
        <f>AB151+AC151</f>
        <v>0</v>
      </c>
      <c r="AE151" s="21"/>
      <c r="AF151" s="21">
        <f>AD151+AE151</f>
        <v>0</v>
      </c>
      <c r="AG151" s="21">
        <v>9854.7000000000007</v>
      </c>
      <c r="AH151" s="21"/>
      <c r="AI151" s="21">
        <f t="shared" si="345"/>
        <v>9854.7000000000007</v>
      </c>
      <c r="AJ151" s="21"/>
      <c r="AK151" s="21">
        <f>AI151+AJ151</f>
        <v>9854.7000000000007</v>
      </c>
      <c r="AL151" s="21"/>
      <c r="AM151" s="21">
        <f t="shared" ref="AM151:AM153" si="578">AK151+AL151</f>
        <v>9854.7000000000007</v>
      </c>
      <c r="AN151" s="21"/>
      <c r="AO151" s="21">
        <f t="shared" ref="AO151:AO153" si="579">AM151+AN151</f>
        <v>9854.7000000000007</v>
      </c>
      <c r="AP151" s="21"/>
      <c r="AQ151" s="21">
        <f t="shared" ref="AQ151:AQ153" si="580">AO151+AP151</f>
        <v>9854.7000000000007</v>
      </c>
      <c r="AR151" s="21">
        <v>-9854.7000000000007</v>
      </c>
      <c r="AS151" s="21">
        <f t="shared" ref="AS151:AS153" si="581">AQ151+AR151</f>
        <v>0</v>
      </c>
      <c r="AT151" s="21"/>
      <c r="AU151" s="21">
        <f t="shared" ref="AU151:AU153" si="582">AS151+AT151</f>
        <v>0</v>
      </c>
      <c r="AV151" s="21"/>
      <c r="AW151" s="21">
        <f t="shared" ref="AW151:AW153" si="583">AU151+AV151</f>
        <v>0</v>
      </c>
      <c r="AX151" s="21"/>
      <c r="AY151" s="21">
        <f t="shared" ref="AY151:AY153" si="584">AW151+AX151</f>
        <v>0</v>
      </c>
      <c r="AZ151" s="21"/>
      <c r="BA151" s="21">
        <f t="shared" ref="BA151:BA153" si="585">AY151+AZ151</f>
        <v>0</v>
      </c>
      <c r="BB151" s="21"/>
      <c r="BC151" s="21">
        <f t="shared" ref="BC151:BC153" si="586">BA151+BB151</f>
        <v>0</v>
      </c>
      <c r="BD151" s="21"/>
      <c r="BE151" s="21">
        <f t="shared" ref="BE151:BE153" si="587">BC151+BD151</f>
        <v>0</v>
      </c>
      <c r="BF151" s="22">
        <v>0</v>
      </c>
      <c r="BG151" s="21"/>
      <c r="BH151" s="22">
        <f t="shared" si="356"/>
        <v>0</v>
      </c>
      <c r="BI151" s="21"/>
      <c r="BJ151" s="22">
        <f>BH151+BI151</f>
        <v>0</v>
      </c>
      <c r="BK151" s="21"/>
      <c r="BL151" s="22">
        <f t="shared" ref="BL151:BL153" si="588">BJ151+BK151</f>
        <v>0</v>
      </c>
      <c r="BM151" s="21"/>
      <c r="BN151" s="22">
        <f t="shared" ref="BN151:BN153" si="589">BL151+BM151</f>
        <v>0</v>
      </c>
      <c r="BO151" s="21"/>
      <c r="BP151" s="22">
        <f t="shared" ref="BP151:BP153" si="590">BN151+BO151</f>
        <v>0</v>
      </c>
      <c r="BQ151" s="21"/>
      <c r="BR151" s="22">
        <f t="shared" ref="BR151:BR153" si="591">BP151+BQ151</f>
        <v>0</v>
      </c>
      <c r="BS151" s="21"/>
      <c r="BT151" s="22">
        <f t="shared" ref="BT151:BT153" si="592">BR151+BS151</f>
        <v>0</v>
      </c>
      <c r="BU151" s="21"/>
      <c r="BV151" s="22">
        <f t="shared" ref="BV151:BV153" si="593">BT151+BU151</f>
        <v>0</v>
      </c>
      <c r="BW151" s="21"/>
      <c r="BX151" s="22">
        <f t="shared" ref="BX151:BX153" si="594">BV151+BW151</f>
        <v>0</v>
      </c>
      <c r="BY151" s="21"/>
      <c r="BZ151" s="22">
        <f t="shared" ref="BZ151:BZ153" si="595">BX151+BY151</f>
        <v>0</v>
      </c>
      <c r="CA151" s="12" t="s">
        <v>83</v>
      </c>
      <c r="CB151" s="7" t="s">
        <v>28</v>
      </c>
      <c r="CC151" s="5"/>
    </row>
    <row r="152" spans="1:81" hidden="1" x14ac:dyDescent="0.3">
      <c r="A152" s="1"/>
      <c r="B152" s="33" t="s">
        <v>16</v>
      </c>
      <c r="C152" s="33"/>
      <c r="D152" s="21">
        <v>0</v>
      </c>
      <c r="E152" s="21"/>
      <c r="F152" s="21">
        <f t="shared" si="343"/>
        <v>0</v>
      </c>
      <c r="G152" s="21"/>
      <c r="H152" s="21">
        <f t="shared" si="577"/>
        <v>0</v>
      </c>
      <c r="I152" s="21"/>
      <c r="J152" s="21">
        <f>H152+I152</f>
        <v>0</v>
      </c>
      <c r="K152" s="21"/>
      <c r="L152" s="21">
        <f>J152+K152</f>
        <v>0</v>
      </c>
      <c r="M152" s="21"/>
      <c r="N152" s="21">
        <f>L152+M152</f>
        <v>0</v>
      </c>
      <c r="O152" s="21"/>
      <c r="P152" s="21">
        <f>N152+O152</f>
        <v>0</v>
      </c>
      <c r="Q152" s="21"/>
      <c r="R152" s="21">
        <f>P152+Q152</f>
        <v>0</v>
      </c>
      <c r="S152" s="21"/>
      <c r="T152" s="21">
        <f>R152+S152</f>
        <v>0</v>
      </c>
      <c r="U152" s="21"/>
      <c r="V152" s="21">
        <f>T152+U152</f>
        <v>0</v>
      </c>
      <c r="W152" s="21"/>
      <c r="X152" s="21">
        <f>V152+W152</f>
        <v>0</v>
      </c>
      <c r="Y152" s="21"/>
      <c r="Z152" s="21">
        <f>X152+Y152</f>
        <v>0</v>
      </c>
      <c r="AA152" s="21"/>
      <c r="AB152" s="21">
        <f>Z152+AA152</f>
        <v>0</v>
      </c>
      <c r="AC152" s="21"/>
      <c r="AD152" s="21">
        <f>AB152+AC152</f>
        <v>0</v>
      </c>
      <c r="AE152" s="21"/>
      <c r="AF152" s="21">
        <f>AD152+AE152</f>
        <v>0</v>
      </c>
      <c r="AG152" s="21">
        <v>29563.9</v>
      </c>
      <c r="AH152" s="21"/>
      <c r="AI152" s="21">
        <f t="shared" si="345"/>
        <v>29563.9</v>
      </c>
      <c r="AJ152" s="21"/>
      <c r="AK152" s="21">
        <f>AI152+AJ152</f>
        <v>29563.9</v>
      </c>
      <c r="AL152" s="21"/>
      <c r="AM152" s="21">
        <f t="shared" si="578"/>
        <v>29563.9</v>
      </c>
      <c r="AN152" s="21"/>
      <c r="AO152" s="21">
        <f t="shared" si="579"/>
        <v>29563.9</v>
      </c>
      <c r="AP152" s="21"/>
      <c r="AQ152" s="21">
        <f t="shared" si="580"/>
        <v>29563.9</v>
      </c>
      <c r="AR152" s="21">
        <v>-29563.9</v>
      </c>
      <c r="AS152" s="21">
        <f t="shared" si="581"/>
        <v>0</v>
      </c>
      <c r="AT152" s="21"/>
      <c r="AU152" s="21">
        <f t="shared" si="582"/>
        <v>0</v>
      </c>
      <c r="AV152" s="21"/>
      <c r="AW152" s="21">
        <f t="shared" si="583"/>
        <v>0</v>
      </c>
      <c r="AX152" s="21"/>
      <c r="AY152" s="21">
        <f t="shared" si="584"/>
        <v>0</v>
      </c>
      <c r="AZ152" s="21"/>
      <c r="BA152" s="21">
        <f t="shared" si="585"/>
        <v>0</v>
      </c>
      <c r="BB152" s="21"/>
      <c r="BC152" s="21">
        <f t="shared" si="586"/>
        <v>0</v>
      </c>
      <c r="BD152" s="21"/>
      <c r="BE152" s="21">
        <f t="shared" si="587"/>
        <v>0</v>
      </c>
      <c r="BF152" s="22">
        <v>0</v>
      </c>
      <c r="BG152" s="21"/>
      <c r="BH152" s="22">
        <f t="shared" si="356"/>
        <v>0</v>
      </c>
      <c r="BI152" s="21"/>
      <c r="BJ152" s="22">
        <f>BH152+BI152</f>
        <v>0</v>
      </c>
      <c r="BK152" s="21"/>
      <c r="BL152" s="22">
        <f t="shared" si="588"/>
        <v>0</v>
      </c>
      <c r="BM152" s="21"/>
      <c r="BN152" s="22">
        <f t="shared" si="589"/>
        <v>0</v>
      </c>
      <c r="BO152" s="21"/>
      <c r="BP152" s="22">
        <f t="shared" si="590"/>
        <v>0</v>
      </c>
      <c r="BQ152" s="21"/>
      <c r="BR152" s="22">
        <f t="shared" si="591"/>
        <v>0</v>
      </c>
      <c r="BS152" s="21"/>
      <c r="BT152" s="22">
        <f t="shared" si="592"/>
        <v>0</v>
      </c>
      <c r="BU152" s="21"/>
      <c r="BV152" s="22">
        <f t="shared" si="593"/>
        <v>0</v>
      </c>
      <c r="BW152" s="21"/>
      <c r="BX152" s="22">
        <f t="shared" si="594"/>
        <v>0</v>
      </c>
      <c r="BY152" s="21"/>
      <c r="BZ152" s="22">
        <f t="shared" si="595"/>
        <v>0</v>
      </c>
      <c r="CA152" s="12" t="s">
        <v>178</v>
      </c>
      <c r="CB152" s="7" t="s">
        <v>28</v>
      </c>
      <c r="CC152" s="5"/>
    </row>
    <row r="153" spans="1:81" ht="56.25" x14ac:dyDescent="0.3">
      <c r="A153" s="1" t="s">
        <v>192</v>
      </c>
      <c r="B153" s="33" t="s">
        <v>70</v>
      </c>
      <c r="C153" s="33" t="s">
        <v>58</v>
      </c>
      <c r="D153" s="21">
        <f>D155+D156</f>
        <v>9829.9</v>
      </c>
      <c r="E153" s="21">
        <f>E155+E156</f>
        <v>0</v>
      </c>
      <c r="F153" s="21">
        <f t="shared" si="343"/>
        <v>9829.9</v>
      </c>
      <c r="G153" s="21">
        <f>G155+G156</f>
        <v>0</v>
      </c>
      <c r="H153" s="21">
        <f t="shared" si="577"/>
        <v>9829.9</v>
      </c>
      <c r="I153" s="21">
        <f>I155+I156</f>
        <v>0</v>
      </c>
      <c r="J153" s="21">
        <f>H153+I153</f>
        <v>9829.9</v>
      </c>
      <c r="K153" s="21">
        <f>K155+K156</f>
        <v>0</v>
      </c>
      <c r="L153" s="21">
        <f>J153+K153</f>
        <v>9829.9</v>
      </c>
      <c r="M153" s="21">
        <f>M155+M156</f>
        <v>0</v>
      </c>
      <c r="N153" s="21">
        <f>L153+M153</f>
        <v>9829.9</v>
      </c>
      <c r="O153" s="21">
        <f>O155+O156</f>
        <v>0</v>
      </c>
      <c r="P153" s="21">
        <f>N153+O153</f>
        <v>9829.9</v>
      </c>
      <c r="Q153" s="21">
        <f>Q155+Q156</f>
        <v>0</v>
      </c>
      <c r="R153" s="21">
        <f>P153+Q153</f>
        <v>9829.9</v>
      </c>
      <c r="S153" s="21">
        <f>S155+S156</f>
        <v>0</v>
      </c>
      <c r="T153" s="21">
        <f>R153+S153</f>
        <v>9829.9</v>
      </c>
      <c r="U153" s="21">
        <f>U155+U156</f>
        <v>0</v>
      </c>
      <c r="V153" s="21">
        <f>T153+U153</f>
        <v>9829.9</v>
      </c>
      <c r="W153" s="21">
        <f>W155+W156</f>
        <v>0</v>
      </c>
      <c r="X153" s="21">
        <f>V153+W153</f>
        <v>9829.9</v>
      </c>
      <c r="Y153" s="21">
        <f>Y155+Y156</f>
        <v>0</v>
      </c>
      <c r="Z153" s="21">
        <f>X153+Y153</f>
        <v>9829.9</v>
      </c>
      <c r="AA153" s="21">
        <f>AA155+AA156</f>
        <v>0</v>
      </c>
      <c r="AB153" s="21">
        <f>Z153+AA153</f>
        <v>9829.9</v>
      </c>
      <c r="AC153" s="21">
        <f>AC155+AC156</f>
        <v>0</v>
      </c>
      <c r="AD153" s="21">
        <f>AB153+AC153</f>
        <v>9829.9</v>
      </c>
      <c r="AE153" s="21">
        <f>AE155+AE156</f>
        <v>0</v>
      </c>
      <c r="AF153" s="21">
        <f>AD153+AE153</f>
        <v>9829.9</v>
      </c>
      <c r="AG153" s="21">
        <f t="shared" ref="AG153:BF153" si="596">AG155+AG156</f>
        <v>22936.400000000001</v>
      </c>
      <c r="AH153" s="21">
        <f>AH155+AH156</f>
        <v>0</v>
      </c>
      <c r="AI153" s="21">
        <f t="shared" si="345"/>
        <v>22936.400000000001</v>
      </c>
      <c r="AJ153" s="21">
        <f>AJ155+AJ156</f>
        <v>0</v>
      </c>
      <c r="AK153" s="21">
        <f>AI153+AJ153</f>
        <v>22936.400000000001</v>
      </c>
      <c r="AL153" s="21">
        <f>AL155+AL156</f>
        <v>0</v>
      </c>
      <c r="AM153" s="21">
        <f t="shared" si="578"/>
        <v>22936.400000000001</v>
      </c>
      <c r="AN153" s="21">
        <f>AN155+AN156</f>
        <v>0</v>
      </c>
      <c r="AO153" s="21">
        <f t="shared" si="579"/>
        <v>22936.400000000001</v>
      </c>
      <c r="AP153" s="21">
        <f>AP155+AP156</f>
        <v>0</v>
      </c>
      <c r="AQ153" s="21">
        <f t="shared" si="580"/>
        <v>22936.400000000001</v>
      </c>
      <c r="AR153" s="21">
        <f>AR155+AR156</f>
        <v>0</v>
      </c>
      <c r="AS153" s="21">
        <f t="shared" si="581"/>
        <v>22936.400000000001</v>
      </c>
      <c r="AT153" s="21">
        <f>AT155+AT156</f>
        <v>0</v>
      </c>
      <c r="AU153" s="21">
        <f t="shared" si="582"/>
        <v>22936.400000000001</v>
      </c>
      <c r="AV153" s="21">
        <f>AV155+AV156</f>
        <v>0</v>
      </c>
      <c r="AW153" s="21">
        <f t="shared" si="583"/>
        <v>22936.400000000001</v>
      </c>
      <c r="AX153" s="21">
        <f>AX155+AX156</f>
        <v>0</v>
      </c>
      <c r="AY153" s="21">
        <f t="shared" si="584"/>
        <v>22936.400000000001</v>
      </c>
      <c r="AZ153" s="21">
        <f>AZ155+AZ156</f>
        <v>0</v>
      </c>
      <c r="BA153" s="21">
        <f t="shared" si="585"/>
        <v>22936.400000000001</v>
      </c>
      <c r="BB153" s="21">
        <f>BB155+BB156</f>
        <v>0</v>
      </c>
      <c r="BC153" s="21">
        <f t="shared" si="586"/>
        <v>22936.400000000001</v>
      </c>
      <c r="BD153" s="21">
        <f>BD155+BD156</f>
        <v>0</v>
      </c>
      <c r="BE153" s="21">
        <f t="shared" si="587"/>
        <v>22936.400000000001</v>
      </c>
      <c r="BF153" s="21">
        <f t="shared" si="596"/>
        <v>0</v>
      </c>
      <c r="BG153" s="21">
        <f>BG155+BG156</f>
        <v>0</v>
      </c>
      <c r="BH153" s="22">
        <f t="shared" si="356"/>
        <v>0</v>
      </c>
      <c r="BI153" s="21">
        <f>BI155+BI156</f>
        <v>0</v>
      </c>
      <c r="BJ153" s="22">
        <f>BH153+BI153</f>
        <v>0</v>
      </c>
      <c r="BK153" s="21">
        <f>BK155+BK156</f>
        <v>0</v>
      </c>
      <c r="BL153" s="22">
        <f t="shared" si="588"/>
        <v>0</v>
      </c>
      <c r="BM153" s="21">
        <f>BM155+BM156</f>
        <v>0</v>
      </c>
      <c r="BN153" s="22">
        <f t="shared" si="589"/>
        <v>0</v>
      </c>
      <c r="BO153" s="21">
        <f>BO155+BO156</f>
        <v>0</v>
      </c>
      <c r="BP153" s="22">
        <f t="shared" si="590"/>
        <v>0</v>
      </c>
      <c r="BQ153" s="21">
        <f>BQ155+BQ156</f>
        <v>0</v>
      </c>
      <c r="BR153" s="22">
        <f t="shared" si="591"/>
        <v>0</v>
      </c>
      <c r="BS153" s="21">
        <f>BS155+BS156</f>
        <v>0</v>
      </c>
      <c r="BT153" s="22">
        <f t="shared" si="592"/>
        <v>0</v>
      </c>
      <c r="BU153" s="21">
        <f>BU155+BU156</f>
        <v>0</v>
      </c>
      <c r="BV153" s="22">
        <f t="shared" si="593"/>
        <v>0</v>
      </c>
      <c r="BW153" s="21">
        <f>BW155+BW156</f>
        <v>0</v>
      </c>
      <c r="BX153" s="22">
        <f t="shared" si="594"/>
        <v>0</v>
      </c>
      <c r="BY153" s="21">
        <f>BY155+BY156</f>
        <v>0</v>
      </c>
      <c r="BZ153" s="22">
        <f t="shared" si="595"/>
        <v>0</v>
      </c>
      <c r="CA153" s="12"/>
      <c r="CC153" s="5"/>
    </row>
    <row r="154" spans="1:81" x14ac:dyDescent="0.3">
      <c r="A154" s="1"/>
      <c r="B154" s="33" t="s">
        <v>5</v>
      </c>
      <c r="C154" s="34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2"/>
      <c r="BI154" s="21"/>
      <c r="BJ154" s="22"/>
      <c r="BK154" s="21"/>
      <c r="BL154" s="22"/>
      <c r="BM154" s="21"/>
      <c r="BN154" s="22"/>
      <c r="BO154" s="21"/>
      <c r="BP154" s="22"/>
      <c r="BQ154" s="21"/>
      <c r="BR154" s="22"/>
      <c r="BS154" s="21"/>
      <c r="BT154" s="22"/>
      <c r="BU154" s="21"/>
      <c r="BV154" s="22"/>
      <c r="BW154" s="21"/>
      <c r="BX154" s="22"/>
      <c r="BY154" s="21"/>
      <c r="BZ154" s="22"/>
      <c r="CA154" s="12"/>
      <c r="CC154" s="5"/>
    </row>
    <row r="155" spans="1:81" hidden="1" x14ac:dyDescent="0.3">
      <c r="A155" s="1"/>
      <c r="B155" s="15" t="s">
        <v>6</v>
      </c>
      <c r="C155" s="15"/>
      <c r="D155" s="21">
        <v>2457.5</v>
      </c>
      <c r="E155" s="21"/>
      <c r="F155" s="21">
        <f t="shared" si="343"/>
        <v>2457.5</v>
      </c>
      <c r="G155" s="21"/>
      <c r="H155" s="21">
        <f t="shared" ref="H155:H157" si="597">F155+G155</f>
        <v>2457.5</v>
      </c>
      <c r="I155" s="21"/>
      <c r="J155" s="21">
        <f>H155+I155</f>
        <v>2457.5</v>
      </c>
      <c r="K155" s="21"/>
      <c r="L155" s="21">
        <f>J155+K155</f>
        <v>2457.5</v>
      </c>
      <c r="M155" s="21"/>
      <c r="N155" s="21">
        <f>L155+M155</f>
        <v>2457.5</v>
      </c>
      <c r="O155" s="21"/>
      <c r="P155" s="21">
        <f>N155+O155</f>
        <v>2457.5</v>
      </c>
      <c r="Q155" s="21"/>
      <c r="R155" s="21">
        <f>P155+Q155</f>
        <v>2457.5</v>
      </c>
      <c r="S155" s="21"/>
      <c r="T155" s="21">
        <f>R155+S155</f>
        <v>2457.5</v>
      </c>
      <c r="U155" s="21"/>
      <c r="V155" s="21">
        <f>T155+U155</f>
        <v>2457.5</v>
      </c>
      <c r="W155" s="21"/>
      <c r="X155" s="21">
        <f>V155+W155</f>
        <v>2457.5</v>
      </c>
      <c r="Y155" s="21"/>
      <c r="Z155" s="21">
        <f>X155+Y155</f>
        <v>2457.5</v>
      </c>
      <c r="AA155" s="21"/>
      <c r="AB155" s="21">
        <f>Z155+AA155</f>
        <v>2457.5</v>
      </c>
      <c r="AC155" s="21"/>
      <c r="AD155" s="21">
        <f>AB155+AC155</f>
        <v>2457.5</v>
      </c>
      <c r="AE155" s="21"/>
      <c r="AF155" s="21">
        <f>AD155+AE155</f>
        <v>2457.5</v>
      </c>
      <c r="AG155" s="21">
        <v>5734.1</v>
      </c>
      <c r="AH155" s="21"/>
      <c r="AI155" s="21">
        <f t="shared" si="345"/>
        <v>5734.1</v>
      </c>
      <c r="AJ155" s="21"/>
      <c r="AK155" s="21">
        <f>AI155+AJ155</f>
        <v>5734.1</v>
      </c>
      <c r="AL155" s="21"/>
      <c r="AM155" s="21">
        <f t="shared" ref="AM155:AM157" si="598">AK155+AL155</f>
        <v>5734.1</v>
      </c>
      <c r="AN155" s="21"/>
      <c r="AO155" s="21">
        <f t="shared" ref="AO155:AO157" si="599">AM155+AN155</f>
        <v>5734.1</v>
      </c>
      <c r="AP155" s="21"/>
      <c r="AQ155" s="21">
        <f t="shared" ref="AQ155:AQ157" si="600">AO155+AP155</f>
        <v>5734.1</v>
      </c>
      <c r="AR155" s="21"/>
      <c r="AS155" s="21">
        <f t="shared" ref="AS155:AS157" si="601">AQ155+AR155</f>
        <v>5734.1</v>
      </c>
      <c r="AT155" s="21"/>
      <c r="AU155" s="21">
        <f t="shared" ref="AU155:AU157" si="602">AS155+AT155</f>
        <v>5734.1</v>
      </c>
      <c r="AV155" s="21"/>
      <c r="AW155" s="21">
        <f t="shared" ref="AW155:AW157" si="603">AU155+AV155</f>
        <v>5734.1</v>
      </c>
      <c r="AX155" s="21"/>
      <c r="AY155" s="21">
        <f t="shared" ref="AY155:AY157" si="604">AW155+AX155</f>
        <v>5734.1</v>
      </c>
      <c r="AZ155" s="21"/>
      <c r="BA155" s="21">
        <f t="shared" ref="BA155:BA157" si="605">AY155+AZ155</f>
        <v>5734.1</v>
      </c>
      <c r="BB155" s="21"/>
      <c r="BC155" s="21">
        <f t="shared" ref="BC155:BC157" si="606">BA155+BB155</f>
        <v>5734.1</v>
      </c>
      <c r="BD155" s="21"/>
      <c r="BE155" s="21">
        <f t="shared" ref="BE155:BE157" si="607">BC155+BD155</f>
        <v>5734.1</v>
      </c>
      <c r="BF155" s="22">
        <v>0</v>
      </c>
      <c r="BG155" s="21"/>
      <c r="BH155" s="22">
        <f t="shared" si="356"/>
        <v>0</v>
      </c>
      <c r="BI155" s="21"/>
      <c r="BJ155" s="22">
        <f>BH155+BI155</f>
        <v>0</v>
      </c>
      <c r="BK155" s="21"/>
      <c r="BL155" s="22">
        <f t="shared" ref="BL155:BL157" si="608">BJ155+BK155</f>
        <v>0</v>
      </c>
      <c r="BM155" s="21"/>
      <c r="BN155" s="22">
        <f t="shared" ref="BN155:BN157" si="609">BL155+BM155</f>
        <v>0</v>
      </c>
      <c r="BO155" s="21"/>
      <c r="BP155" s="22">
        <f t="shared" ref="BP155:BP157" si="610">BN155+BO155</f>
        <v>0</v>
      </c>
      <c r="BQ155" s="21"/>
      <c r="BR155" s="22">
        <f t="shared" ref="BR155:BR157" si="611">BP155+BQ155</f>
        <v>0</v>
      </c>
      <c r="BS155" s="21"/>
      <c r="BT155" s="22">
        <f t="shared" ref="BT155:BT157" si="612">BR155+BS155</f>
        <v>0</v>
      </c>
      <c r="BU155" s="21"/>
      <c r="BV155" s="22">
        <f t="shared" ref="BV155:BV157" si="613">BT155+BU155</f>
        <v>0</v>
      </c>
      <c r="BW155" s="21"/>
      <c r="BX155" s="22">
        <f t="shared" ref="BX155:BX157" si="614">BV155+BW155</f>
        <v>0</v>
      </c>
      <c r="BY155" s="21"/>
      <c r="BZ155" s="22">
        <f t="shared" ref="BZ155:BZ157" si="615">BX155+BY155</f>
        <v>0</v>
      </c>
      <c r="CA155" s="12" t="s">
        <v>84</v>
      </c>
      <c r="CB155" s="7" t="s">
        <v>28</v>
      </c>
      <c r="CC155" s="5"/>
    </row>
    <row r="156" spans="1:81" x14ac:dyDescent="0.3">
      <c r="A156" s="1"/>
      <c r="B156" s="33" t="s">
        <v>16</v>
      </c>
      <c r="C156" s="33"/>
      <c r="D156" s="21">
        <v>7372.4</v>
      </c>
      <c r="E156" s="21"/>
      <c r="F156" s="21">
        <f t="shared" si="343"/>
        <v>7372.4</v>
      </c>
      <c r="G156" s="21"/>
      <c r="H156" s="21">
        <f t="shared" si="597"/>
        <v>7372.4</v>
      </c>
      <c r="I156" s="21"/>
      <c r="J156" s="21">
        <f>H156+I156</f>
        <v>7372.4</v>
      </c>
      <c r="K156" s="21"/>
      <c r="L156" s="21">
        <f>J156+K156</f>
        <v>7372.4</v>
      </c>
      <c r="M156" s="21"/>
      <c r="N156" s="21">
        <f>L156+M156</f>
        <v>7372.4</v>
      </c>
      <c r="O156" s="21"/>
      <c r="P156" s="21">
        <f>N156+O156</f>
        <v>7372.4</v>
      </c>
      <c r="Q156" s="21"/>
      <c r="R156" s="21">
        <f>P156+Q156</f>
        <v>7372.4</v>
      </c>
      <c r="S156" s="21"/>
      <c r="T156" s="21">
        <f>R156+S156</f>
        <v>7372.4</v>
      </c>
      <c r="U156" s="21"/>
      <c r="V156" s="21">
        <f>T156+U156</f>
        <v>7372.4</v>
      </c>
      <c r="W156" s="21"/>
      <c r="X156" s="21">
        <f>V156+W156</f>
        <v>7372.4</v>
      </c>
      <c r="Y156" s="21"/>
      <c r="Z156" s="21">
        <f>X156+Y156</f>
        <v>7372.4</v>
      </c>
      <c r="AA156" s="21"/>
      <c r="AB156" s="21">
        <f>Z156+AA156</f>
        <v>7372.4</v>
      </c>
      <c r="AC156" s="21"/>
      <c r="AD156" s="21">
        <f>AB156+AC156</f>
        <v>7372.4</v>
      </c>
      <c r="AE156" s="21"/>
      <c r="AF156" s="21">
        <f>AD156+AE156</f>
        <v>7372.4</v>
      </c>
      <c r="AG156" s="21">
        <v>17202.3</v>
      </c>
      <c r="AH156" s="21"/>
      <c r="AI156" s="21">
        <f t="shared" si="345"/>
        <v>17202.3</v>
      </c>
      <c r="AJ156" s="21"/>
      <c r="AK156" s="21">
        <f>AI156+AJ156</f>
        <v>17202.3</v>
      </c>
      <c r="AL156" s="21"/>
      <c r="AM156" s="21">
        <f t="shared" si="598"/>
        <v>17202.3</v>
      </c>
      <c r="AN156" s="21"/>
      <c r="AO156" s="21">
        <f t="shared" si="599"/>
        <v>17202.3</v>
      </c>
      <c r="AP156" s="21"/>
      <c r="AQ156" s="21">
        <f t="shared" si="600"/>
        <v>17202.3</v>
      </c>
      <c r="AR156" s="21"/>
      <c r="AS156" s="21">
        <f t="shared" si="601"/>
        <v>17202.3</v>
      </c>
      <c r="AT156" s="21"/>
      <c r="AU156" s="21">
        <f t="shared" si="602"/>
        <v>17202.3</v>
      </c>
      <c r="AV156" s="21"/>
      <c r="AW156" s="21">
        <f t="shared" si="603"/>
        <v>17202.3</v>
      </c>
      <c r="AX156" s="21"/>
      <c r="AY156" s="21">
        <f t="shared" si="604"/>
        <v>17202.3</v>
      </c>
      <c r="AZ156" s="21"/>
      <c r="BA156" s="21">
        <f t="shared" si="605"/>
        <v>17202.3</v>
      </c>
      <c r="BB156" s="21"/>
      <c r="BC156" s="21">
        <f t="shared" si="606"/>
        <v>17202.3</v>
      </c>
      <c r="BD156" s="21"/>
      <c r="BE156" s="21">
        <f t="shared" si="607"/>
        <v>17202.3</v>
      </c>
      <c r="BF156" s="22">
        <v>0</v>
      </c>
      <c r="BG156" s="21"/>
      <c r="BH156" s="22">
        <f t="shared" si="356"/>
        <v>0</v>
      </c>
      <c r="BI156" s="21"/>
      <c r="BJ156" s="22">
        <f>BH156+BI156</f>
        <v>0</v>
      </c>
      <c r="BK156" s="21"/>
      <c r="BL156" s="22">
        <f t="shared" si="608"/>
        <v>0</v>
      </c>
      <c r="BM156" s="21"/>
      <c r="BN156" s="22">
        <f t="shared" si="609"/>
        <v>0</v>
      </c>
      <c r="BO156" s="21"/>
      <c r="BP156" s="22">
        <f t="shared" si="610"/>
        <v>0</v>
      </c>
      <c r="BQ156" s="21"/>
      <c r="BR156" s="22">
        <f t="shared" si="611"/>
        <v>0</v>
      </c>
      <c r="BS156" s="21"/>
      <c r="BT156" s="22">
        <f t="shared" si="612"/>
        <v>0</v>
      </c>
      <c r="BU156" s="21"/>
      <c r="BV156" s="22">
        <f t="shared" si="613"/>
        <v>0</v>
      </c>
      <c r="BW156" s="21"/>
      <c r="BX156" s="22">
        <f t="shared" si="614"/>
        <v>0</v>
      </c>
      <c r="BY156" s="21"/>
      <c r="BZ156" s="22">
        <f t="shared" si="615"/>
        <v>0</v>
      </c>
      <c r="CA156" s="12" t="s">
        <v>178</v>
      </c>
      <c r="CC156" s="5"/>
    </row>
    <row r="157" spans="1:81" ht="56.25" hidden="1" x14ac:dyDescent="0.3">
      <c r="A157" s="1" t="s">
        <v>196</v>
      </c>
      <c r="B157" s="33" t="s">
        <v>71</v>
      </c>
      <c r="C157" s="33" t="s">
        <v>58</v>
      </c>
      <c r="D157" s="21">
        <f>D159+D160</f>
        <v>9829.9</v>
      </c>
      <c r="E157" s="21">
        <f>E159+E160</f>
        <v>0</v>
      </c>
      <c r="F157" s="21">
        <f t="shared" si="343"/>
        <v>9829.9</v>
      </c>
      <c r="G157" s="21">
        <f>G159+G160</f>
        <v>0</v>
      </c>
      <c r="H157" s="21">
        <f t="shared" si="597"/>
        <v>9829.9</v>
      </c>
      <c r="I157" s="21">
        <f>I159+I160</f>
        <v>0</v>
      </c>
      <c r="J157" s="21">
        <f>H157+I157</f>
        <v>9829.9</v>
      </c>
      <c r="K157" s="21">
        <f>K159+K160</f>
        <v>0</v>
      </c>
      <c r="L157" s="21">
        <f>J157+K157</f>
        <v>9829.9</v>
      </c>
      <c r="M157" s="21">
        <f>M159+M160</f>
        <v>0</v>
      </c>
      <c r="N157" s="21">
        <f>L157+M157</f>
        <v>9829.9</v>
      </c>
      <c r="O157" s="21">
        <f>O159+O160</f>
        <v>-9829.9</v>
      </c>
      <c r="P157" s="21">
        <f>N157+O157</f>
        <v>0</v>
      </c>
      <c r="Q157" s="21">
        <f>Q159+Q160</f>
        <v>0</v>
      </c>
      <c r="R157" s="21">
        <f>P157+Q157</f>
        <v>0</v>
      </c>
      <c r="S157" s="21">
        <f>S159+S160</f>
        <v>0</v>
      </c>
      <c r="T157" s="21">
        <f>R157+S157</f>
        <v>0</v>
      </c>
      <c r="U157" s="21">
        <f>U159+U160</f>
        <v>0</v>
      </c>
      <c r="V157" s="21">
        <f>T157+U157</f>
        <v>0</v>
      </c>
      <c r="W157" s="21">
        <f>W159+W160</f>
        <v>0</v>
      </c>
      <c r="X157" s="21">
        <f>V157+W157</f>
        <v>0</v>
      </c>
      <c r="Y157" s="21">
        <f>Y159+Y160</f>
        <v>0</v>
      </c>
      <c r="Z157" s="21">
        <f>X157+Y157</f>
        <v>0</v>
      </c>
      <c r="AA157" s="21">
        <f>AA159+AA160</f>
        <v>0</v>
      </c>
      <c r="AB157" s="21">
        <f>Z157+AA157</f>
        <v>0</v>
      </c>
      <c r="AC157" s="21">
        <f>AC159+AC160</f>
        <v>0</v>
      </c>
      <c r="AD157" s="21">
        <f>AB157+AC157</f>
        <v>0</v>
      </c>
      <c r="AE157" s="21">
        <f>AE159+AE160</f>
        <v>0</v>
      </c>
      <c r="AF157" s="21">
        <f>AD157+AE157</f>
        <v>0</v>
      </c>
      <c r="AG157" s="21">
        <f t="shared" ref="AG157:BF157" si="616">AG159+AG160</f>
        <v>22936.400000000001</v>
      </c>
      <c r="AH157" s="21">
        <f>AH159+AH160</f>
        <v>0</v>
      </c>
      <c r="AI157" s="21">
        <f t="shared" si="345"/>
        <v>22936.400000000001</v>
      </c>
      <c r="AJ157" s="21">
        <f>AJ159+AJ160</f>
        <v>0</v>
      </c>
      <c r="AK157" s="21">
        <f>AI157+AJ157</f>
        <v>22936.400000000001</v>
      </c>
      <c r="AL157" s="21">
        <f>AL159+AL160</f>
        <v>0</v>
      </c>
      <c r="AM157" s="21">
        <f t="shared" si="598"/>
        <v>22936.400000000001</v>
      </c>
      <c r="AN157" s="21">
        <f>AN159+AN160</f>
        <v>0</v>
      </c>
      <c r="AO157" s="21">
        <f t="shared" si="599"/>
        <v>22936.400000000001</v>
      </c>
      <c r="AP157" s="21">
        <f>AP159+AP160</f>
        <v>0</v>
      </c>
      <c r="AQ157" s="21">
        <f t="shared" si="600"/>
        <v>22936.400000000001</v>
      </c>
      <c r="AR157" s="21">
        <f>AR159+AR160</f>
        <v>-22936.400000000001</v>
      </c>
      <c r="AS157" s="21">
        <f t="shared" si="601"/>
        <v>0</v>
      </c>
      <c r="AT157" s="21">
        <f>AT159+AT160</f>
        <v>0</v>
      </c>
      <c r="AU157" s="21">
        <f t="shared" si="602"/>
        <v>0</v>
      </c>
      <c r="AV157" s="21">
        <f>AV159+AV160</f>
        <v>0</v>
      </c>
      <c r="AW157" s="21">
        <f t="shared" si="603"/>
        <v>0</v>
      </c>
      <c r="AX157" s="21">
        <f>AX159+AX160</f>
        <v>0</v>
      </c>
      <c r="AY157" s="21">
        <f t="shared" si="604"/>
        <v>0</v>
      </c>
      <c r="AZ157" s="21">
        <f>AZ159+AZ160</f>
        <v>0</v>
      </c>
      <c r="BA157" s="21">
        <f t="shared" si="605"/>
        <v>0</v>
      </c>
      <c r="BB157" s="21">
        <f>BB159+BB160</f>
        <v>0</v>
      </c>
      <c r="BC157" s="21">
        <f t="shared" si="606"/>
        <v>0</v>
      </c>
      <c r="BD157" s="21">
        <f>BD159+BD160</f>
        <v>0</v>
      </c>
      <c r="BE157" s="21">
        <f t="shared" si="607"/>
        <v>0</v>
      </c>
      <c r="BF157" s="21">
        <f t="shared" si="616"/>
        <v>0</v>
      </c>
      <c r="BG157" s="21">
        <f>BG159+BG160</f>
        <v>0</v>
      </c>
      <c r="BH157" s="22">
        <f t="shared" si="356"/>
        <v>0</v>
      </c>
      <c r="BI157" s="21">
        <f>BI159+BI160</f>
        <v>0</v>
      </c>
      <c r="BJ157" s="22">
        <f>BH157+BI157</f>
        <v>0</v>
      </c>
      <c r="BK157" s="21">
        <f>BK159+BK160</f>
        <v>0</v>
      </c>
      <c r="BL157" s="22">
        <f t="shared" si="608"/>
        <v>0</v>
      </c>
      <c r="BM157" s="21">
        <f>BM159+BM160</f>
        <v>0</v>
      </c>
      <c r="BN157" s="22">
        <f t="shared" si="609"/>
        <v>0</v>
      </c>
      <c r="BO157" s="21">
        <f>BO159+BO160</f>
        <v>0</v>
      </c>
      <c r="BP157" s="22">
        <f t="shared" si="610"/>
        <v>0</v>
      </c>
      <c r="BQ157" s="21">
        <f>BQ159+BQ160</f>
        <v>0</v>
      </c>
      <c r="BR157" s="22">
        <f t="shared" si="611"/>
        <v>0</v>
      </c>
      <c r="BS157" s="21">
        <f>BS159+BS160</f>
        <v>0</v>
      </c>
      <c r="BT157" s="22">
        <f t="shared" si="612"/>
        <v>0</v>
      </c>
      <c r="BU157" s="21">
        <f>BU159+BU160</f>
        <v>0</v>
      </c>
      <c r="BV157" s="22">
        <f t="shared" si="613"/>
        <v>0</v>
      </c>
      <c r="BW157" s="21">
        <f>BW159+BW160</f>
        <v>0</v>
      </c>
      <c r="BX157" s="22">
        <f t="shared" si="614"/>
        <v>0</v>
      </c>
      <c r="BY157" s="21">
        <f>BY159+BY160</f>
        <v>0</v>
      </c>
      <c r="BZ157" s="22">
        <f t="shared" si="615"/>
        <v>0</v>
      </c>
      <c r="CA157" s="12"/>
      <c r="CB157" s="7" t="s">
        <v>28</v>
      </c>
      <c r="CC157" s="5"/>
    </row>
    <row r="158" spans="1:81" hidden="1" x14ac:dyDescent="0.3">
      <c r="A158" s="1"/>
      <c r="B158" s="33" t="s">
        <v>5</v>
      </c>
      <c r="C158" s="34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2"/>
      <c r="BI158" s="21"/>
      <c r="BJ158" s="22"/>
      <c r="BK158" s="21"/>
      <c r="BL158" s="22"/>
      <c r="BM158" s="21"/>
      <c r="BN158" s="22"/>
      <c r="BO158" s="21"/>
      <c r="BP158" s="22"/>
      <c r="BQ158" s="21"/>
      <c r="BR158" s="22"/>
      <c r="BS158" s="21"/>
      <c r="BT158" s="22"/>
      <c r="BU158" s="21"/>
      <c r="BV158" s="22"/>
      <c r="BW158" s="21"/>
      <c r="BX158" s="22"/>
      <c r="BY158" s="21"/>
      <c r="BZ158" s="22"/>
      <c r="CA158" s="12"/>
      <c r="CB158" s="7" t="s">
        <v>28</v>
      </c>
      <c r="CC158" s="5"/>
    </row>
    <row r="159" spans="1:81" hidden="1" x14ac:dyDescent="0.3">
      <c r="A159" s="1"/>
      <c r="B159" s="15" t="s">
        <v>6</v>
      </c>
      <c r="C159" s="15"/>
      <c r="D159" s="21">
        <v>2457.5</v>
      </c>
      <c r="E159" s="21"/>
      <c r="F159" s="21">
        <f t="shared" si="343"/>
        <v>2457.5</v>
      </c>
      <c r="G159" s="21"/>
      <c r="H159" s="21">
        <f t="shared" ref="H159:H161" si="617">F159+G159</f>
        <v>2457.5</v>
      </c>
      <c r="I159" s="21"/>
      <c r="J159" s="21">
        <f>H159+I159</f>
        <v>2457.5</v>
      </c>
      <c r="K159" s="21"/>
      <c r="L159" s="21">
        <f>J159+K159</f>
        <v>2457.5</v>
      </c>
      <c r="M159" s="21"/>
      <c r="N159" s="21">
        <f>L159+M159</f>
        <v>2457.5</v>
      </c>
      <c r="O159" s="21">
        <v>-2457.5</v>
      </c>
      <c r="P159" s="21">
        <f>N159+O159</f>
        <v>0</v>
      </c>
      <c r="Q159" s="21"/>
      <c r="R159" s="21">
        <f>P159+Q159</f>
        <v>0</v>
      </c>
      <c r="S159" s="21"/>
      <c r="T159" s="21">
        <f>R159+S159</f>
        <v>0</v>
      </c>
      <c r="U159" s="21"/>
      <c r="V159" s="21">
        <f>T159+U159</f>
        <v>0</v>
      </c>
      <c r="W159" s="21"/>
      <c r="X159" s="21">
        <f>V159+W159</f>
        <v>0</v>
      </c>
      <c r="Y159" s="21"/>
      <c r="Z159" s="21">
        <f>X159+Y159</f>
        <v>0</v>
      </c>
      <c r="AA159" s="21"/>
      <c r="AB159" s="21">
        <f>Z159+AA159</f>
        <v>0</v>
      </c>
      <c r="AC159" s="21"/>
      <c r="AD159" s="21">
        <f>AB159+AC159</f>
        <v>0</v>
      </c>
      <c r="AE159" s="21"/>
      <c r="AF159" s="21">
        <f>AD159+AE159</f>
        <v>0</v>
      </c>
      <c r="AG159" s="21">
        <v>5734.1</v>
      </c>
      <c r="AH159" s="21"/>
      <c r="AI159" s="21">
        <f t="shared" si="345"/>
        <v>5734.1</v>
      </c>
      <c r="AJ159" s="21"/>
      <c r="AK159" s="21">
        <f>AI159+AJ159</f>
        <v>5734.1</v>
      </c>
      <c r="AL159" s="21"/>
      <c r="AM159" s="21">
        <f t="shared" ref="AM159:AM161" si="618">AK159+AL159</f>
        <v>5734.1</v>
      </c>
      <c r="AN159" s="21"/>
      <c r="AO159" s="21">
        <f t="shared" ref="AO159:AO161" si="619">AM159+AN159</f>
        <v>5734.1</v>
      </c>
      <c r="AP159" s="21"/>
      <c r="AQ159" s="21">
        <f t="shared" ref="AQ159:AQ161" si="620">AO159+AP159</f>
        <v>5734.1</v>
      </c>
      <c r="AR159" s="21">
        <v>-5734.1</v>
      </c>
      <c r="AS159" s="21">
        <f t="shared" ref="AS159:AS161" si="621">AQ159+AR159</f>
        <v>0</v>
      </c>
      <c r="AT159" s="21"/>
      <c r="AU159" s="21">
        <f t="shared" ref="AU159:AU161" si="622">AS159+AT159</f>
        <v>0</v>
      </c>
      <c r="AV159" s="21"/>
      <c r="AW159" s="21">
        <f t="shared" ref="AW159:AW161" si="623">AU159+AV159</f>
        <v>0</v>
      </c>
      <c r="AX159" s="21"/>
      <c r="AY159" s="21">
        <f t="shared" ref="AY159:AY161" si="624">AW159+AX159</f>
        <v>0</v>
      </c>
      <c r="AZ159" s="21"/>
      <c r="BA159" s="21">
        <f t="shared" ref="BA159:BA161" si="625">AY159+AZ159</f>
        <v>0</v>
      </c>
      <c r="BB159" s="21"/>
      <c r="BC159" s="21">
        <f t="shared" ref="BC159:BC161" si="626">BA159+BB159</f>
        <v>0</v>
      </c>
      <c r="BD159" s="21"/>
      <c r="BE159" s="21">
        <f t="shared" ref="BE159:BE161" si="627">BC159+BD159</f>
        <v>0</v>
      </c>
      <c r="BF159" s="22">
        <v>0</v>
      </c>
      <c r="BG159" s="21"/>
      <c r="BH159" s="22">
        <f t="shared" si="356"/>
        <v>0</v>
      </c>
      <c r="BI159" s="21"/>
      <c r="BJ159" s="22">
        <f>BH159+BI159</f>
        <v>0</v>
      </c>
      <c r="BK159" s="21"/>
      <c r="BL159" s="22">
        <f t="shared" ref="BL159:BL161" si="628">BJ159+BK159</f>
        <v>0</v>
      </c>
      <c r="BM159" s="21"/>
      <c r="BN159" s="22">
        <f t="shared" ref="BN159:BN161" si="629">BL159+BM159</f>
        <v>0</v>
      </c>
      <c r="BO159" s="21"/>
      <c r="BP159" s="22">
        <f t="shared" ref="BP159:BP161" si="630">BN159+BO159</f>
        <v>0</v>
      </c>
      <c r="BQ159" s="21"/>
      <c r="BR159" s="22">
        <f t="shared" ref="BR159:BR161" si="631">BP159+BQ159</f>
        <v>0</v>
      </c>
      <c r="BS159" s="21"/>
      <c r="BT159" s="22">
        <f t="shared" ref="BT159:BT161" si="632">BR159+BS159</f>
        <v>0</v>
      </c>
      <c r="BU159" s="21"/>
      <c r="BV159" s="22">
        <f t="shared" ref="BV159:BV161" si="633">BT159+BU159</f>
        <v>0</v>
      </c>
      <c r="BW159" s="21"/>
      <c r="BX159" s="22">
        <f t="shared" ref="BX159:BX161" si="634">BV159+BW159</f>
        <v>0</v>
      </c>
      <c r="BY159" s="21"/>
      <c r="BZ159" s="22">
        <f t="shared" ref="BZ159:BZ161" si="635">BX159+BY159</f>
        <v>0</v>
      </c>
      <c r="CA159" s="12" t="s">
        <v>85</v>
      </c>
      <c r="CB159" s="7" t="s">
        <v>28</v>
      </c>
      <c r="CC159" s="5"/>
    </row>
    <row r="160" spans="1:81" hidden="1" x14ac:dyDescent="0.3">
      <c r="A160" s="1"/>
      <c r="B160" s="33" t="s">
        <v>16</v>
      </c>
      <c r="C160" s="33"/>
      <c r="D160" s="21">
        <v>7372.4</v>
      </c>
      <c r="E160" s="21"/>
      <c r="F160" s="21">
        <f t="shared" si="343"/>
        <v>7372.4</v>
      </c>
      <c r="G160" s="21"/>
      <c r="H160" s="21">
        <f t="shared" si="617"/>
        <v>7372.4</v>
      </c>
      <c r="I160" s="21"/>
      <c r="J160" s="21">
        <f>H160+I160</f>
        <v>7372.4</v>
      </c>
      <c r="K160" s="21"/>
      <c r="L160" s="21">
        <f>J160+K160</f>
        <v>7372.4</v>
      </c>
      <c r="M160" s="21"/>
      <c r="N160" s="21">
        <f>L160+M160</f>
        <v>7372.4</v>
      </c>
      <c r="O160" s="21">
        <v>-7372.4</v>
      </c>
      <c r="P160" s="21">
        <f>N160+O160</f>
        <v>0</v>
      </c>
      <c r="Q160" s="21"/>
      <c r="R160" s="21">
        <f>P160+Q160</f>
        <v>0</v>
      </c>
      <c r="S160" s="21"/>
      <c r="T160" s="21">
        <f>R160+S160</f>
        <v>0</v>
      </c>
      <c r="U160" s="21"/>
      <c r="V160" s="21">
        <f>T160+U160</f>
        <v>0</v>
      </c>
      <c r="W160" s="21"/>
      <c r="X160" s="21">
        <f>V160+W160</f>
        <v>0</v>
      </c>
      <c r="Y160" s="21"/>
      <c r="Z160" s="21">
        <f>X160+Y160</f>
        <v>0</v>
      </c>
      <c r="AA160" s="21"/>
      <c r="AB160" s="21">
        <f>Z160+AA160</f>
        <v>0</v>
      </c>
      <c r="AC160" s="21"/>
      <c r="AD160" s="21">
        <f>AB160+AC160</f>
        <v>0</v>
      </c>
      <c r="AE160" s="21"/>
      <c r="AF160" s="21">
        <f>AD160+AE160</f>
        <v>0</v>
      </c>
      <c r="AG160" s="21">
        <v>17202.3</v>
      </c>
      <c r="AH160" s="21"/>
      <c r="AI160" s="21">
        <f t="shared" si="345"/>
        <v>17202.3</v>
      </c>
      <c r="AJ160" s="21"/>
      <c r="AK160" s="21">
        <f>AI160+AJ160</f>
        <v>17202.3</v>
      </c>
      <c r="AL160" s="21"/>
      <c r="AM160" s="21">
        <f t="shared" si="618"/>
        <v>17202.3</v>
      </c>
      <c r="AN160" s="21"/>
      <c r="AO160" s="21">
        <f t="shared" si="619"/>
        <v>17202.3</v>
      </c>
      <c r="AP160" s="21"/>
      <c r="AQ160" s="21">
        <f t="shared" si="620"/>
        <v>17202.3</v>
      </c>
      <c r="AR160" s="21">
        <v>-17202.3</v>
      </c>
      <c r="AS160" s="21">
        <f t="shared" si="621"/>
        <v>0</v>
      </c>
      <c r="AT160" s="21"/>
      <c r="AU160" s="21">
        <f t="shared" si="622"/>
        <v>0</v>
      </c>
      <c r="AV160" s="21"/>
      <c r="AW160" s="21">
        <f t="shared" si="623"/>
        <v>0</v>
      </c>
      <c r="AX160" s="21"/>
      <c r="AY160" s="21">
        <f t="shared" si="624"/>
        <v>0</v>
      </c>
      <c r="AZ160" s="21"/>
      <c r="BA160" s="21">
        <f t="shared" si="625"/>
        <v>0</v>
      </c>
      <c r="BB160" s="21"/>
      <c r="BC160" s="21">
        <f t="shared" si="626"/>
        <v>0</v>
      </c>
      <c r="BD160" s="21"/>
      <c r="BE160" s="21">
        <f t="shared" si="627"/>
        <v>0</v>
      </c>
      <c r="BF160" s="22">
        <v>0</v>
      </c>
      <c r="BG160" s="21"/>
      <c r="BH160" s="22">
        <f t="shared" si="356"/>
        <v>0</v>
      </c>
      <c r="BI160" s="21"/>
      <c r="BJ160" s="22">
        <f>BH160+BI160</f>
        <v>0</v>
      </c>
      <c r="BK160" s="21"/>
      <c r="BL160" s="22">
        <f t="shared" si="628"/>
        <v>0</v>
      </c>
      <c r="BM160" s="21"/>
      <c r="BN160" s="22">
        <f t="shared" si="629"/>
        <v>0</v>
      </c>
      <c r="BO160" s="21"/>
      <c r="BP160" s="22">
        <f t="shared" si="630"/>
        <v>0</v>
      </c>
      <c r="BQ160" s="21"/>
      <c r="BR160" s="22">
        <f t="shared" si="631"/>
        <v>0</v>
      </c>
      <c r="BS160" s="21"/>
      <c r="BT160" s="22">
        <f t="shared" si="632"/>
        <v>0</v>
      </c>
      <c r="BU160" s="21"/>
      <c r="BV160" s="22">
        <f t="shared" si="633"/>
        <v>0</v>
      </c>
      <c r="BW160" s="21"/>
      <c r="BX160" s="22">
        <f t="shared" si="634"/>
        <v>0</v>
      </c>
      <c r="BY160" s="21"/>
      <c r="BZ160" s="22">
        <f t="shared" si="635"/>
        <v>0</v>
      </c>
      <c r="CA160" s="12" t="s">
        <v>178</v>
      </c>
      <c r="CB160" s="7" t="s">
        <v>28</v>
      </c>
      <c r="CC160" s="5"/>
    </row>
    <row r="161" spans="1:81" ht="56.25" hidden="1" x14ac:dyDescent="0.3">
      <c r="A161" s="1" t="s">
        <v>197</v>
      </c>
      <c r="B161" s="33" t="s">
        <v>72</v>
      </c>
      <c r="C161" s="33" t="s">
        <v>58</v>
      </c>
      <c r="D161" s="21">
        <f>D163+D164</f>
        <v>51000</v>
      </c>
      <c r="E161" s="21">
        <f>E163+E164</f>
        <v>0</v>
      </c>
      <c r="F161" s="21">
        <f t="shared" si="343"/>
        <v>51000</v>
      </c>
      <c r="G161" s="21">
        <f>G163+G164</f>
        <v>0</v>
      </c>
      <c r="H161" s="21">
        <f t="shared" si="617"/>
        <v>51000</v>
      </c>
      <c r="I161" s="21">
        <f>I163+I164</f>
        <v>0</v>
      </c>
      <c r="J161" s="21">
        <f>H161+I161</f>
        <v>51000</v>
      </c>
      <c r="K161" s="21">
        <f>K163+K164</f>
        <v>0</v>
      </c>
      <c r="L161" s="21">
        <f>J161+K161</f>
        <v>51000</v>
      </c>
      <c r="M161" s="21">
        <f>M163+M164</f>
        <v>0</v>
      </c>
      <c r="N161" s="21">
        <f>L161+M161</f>
        <v>51000</v>
      </c>
      <c r="O161" s="21">
        <f>O163+O164</f>
        <v>-51000</v>
      </c>
      <c r="P161" s="21">
        <f>N161+O161</f>
        <v>0</v>
      </c>
      <c r="Q161" s="21">
        <f>Q163+Q164</f>
        <v>0</v>
      </c>
      <c r="R161" s="21">
        <f>P161+Q161</f>
        <v>0</v>
      </c>
      <c r="S161" s="21">
        <f>S163+S164</f>
        <v>0</v>
      </c>
      <c r="T161" s="21">
        <f>R161+S161</f>
        <v>0</v>
      </c>
      <c r="U161" s="21">
        <f>U163+U164</f>
        <v>0</v>
      </c>
      <c r="V161" s="21">
        <f>T161+U161</f>
        <v>0</v>
      </c>
      <c r="W161" s="21">
        <f>W163+W164</f>
        <v>0</v>
      </c>
      <c r="X161" s="21">
        <f>V161+W161</f>
        <v>0</v>
      </c>
      <c r="Y161" s="21">
        <f>Y163+Y164</f>
        <v>0</v>
      </c>
      <c r="Z161" s="21">
        <f>X161+Y161</f>
        <v>0</v>
      </c>
      <c r="AA161" s="21">
        <f>AA163+AA164</f>
        <v>0</v>
      </c>
      <c r="AB161" s="21">
        <f>Z161+AA161</f>
        <v>0</v>
      </c>
      <c r="AC161" s="21">
        <f>AC163+AC164</f>
        <v>0</v>
      </c>
      <c r="AD161" s="21">
        <f>AB161+AC161</f>
        <v>0</v>
      </c>
      <c r="AE161" s="21">
        <f>AE163+AE164</f>
        <v>0</v>
      </c>
      <c r="AF161" s="21">
        <f>AD161+AE161</f>
        <v>0</v>
      </c>
      <c r="AG161" s="21">
        <f t="shared" ref="AG161:BF161" si="636">AG163+AG164</f>
        <v>119000</v>
      </c>
      <c r="AH161" s="21">
        <f>AH163+AH164</f>
        <v>0</v>
      </c>
      <c r="AI161" s="21">
        <f t="shared" si="345"/>
        <v>119000</v>
      </c>
      <c r="AJ161" s="21">
        <f>AJ163+AJ164</f>
        <v>0</v>
      </c>
      <c r="AK161" s="21">
        <f>AI161+AJ161</f>
        <v>119000</v>
      </c>
      <c r="AL161" s="21">
        <f>AL163+AL164</f>
        <v>0</v>
      </c>
      <c r="AM161" s="21">
        <f t="shared" si="618"/>
        <v>119000</v>
      </c>
      <c r="AN161" s="21">
        <f>AN163+AN164</f>
        <v>0</v>
      </c>
      <c r="AO161" s="21">
        <f t="shared" si="619"/>
        <v>119000</v>
      </c>
      <c r="AP161" s="21">
        <f>AP163+AP164</f>
        <v>0</v>
      </c>
      <c r="AQ161" s="21">
        <f t="shared" si="620"/>
        <v>119000</v>
      </c>
      <c r="AR161" s="21">
        <f>AR163+AR164</f>
        <v>-119000</v>
      </c>
      <c r="AS161" s="21">
        <f t="shared" si="621"/>
        <v>0</v>
      </c>
      <c r="AT161" s="21">
        <f>AT163+AT164</f>
        <v>0</v>
      </c>
      <c r="AU161" s="21">
        <f t="shared" si="622"/>
        <v>0</v>
      </c>
      <c r="AV161" s="21">
        <f>AV163+AV164</f>
        <v>0</v>
      </c>
      <c r="AW161" s="21">
        <f t="shared" si="623"/>
        <v>0</v>
      </c>
      <c r="AX161" s="21">
        <f>AX163+AX164</f>
        <v>0</v>
      </c>
      <c r="AY161" s="21">
        <f t="shared" si="624"/>
        <v>0</v>
      </c>
      <c r="AZ161" s="21">
        <f>AZ163+AZ164</f>
        <v>0</v>
      </c>
      <c r="BA161" s="21">
        <f t="shared" si="625"/>
        <v>0</v>
      </c>
      <c r="BB161" s="21">
        <f>BB163+BB164</f>
        <v>0</v>
      </c>
      <c r="BC161" s="21">
        <f t="shared" si="626"/>
        <v>0</v>
      </c>
      <c r="BD161" s="21">
        <f>BD163+BD164</f>
        <v>0</v>
      </c>
      <c r="BE161" s="21">
        <f t="shared" si="627"/>
        <v>0</v>
      </c>
      <c r="BF161" s="21">
        <f t="shared" si="636"/>
        <v>0</v>
      </c>
      <c r="BG161" s="21">
        <f>BG163+BG164</f>
        <v>0</v>
      </c>
      <c r="BH161" s="22">
        <f t="shared" si="356"/>
        <v>0</v>
      </c>
      <c r="BI161" s="21">
        <f>BI163+BI164</f>
        <v>0</v>
      </c>
      <c r="BJ161" s="22">
        <f>BH161+BI161</f>
        <v>0</v>
      </c>
      <c r="BK161" s="21">
        <f>BK163+BK164</f>
        <v>0</v>
      </c>
      <c r="BL161" s="22">
        <f t="shared" si="628"/>
        <v>0</v>
      </c>
      <c r="BM161" s="21">
        <f>BM163+BM164</f>
        <v>0</v>
      </c>
      <c r="BN161" s="22">
        <f t="shared" si="629"/>
        <v>0</v>
      </c>
      <c r="BO161" s="21">
        <f>BO163+BO164</f>
        <v>0</v>
      </c>
      <c r="BP161" s="22">
        <f t="shared" si="630"/>
        <v>0</v>
      </c>
      <c r="BQ161" s="21">
        <f>BQ163+BQ164</f>
        <v>0</v>
      </c>
      <c r="BR161" s="22">
        <f t="shared" si="631"/>
        <v>0</v>
      </c>
      <c r="BS161" s="21">
        <f>BS163+BS164</f>
        <v>0</v>
      </c>
      <c r="BT161" s="22">
        <f t="shared" si="632"/>
        <v>0</v>
      </c>
      <c r="BU161" s="21">
        <f>BU163+BU164</f>
        <v>0</v>
      </c>
      <c r="BV161" s="22">
        <f t="shared" si="633"/>
        <v>0</v>
      </c>
      <c r="BW161" s="21">
        <f>BW163+BW164</f>
        <v>0</v>
      </c>
      <c r="BX161" s="22">
        <f t="shared" si="634"/>
        <v>0</v>
      </c>
      <c r="BY161" s="21">
        <f>BY163+BY164</f>
        <v>0</v>
      </c>
      <c r="BZ161" s="22">
        <f t="shared" si="635"/>
        <v>0</v>
      </c>
      <c r="CA161" s="12"/>
      <c r="CB161" s="7" t="s">
        <v>28</v>
      </c>
      <c r="CC161" s="5"/>
    </row>
    <row r="162" spans="1:81" hidden="1" x14ac:dyDescent="0.3">
      <c r="A162" s="1"/>
      <c r="B162" s="33" t="s">
        <v>5</v>
      </c>
      <c r="C162" s="33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2"/>
      <c r="BI162" s="21"/>
      <c r="BJ162" s="22"/>
      <c r="BK162" s="21"/>
      <c r="BL162" s="22"/>
      <c r="BM162" s="21"/>
      <c r="BN162" s="22"/>
      <c r="BO162" s="21"/>
      <c r="BP162" s="22"/>
      <c r="BQ162" s="21"/>
      <c r="BR162" s="22"/>
      <c r="BS162" s="21"/>
      <c r="BT162" s="22"/>
      <c r="BU162" s="21"/>
      <c r="BV162" s="22"/>
      <c r="BW162" s="21"/>
      <c r="BX162" s="22"/>
      <c r="BY162" s="21"/>
      <c r="BZ162" s="22"/>
      <c r="CA162" s="12"/>
      <c r="CB162" s="7" t="s">
        <v>28</v>
      </c>
      <c r="CC162" s="5"/>
    </row>
    <row r="163" spans="1:81" hidden="1" x14ac:dyDescent="0.3">
      <c r="A163" s="1"/>
      <c r="B163" s="15" t="s">
        <v>6</v>
      </c>
      <c r="C163" s="15"/>
      <c r="D163" s="21">
        <v>12750</v>
      </c>
      <c r="E163" s="21"/>
      <c r="F163" s="21">
        <f t="shared" si="343"/>
        <v>12750</v>
      </c>
      <c r="G163" s="21"/>
      <c r="H163" s="21">
        <f t="shared" ref="H163:H165" si="637">F163+G163</f>
        <v>12750</v>
      </c>
      <c r="I163" s="21"/>
      <c r="J163" s="21">
        <f>H163+I163</f>
        <v>12750</v>
      </c>
      <c r="K163" s="21"/>
      <c r="L163" s="21">
        <f>J163+K163</f>
        <v>12750</v>
      </c>
      <c r="M163" s="21"/>
      <c r="N163" s="21">
        <f>L163+M163</f>
        <v>12750</v>
      </c>
      <c r="O163" s="21">
        <v>-12750</v>
      </c>
      <c r="P163" s="21">
        <f>N163+O163</f>
        <v>0</v>
      </c>
      <c r="Q163" s="21"/>
      <c r="R163" s="21">
        <f>P163+Q163</f>
        <v>0</v>
      </c>
      <c r="S163" s="21"/>
      <c r="T163" s="21">
        <f>R163+S163</f>
        <v>0</v>
      </c>
      <c r="U163" s="21"/>
      <c r="V163" s="21">
        <f>T163+U163</f>
        <v>0</v>
      </c>
      <c r="W163" s="21"/>
      <c r="X163" s="21">
        <f>V163+W163</f>
        <v>0</v>
      </c>
      <c r="Y163" s="21"/>
      <c r="Z163" s="21">
        <f>X163+Y163</f>
        <v>0</v>
      </c>
      <c r="AA163" s="21"/>
      <c r="AB163" s="21">
        <f>Z163+AA163</f>
        <v>0</v>
      </c>
      <c r="AC163" s="21"/>
      <c r="AD163" s="21">
        <f>AB163+AC163</f>
        <v>0</v>
      </c>
      <c r="AE163" s="21"/>
      <c r="AF163" s="21">
        <f>AD163+AE163</f>
        <v>0</v>
      </c>
      <c r="AG163" s="21">
        <v>29750</v>
      </c>
      <c r="AH163" s="21"/>
      <c r="AI163" s="21">
        <f t="shared" si="345"/>
        <v>29750</v>
      </c>
      <c r="AJ163" s="21"/>
      <c r="AK163" s="21">
        <f>AI163+AJ163</f>
        <v>29750</v>
      </c>
      <c r="AL163" s="21"/>
      <c r="AM163" s="21">
        <f t="shared" ref="AM163:AM165" si="638">AK163+AL163</f>
        <v>29750</v>
      </c>
      <c r="AN163" s="21"/>
      <c r="AO163" s="21">
        <f t="shared" ref="AO163:AO165" si="639">AM163+AN163</f>
        <v>29750</v>
      </c>
      <c r="AP163" s="21"/>
      <c r="AQ163" s="21">
        <f t="shared" ref="AQ163:AQ165" si="640">AO163+AP163</f>
        <v>29750</v>
      </c>
      <c r="AR163" s="21">
        <v>-29750</v>
      </c>
      <c r="AS163" s="21">
        <f t="shared" ref="AS163:AS165" si="641">AQ163+AR163</f>
        <v>0</v>
      </c>
      <c r="AT163" s="21"/>
      <c r="AU163" s="21">
        <f t="shared" ref="AU163:AU165" si="642">AS163+AT163</f>
        <v>0</v>
      </c>
      <c r="AV163" s="21"/>
      <c r="AW163" s="21">
        <f t="shared" ref="AW163:AW165" si="643">AU163+AV163</f>
        <v>0</v>
      </c>
      <c r="AX163" s="21"/>
      <c r="AY163" s="21">
        <f t="shared" ref="AY163:AY165" si="644">AW163+AX163</f>
        <v>0</v>
      </c>
      <c r="AZ163" s="21"/>
      <c r="BA163" s="21">
        <f t="shared" ref="BA163:BA165" si="645">AY163+AZ163</f>
        <v>0</v>
      </c>
      <c r="BB163" s="21"/>
      <c r="BC163" s="21">
        <f t="shared" ref="BC163:BC165" si="646">BA163+BB163</f>
        <v>0</v>
      </c>
      <c r="BD163" s="21"/>
      <c r="BE163" s="21">
        <f t="shared" ref="BE163:BE165" si="647">BC163+BD163</f>
        <v>0</v>
      </c>
      <c r="BF163" s="21">
        <v>0</v>
      </c>
      <c r="BG163" s="21"/>
      <c r="BH163" s="22">
        <f t="shared" si="356"/>
        <v>0</v>
      </c>
      <c r="BI163" s="21"/>
      <c r="BJ163" s="22">
        <f>BH163+BI163</f>
        <v>0</v>
      </c>
      <c r="BK163" s="21"/>
      <c r="BL163" s="22">
        <f t="shared" ref="BL163:BL165" si="648">BJ163+BK163</f>
        <v>0</v>
      </c>
      <c r="BM163" s="21"/>
      <c r="BN163" s="22">
        <f t="shared" ref="BN163:BN165" si="649">BL163+BM163</f>
        <v>0</v>
      </c>
      <c r="BO163" s="21"/>
      <c r="BP163" s="22">
        <f t="shared" ref="BP163:BP165" si="650">BN163+BO163</f>
        <v>0</v>
      </c>
      <c r="BQ163" s="21"/>
      <c r="BR163" s="22">
        <f t="shared" ref="BR163:BR165" si="651">BP163+BQ163</f>
        <v>0</v>
      </c>
      <c r="BS163" s="21"/>
      <c r="BT163" s="22">
        <f t="shared" ref="BT163:BT165" si="652">BR163+BS163</f>
        <v>0</v>
      </c>
      <c r="BU163" s="21"/>
      <c r="BV163" s="22">
        <f t="shared" ref="BV163:BV165" si="653">BT163+BU163</f>
        <v>0</v>
      </c>
      <c r="BW163" s="21"/>
      <c r="BX163" s="22">
        <f t="shared" ref="BX163:BX165" si="654">BV163+BW163</f>
        <v>0</v>
      </c>
      <c r="BY163" s="21"/>
      <c r="BZ163" s="22">
        <f t="shared" ref="BZ163:BZ165" si="655">BX163+BY163</f>
        <v>0</v>
      </c>
      <c r="CA163" s="12" t="s">
        <v>86</v>
      </c>
      <c r="CB163" s="7" t="s">
        <v>28</v>
      </c>
      <c r="CC163" s="5"/>
    </row>
    <row r="164" spans="1:81" hidden="1" x14ac:dyDescent="0.3">
      <c r="A164" s="1"/>
      <c r="B164" s="33" t="s">
        <v>16</v>
      </c>
      <c r="C164" s="33"/>
      <c r="D164" s="21">
        <v>38250</v>
      </c>
      <c r="E164" s="21"/>
      <c r="F164" s="21">
        <f t="shared" si="343"/>
        <v>38250</v>
      </c>
      <c r="G164" s="21"/>
      <c r="H164" s="21">
        <f t="shared" si="637"/>
        <v>38250</v>
      </c>
      <c r="I164" s="21"/>
      <c r="J164" s="21">
        <f>H164+I164</f>
        <v>38250</v>
      </c>
      <c r="K164" s="21"/>
      <c r="L164" s="21">
        <f>J164+K164</f>
        <v>38250</v>
      </c>
      <c r="M164" s="21"/>
      <c r="N164" s="21">
        <f>L164+M164</f>
        <v>38250</v>
      </c>
      <c r="O164" s="21">
        <v>-38250</v>
      </c>
      <c r="P164" s="21">
        <f>N164+O164</f>
        <v>0</v>
      </c>
      <c r="Q164" s="21"/>
      <c r="R164" s="21">
        <f>P164+Q164</f>
        <v>0</v>
      </c>
      <c r="S164" s="21"/>
      <c r="T164" s="21">
        <f>R164+S164</f>
        <v>0</v>
      </c>
      <c r="U164" s="21"/>
      <c r="V164" s="21">
        <f>T164+U164</f>
        <v>0</v>
      </c>
      <c r="W164" s="21"/>
      <c r="X164" s="21">
        <f>V164+W164</f>
        <v>0</v>
      </c>
      <c r="Y164" s="21"/>
      <c r="Z164" s="21">
        <f>X164+Y164</f>
        <v>0</v>
      </c>
      <c r="AA164" s="21"/>
      <c r="AB164" s="21">
        <f>Z164+AA164</f>
        <v>0</v>
      </c>
      <c r="AC164" s="21"/>
      <c r="AD164" s="21">
        <f>AB164+AC164</f>
        <v>0</v>
      </c>
      <c r="AE164" s="21"/>
      <c r="AF164" s="21">
        <f>AD164+AE164</f>
        <v>0</v>
      </c>
      <c r="AG164" s="21">
        <v>89250</v>
      </c>
      <c r="AH164" s="21"/>
      <c r="AI164" s="21">
        <f t="shared" si="345"/>
        <v>89250</v>
      </c>
      <c r="AJ164" s="21"/>
      <c r="AK164" s="21">
        <f>AI164+AJ164</f>
        <v>89250</v>
      </c>
      <c r="AL164" s="21"/>
      <c r="AM164" s="21">
        <f t="shared" si="638"/>
        <v>89250</v>
      </c>
      <c r="AN164" s="21"/>
      <c r="AO164" s="21">
        <f t="shared" si="639"/>
        <v>89250</v>
      </c>
      <c r="AP164" s="21"/>
      <c r="AQ164" s="21">
        <f t="shared" si="640"/>
        <v>89250</v>
      </c>
      <c r="AR164" s="21">
        <v>-89250</v>
      </c>
      <c r="AS164" s="21">
        <f t="shared" si="641"/>
        <v>0</v>
      </c>
      <c r="AT164" s="21"/>
      <c r="AU164" s="21">
        <f t="shared" si="642"/>
        <v>0</v>
      </c>
      <c r="AV164" s="21"/>
      <c r="AW164" s="21">
        <f t="shared" si="643"/>
        <v>0</v>
      </c>
      <c r="AX164" s="21"/>
      <c r="AY164" s="21">
        <f t="shared" si="644"/>
        <v>0</v>
      </c>
      <c r="AZ164" s="21"/>
      <c r="BA164" s="21">
        <f t="shared" si="645"/>
        <v>0</v>
      </c>
      <c r="BB164" s="21"/>
      <c r="BC164" s="21">
        <f t="shared" si="646"/>
        <v>0</v>
      </c>
      <c r="BD164" s="21"/>
      <c r="BE164" s="21">
        <f t="shared" si="647"/>
        <v>0</v>
      </c>
      <c r="BF164" s="21">
        <v>0</v>
      </c>
      <c r="BG164" s="21"/>
      <c r="BH164" s="22">
        <f t="shared" si="356"/>
        <v>0</v>
      </c>
      <c r="BI164" s="21"/>
      <c r="BJ164" s="22">
        <f>BH164+BI164</f>
        <v>0</v>
      </c>
      <c r="BK164" s="21"/>
      <c r="BL164" s="22">
        <f t="shared" si="648"/>
        <v>0</v>
      </c>
      <c r="BM164" s="21"/>
      <c r="BN164" s="22">
        <f t="shared" si="649"/>
        <v>0</v>
      </c>
      <c r="BO164" s="21"/>
      <c r="BP164" s="22">
        <f t="shared" si="650"/>
        <v>0</v>
      </c>
      <c r="BQ164" s="21"/>
      <c r="BR164" s="22">
        <f t="shared" si="651"/>
        <v>0</v>
      </c>
      <c r="BS164" s="21"/>
      <c r="BT164" s="22">
        <f t="shared" si="652"/>
        <v>0</v>
      </c>
      <c r="BU164" s="21"/>
      <c r="BV164" s="22">
        <f t="shared" si="653"/>
        <v>0</v>
      </c>
      <c r="BW164" s="21"/>
      <c r="BX164" s="22">
        <f t="shared" si="654"/>
        <v>0</v>
      </c>
      <c r="BY164" s="21"/>
      <c r="BZ164" s="22">
        <f t="shared" si="655"/>
        <v>0</v>
      </c>
      <c r="CA164" s="12" t="s">
        <v>178</v>
      </c>
      <c r="CB164" s="7" t="s">
        <v>28</v>
      </c>
      <c r="CC164" s="5"/>
    </row>
    <row r="165" spans="1:81" ht="56.25" hidden="1" x14ac:dyDescent="0.3">
      <c r="A165" s="1" t="s">
        <v>198</v>
      </c>
      <c r="B165" s="33" t="s">
        <v>73</v>
      </c>
      <c r="C165" s="34" t="s">
        <v>58</v>
      </c>
      <c r="D165" s="21">
        <f>D167+D168</f>
        <v>25500</v>
      </c>
      <c r="E165" s="21">
        <f>E167+E168</f>
        <v>0</v>
      </c>
      <c r="F165" s="21">
        <f t="shared" si="343"/>
        <v>25500</v>
      </c>
      <c r="G165" s="21">
        <f>G167+G168</f>
        <v>0</v>
      </c>
      <c r="H165" s="21">
        <f t="shared" si="637"/>
        <v>25500</v>
      </c>
      <c r="I165" s="21">
        <f>I167+I168</f>
        <v>0</v>
      </c>
      <c r="J165" s="21">
        <f>H165+I165</f>
        <v>25500</v>
      </c>
      <c r="K165" s="21">
        <f>K167+K168</f>
        <v>0</v>
      </c>
      <c r="L165" s="21">
        <f>J165+K165</f>
        <v>25500</v>
      </c>
      <c r="M165" s="21">
        <f>M167+M168</f>
        <v>0</v>
      </c>
      <c r="N165" s="21">
        <f>L165+M165</f>
        <v>25500</v>
      </c>
      <c r="O165" s="21">
        <f>O167+O168</f>
        <v>-25500</v>
      </c>
      <c r="P165" s="21">
        <f>N165+O165</f>
        <v>0</v>
      </c>
      <c r="Q165" s="21">
        <f>Q167+Q168</f>
        <v>0</v>
      </c>
      <c r="R165" s="21">
        <f>P165+Q165</f>
        <v>0</v>
      </c>
      <c r="S165" s="21">
        <f>S167+S168</f>
        <v>0</v>
      </c>
      <c r="T165" s="21">
        <f>R165+S165</f>
        <v>0</v>
      </c>
      <c r="U165" s="21">
        <f>U167+U168</f>
        <v>0</v>
      </c>
      <c r="V165" s="21">
        <f>T165+U165</f>
        <v>0</v>
      </c>
      <c r="W165" s="21">
        <f>W167+W168</f>
        <v>0</v>
      </c>
      <c r="X165" s="21">
        <f>V165+W165</f>
        <v>0</v>
      </c>
      <c r="Y165" s="21">
        <f>Y167+Y168</f>
        <v>0</v>
      </c>
      <c r="Z165" s="21">
        <f>X165+Y165</f>
        <v>0</v>
      </c>
      <c r="AA165" s="21">
        <f>AA167+AA168</f>
        <v>0</v>
      </c>
      <c r="AB165" s="21">
        <f>Z165+AA165</f>
        <v>0</v>
      </c>
      <c r="AC165" s="21">
        <f>AC167+AC168</f>
        <v>0</v>
      </c>
      <c r="AD165" s="21">
        <f>AB165+AC165</f>
        <v>0</v>
      </c>
      <c r="AE165" s="21">
        <f>AE167+AE168</f>
        <v>0</v>
      </c>
      <c r="AF165" s="21">
        <f>AD165+AE165</f>
        <v>0</v>
      </c>
      <c r="AG165" s="21">
        <f t="shared" ref="AG165:BF165" si="656">AG167+AG168</f>
        <v>59500</v>
      </c>
      <c r="AH165" s="21">
        <f>AH167+AH168</f>
        <v>0</v>
      </c>
      <c r="AI165" s="21">
        <f t="shared" si="345"/>
        <v>59500</v>
      </c>
      <c r="AJ165" s="21">
        <f>AJ167+AJ168</f>
        <v>0</v>
      </c>
      <c r="AK165" s="21">
        <f>AI165+AJ165</f>
        <v>59500</v>
      </c>
      <c r="AL165" s="21">
        <f>AL167+AL168</f>
        <v>0</v>
      </c>
      <c r="AM165" s="21">
        <f t="shared" si="638"/>
        <v>59500</v>
      </c>
      <c r="AN165" s="21">
        <f>AN167+AN168</f>
        <v>0</v>
      </c>
      <c r="AO165" s="21">
        <f t="shared" si="639"/>
        <v>59500</v>
      </c>
      <c r="AP165" s="21">
        <f>AP167+AP168</f>
        <v>0</v>
      </c>
      <c r="AQ165" s="21">
        <f t="shared" si="640"/>
        <v>59500</v>
      </c>
      <c r="AR165" s="21">
        <f>AR167+AR168</f>
        <v>-59500</v>
      </c>
      <c r="AS165" s="21">
        <f t="shared" si="641"/>
        <v>0</v>
      </c>
      <c r="AT165" s="21">
        <f>AT167+AT168</f>
        <v>0</v>
      </c>
      <c r="AU165" s="21">
        <f t="shared" si="642"/>
        <v>0</v>
      </c>
      <c r="AV165" s="21">
        <f>AV167+AV168</f>
        <v>0</v>
      </c>
      <c r="AW165" s="21">
        <f t="shared" si="643"/>
        <v>0</v>
      </c>
      <c r="AX165" s="21">
        <f>AX167+AX168</f>
        <v>0</v>
      </c>
      <c r="AY165" s="21">
        <f t="shared" si="644"/>
        <v>0</v>
      </c>
      <c r="AZ165" s="21">
        <f>AZ167+AZ168</f>
        <v>0</v>
      </c>
      <c r="BA165" s="21">
        <f t="shared" si="645"/>
        <v>0</v>
      </c>
      <c r="BB165" s="21">
        <f>BB167+BB168</f>
        <v>0</v>
      </c>
      <c r="BC165" s="21">
        <f t="shared" si="646"/>
        <v>0</v>
      </c>
      <c r="BD165" s="21">
        <f>BD167+BD168</f>
        <v>0</v>
      </c>
      <c r="BE165" s="21">
        <f t="shared" si="647"/>
        <v>0</v>
      </c>
      <c r="BF165" s="21">
        <f t="shared" si="656"/>
        <v>0</v>
      </c>
      <c r="BG165" s="21">
        <f>BG167+BG168</f>
        <v>0</v>
      </c>
      <c r="BH165" s="22">
        <f t="shared" si="356"/>
        <v>0</v>
      </c>
      <c r="BI165" s="21">
        <f>BI167+BI168</f>
        <v>0</v>
      </c>
      <c r="BJ165" s="22">
        <f>BH165+BI165</f>
        <v>0</v>
      </c>
      <c r="BK165" s="21">
        <f>BK167+BK168</f>
        <v>0</v>
      </c>
      <c r="BL165" s="22">
        <f t="shared" si="648"/>
        <v>0</v>
      </c>
      <c r="BM165" s="21">
        <f>BM167+BM168</f>
        <v>0</v>
      </c>
      <c r="BN165" s="22">
        <f t="shared" si="649"/>
        <v>0</v>
      </c>
      <c r="BO165" s="21">
        <f>BO167+BO168</f>
        <v>0</v>
      </c>
      <c r="BP165" s="22">
        <f t="shared" si="650"/>
        <v>0</v>
      </c>
      <c r="BQ165" s="21">
        <f>BQ167+BQ168</f>
        <v>0</v>
      </c>
      <c r="BR165" s="22">
        <f t="shared" si="651"/>
        <v>0</v>
      </c>
      <c r="BS165" s="21">
        <f>BS167+BS168</f>
        <v>0</v>
      </c>
      <c r="BT165" s="22">
        <f t="shared" si="652"/>
        <v>0</v>
      </c>
      <c r="BU165" s="21">
        <f>BU167+BU168</f>
        <v>0</v>
      </c>
      <c r="BV165" s="22">
        <f t="shared" si="653"/>
        <v>0</v>
      </c>
      <c r="BW165" s="21">
        <f>BW167+BW168</f>
        <v>0</v>
      </c>
      <c r="BX165" s="22">
        <f t="shared" si="654"/>
        <v>0</v>
      </c>
      <c r="BY165" s="21">
        <f>BY167+BY168</f>
        <v>0</v>
      </c>
      <c r="BZ165" s="22">
        <f t="shared" si="655"/>
        <v>0</v>
      </c>
      <c r="CA165" s="12"/>
      <c r="CB165" s="7" t="s">
        <v>28</v>
      </c>
      <c r="CC165" s="5"/>
    </row>
    <row r="166" spans="1:81" hidden="1" x14ac:dyDescent="0.3">
      <c r="A166" s="1"/>
      <c r="B166" s="33" t="s">
        <v>5</v>
      </c>
      <c r="C166" s="33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2"/>
      <c r="BI166" s="21"/>
      <c r="BJ166" s="22"/>
      <c r="BK166" s="21"/>
      <c r="BL166" s="22"/>
      <c r="BM166" s="21"/>
      <c r="BN166" s="22"/>
      <c r="BO166" s="21"/>
      <c r="BP166" s="22"/>
      <c r="BQ166" s="21"/>
      <c r="BR166" s="22"/>
      <c r="BS166" s="21"/>
      <c r="BT166" s="22"/>
      <c r="BU166" s="21"/>
      <c r="BV166" s="22"/>
      <c r="BW166" s="21"/>
      <c r="BX166" s="22"/>
      <c r="BY166" s="21"/>
      <c r="BZ166" s="22"/>
      <c r="CA166" s="12"/>
      <c r="CB166" s="7" t="s">
        <v>28</v>
      </c>
      <c r="CC166" s="5"/>
    </row>
    <row r="167" spans="1:81" hidden="1" x14ac:dyDescent="0.3">
      <c r="A167" s="1"/>
      <c r="B167" s="15" t="s">
        <v>6</v>
      </c>
      <c r="C167" s="15"/>
      <c r="D167" s="21">
        <v>6375</v>
      </c>
      <c r="E167" s="21"/>
      <c r="F167" s="21">
        <f t="shared" si="343"/>
        <v>6375</v>
      </c>
      <c r="G167" s="21"/>
      <c r="H167" s="21">
        <f t="shared" ref="H167:H179" si="657">F167+G167</f>
        <v>6375</v>
      </c>
      <c r="I167" s="21"/>
      <c r="J167" s="21">
        <f>H167+I167</f>
        <v>6375</v>
      </c>
      <c r="K167" s="21"/>
      <c r="L167" s="21">
        <f>J167+K167</f>
        <v>6375</v>
      </c>
      <c r="M167" s="21"/>
      <c r="N167" s="21">
        <f>L167+M167</f>
        <v>6375</v>
      </c>
      <c r="O167" s="21">
        <v>-6375</v>
      </c>
      <c r="P167" s="21">
        <f t="shared" ref="P167:P179" si="658">N167+O167</f>
        <v>0</v>
      </c>
      <c r="Q167" s="21"/>
      <c r="R167" s="21">
        <f t="shared" ref="R167:R179" si="659">P167+Q167</f>
        <v>0</v>
      </c>
      <c r="S167" s="21"/>
      <c r="T167" s="21">
        <f t="shared" ref="T167:T179" si="660">R167+S167</f>
        <v>0</v>
      </c>
      <c r="U167" s="21"/>
      <c r="V167" s="21">
        <f t="shared" ref="V167:V179" si="661">T167+U167</f>
        <v>0</v>
      </c>
      <c r="W167" s="21"/>
      <c r="X167" s="21">
        <f t="shared" ref="X167:X179" si="662">V167+W167</f>
        <v>0</v>
      </c>
      <c r="Y167" s="21"/>
      <c r="Z167" s="21">
        <f t="shared" ref="Z167:Z174" si="663">X167+Y167</f>
        <v>0</v>
      </c>
      <c r="AA167" s="21"/>
      <c r="AB167" s="21">
        <f t="shared" ref="AB167:AB174" si="664">Z167+AA167</f>
        <v>0</v>
      </c>
      <c r="AC167" s="21"/>
      <c r="AD167" s="21">
        <f t="shared" ref="AD167:AD174" si="665">AB167+AC167</f>
        <v>0</v>
      </c>
      <c r="AE167" s="21"/>
      <c r="AF167" s="21">
        <f t="shared" ref="AF167:AF174" si="666">AD167+AE167</f>
        <v>0</v>
      </c>
      <c r="AG167" s="21">
        <v>14875</v>
      </c>
      <c r="AH167" s="21"/>
      <c r="AI167" s="21">
        <f t="shared" si="345"/>
        <v>14875</v>
      </c>
      <c r="AJ167" s="21"/>
      <c r="AK167" s="21">
        <f>AI167+AJ167</f>
        <v>14875</v>
      </c>
      <c r="AL167" s="21"/>
      <c r="AM167" s="21">
        <f t="shared" ref="AM167:AM179" si="667">AK167+AL167</f>
        <v>14875</v>
      </c>
      <c r="AN167" s="21"/>
      <c r="AO167" s="21">
        <f t="shared" ref="AO167:AO179" si="668">AM167+AN167</f>
        <v>14875</v>
      </c>
      <c r="AP167" s="21"/>
      <c r="AQ167" s="21">
        <f t="shared" ref="AQ167:AQ179" si="669">AO167+AP167</f>
        <v>14875</v>
      </c>
      <c r="AR167" s="21">
        <v>-14875</v>
      </c>
      <c r="AS167" s="21">
        <f t="shared" ref="AS167:AS179" si="670">AQ167+AR167</f>
        <v>0</v>
      </c>
      <c r="AT167" s="21"/>
      <c r="AU167" s="21">
        <f t="shared" ref="AU167:AU179" si="671">AS167+AT167</f>
        <v>0</v>
      </c>
      <c r="AV167" s="21"/>
      <c r="AW167" s="21">
        <f t="shared" ref="AW167:AW179" si="672">AU167+AV167</f>
        <v>0</v>
      </c>
      <c r="AX167" s="21"/>
      <c r="AY167" s="21">
        <f t="shared" ref="AY167:AY174" si="673">AW167+AX167</f>
        <v>0</v>
      </c>
      <c r="AZ167" s="21"/>
      <c r="BA167" s="21">
        <f t="shared" ref="BA167:BA174" si="674">AY167+AZ167</f>
        <v>0</v>
      </c>
      <c r="BB167" s="21"/>
      <c r="BC167" s="21">
        <f t="shared" ref="BC167:BC174" si="675">BA167+BB167</f>
        <v>0</v>
      </c>
      <c r="BD167" s="21"/>
      <c r="BE167" s="21">
        <f t="shared" ref="BE167:BE174" si="676">BC167+BD167</f>
        <v>0</v>
      </c>
      <c r="BF167" s="22">
        <v>0</v>
      </c>
      <c r="BG167" s="21"/>
      <c r="BH167" s="22">
        <f t="shared" si="356"/>
        <v>0</v>
      </c>
      <c r="BI167" s="21"/>
      <c r="BJ167" s="22">
        <f>BH167+BI167</f>
        <v>0</v>
      </c>
      <c r="BK167" s="21"/>
      <c r="BL167" s="22">
        <f t="shared" ref="BL167:BL179" si="677">BJ167+BK167</f>
        <v>0</v>
      </c>
      <c r="BM167" s="21"/>
      <c r="BN167" s="22">
        <f t="shared" ref="BN167:BN179" si="678">BL167+BM167</f>
        <v>0</v>
      </c>
      <c r="BO167" s="21"/>
      <c r="BP167" s="22">
        <f t="shared" ref="BP167:BP179" si="679">BN167+BO167</f>
        <v>0</v>
      </c>
      <c r="BQ167" s="21"/>
      <c r="BR167" s="22">
        <f t="shared" ref="BR167:BR179" si="680">BP167+BQ167</f>
        <v>0</v>
      </c>
      <c r="BS167" s="21"/>
      <c r="BT167" s="22">
        <f t="shared" ref="BT167:BT179" si="681">BR167+BS167</f>
        <v>0</v>
      </c>
      <c r="BU167" s="21"/>
      <c r="BV167" s="22">
        <f t="shared" ref="BV167:BV179" si="682">BT167+BU167</f>
        <v>0</v>
      </c>
      <c r="BW167" s="21"/>
      <c r="BX167" s="22">
        <f t="shared" ref="BX167:BX174" si="683">BV167+BW167</f>
        <v>0</v>
      </c>
      <c r="BY167" s="21"/>
      <c r="BZ167" s="22">
        <f t="shared" ref="BZ167:BZ174" si="684">BX167+BY167</f>
        <v>0</v>
      </c>
      <c r="CA167" s="12" t="s">
        <v>87</v>
      </c>
      <c r="CB167" s="7" t="s">
        <v>28</v>
      </c>
      <c r="CC167" s="5"/>
    </row>
    <row r="168" spans="1:81" hidden="1" x14ac:dyDescent="0.3">
      <c r="A168" s="1"/>
      <c r="B168" s="33" t="s">
        <v>16</v>
      </c>
      <c r="C168" s="33"/>
      <c r="D168" s="21">
        <v>19125</v>
      </c>
      <c r="E168" s="21"/>
      <c r="F168" s="21">
        <f t="shared" si="343"/>
        <v>19125</v>
      </c>
      <c r="G168" s="21"/>
      <c r="H168" s="21">
        <f t="shared" si="657"/>
        <v>19125</v>
      </c>
      <c r="I168" s="21"/>
      <c r="J168" s="21">
        <f>H168+I168</f>
        <v>19125</v>
      </c>
      <c r="K168" s="21"/>
      <c r="L168" s="21">
        <f>J168+K168</f>
        <v>19125</v>
      </c>
      <c r="M168" s="21"/>
      <c r="N168" s="21">
        <f>L168+M168</f>
        <v>19125</v>
      </c>
      <c r="O168" s="21">
        <v>-19125</v>
      </c>
      <c r="P168" s="21">
        <f t="shared" si="658"/>
        <v>0</v>
      </c>
      <c r="Q168" s="21"/>
      <c r="R168" s="21">
        <f t="shared" si="659"/>
        <v>0</v>
      </c>
      <c r="S168" s="21"/>
      <c r="T168" s="21">
        <f t="shared" si="660"/>
        <v>0</v>
      </c>
      <c r="U168" s="21"/>
      <c r="V168" s="21">
        <f t="shared" si="661"/>
        <v>0</v>
      </c>
      <c r="W168" s="21"/>
      <c r="X168" s="21">
        <f t="shared" si="662"/>
        <v>0</v>
      </c>
      <c r="Y168" s="21"/>
      <c r="Z168" s="21">
        <f t="shared" si="663"/>
        <v>0</v>
      </c>
      <c r="AA168" s="21"/>
      <c r="AB168" s="21">
        <f t="shared" si="664"/>
        <v>0</v>
      </c>
      <c r="AC168" s="21"/>
      <c r="AD168" s="21">
        <f t="shared" si="665"/>
        <v>0</v>
      </c>
      <c r="AE168" s="21"/>
      <c r="AF168" s="21">
        <f t="shared" si="666"/>
        <v>0</v>
      </c>
      <c r="AG168" s="21">
        <v>44625</v>
      </c>
      <c r="AH168" s="21"/>
      <c r="AI168" s="21">
        <f t="shared" si="345"/>
        <v>44625</v>
      </c>
      <c r="AJ168" s="21"/>
      <c r="AK168" s="21">
        <f>AI168+AJ168</f>
        <v>44625</v>
      </c>
      <c r="AL168" s="21"/>
      <c r="AM168" s="21">
        <f t="shared" si="667"/>
        <v>44625</v>
      </c>
      <c r="AN168" s="21"/>
      <c r="AO168" s="21">
        <f t="shared" si="668"/>
        <v>44625</v>
      </c>
      <c r="AP168" s="21"/>
      <c r="AQ168" s="21">
        <f t="shared" si="669"/>
        <v>44625</v>
      </c>
      <c r="AR168" s="21">
        <v>-44625</v>
      </c>
      <c r="AS168" s="21">
        <f t="shared" si="670"/>
        <v>0</v>
      </c>
      <c r="AT168" s="21"/>
      <c r="AU168" s="21">
        <f t="shared" si="671"/>
        <v>0</v>
      </c>
      <c r="AV168" s="21"/>
      <c r="AW168" s="21">
        <f t="shared" si="672"/>
        <v>0</v>
      </c>
      <c r="AX168" s="21"/>
      <c r="AY168" s="21">
        <f t="shared" si="673"/>
        <v>0</v>
      </c>
      <c r="AZ168" s="21"/>
      <c r="BA168" s="21">
        <f t="shared" si="674"/>
        <v>0</v>
      </c>
      <c r="BB168" s="21"/>
      <c r="BC168" s="21">
        <f t="shared" si="675"/>
        <v>0</v>
      </c>
      <c r="BD168" s="21"/>
      <c r="BE168" s="21">
        <f t="shared" si="676"/>
        <v>0</v>
      </c>
      <c r="BF168" s="22">
        <v>0</v>
      </c>
      <c r="BG168" s="21"/>
      <c r="BH168" s="22">
        <f t="shared" si="356"/>
        <v>0</v>
      </c>
      <c r="BI168" s="21"/>
      <c r="BJ168" s="22">
        <f>BH168+BI168</f>
        <v>0</v>
      </c>
      <c r="BK168" s="21"/>
      <c r="BL168" s="22">
        <f t="shared" si="677"/>
        <v>0</v>
      </c>
      <c r="BM168" s="21"/>
      <c r="BN168" s="22">
        <f t="shared" si="678"/>
        <v>0</v>
      </c>
      <c r="BO168" s="21"/>
      <c r="BP168" s="22">
        <f t="shared" si="679"/>
        <v>0</v>
      </c>
      <c r="BQ168" s="21"/>
      <c r="BR168" s="22">
        <f t="shared" si="680"/>
        <v>0</v>
      </c>
      <c r="BS168" s="21"/>
      <c r="BT168" s="22">
        <f t="shared" si="681"/>
        <v>0</v>
      </c>
      <c r="BU168" s="21"/>
      <c r="BV168" s="22">
        <f t="shared" si="682"/>
        <v>0</v>
      </c>
      <c r="BW168" s="21"/>
      <c r="BX168" s="22">
        <f t="shared" si="683"/>
        <v>0</v>
      </c>
      <c r="BY168" s="21"/>
      <c r="BZ168" s="22">
        <f t="shared" si="684"/>
        <v>0</v>
      </c>
      <c r="CA168" s="12" t="s">
        <v>178</v>
      </c>
      <c r="CB168" s="7" t="s">
        <v>28</v>
      </c>
      <c r="CC168" s="5"/>
    </row>
    <row r="169" spans="1:81" ht="56.25" x14ac:dyDescent="0.3">
      <c r="A169" s="1" t="s">
        <v>193</v>
      </c>
      <c r="B169" s="33" t="s">
        <v>235</v>
      </c>
      <c r="C169" s="33" t="s">
        <v>58</v>
      </c>
      <c r="D169" s="21"/>
      <c r="E169" s="21"/>
      <c r="F169" s="21"/>
      <c r="G169" s="21">
        <v>473.24599999999998</v>
      </c>
      <c r="H169" s="21">
        <f t="shared" si="657"/>
        <v>473.24599999999998</v>
      </c>
      <c r="I169" s="21"/>
      <c r="J169" s="21">
        <f>H169+I169</f>
        <v>473.24599999999998</v>
      </c>
      <c r="K169" s="21"/>
      <c r="L169" s="21">
        <f>J169+K169</f>
        <v>473.24599999999998</v>
      </c>
      <c r="M169" s="21"/>
      <c r="N169" s="21">
        <f>L169+M169</f>
        <v>473.24599999999998</v>
      </c>
      <c r="O169" s="21"/>
      <c r="P169" s="21">
        <f t="shared" si="658"/>
        <v>473.24599999999998</v>
      </c>
      <c r="Q169" s="21"/>
      <c r="R169" s="21">
        <f t="shared" si="659"/>
        <v>473.24599999999998</v>
      </c>
      <c r="S169" s="21"/>
      <c r="T169" s="21">
        <f t="shared" si="660"/>
        <v>473.24599999999998</v>
      </c>
      <c r="U169" s="21"/>
      <c r="V169" s="21">
        <f t="shared" si="661"/>
        <v>473.24599999999998</v>
      </c>
      <c r="W169" s="21"/>
      <c r="X169" s="21">
        <f t="shared" si="662"/>
        <v>473.24599999999998</v>
      </c>
      <c r="Y169" s="21"/>
      <c r="Z169" s="21">
        <f t="shared" si="663"/>
        <v>473.24599999999998</v>
      </c>
      <c r="AA169" s="21">
        <v>33150.235000000001</v>
      </c>
      <c r="AB169" s="21">
        <f t="shared" si="664"/>
        <v>33623.481</v>
      </c>
      <c r="AC169" s="21"/>
      <c r="AD169" s="21">
        <f t="shared" si="665"/>
        <v>33623.481</v>
      </c>
      <c r="AE169" s="21"/>
      <c r="AF169" s="21">
        <f t="shared" si="666"/>
        <v>33623.481</v>
      </c>
      <c r="AG169" s="21"/>
      <c r="AH169" s="21"/>
      <c r="AI169" s="21"/>
      <c r="AJ169" s="21"/>
      <c r="AK169" s="21">
        <f>AI169+AJ169</f>
        <v>0</v>
      </c>
      <c r="AL169" s="21"/>
      <c r="AM169" s="21">
        <f t="shared" si="667"/>
        <v>0</v>
      </c>
      <c r="AN169" s="21"/>
      <c r="AO169" s="21">
        <f t="shared" si="668"/>
        <v>0</v>
      </c>
      <c r="AP169" s="21"/>
      <c r="AQ169" s="21">
        <f t="shared" si="669"/>
        <v>0</v>
      </c>
      <c r="AR169" s="21"/>
      <c r="AS169" s="21">
        <f t="shared" si="670"/>
        <v>0</v>
      </c>
      <c r="AT169" s="21"/>
      <c r="AU169" s="21">
        <f t="shared" si="671"/>
        <v>0</v>
      </c>
      <c r="AV169" s="21"/>
      <c r="AW169" s="21">
        <f t="shared" si="672"/>
        <v>0</v>
      </c>
      <c r="AX169" s="21"/>
      <c r="AY169" s="21">
        <f t="shared" si="673"/>
        <v>0</v>
      </c>
      <c r="AZ169" s="21"/>
      <c r="BA169" s="21">
        <f t="shared" si="674"/>
        <v>0</v>
      </c>
      <c r="BB169" s="21"/>
      <c r="BC169" s="21">
        <f t="shared" si="675"/>
        <v>0</v>
      </c>
      <c r="BD169" s="21"/>
      <c r="BE169" s="21">
        <f t="shared" si="676"/>
        <v>0</v>
      </c>
      <c r="BF169" s="22"/>
      <c r="BG169" s="21"/>
      <c r="BH169" s="22"/>
      <c r="BI169" s="21"/>
      <c r="BJ169" s="22">
        <f>BH169+BI169</f>
        <v>0</v>
      </c>
      <c r="BK169" s="21"/>
      <c r="BL169" s="22">
        <f t="shared" si="677"/>
        <v>0</v>
      </c>
      <c r="BM169" s="21"/>
      <c r="BN169" s="22">
        <f t="shared" si="678"/>
        <v>0</v>
      </c>
      <c r="BO169" s="21"/>
      <c r="BP169" s="22">
        <f t="shared" si="679"/>
        <v>0</v>
      </c>
      <c r="BQ169" s="21"/>
      <c r="BR169" s="22">
        <f t="shared" si="680"/>
        <v>0</v>
      </c>
      <c r="BS169" s="21"/>
      <c r="BT169" s="22">
        <f t="shared" si="681"/>
        <v>0</v>
      </c>
      <c r="BU169" s="21"/>
      <c r="BV169" s="22">
        <f t="shared" si="682"/>
        <v>0</v>
      </c>
      <c r="BW169" s="21"/>
      <c r="BX169" s="22">
        <f t="shared" si="683"/>
        <v>0</v>
      </c>
      <c r="BY169" s="21"/>
      <c r="BZ169" s="22">
        <f t="shared" si="684"/>
        <v>0</v>
      </c>
      <c r="CA169" s="12" t="s">
        <v>273</v>
      </c>
      <c r="CC169" s="5"/>
    </row>
    <row r="170" spans="1:81" ht="56.25" x14ac:dyDescent="0.3">
      <c r="A170" s="1" t="s">
        <v>194</v>
      </c>
      <c r="B170" s="33" t="s">
        <v>238</v>
      </c>
      <c r="C170" s="33" t="s">
        <v>58</v>
      </c>
      <c r="D170" s="21"/>
      <c r="E170" s="21"/>
      <c r="F170" s="21"/>
      <c r="G170" s="21">
        <v>17289.173999999999</v>
      </c>
      <c r="H170" s="21">
        <f t="shared" si="657"/>
        <v>17289.173999999999</v>
      </c>
      <c r="I170" s="21"/>
      <c r="J170" s="21">
        <f>H170+I170</f>
        <v>17289.173999999999</v>
      </c>
      <c r="K170" s="21"/>
      <c r="L170" s="21">
        <f>J170+K170</f>
        <v>17289.173999999999</v>
      </c>
      <c r="M170" s="21"/>
      <c r="N170" s="21">
        <f>L170+M170</f>
        <v>17289.173999999999</v>
      </c>
      <c r="O170" s="21">
        <v>4101.2809999999999</v>
      </c>
      <c r="P170" s="21">
        <f t="shared" si="658"/>
        <v>21390.454999999998</v>
      </c>
      <c r="Q170" s="21"/>
      <c r="R170" s="21">
        <f t="shared" si="659"/>
        <v>21390.454999999998</v>
      </c>
      <c r="S170" s="21"/>
      <c r="T170" s="21">
        <f t="shared" si="660"/>
        <v>21390.454999999998</v>
      </c>
      <c r="U170" s="21"/>
      <c r="V170" s="21">
        <f t="shared" si="661"/>
        <v>21390.454999999998</v>
      </c>
      <c r="W170" s="21"/>
      <c r="X170" s="21">
        <f t="shared" si="662"/>
        <v>21390.454999999998</v>
      </c>
      <c r="Y170" s="21"/>
      <c r="Z170" s="21">
        <f t="shared" si="663"/>
        <v>21390.454999999998</v>
      </c>
      <c r="AA170" s="21"/>
      <c r="AB170" s="21">
        <f t="shared" si="664"/>
        <v>21390.454999999998</v>
      </c>
      <c r="AC170" s="21"/>
      <c r="AD170" s="21">
        <f t="shared" si="665"/>
        <v>21390.454999999998</v>
      </c>
      <c r="AE170" s="21"/>
      <c r="AF170" s="21">
        <f t="shared" si="666"/>
        <v>21390.454999999998</v>
      </c>
      <c r="AG170" s="21"/>
      <c r="AH170" s="21"/>
      <c r="AI170" s="21"/>
      <c r="AJ170" s="21"/>
      <c r="AK170" s="21">
        <f>AI170+AJ170</f>
        <v>0</v>
      </c>
      <c r="AL170" s="21"/>
      <c r="AM170" s="21">
        <f t="shared" si="667"/>
        <v>0</v>
      </c>
      <c r="AN170" s="21"/>
      <c r="AO170" s="21">
        <f t="shared" si="668"/>
        <v>0</v>
      </c>
      <c r="AP170" s="21"/>
      <c r="AQ170" s="21">
        <f t="shared" si="669"/>
        <v>0</v>
      </c>
      <c r="AR170" s="21"/>
      <c r="AS170" s="21">
        <f t="shared" si="670"/>
        <v>0</v>
      </c>
      <c r="AT170" s="21"/>
      <c r="AU170" s="21">
        <f t="shared" si="671"/>
        <v>0</v>
      </c>
      <c r="AV170" s="21"/>
      <c r="AW170" s="21">
        <f t="shared" si="672"/>
        <v>0</v>
      </c>
      <c r="AX170" s="21"/>
      <c r="AY170" s="21">
        <f t="shared" si="673"/>
        <v>0</v>
      </c>
      <c r="AZ170" s="21"/>
      <c r="BA170" s="21">
        <f t="shared" si="674"/>
        <v>0</v>
      </c>
      <c r="BB170" s="21"/>
      <c r="BC170" s="21">
        <f t="shared" si="675"/>
        <v>0</v>
      </c>
      <c r="BD170" s="21"/>
      <c r="BE170" s="21">
        <f t="shared" si="676"/>
        <v>0</v>
      </c>
      <c r="BF170" s="22"/>
      <c r="BG170" s="21"/>
      <c r="BH170" s="22"/>
      <c r="BI170" s="21"/>
      <c r="BJ170" s="22">
        <f>BH170+BI170</f>
        <v>0</v>
      </c>
      <c r="BK170" s="21"/>
      <c r="BL170" s="22">
        <f t="shared" si="677"/>
        <v>0</v>
      </c>
      <c r="BM170" s="21"/>
      <c r="BN170" s="22">
        <f t="shared" si="678"/>
        <v>0</v>
      </c>
      <c r="BO170" s="21"/>
      <c r="BP170" s="22">
        <f t="shared" si="679"/>
        <v>0</v>
      </c>
      <c r="BQ170" s="21"/>
      <c r="BR170" s="22">
        <f t="shared" si="680"/>
        <v>0</v>
      </c>
      <c r="BS170" s="21"/>
      <c r="BT170" s="22">
        <f t="shared" si="681"/>
        <v>0</v>
      </c>
      <c r="BU170" s="21"/>
      <c r="BV170" s="22">
        <f t="shared" si="682"/>
        <v>0</v>
      </c>
      <c r="BW170" s="21"/>
      <c r="BX170" s="22">
        <f t="shared" si="683"/>
        <v>0</v>
      </c>
      <c r="BY170" s="21"/>
      <c r="BZ170" s="22">
        <f t="shared" si="684"/>
        <v>0</v>
      </c>
      <c r="CA170" s="16">
        <v>2010142580</v>
      </c>
      <c r="CC170" s="5"/>
    </row>
    <row r="171" spans="1:81" ht="56.25" hidden="1" x14ac:dyDescent="0.3">
      <c r="A171" s="1" t="s">
        <v>201</v>
      </c>
      <c r="B171" s="33" t="s">
        <v>253</v>
      </c>
      <c r="C171" s="33" t="s">
        <v>58</v>
      </c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>
        <f t="shared" si="658"/>
        <v>0</v>
      </c>
      <c r="Q171" s="21"/>
      <c r="R171" s="21">
        <f t="shared" si="659"/>
        <v>0</v>
      </c>
      <c r="S171" s="21"/>
      <c r="T171" s="21">
        <f t="shared" si="660"/>
        <v>0</v>
      </c>
      <c r="U171" s="21"/>
      <c r="V171" s="21">
        <f t="shared" si="661"/>
        <v>0</v>
      </c>
      <c r="W171" s="21"/>
      <c r="X171" s="21">
        <f t="shared" si="662"/>
        <v>0</v>
      </c>
      <c r="Y171" s="21"/>
      <c r="Z171" s="21">
        <f t="shared" si="663"/>
        <v>0</v>
      </c>
      <c r="AA171" s="21"/>
      <c r="AB171" s="21">
        <f t="shared" si="664"/>
        <v>0</v>
      </c>
      <c r="AC171" s="21"/>
      <c r="AD171" s="21">
        <f t="shared" si="665"/>
        <v>0</v>
      </c>
      <c r="AE171" s="21"/>
      <c r="AF171" s="21">
        <f t="shared" si="666"/>
        <v>0</v>
      </c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>
        <f t="shared" si="670"/>
        <v>0</v>
      </c>
      <c r="AT171" s="21"/>
      <c r="AU171" s="21">
        <f t="shared" si="671"/>
        <v>0</v>
      </c>
      <c r="AV171" s="21"/>
      <c r="AW171" s="21">
        <f t="shared" si="672"/>
        <v>0</v>
      </c>
      <c r="AX171" s="21"/>
      <c r="AY171" s="21">
        <f t="shared" si="673"/>
        <v>0</v>
      </c>
      <c r="AZ171" s="21"/>
      <c r="BA171" s="21">
        <f t="shared" si="674"/>
        <v>0</v>
      </c>
      <c r="BB171" s="21"/>
      <c r="BC171" s="21">
        <f t="shared" si="675"/>
        <v>0</v>
      </c>
      <c r="BD171" s="21"/>
      <c r="BE171" s="21">
        <f t="shared" si="676"/>
        <v>0</v>
      </c>
      <c r="BF171" s="22"/>
      <c r="BG171" s="21"/>
      <c r="BH171" s="22"/>
      <c r="BI171" s="21"/>
      <c r="BJ171" s="22"/>
      <c r="BK171" s="21"/>
      <c r="BL171" s="22"/>
      <c r="BM171" s="21"/>
      <c r="BN171" s="22"/>
      <c r="BO171" s="21"/>
      <c r="BP171" s="22"/>
      <c r="BQ171" s="21"/>
      <c r="BR171" s="22">
        <f t="shared" si="680"/>
        <v>0</v>
      </c>
      <c r="BS171" s="21"/>
      <c r="BT171" s="22">
        <f t="shared" si="681"/>
        <v>0</v>
      </c>
      <c r="BU171" s="21"/>
      <c r="BV171" s="22">
        <f t="shared" si="682"/>
        <v>0</v>
      </c>
      <c r="BW171" s="21"/>
      <c r="BX171" s="22">
        <f t="shared" si="683"/>
        <v>0</v>
      </c>
      <c r="BY171" s="21"/>
      <c r="BZ171" s="22">
        <f t="shared" si="684"/>
        <v>0</v>
      </c>
      <c r="CA171" s="16" t="s">
        <v>254</v>
      </c>
      <c r="CB171" s="7" t="s">
        <v>28</v>
      </c>
      <c r="CC171" s="5"/>
    </row>
    <row r="172" spans="1:81" ht="56.25" hidden="1" x14ac:dyDescent="0.3">
      <c r="A172" s="1" t="s">
        <v>202</v>
      </c>
      <c r="B172" s="33" t="s">
        <v>255</v>
      </c>
      <c r="C172" s="33" t="s">
        <v>256</v>
      </c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>
        <f t="shared" si="658"/>
        <v>0</v>
      </c>
      <c r="Q172" s="21"/>
      <c r="R172" s="21">
        <f t="shared" si="659"/>
        <v>0</v>
      </c>
      <c r="S172" s="21"/>
      <c r="T172" s="21">
        <f t="shared" si="660"/>
        <v>0</v>
      </c>
      <c r="U172" s="21"/>
      <c r="V172" s="21">
        <f t="shared" si="661"/>
        <v>0</v>
      </c>
      <c r="W172" s="21"/>
      <c r="X172" s="21">
        <f t="shared" si="662"/>
        <v>0</v>
      </c>
      <c r="Y172" s="21"/>
      <c r="Z172" s="21">
        <f t="shared" si="663"/>
        <v>0</v>
      </c>
      <c r="AA172" s="21"/>
      <c r="AB172" s="21">
        <f t="shared" si="664"/>
        <v>0</v>
      </c>
      <c r="AC172" s="21"/>
      <c r="AD172" s="21">
        <f t="shared" si="665"/>
        <v>0</v>
      </c>
      <c r="AE172" s="21"/>
      <c r="AF172" s="21">
        <f t="shared" si="666"/>
        <v>0</v>
      </c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>
        <f t="shared" si="670"/>
        <v>0</v>
      </c>
      <c r="AT172" s="21"/>
      <c r="AU172" s="21">
        <f t="shared" si="671"/>
        <v>0</v>
      </c>
      <c r="AV172" s="21"/>
      <c r="AW172" s="21">
        <f t="shared" si="672"/>
        <v>0</v>
      </c>
      <c r="AX172" s="21"/>
      <c r="AY172" s="21">
        <f t="shared" si="673"/>
        <v>0</v>
      </c>
      <c r="AZ172" s="21"/>
      <c r="BA172" s="21">
        <f t="shared" si="674"/>
        <v>0</v>
      </c>
      <c r="BB172" s="21"/>
      <c r="BC172" s="21">
        <f t="shared" si="675"/>
        <v>0</v>
      </c>
      <c r="BD172" s="21"/>
      <c r="BE172" s="21">
        <f t="shared" si="676"/>
        <v>0</v>
      </c>
      <c r="BF172" s="22"/>
      <c r="BG172" s="21"/>
      <c r="BH172" s="22"/>
      <c r="BI172" s="21"/>
      <c r="BJ172" s="22"/>
      <c r="BK172" s="21"/>
      <c r="BL172" s="22"/>
      <c r="BM172" s="21"/>
      <c r="BN172" s="22"/>
      <c r="BO172" s="21"/>
      <c r="BP172" s="22"/>
      <c r="BQ172" s="21"/>
      <c r="BR172" s="22">
        <f t="shared" si="680"/>
        <v>0</v>
      </c>
      <c r="BS172" s="21"/>
      <c r="BT172" s="22">
        <f t="shared" si="681"/>
        <v>0</v>
      </c>
      <c r="BU172" s="21"/>
      <c r="BV172" s="22">
        <f t="shared" si="682"/>
        <v>0</v>
      </c>
      <c r="BW172" s="21"/>
      <c r="BX172" s="22">
        <f t="shared" si="683"/>
        <v>0</v>
      </c>
      <c r="BY172" s="21"/>
      <c r="BZ172" s="22">
        <f t="shared" si="684"/>
        <v>0</v>
      </c>
      <c r="CA172" s="16" t="s">
        <v>257</v>
      </c>
      <c r="CB172" s="7" t="s">
        <v>28</v>
      </c>
      <c r="CC172" s="5"/>
    </row>
    <row r="173" spans="1:81" ht="56.25" x14ac:dyDescent="0.3">
      <c r="A173" s="1" t="s">
        <v>195</v>
      </c>
      <c r="B173" s="33" t="s">
        <v>253</v>
      </c>
      <c r="C173" s="33" t="s">
        <v>58</v>
      </c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>
        <f t="shared" si="658"/>
        <v>0</v>
      </c>
      <c r="Q173" s="21"/>
      <c r="R173" s="21">
        <f t="shared" si="659"/>
        <v>0</v>
      </c>
      <c r="S173" s="21"/>
      <c r="T173" s="21">
        <f t="shared" si="660"/>
        <v>0</v>
      </c>
      <c r="U173" s="21"/>
      <c r="V173" s="21">
        <f t="shared" si="661"/>
        <v>0</v>
      </c>
      <c r="W173" s="21"/>
      <c r="X173" s="21">
        <f t="shared" si="662"/>
        <v>0</v>
      </c>
      <c r="Y173" s="21"/>
      <c r="Z173" s="21">
        <f t="shared" si="663"/>
        <v>0</v>
      </c>
      <c r="AA173" s="21"/>
      <c r="AB173" s="21">
        <f t="shared" si="664"/>
        <v>0</v>
      </c>
      <c r="AC173" s="21"/>
      <c r="AD173" s="21">
        <f t="shared" si="665"/>
        <v>0</v>
      </c>
      <c r="AE173" s="21"/>
      <c r="AF173" s="21">
        <f t="shared" si="666"/>
        <v>0</v>
      </c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>
        <v>11301.947</v>
      </c>
      <c r="AS173" s="21">
        <f t="shared" si="670"/>
        <v>11301.947</v>
      </c>
      <c r="AT173" s="21"/>
      <c r="AU173" s="21">
        <f t="shared" si="671"/>
        <v>11301.947</v>
      </c>
      <c r="AV173" s="21"/>
      <c r="AW173" s="21">
        <f t="shared" si="672"/>
        <v>11301.947</v>
      </c>
      <c r="AX173" s="21"/>
      <c r="AY173" s="21">
        <f t="shared" si="673"/>
        <v>11301.947</v>
      </c>
      <c r="AZ173" s="21"/>
      <c r="BA173" s="21">
        <f t="shared" si="674"/>
        <v>11301.947</v>
      </c>
      <c r="BB173" s="21"/>
      <c r="BC173" s="21">
        <f t="shared" si="675"/>
        <v>11301.947</v>
      </c>
      <c r="BD173" s="21"/>
      <c r="BE173" s="21">
        <f t="shared" si="676"/>
        <v>11301.947</v>
      </c>
      <c r="BF173" s="22"/>
      <c r="BG173" s="21"/>
      <c r="BH173" s="22"/>
      <c r="BI173" s="21"/>
      <c r="BJ173" s="22"/>
      <c r="BK173" s="21"/>
      <c r="BL173" s="22"/>
      <c r="BM173" s="21"/>
      <c r="BN173" s="22"/>
      <c r="BO173" s="21"/>
      <c r="BP173" s="22"/>
      <c r="BQ173" s="21"/>
      <c r="BR173" s="22">
        <f t="shared" si="680"/>
        <v>0</v>
      </c>
      <c r="BS173" s="21"/>
      <c r="BT173" s="22">
        <f t="shared" si="681"/>
        <v>0</v>
      </c>
      <c r="BU173" s="21"/>
      <c r="BV173" s="22">
        <f t="shared" si="682"/>
        <v>0</v>
      </c>
      <c r="BW173" s="21"/>
      <c r="BX173" s="22">
        <f t="shared" si="683"/>
        <v>0</v>
      </c>
      <c r="BY173" s="21"/>
      <c r="BZ173" s="22">
        <f t="shared" si="684"/>
        <v>0</v>
      </c>
      <c r="CA173" s="16" t="s">
        <v>254</v>
      </c>
      <c r="CC173" s="5"/>
    </row>
    <row r="174" spans="1:81" ht="56.25" x14ac:dyDescent="0.3">
      <c r="A174" s="1" t="s">
        <v>196</v>
      </c>
      <c r="B174" s="33" t="s">
        <v>265</v>
      </c>
      <c r="C174" s="33" t="s">
        <v>58</v>
      </c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>
        <f t="shared" si="662"/>
        <v>0</v>
      </c>
      <c r="Y174" s="21"/>
      <c r="Z174" s="21">
        <f t="shared" si="663"/>
        <v>0</v>
      </c>
      <c r="AA174" s="21"/>
      <c r="AB174" s="21">
        <f t="shared" si="664"/>
        <v>0</v>
      </c>
      <c r="AC174" s="21"/>
      <c r="AD174" s="21">
        <f t="shared" si="665"/>
        <v>0</v>
      </c>
      <c r="AE174" s="21"/>
      <c r="AF174" s="21">
        <f t="shared" si="666"/>
        <v>0</v>
      </c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>
        <f>AV176+AV177</f>
        <v>7655.86</v>
      </c>
      <c r="AW174" s="21">
        <f t="shared" si="672"/>
        <v>7655.86</v>
      </c>
      <c r="AX174" s="21">
        <f>AX176+AX177</f>
        <v>0</v>
      </c>
      <c r="AY174" s="21">
        <f t="shared" si="673"/>
        <v>7655.86</v>
      </c>
      <c r="AZ174" s="21">
        <f>AZ176+AZ177</f>
        <v>0</v>
      </c>
      <c r="BA174" s="21">
        <f t="shared" si="674"/>
        <v>7655.86</v>
      </c>
      <c r="BB174" s="21">
        <f>BB176+BB177</f>
        <v>0</v>
      </c>
      <c r="BC174" s="21">
        <f t="shared" si="675"/>
        <v>7655.86</v>
      </c>
      <c r="BD174" s="21">
        <f>BD176+BD177</f>
        <v>0</v>
      </c>
      <c r="BE174" s="21">
        <f t="shared" si="676"/>
        <v>7655.86</v>
      </c>
      <c r="BF174" s="22"/>
      <c r="BG174" s="21"/>
      <c r="BH174" s="22"/>
      <c r="BI174" s="21"/>
      <c r="BJ174" s="22"/>
      <c r="BK174" s="21"/>
      <c r="BL174" s="22"/>
      <c r="BM174" s="21"/>
      <c r="BN174" s="22"/>
      <c r="BO174" s="21"/>
      <c r="BP174" s="22"/>
      <c r="BQ174" s="21"/>
      <c r="BR174" s="22"/>
      <c r="BS174" s="21"/>
      <c r="BT174" s="22"/>
      <c r="BU174" s="21"/>
      <c r="BV174" s="22">
        <f t="shared" si="682"/>
        <v>0</v>
      </c>
      <c r="BW174" s="21"/>
      <c r="BX174" s="22">
        <f t="shared" si="683"/>
        <v>0</v>
      </c>
      <c r="BY174" s="21"/>
      <c r="BZ174" s="22">
        <f t="shared" si="684"/>
        <v>0</v>
      </c>
      <c r="CA174" s="16"/>
      <c r="CC174" s="5"/>
    </row>
    <row r="175" spans="1:81" x14ac:dyDescent="0.3">
      <c r="A175" s="1"/>
      <c r="B175" s="33" t="s">
        <v>5</v>
      </c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2"/>
      <c r="BG175" s="21"/>
      <c r="BH175" s="22"/>
      <c r="BI175" s="21"/>
      <c r="BJ175" s="22"/>
      <c r="BK175" s="21"/>
      <c r="BL175" s="22"/>
      <c r="BM175" s="21"/>
      <c r="BN175" s="22"/>
      <c r="BO175" s="21"/>
      <c r="BP175" s="22"/>
      <c r="BQ175" s="21"/>
      <c r="BR175" s="22"/>
      <c r="BS175" s="21"/>
      <c r="BT175" s="22"/>
      <c r="BU175" s="21"/>
      <c r="BV175" s="22"/>
      <c r="BW175" s="21"/>
      <c r="BX175" s="22"/>
      <c r="BY175" s="21"/>
      <c r="BZ175" s="22"/>
      <c r="CA175" s="16"/>
      <c r="CC175" s="5"/>
    </row>
    <row r="176" spans="1:81" hidden="1" x14ac:dyDescent="0.3">
      <c r="A176" s="1"/>
      <c r="B176" s="15" t="s">
        <v>6</v>
      </c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>
        <f t="shared" si="662"/>
        <v>0</v>
      </c>
      <c r="Y176" s="21"/>
      <c r="Z176" s="21">
        <f t="shared" ref="Z176:Z179" si="685">X176+Y176</f>
        <v>0</v>
      </c>
      <c r="AA176" s="21"/>
      <c r="AB176" s="21">
        <f t="shared" ref="AB176:AB179" si="686">Z176+AA176</f>
        <v>0</v>
      </c>
      <c r="AC176" s="21"/>
      <c r="AD176" s="21">
        <f t="shared" ref="AD176:AD179" si="687">AB176+AC176</f>
        <v>0</v>
      </c>
      <c r="AE176" s="21"/>
      <c r="AF176" s="21">
        <f t="shared" ref="AF176:AF179" si="688">AD176+AE176</f>
        <v>0</v>
      </c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>
        <v>1913.96</v>
      </c>
      <c r="AW176" s="21">
        <f t="shared" si="672"/>
        <v>1913.96</v>
      </c>
      <c r="AX176" s="21"/>
      <c r="AY176" s="21">
        <f t="shared" ref="AY176:AY179" si="689">AW176+AX176</f>
        <v>1913.96</v>
      </c>
      <c r="AZ176" s="21"/>
      <c r="BA176" s="21">
        <f t="shared" ref="BA176:BA179" si="690">AY176+AZ176</f>
        <v>1913.96</v>
      </c>
      <c r="BB176" s="21"/>
      <c r="BC176" s="21">
        <f t="shared" ref="BC176:BC179" si="691">BA176+BB176</f>
        <v>1913.96</v>
      </c>
      <c r="BD176" s="21"/>
      <c r="BE176" s="21">
        <f t="shared" ref="BE176:BE179" si="692">BC176+BD176</f>
        <v>1913.96</v>
      </c>
      <c r="BF176" s="22"/>
      <c r="BG176" s="21"/>
      <c r="BH176" s="22"/>
      <c r="BI176" s="21"/>
      <c r="BJ176" s="22"/>
      <c r="BK176" s="21"/>
      <c r="BL176" s="22"/>
      <c r="BM176" s="21"/>
      <c r="BN176" s="22"/>
      <c r="BO176" s="21"/>
      <c r="BP176" s="22"/>
      <c r="BQ176" s="21"/>
      <c r="BR176" s="22"/>
      <c r="BS176" s="21"/>
      <c r="BT176" s="22"/>
      <c r="BU176" s="21"/>
      <c r="BV176" s="22">
        <f t="shared" si="682"/>
        <v>0</v>
      </c>
      <c r="BW176" s="21"/>
      <c r="BX176" s="22">
        <f t="shared" ref="BX176:BX179" si="693">BV176+BW176</f>
        <v>0</v>
      </c>
      <c r="BY176" s="21"/>
      <c r="BZ176" s="22">
        <f t="shared" ref="BZ176:BZ179" si="694">BX176+BY176</f>
        <v>0</v>
      </c>
      <c r="CA176" s="16" t="s">
        <v>266</v>
      </c>
      <c r="CB176" s="7" t="s">
        <v>28</v>
      </c>
      <c r="CC176" s="5"/>
    </row>
    <row r="177" spans="1:81" x14ac:dyDescent="0.3">
      <c r="A177" s="1"/>
      <c r="B177" s="33" t="s">
        <v>16</v>
      </c>
      <c r="C177" s="33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>
        <f t="shared" si="662"/>
        <v>0</v>
      </c>
      <c r="Y177" s="21"/>
      <c r="Z177" s="21">
        <f t="shared" si="685"/>
        <v>0</v>
      </c>
      <c r="AA177" s="21"/>
      <c r="AB177" s="21">
        <f t="shared" si="686"/>
        <v>0</v>
      </c>
      <c r="AC177" s="21"/>
      <c r="AD177" s="21">
        <f t="shared" si="687"/>
        <v>0</v>
      </c>
      <c r="AE177" s="21"/>
      <c r="AF177" s="21">
        <f t="shared" si="688"/>
        <v>0</v>
      </c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>
        <v>5741.9</v>
      </c>
      <c r="AW177" s="21">
        <f t="shared" si="672"/>
        <v>5741.9</v>
      </c>
      <c r="AX177" s="21"/>
      <c r="AY177" s="21">
        <f t="shared" si="689"/>
        <v>5741.9</v>
      </c>
      <c r="AZ177" s="21"/>
      <c r="BA177" s="21">
        <f t="shared" si="690"/>
        <v>5741.9</v>
      </c>
      <c r="BB177" s="21"/>
      <c r="BC177" s="21">
        <f t="shared" si="691"/>
        <v>5741.9</v>
      </c>
      <c r="BD177" s="21"/>
      <c r="BE177" s="21">
        <f t="shared" si="692"/>
        <v>5741.9</v>
      </c>
      <c r="BF177" s="22"/>
      <c r="BG177" s="21"/>
      <c r="BH177" s="22"/>
      <c r="BI177" s="21"/>
      <c r="BJ177" s="22"/>
      <c r="BK177" s="21"/>
      <c r="BL177" s="22"/>
      <c r="BM177" s="21"/>
      <c r="BN177" s="22"/>
      <c r="BO177" s="21"/>
      <c r="BP177" s="22"/>
      <c r="BQ177" s="21"/>
      <c r="BR177" s="22"/>
      <c r="BS177" s="21"/>
      <c r="BT177" s="22"/>
      <c r="BU177" s="21"/>
      <c r="BV177" s="22">
        <f t="shared" si="682"/>
        <v>0</v>
      </c>
      <c r="BW177" s="21"/>
      <c r="BX177" s="22">
        <f t="shared" si="693"/>
        <v>0</v>
      </c>
      <c r="BY177" s="21"/>
      <c r="BZ177" s="22">
        <f t="shared" si="694"/>
        <v>0</v>
      </c>
      <c r="CA177" s="16" t="s">
        <v>178</v>
      </c>
      <c r="CC177" s="5"/>
    </row>
    <row r="178" spans="1:81" ht="56.25" x14ac:dyDescent="0.3">
      <c r="A178" s="1" t="s">
        <v>197</v>
      </c>
      <c r="B178" s="33" t="s">
        <v>275</v>
      </c>
      <c r="C178" s="33" t="s">
        <v>58</v>
      </c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>
        <f t="shared" si="686"/>
        <v>0</v>
      </c>
      <c r="AC178" s="21"/>
      <c r="AD178" s="21">
        <f t="shared" si="687"/>
        <v>0</v>
      </c>
      <c r="AE178" s="21"/>
      <c r="AF178" s="21">
        <f t="shared" si="688"/>
        <v>0</v>
      </c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>
        <v>44609.355000000003</v>
      </c>
      <c r="BA178" s="21">
        <f t="shared" si="690"/>
        <v>44609.355000000003</v>
      </c>
      <c r="BB178" s="21">
        <v>-41855.85</v>
      </c>
      <c r="BC178" s="21">
        <f t="shared" si="691"/>
        <v>2753.5050000000047</v>
      </c>
      <c r="BD178" s="21"/>
      <c r="BE178" s="21">
        <f t="shared" si="692"/>
        <v>2753.5050000000047</v>
      </c>
      <c r="BF178" s="22"/>
      <c r="BG178" s="21"/>
      <c r="BH178" s="22"/>
      <c r="BI178" s="21"/>
      <c r="BJ178" s="22"/>
      <c r="BK178" s="21"/>
      <c r="BL178" s="22"/>
      <c r="BM178" s="21"/>
      <c r="BN178" s="22"/>
      <c r="BO178" s="21"/>
      <c r="BP178" s="22"/>
      <c r="BQ178" s="21"/>
      <c r="BR178" s="22"/>
      <c r="BS178" s="21"/>
      <c r="BT178" s="22"/>
      <c r="BU178" s="21"/>
      <c r="BV178" s="22"/>
      <c r="BW178" s="21"/>
      <c r="BX178" s="22">
        <f t="shared" si="693"/>
        <v>0</v>
      </c>
      <c r="BY178" s="21"/>
      <c r="BZ178" s="22">
        <f t="shared" si="694"/>
        <v>0</v>
      </c>
      <c r="CA178" s="16" t="s">
        <v>274</v>
      </c>
      <c r="CC178" s="5"/>
    </row>
    <row r="179" spans="1:81" x14ac:dyDescent="0.3">
      <c r="A179" s="1"/>
      <c r="B179" s="33" t="s">
        <v>88</v>
      </c>
      <c r="C179" s="33"/>
      <c r="D179" s="22">
        <f>D184+D185</f>
        <v>142743.1</v>
      </c>
      <c r="E179" s="22">
        <f>E184+E185</f>
        <v>0</v>
      </c>
      <c r="F179" s="22">
        <f t="shared" ref="F179:F232" si="695">D179+E179</f>
        <v>142743.1</v>
      </c>
      <c r="G179" s="22">
        <f>G184+G185</f>
        <v>0</v>
      </c>
      <c r="H179" s="22">
        <f t="shared" si="657"/>
        <v>142743.1</v>
      </c>
      <c r="I179" s="22">
        <f>I184+I185</f>
        <v>0</v>
      </c>
      <c r="J179" s="22">
        <f>H179+I179</f>
        <v>142743.1</v>
      </c>
      <c r="K179" s="22">
        <f>K184+K185</f>
        <v>0</v>
      </c>
      <c r="L179" s="22">
        <f>J179+K179</f>
        <v>142743.1</v>
      </c>
      <c r="M179" s="22">
        <f>M184+M185</f>
        <v>0</v>
      </c>
      <c r="N179" s="22">
        <f>L179+M179</f>
        <v>142743.1</v>
      </c>
      <c r="O179" s="22">
        <f>O184+O185</f>
        <v>0</v>
      </c>
      <c r="P179" s="22">
        <f t="shared" si="658"/>
        <v>142743.1</v>
      </c>
      <c r="Q179" s="22">
        <f>Q184+Q185</f>
        <v>0</v>
      </c>
      <c r="R179" s="22">
        <f t="shared" si="659"/>
        <v>142743.1</v>
      </c>
      <c r="S179" s="22">
        <f>S184+S185</f>
        <v>0</v>
      </c>
      <c r="T179" s="22">
        <f t="shared" si="660"/>
        <v>142743.1</v>
      </c>
      <c r="U179" s="22">
        <f>U184+U185</f>
        <v>0</v>
      </c>
      <c r="V179" s="22">
        <f t="shared" si="661"/>
        <v>142743.1</v>
      </c>
      <c r="W179" s="22">
        <f>W184+W185</f>
        <v>0</v>
      </c>
      <c r="X179" s="22">
        <f t="shared" si="662"/>
        <v>142743.1</v>
      </c>
      <c r="Y179" s="22">
        <f>Y184+Y185</f>
        <v>0</v>
      </c>
      <c r="Z179" s="22">
        <f t="shared" si="685"/>
        <v>142743.1</v>
      </c>
      <c r="AA179" s="22">
        <f>AA184+AA185</f>
        <v>0</v>
      </c>
      <c r="AB179" s="22">
        <f t="shared" si="686"/>
        <v>142743.1</v>
      </c>
      <c r="AC179" s="22">
        <f>AC184+AC185</f>
        <v>0</v>
      </c>
      <c r="AD179" s="22">
        <f t="shared" si="687"/>
        <v>142743.1</v>
      </c>
      <c r="AE179" s="22">
        <f>AE184+AE185</f>
        <v>0</v>
      </c>
      <c r="AF179" s="22">
        <f t="shared" si="688"/>
        <v>142743.1</v>
      </c>
      <c r="AG179" s="22">
        <f t="shared" ref="AG179:BF179" si="696">AG184+AG185</f>
        <v>71197.200000000012</v>
      </c>
      <c r="AH179" s="22">
        <f>AH184+AH185</f>
        <v>0</v>
      </c>
      <c r="AI179" s="22">
        <f t="shared" ref="AI179:AI232" si="697">AG179+AH179</f>
        <v>71197.200000000012</v>
      </c>
      <c r="AJ179" s="22">
        <f>AJ184+AJ185</f>
        <v>0</v>
      </c>
      <c r="AK179" s="22">
        <f>AI179+AJ179</f>
        <v>71197.200000000012</v>
      </c>
      <c r="AL179" s="22">
        <f>AL184+AL185</f>
        <v>0</v>
      </c>
      <c r="AM179" s="22">
        <f t="shared" si="667"/>
        <v>71197.200000000012</v>
      </c>
      <c r="AN179" s="22">
        <f>AN184+AN185</f>
        <v>0</v>
      </c>
      <c r="AO179" s="22">
        <f t="shared" si="668"/>
        <v>71197.200000000012</v>
      </c>
      <c r="AP179" s="22">
        <f>AP184+AP185</f>
        <v>0</v>
      </c>
      <c r="AQ179" s="22">
        <f t="shared" si="669"/>
        <v>71197.200000000012</v>
      </c>
      <c r="AR179" s="22">
        <f>AR184+AR185</f>
        <v>0</v>
      </c>
      <c r="AS179" s="22">
        <f t="shared" si="670"/>
        <v>71197.200000000012</v>
      </c>
      <c r="AT179" s="22">
        <f>AT184+AT185</f>
        <v>0</v>
      </c>
      <c r="AU179" s="22">
        <f t="shared" si="671"/>
        <v>71197.200000000012</v>
      </c>
      <c r="AV179" s="22">
        <f>AV184+AV185</f>
        <v>0</v>
      </c>
      <c r="AW179" s="22">
        <f t="shared" si="672"/>
        <v>71197.200000000012</v>
      </c>
      <c r="AX179" s="22">
        <f>AX184+AX185</f>
        <v>0</v>
      </c>
      <c r="AY179" s="22">
        <f t="shared" si="689"/>
        <v>71197.200000000012</v>
      </c>
      <c r="AZ179" s="22">
        <f>AZ184+AZ185</f>
        <v>0</v>
      </c>
      <c r="BA179" s="22">
        <f t="shared" si="690"/>
        <v>71197.200000000012</v>
      </c>
      <c r="BB179" s="22">
        <f>BB184+BB185</f>
        <v>0</v>
      </c>
      <c r="BC179" s="22">
        <f t="shared" si="691"/>
        <v>71197.200000000012</v>
      </c>
      <c r="BD179" s="22">
        <f>BD184+BD185</f>
        <v>0</v>
      </c>
      <c r="BE179" s="22">
        <f t="shared" si="692"/>
        <v>71197.200000000012</v>
      </c>
      <c r="BF179" s="22">
        <f t="shared" si="696"/>
        <v>18552.5</v>
      </c>
      <c r="BG179" s="22">
        <f>BG184+BG185</f>
        <v>0</v>
      </c>
      <c r="BH179" s="22">
        <f t="shared" ref="BH179:BH232" si="698">BF179+BG179</f>
        <v>18552.5</v>
      </c>
      <c r="BI179" s="22">
        <f>BI184+BI185</f>
        <v>0</v>
      </c>
      <c r="BJ179" s="22">
        <f>BH179+BI179</f>
        <v>18552.5</v>
      </c>
      <c r="BK179" s="22">
        <f>BK184+BK185</f>
        <v>0</v>
      </c>
      <c r="BL179" s="22">
        <f t="shared" si="677"/>
        <v>18552.5</v>
      </c>
      <c r="BM179" s="22">
        <f>BM184+BM185</f>
        <v>0</v>
      </c>
      <c r="BN179" s="22">
        <f t="shared" si="678"/>
        <v>18552.5</v>
      </c>
      <c r="BO179" s="22">
        <f>BO184+BO185</f>
        <v>0</v>
      </c>
      <c r="BP179" s="22">
        <f t="shared" si="679"/>
        <v>18552.5</v>
      </c>
      <c r="BQ179" s="22">
        <f>BQ184+BQ185</f>
        <v>0</v>
      </c>
      <c r="BR179" s="22">
        <f t="shared" si="680"/>
        <v>18552.5</v>
      </c>
      <c r="BS179" s="22">
        <f>BS184+BS185</f>
        <v>0</v>
      </c>
      <c r="BT179" s="22">
        <f t="shared" si="681"/>
        <v>18552.5</v>
      </c>
      <c r="BU179" s="22">
        <f>BU184+BU185</f>
        <v>0</v>
      </c>
      <c r="BV179" s="22">
        <f t="shared" si="682"/>
        <v>18552.5</v>
      </c>
      <c r="BW179" s="22">
        <f>BW184+BW185</f>
        <v>0</v>
      </c>
      <c r="BX179" s="22">
        <f t="shared" si="693"/>
        <v>18552.5</v>
      </c>
      <c r="BY179" s="22">
        <f>BY184+BY185</f>
        <v>0</v>
      </c>
      <c r="BZ179" s="22">
        <f t="shared" si="694"/>
        <v>18552.5</v>
      </c>
      <c r="CA179" s="12"/>
      <c r="CC179" s="5"/>
    </row>
    <row r="180" spans="1:81" x14ac:dyDescent="0.3">
      <c r="A180" s="1"/>
      <c r="B180" s="33" t="s">
        <v>5</v>
      </c>
      <c r="C180" s="33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12"/>
      <c r="CC180" s="5"/>
    </row>
    <row r="181" spans="1:81" hidden="1" x14ac:dyDescent="0.3">
      <c r="A181" s="1"/>
      <c r="B181" s="15" t="s">
        <v>6</v>
      </c>
      <c r="C181" s="73"/>
      <c r="D181" s="22">
        <f>D186</f>
        <v>37541.5</v>
      </c>
      <c r="E181" s="22">
        <f>E186</f>
        <v>0</v>
      </c>
      <c r="F181" s="22">
        <f t="shared" si="695"/>
        <v>37541.5</v>
      </c>
      <c r="G181" s="22">
        <f>G186</f>
        <v>0</v>
      </c>
      <c r="H181" s="22">
        <f t="shared" ref="H181:H184" si="699">F181+G181</f>
        <v>37541.5</v>
      </c>
      <c r="I181" s="22">
        <f>I186</f>
        <v>0</v>
      </c>
      <c r="J181" s="22">
        <f>H181+I181</f>
        <v>37541.5</v>
      </c>
      <c r="K181" s="22">
        <f>K186</f>
        <v>0</v>
      </c>
      <c r="L181" s="22">
        <f>J181+K181</f>
        <v>37541.5</v>
      </c>
      <c r="M181" s="22">
        <f>M186</f>
        <v>0</v>
      </c>
      <c r="N181" s="22">
        <f>L181+M181</f>
        <v>37541.5</v>
      </c>
      <c r="O181" s="22">
        <f>O186</f>
        <v>0</v>
      </c>
      <c r="P181" s="22">
        <f>N181+O181</f>
        <v>37541.5</v>
      </c>
      <c r="Q181" s="22">
        <f>Q186</f>
        <v>0</v>
      </c>
      <c r="R181" s="22">
        <f>P181+Q181</f>
        <v>37541.5</v>
      </c>
      <c r="S181" s="22">
        <f>S186</f>
        <v>0</v>
      </c>
      <c r="T181" s="22">
        <f>R181+S181</f>
        <v>37541.5</v>
      </c>
      <c r="U181" s="22">
        <f>U186</f>
        <v>0</v>
      </c>
      <c r="V181" s="22">
        <f>T181+U181</f>
        <v>37541.5</v>
      </c>
      <c r="W181" s="22">
        <f>W186</f>
        <v>0</v>
      </c>
      <c r="X181" s="22">
        <f>V181+W181</f>
        <v>37541.5</v>
      </c>
      <c r="Y181" s="22">
        <f>Y186</f>
        <v>0</v>
      </c>
      <c r="Z181" s="22">
        <f>X181+Y181</f>
        <v>37541.5</v>
      </c>
      <c r="AA181" s="22">
        <f>AA186</f>
        <v>0</v>
      </c>
      <c r="AB181" s="22">
        <f>Z181+AA181</f>
        <v>37541.5</v>
      </c>
      <c r="AC181" s="22">
        <f>AC186</f>
        <v>0</v>
      </c>
      <c r="AD181" s="22">
        <f>AB181+AC181</f>
        <v>37541.5</v>
      </c>
      <c r="AE181" s="22">
        <f>AE186</f>
        <v>0</v>
      </c>
      <c r="AF181" s="22">
        <f>AD181+AE181</f>
        <v>37541.5</v>
      </c>
      <c r="AG181" s="22">
        <f t="shared" ref="AG181:BF181" si="700">AG186</f>
        <v>18724.900000000001</v>
      </c>
      <c r="AH181" s="22">
        <f>AH186</f>
        <v>0</v>
      </c>
      <c r="AI181" s="22">
        <f t="shared" si="697"/>
        <v>18724.900000000001</v>
      </c>
      <c r="AJ181" s="22">
        <f>AJ186</f>
        <v>0</v>
      </c>
      <c r="AK181" s="22">
        <f>AI181+AJ181</f>
        <v>18724.900000000001</v>
      </c>
      <c r="AL181" s="22">
        <f>AL186</f>
        <v>0</v>
      </c>
      <c r="AM181" s="22">
        <f t="shared" ref="AM181:AM184" si="701">AK181+AL181</f>
        <v>18724.900000000001</v>
      </c>
      <c r="AN181" s="22">
        <f>AN186</f>
        <v>0</v>
      </c>
      <c r="AO181" s="22">
        <f t="shared" ref="AO181:AO184" si="702">AM181+AN181</f>
        <v>18724.900000000001</v>
      </c>
      <c r="AP181" s="22">
        <f>AP186</f>
        <v>0</v>
      </c>
      <c r="AQ181" s="22">
        <f t="shared" ref="AQ181:AQ184" si="703">AO181+AP181</f>
        <v>18724.900000000001</v>
      </c>
      <c r="AR181" s="22">
        <f>AR186</f>
        <v>0</v>
      </c>
      <c r="AS181" s="22">
        <f t="shared" ref="AS181:AS184" si="704">AQ181+AR181</f>
        <v>18724.900000000001</v>
      </c>
      <c r="AT181" s="22">
        <f>AT186</f>
        <v>0</v>
      </c>
      <c r="AU181" s="22">
        <f t="shared" ref="AU181:AU184" si="705">AS181+AT181</f>
        <v>18724.900000000001</v>
      </c>
      <c r="AV181" s="22">
        <f>AV186</f>
        <v>0</v>
      </c>
      <c r="AW181" s="22">
        <f t="shared" ref="AW181:AW184" si="706">AU181+AV181</f>
        <v>18724.900000000001</v>
      </c>
      <c r="AX181" s="22">
        <f>AX186</f>
        <v>0</v>
      </c>
      <c r="AY181" s="22">
        <f t="shared" ref="AY181:AY184" si="707">AW181+AX181</f>
        <v>18724.900000000001</v>
      </c>
      <c r="AZ181" s="22">
        <f>AZ186</f>
        <v>0</v>
      </c>
      <c r="BA181" s="22">
        <f t="shared" ref="BA181:BA184" si="708">AY181+AZ181</f>
        <v>18724.900000000001</v>
      </c>
      <c r="BB181" s="22">
        <f>BB186</f>
        <v>0</v>
      </c>
      <c r="BC181" s="22">
        <f t="shared" ref="BC181:BC184" si="709">BA181+BB181</f>
        <v>18724.900000000001</v>
      </c>
      <c r="BD181" s="22">
        <f>BD186</f>
        <v>0</v>
      </c>
      <c r="BE181" s="22">
        <f t="shared" ref="BE181:BE184" si="710">BC181+BD181</f>
        <v>18724.900000000001</v>
      </c>
      <c r="BF181" s="22">
        <f t="shared" si="700"/>
        <v>4879.3</v>
      </c>
      <c r="BG181" s="22">
        <f>BG186</f>
        <v>0</v>
      </c>
      <c r="BH181" s="22">
        <f t="shared" si="698"/>
        <v>4879.3</v>
      </c>
      <c r="BI181" s="22">
        <f>BI186</f>
        <v>0</v>
      </c>
      <c r="BJ181" s="22">
        <f>BH181+BI181</f>
        <v>4879.3</v>
      </c>
      <c r="BK181" s="22">
        <f>BK186</f>
        <v>0</v>
      </c>
      <c r="BL181" s="22">
        <f t="shared" ref="BL181:BL184" si="711">BJ181+BK181</f>
        <v>4879.3</v>
      </c>
      <c r="BM181" s="22">
        <f>BM186</f>
        <v>0</v>
      </c>
      <c r="BN181" s="22">
        <f t="shared" ref="BN181:BN184" si="712">BL181+BM181</f>
        <v>4879.3</v>
      </c>
      <c r="BO181" s="22">
        <f>BO186</f>
        <v>0</v>
      </c>
      <c r="BP181" s="22">
        <f t="shared" ref="BP181:BP184" si="713">BN181+BO181</f>
        <v>4879.3</v>
      </c>
      <c r="BQ181" s="22">
        <f>BQ186</f>
        <v>0</v>
      </c>
      <c r="BR181" s="22">
        <f t="shared" ref="BR181:BR184" si="714">BP181+BQ181</f>
        <v>4879.3</v>
      </c>
      <c r="BS181" s="22">
        <f>BS186</f>
        <v>0</v>
      </c>
      <c r="BT181" s="22">
        <f t="shared" ref="BT181:BT184" si="715">BR181+BS181</f>
        <v>4879.3</v>
      </c>
      <c r="BU181" s="22">
        <f>BU186</f>
        <v>0</v>
      </c>
      <c r="BV181" s="22">
        <f t="shared" ref="BV181:BV184" si="716">BT181+BU181</f>
        <v>4879.3</v>
      </c>
      <c r="BW181" s="22">
        <f>BW186</f>
        <v>0</v>
      </c>
      <c r="BX181" s="22">
        <f t="shared" ref="BX181:BX184" si="717">BV181+BW181</f>
        <v>4879.3</v>
      </c>
      <c r="BY181" s="22">
        <f>BY186</f>
        <v>0</v>
      </c>
      <c r="BZ181" s="22">
        <f t="shared" ref="BZ181:BZ184" si="718">BX181+BY181</f>
        <v>4879.3</v>
      </c>
      <c r="CA181" s="12"/>
      <c r="CB181" s="7" t="s">
        <v>28</v>
      </c>
      <c r="CC181" s="5"/>
    </row>
    <row r="182" spans="1:81" x14ac:dyDescent="0.3">
      <c r="A182" s="1"/>
      <c r="B182" s="33" t="s">
        <v>24</v>
      </c>
      <c r="C182" s="33"/>
      <c r="D182" s="22">
        <f>D187</f>
        <v>105201.60000000001</v>
      </c>
      <c r="E182" s="22">
        <f>E187</f>
        <v>0</v>
      </c>
      <c r="F182" s="22">
        <f t="shared" si="695"/>
        <v>105201.60000000001</v>
      </c>
      <c r="G182" s="22">
        <f>G187</f>
        <v>0</v>
      </c>
      <c r="H182" s="22">
        <f t="shared" si="699"/>
        <v>105201.60000000001</v>
      </c>
      <c r="I182" s="22">
        <f>I187</f>
        <v>0</v>
      </c>
      <c r="J182" s="22">
        <f>H182+I182</f>
        <v>105201.60000000001</v>
      </c>
      <c r="K182" s="22">
        <f>K187</f>
        <v>0</v>
      </c>
      <c r="L182" s="22">
        <f>J182+K182</f>
        <v>105201.60000000001</v>
      </c>
      <c r="M182" s="22">
        <f>M187</f>
        <v>0</v>
      </c>
      <c r="N182" s="22">
        <f>L182+M182</f>
        <v>105201.60000000001</v>
      </c>
      <c r="O182" s="22">
        <f>O187</f>
        <v>0</v>
      </c>
      <c r="P182" s="22">
        <f>N182+O182</f>
        <v>105201.60000000001</v>
      </c>
      <c r="Q182" s="22">
        <f>Q187</f>
        <v>0</v>
      </c>
      <c r="R182" s="22">
        <f>P182+Q182</f>
        <v>105201.60000000001</v>
      </c>
      <c r="S182" s="22">
        <f>S187</f>
        <v>0</v>
      </c>
      <c r="T182" s="22">
        <f>R182+S182</f>
        <v>105201.60000000001</v>
      </c>
      <c r="U182" s="22">
        <f>U187</f>
        <v>0</v>
      </c>
      <c r="V182" s="22">
        <f>T182+U182</f>
        <v>105201.60000000001</v>
      </c>
      <c r="W182" s="22">
        <f>W187</f>
        <v>0</v>
      </c>
      <c r="X182" s="22">
        <f>V182+W182</f>
        <v>105201.60000000001</v>
      </c>
      <c r="Y182" s="22">
        <f>Y187</f>
        <v>0</v>
      </c>
      <c r="Z182" s="22">
        <f>X182+Y182</f>
        <v>105201.60000000001</v>
      </c>
      <c r="AA182" s="22">
        <f>AA187</f>
        <v>0</v>
      </c>
      <c r="AB182" s="22">
        <f>Z182+AA182</f>
        <v>105201.60000000001</v>
      </c>
      <c r="AC182" s="22">
        <f>AC187</f>
        <v>0</v>
      </c>
      <c r="AD182" s="22">
        <f>AB182+AC182</f>
        <v>105201.60000000001</v>
      </c>
      <c r="AE182" s="22">
        <f>AE187</f>
        <v>0</v>
      </c>
      <c r="AF182" s="22">
        <f>AD182+AE182</f>
        <v>105201.60000000001</v>
      </c>
      <c r="AG182" s="22">
        <f t="shared" ref="AG182:BF182" si="719">AG187</f>
        <v>52472.3</v>
      </c>
      <c r="AH182" s="22">
        <f>AH187</f>
        <v>0</v>
      </c>
      <c r="AI182" s="22">
        <f t="shared" si="697"/>
        <v>52472.3</v>
      </c>
      <c r="AJ182" s="22">
        <f>AJ187</f>
        <v>0</v>
      </c>
      <c r="AK182" s="22">
        <f>AI182+AJ182</f>
        <v>52472.3</v>
      </c>
      <c r="AL182" s="22">
        <f>AL187</f>
        <v>0</v>
      </c>
      <c r="AM182" s="22">
        <f t="shared" si="701"/>
        <v>52472.3</v>
      </c>
      <c r="AN182" s="22">
        <f>AN187</f>
        <v>0</v>
      </c>
      <c r="AO182" s="22">
        <f t="shared" si="702"/>
        <v>52472.3</v>
      </c>
      <c r="AP182" s="22">
        <f>AP187</f>
        <v>0</v>
      </c>
      <c r="AQ182" s="22">
        <f t="shared" si="703"/>
        <v>52472.3</v>
      </c>
      <c r="AR182" s="22">
        <f>AR187</f>
        <v>0</v>
      </c>
      <c r="AS182" s="22">
        <f t="shared" si="704"/>
        <v>52472.3</v>
      </c>
      <c r="AT182" s="22">
        <f>AT187</f>
        <v>0</v>
      </c>
      <c r="AU182" s="22">
        <f t="shared" si="705"/>
        <v>52472.3</v>
      </c>
      <c r="AV182" s="22">
        <f>AV187</f>
        <v>0</v>
      </c>
      <c r="AW182" s="22">
        <f t="shared" si="706"/>
        <v>52472.3</v>
      </c>
      <c r="AX182" s="22">
        <f>AX187</f>
        <v>0</v>
      </c>
      <c r="AY182" s="22">
        <f t="shared" si="707"/>
        <v>52472.3</v>
      </c>
      <c r="AZ182" s="22">
        <f>AZ187</f>
        <v>0</v>
      </c>
      <c r="BA182" s="22">
        <f t="shared" si="708"/>
        <v>52472.3</v>
      </c>
      <c r="BB182" s="22">
        <f>BB187</f>
        <v>0</v>
      </c>
      <c r="BC182" s="22">
        <f t="shared" si="709"/>
        <v>52472.3</v>
      </c>
      <c r="BD182" s="22">
        <f>BD187</f>
        <v>0</v>
      </c>
      <c r="BE182" s="22">
        <f t="shared" si="710"/>
        <v>52472.3</v>
      </c>
      <c r="BF182" s="22">
        <f t="shared" si="719"/>
        <v>13673.2</v>
      </c>
      <c r="BG182" s="22">
        <f>BG187</f>
        <v>0</v>
      </c>
      <c r="BH182" s="22">
        <f t="shared" si="698"/>
        <v>13673.2</v>
      </c>
      <c r="BI182" s="22">
        <f>BI187</f>
        <v>0</v>
      </c>
      <c r="BJ182" s="22">
        <f>BH182+BI182</f>
        <v>13673.2</v>
      </c>
      <c r="BK182" s="22">
        <f>BK187</f>
        <v>0</v>
      </c>
      <c r="BL182" s="22">
        <f t="shared" si="711"/>
        <v>13673.2</v>
      </c>
      <c r="BM182" s="22">
        <f>BM187</f>
        <v>0</v>
      </c>
      <c r="BN182" s="22">
        <f t="shared" si="712"/>
        <v>13673.2</v>
      </c>
      <c r="BO182" s="22">
        <f>BO187</f>
        <v>0</v>
      </c>
      <c r="BP182" s="22">
        <f t="shared" si="713"/>
        <v>13673.2</v>
      </c>
      <c r="BQ182" s="22">
        <f>BQ187</f>
        <v>0</v>
      </c>
      <c r="BR182" s="22">
        <f t="shared" si="714"/>
        <v>13673.2</v>
      </c>
      <c r="BS182" s="22">
        <f>BS187</f>
        <v>0</v>
      </c>
      <c r="BT182" s="22">
        <f t="shared" si="715"/>
        <v>13673.2</v>
      </c>
      <c r="BU182" s="22">
        <f>BU187</f>
        <v>0</v>
      </c>
      <c r="BV182" s="22">
        <f t="shared" si="716"/>
        <v>13673.2</v>
      </c>
      <c r="BW182" s="22">
        <f>BW187</f>
        <v>0</v>
      </c>
      <c r="BX182" s="22">
        <f t="shared" si="717"/>
        <v>13673.2</v>
      </c>
      <c r="BY182" s="22">
        <f>BY187</f>
        <v>0</v>
      </c>
      <c r="BZ182" s="22">
        <f t="shared" si="718"/>
        <v>13673.2</v>
      </c>
      <c r="CA182" s="12"/>
      <c r="CC182" s="5"/>
    </row>
    <row r="183" spans="1:81" hidden="1" x14ac:dyDescent="0.3">
      <c r="A183" s="1"/>
      <c r="B183" s="33" t="s">
        <v>15</v>
      </c>
      <c r="C183" s="33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>
        <f>W188</f>
        <v>0</v>
      </c>
      <c r="X183" s="22">
        <f>V183+W183</f>
        <v>0</v>
      </c>
      <c r="Y183" s="22">
        <f>Y188</f>
        <v>0</v>
      </c>
      <c r="Z183" s="22">
        <f>X183+Y183</f>
        <v>0</v>
      </c>
      <c r="AA183" s="22">
        <f>AA188</f>
        <v>0</v>
      </c>
      <c r="AB183" s="22">
        <f>Z183+AA183</f>
        <v>0</v>
      </c>
      <c r="AC183" s="22">
        <f>AC188</f>
        <v>0</v>
      </c>
      <c r="AD183" s="22">
        <f>AB183+AC183</f>
        <v>0</v>
      </c>
      <c r="AE183" s="22">
        <f>AE188</f>
        <v>0</v>
      </c>
      <c r="AF183" s="22">
        <f>AD183+AE183</f>
        <v>0</v>
      </c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>
        <f>AV188</f>
        <v>0</v>
      </c>
      <c r="AW183" s="22">
        <f t="shared" si="706"/>
        <v>0</v>
      </c>
      <c r="AX183" s="22">
        <f>AX188</f>
        <v>0</v>
      </c>
      <c r="AY183" s="22">
        <f t="shared" si="707"/>
        <v>0</v>
      </c>
      <c r="AZ183" s="22">
        <f>AZ188</f>
        <v>0</v>
      </c>
      <c r="BA183" s="22">
        <f t="shared" si="708"/>
        <v>0</v>
      </c>
      <c r="BB183" s="22">
        <f>BB188</f>
        <v>0</v>
      </c>
      <c r="BC183" s="22">
        <f t="shared" si="709"/>
        <v>0</v>
      </c>
      <c r="BD183" s="22">
        <f>BD188</f>
        <v>0</v>
      </c>
      <c r="BE183" s="22">
        <f t="shared" si="710"/>
        <v>0</v>
      </c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>
        <f>BU188</f>
        <v>0</v>
      </c>
      <c r="BV183" s="22">
        <f t="shared" si="716"/>
        <v>0</v>
      </c>
      <c r="BW183" s="22">
        <f>BW188</f>
        <v>0</v>
      </c>
      <c r="BX183" s="22">
        <f t="shared" si="717"/>
        <v>0</v>
      </c>
      <c r="BY183" s="22">
        <f>BY188</f>
        <v>0</v>
      </c>
      <c r="BZ183" s="22">
        <f t="shared" si="718"/>
        <v>0</v>
      </c>
      <c r="CA183" s="12"/>
      <c r="CB183" s="7" t="s">
        <v>28</v>
      </c>
      <c r="CC183" s="5"/>
    </row>
    <row r="184" spans="1:81" ht="37.5" x14ac:dyDescent="0.3">
      <c r="A184" s="1" t="s">
        <v>198</v>
      </c>
      <c r="B184" s="33" t="s">
        <v>89</v>
      </c>
      <c r="C184" s="34" t="s">
        <v>90</v>
      </c>
      <c r="D184" s="22">
        <f>D186+D187</f>
        <v>142743.1</v>
      </c>
      <c r="E184" s="22">
        <f>E186+E187</f>
        <v>0</v>
      </c>
      <c r="F184" s="22">
        <f t="shared" si="695"/>
        <v>142743.1</v>
      </c>
      <c r="G184" s="22">
        <f>G186+G187</f>
        <v>0</v>
      </c>
      <c r="H184" s="22">
        <f t="shared" si="699"/>
        <v>142743.1</v>
      </c>
      <c r="I184" s="22">
        <f>I186+I187</f>
        <v>0</v>
      </c>
      <c r="J184" s="22">
        <f>H184+I184</f>
        <v>142743.1</v>
      </c>
      <c r="K184" s="22">
        <f>K186+K187</f>
        <v>0</v>
      </c>
      <c r="L184" s="22">
        <f>J184+K184</f>
        <v>142743.1</v>
      </c>
      <c r="M184" s="22">
        <f>M186+M187</f>
        <v>0</v>
      </c>
      <c r="N184" s="22">
        <f>L184+M184</f>
        <v>142743.1</v>
      </c>
      <c r="O184" s="22">
        <f>O186+O187</f>
        <v>0</v>
      </c>
      <c r="P184" s="22">
        <f>N184+O184</f>
        <v>142743.1</v>
      </c>
      <c r="Q184" s="22">
        <f>Q186+Q187</f>
        <v>0</v>
      </c>
      <c r="R184" s="22">
        <f>P184+Q184</f>
        <v>142743.1</v>
      </c>
      <c r="S184" s="22">
        <f>S186+S187</f>
        <v>0</v>
      </c>
      <c r="T184" s="22">
        <f>R184+S184</f>
        <v>142743.1</v>
      </c>
      <c r="U184" s="22">
        <f>U186+U187</f>
        <v>0</v>
      </c>
      <c r="V184" s="22">
        <f>T184+U184</f>
        <v>142743.1</v>
      </c>
      <c r="W184" s="22">
        <f>W186+W187+W188</f>
        <v>0</v>
      </c>
      <c r="X184" s="22">
        <f>V184+W184</f>
        <v>142743.1</v>
      </c>
      <c r="Y184" s="22">
        <f>Y186+Y187+Y188</f>
        <v>0</v>
      </c>
      <c r="Z184" s="22">
        <f>X184+Y184</f>
        <v>142743.1</v>
      </c>
      <c r="AA184" s="22">
        <f>AA186+AA187+AA188</f>
        <v>0</v>
      </c>
      <c r="AB184" s="22">
        <f>Z184+AA184</f>
        <v>142743.1</v>
      </c>
      <c r="AC184" s="22">
        <f>AC186+AC187+AC188</f>
        <v>0</v>
      </c>
      <c r="AD184" s="22">
        <f>AB184+AC184</f>
        <v>142743.1</v>
      </c>
      <c r="AE184" s="22">
        <f>AE186+AE187+AE188</f>
        <v>0</v>
      </c>
      <c r="AF184" s="22">
        <f>AD184+AE184</f>
        <v>142743.1</v>
      </c>
      <c r="AG184" s="22">
        <f t="shared" ref="AG184:BF184" si="720">AG186+AG187</f>
        <v>71197.200000000012</v>
      </c>
      <c r="AH184" s="22">
        <f>AH186+AH187</f>
        <v>0</v>
      </c>
      <c r="AI184" s="22">
        <f t="shared" si="697"/>
        <v>71197.200000000012</v>
      </c>
      <c r="AJ184" s="22">
        <f>AJ186+AJ187</f>
        <v>0</v>
      </c>
      <c r="AK184" s="22">
        <f>AI184+AJ184</f>
        <v>71197.200000000012</v>
      </c>
      <c r="AL184" s="22">
        <f>AL186+AL187</f>
        <v>0</v>
      </c>
      <c r="AM184" s="22">
        <f t="shared" si="701"/>
        <v>71197.200000000012</v>
      </c>
      <c r="AN184" s="22">
        <f>AN186+AN187</f>
        <v>0</v>
      </c>
      <c r="AO184" s="22">
        <f t="shared" si="702"/>
        <v>71197.200000000012</v>
      </c>
      <c r="AP184" s="22">
        <f>AP186+AP187</f>
        <v>0</v>
      </c>
      <c r="AQ184" s="22">
        <f t="shared" si="703"/>
        <v>71197.200000000012</v>
      </c>
      <c r="AR184" s="22">
        <f>AR186+AR187</f>
        <v>0</v>
      </c>
      <c r="AS184" s="22">
        <f t="shared" si="704"/>
        <v>71197.200000000012</v>
      </c>
      <c r="AT184" s="22">
        <f>AT186+AT187</f>
        <v>0</v>
      </c>
      <c r="AU184" s="22">
        <f t="shared" si="705"/>
        <v>71197.200000000012</v>
      </c>
      <c r="AV184" s="22">
        <f>AV186+AV187+AV188</f>
        <v>0</v>
      </c>
      <c r="AW184" s="22">
        <f t="shared" si="706"/>
        <v>71197.200000000012</v>
      </c>
      <c r="AX184" s="22">
        <f>AX186+AX187+AX188</f>
        <v>0</v>
      </c>
      <c r="AY184" s="22">
        <f t="shared" si="707"/>
        <v>71197.200000000012</v>
      </c>
      <c r="AZ184" s="22">
        <f>AZ186+AZ187+AZ188</f>
        <v>0</v>
      </c>
      <c r="BA184" s="22">
        <f t="shared" si="708"/>
        <v>71197.200000000012</v>
      </c>
      <c r="BB184" s="22">
        <f>BB186+BB187+BB188</f>
        <v>0</v>
      </c>
      <c r="BC184" s="22">
        <f t="shared" si="709"/>
        <v>71197.200000000012</v>
      </c>
      <c r="BD184" s="22">
        <f>BD186+BD187+BD188</f>
        <v>0</v>
      </c>
      <c r="BE184" s="22">
        <f t="shared" si="710"/>
        <v>71197.200000000012</v>
      </c>
      <c r="BF184" s="22">
        <f t="shared" si="720"/>
        <v>18552.5</v>
      </c>
      <c r="BG184" s="22">
        <f>BG186+BG187</f>
        <v>0</v>
      </c>
      <c r="BH184" s="22">
        <f t="shared" si="698"/>
        <v>18552.5</v>
      </c>
      <c r="BI184" s="22">
        <f>BI186+BI187</f>
        <v>0</v>
      </c>
      <c r="BJ184" s="22">
        <f>BH184+BI184</f>
        <v>18552.5</v>
      </c>
      <c r="BK184" s="22">
        <f>BK186+BK187</f>
        <v>0</v>
      </c>
      <c r="BL184" s="22">
        <f t="shared" si="711"/>
        <v>18552.5</v>
      </c>
      <c r="BM184" s="22">
        <f>BM186+BM187</f>
        <v>0</v>
      </c>
      <c r="BN184" s="22">
        <f t="shared" si="712"/>
        <v>18552.5</v>
      </c>
      <c r="BO184" s="22">
        <f>BO186+BO187</f>
        <v>0</v>
      </c>
      <c r="BP184" s="22">
        <f t="shared" si="713"/>
        <v>18552.5</v>
      </c>
      <c r="BQ184" s="22">
        <f>BQ186+BQ187</f>
        <v>0</v>
      </c>
      <c r="BR184" s="22">
        <f t="shared" si="714"/>
        <v>18552.5</v>
      </c>
      <c r="BS184" s="22">
        <f>BS186+BS187</f>
        <v>0</v>
      </c>
      <c r="BT184" s="22">
        <f t="shared" si="715"/>
        <v>18552.5</v>
      </c>
      <c r="BU184" s="22">
        <f>BU186+BU187+BU188</f>
        <v>0</v>
      </c>
      <c r="BV184" s="22">
        <f t="shared" si="716"/>
        <v>18552.5</v>
      </c>
      <c r="BW184" s="22">
        <f>BW186+BW187+BW188</f>
        <v>0</v>
      </c>
      <c r="BX184" s="22">
        <f t="shared" si="717"/>
        <v>18552.5</v>
      </c>
      <c r="BY184" s="22">
        <f>BY186+BY187+BY188</f>
        <v>0</v>
      </c>
      <c r="BZ184" s="22">
        <f t="shared" si="718"/>
        <v>18552.5</v>
      </c>
      <c r="CA184" s="12"/>
      <c r="CC184" s="5"/>
    </row>
    <row r="185" spans="1:81" x14ac:dyDescent="0.3">
      <c r="A185" s="1"/>
      <c r="B185" s="33" t="s">
        <v>5</v>
      </c>
      <c r="C185" s="34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12"/>
      <c r="CC185" s="5"/>
    </row>
    <row r="186" spans="1:81" hidden="1" x14ac:dyDescent="0.3">
      <c r="A186" s="1"/>
      <c r="B186" s="15" t="s">
        <v>6</v>
      </c>
      <c r="C186" s="4"/>
      <c r="D186" s="22">
        <v>37541.5</v>
      </c>
      <c r="E186" s="22"/>
      <c r="F186" s="22">
        <f t="shared" si="695"/>
        <v>37541.5</v>
      </c>
      <c r="G186" s="22"/>
      <c r="H186" s="22">
        <f t="shared" ref="H186:H191" si="721">F186+G186</f>
        <v>37541.5</v>
      </c>
      <c r="I186" s="22"/>
      <c r="J186" s="22">
        <f>H186+I186</f>
        <v>37541.5</v>
      </c>
      <c r="K186" s="22"/>
      <c r="L186" s="22">
        <f>J186+K186</f>
        <v>37541.5</v>
      </c>
      <c r="M186" s="22"/>
      <c r="N186" s="22">
        <f>L186+M186</f>
        <v>37541.5</v>
      </c>
      <c r="O186" s="22"/>
      <c r="P186" s="22">
        <f>N186+O186</f>
        <v>37541.5</v>
      </c>
      <c r="Q186" s="22"/>
      <c r="R186" s="22">
        <f>P186+Q186</f>
        <v>37541.5</v>
      </c>
      <c r="S186" s="22"/>
      <c r="T186" s="22">
        <f>R186+S186</f>
        <v>37541.5</v>
      </c>
      <c r="U186" s="22"/>
      <c r="V186" s="22">
        <f>T186+U186</f>
        <v>37541.5</v>
      </c>
      <c r="W186" s="22"/>
      <c r="X186" s="22">
        <f t="shared" ref="X186:X191" si="722">V186+W186</f>
        <v>37541.5</v>
      </c>
      <c r="Y186" s="22"/>
      <c r="Z186" s="22">
        <f t="shared" ref="Z186:Z191" si="723">X186+Y186</f>
        <v>37541.5</v>
      </c>
      <c r="AA186" s="22"/>
      <c r="AB186" s="22">
        <f t="shared" ref="AB186:AB191" si="724">Z186+AA186</f>
        <v>37541.5</v>
      </c>
      <c r="AC186" s="22"/>
      <c r="AD186" s="22">
        <f t="shared" ref="AD186:AD191" si="725">AB186+AC186</f>
        <v>37541.5</v>
      </c>
      <c r="AE186" s="22"/>
      <c r="AF186" s="22">
        <f t="shared" ref="AF186:AF191" si="726">AD186+AE186</f>
        <v>37541.5</v>
      </c>
      <c r="AG186" s="22">
        <v>18724.900000000001</v>
      </c>
      <c r="AH186" s="22"/>
      <c r="AI186" s="22">
        <f t="shared" si="697"/>
        <v>18724.900000000001</v>
      </c>
      <c r="AJ186" s="22"/>
      <c r="AK186" s="22">
        <f>AI186+AJ186</f>
        <v>18724.900000000001</v>
      </c>
      <c r="AL186" s="22"/>
      <c r="AM186" s="22">
        <f t="shared" ref="AM186:AM191" si="727">AK186+AL186</f>
        <v>18724.900000000001</v>
      </c>
      <c r="AN186" s="22"/>
      <c r="AO186" s="22">
        <f t="shared" ref="AO186:AO191" si="728">AM186+AN186</f>
        <v>18724.900000000001</v>
      </c>
      <c r="AP186" s="22"/>
      <c r="AQ186" s="22">
        <f t="shared" ref="AQ186:AQ191" si="729">AO186+AP186</f>
        <v>18724.900000000001</v>
      </c>
      <c r="AR186" s="22"/>
      <c r="AS186" s="22">
        <f t="shared" ref="AS186:AS191" si="730">AQ186+AR186</f>
        <v>18724.900000000001</v>
      </c>
      <c r="AT186" s="22"/>
      <c r="AU186" s="22">
        <f t="shared" ref="AU186:AU191" si="731">AS186+AT186</f>
        <v>18724.900000000001</v>
      </c>
      <c r="AV186" s="22"/>
      <c r="AW186" s="22">
        <f t="shared" ref="AW186:AW191" si="732">AU186+AV186</f>
        <v>18724.900000000001</v>
      </c>
      <c r="AX186" s="22"/>
      <c r="AY186" s="22">
        <f t="shared" ref="AY186:AY191" si="733">AW186+AX186</f>
        <v>18724.900000000001</v>
      </c>
      <c r="AZ186" s="22"/>
      <c r="BA186" s="22">
        <f t="shared" ref="BA186:BA191" si="734">AY186+AZ186</f>
        <v>18724.900000000001</v>
      </c>
      <c r="BB186" s="22"/>
      <c r="BC186" s="22">
        <f t="shared" ref="BC186:BC191" si="735">BA186+BB186</f>
        <v>18724.900000000001</v>
      </c>
      <c r="BD186" s="22"/>
      <c r="BE186" s="22">
        <f t="shared" ref="BE186:BE191" si="736">BC186+BD186</f>
        <v>18724.900000000001</v>
      </c>
      <c r="BF186" s="22">
        <v>4879.3</v>
      </c>
      <c r="BG186" s="22"/>
      <c r="BH186" s="22">
        <f t="shared" si="698"/>
        <v>4879.3</v>
      </c>
      <c r="BI186" s="22"/>
      <c r="BJ186" s="22">
        <f>BH186+BI186</f>
        <v>4879.3</v>
      </c>
      <c r="BK186" s="22"/>
      <c r="BL186" s="22">
        <f t="shared" ref="BL186:BL191" si="737">BJ186+BK186</f>
        <v>4879.3</v>
      </c>
      <c r="BM186" s="22"/>
      <c r="BN186" s="22">
        <f t="shared" ref="BN186:BN191" si="738">BL186+BM186</f>
        <v>4879.3</v>
      </c>
      <c r="BO186" s="22"/>
      <c r="BP186" s="22">
        <f t="shared" ref="BP186:BP191" si="739">BN186+BO186</f>
        <v>4879.3</v>
      </c>
      <c r="BQ186" s="22"/>
      <c r="BR186" s="22">
        <f t="shared" ref="BR186:BR191" si="740">BP186+BQ186</f>
        <v>4879.3</v>
      </c>
      <c r="BS186" s="22"/>
      <c r="BT186" s="22">
        <f t="shared" ref="BT186:BT191" si="741">BR186+BS186</f>
        <v>4879.3</v>
      </c>
      <c r="BU186" s="22"/>
      <c r="BV186" s="22">
        <f t="shared" ref="BV186:BV191" si="742">BT186+BU186</f>
        <v>4879.3</v>
      </c>
      <c r="BW186" s="22"/>
      <c r="BX186" s="22">
        <f t="shared" ref="BX186:BX191" si="743">BV186+BW186</f>
        <v>4879.3</v>
      </c>
      <c r="BY186" s="22"/>
      <c r="BZ186" s="22">
        <f t="shared" ref="BZ186:BZ191" si="744">BX186+BY186</f>
        <v>4879.3</v>
      </c>
      <c r="CA186" s="12" t="s">
        <v>269</v>
      </c>
      <c r="CB186" s="7" t="s">
        <v>28</v>
      </c>
      <c r="CC186" s="5"/>
    </row>
    <row r="187" spans="1:81" x14ac:dyDescent="0.3">
      <c r="A187" s="1"/>
      <c r="B187" s="33" t="s">
        <v>24</v>
      </c>
      <c r="C187" s="34"/>
      <c r="D187" s="22">
        <v>105201.60000000001</v>
      </c>
      <c r="E187" s="22"/>
      <c r="F187" s="22">
        <f t="shared" si="695"/>
        <v>105201.60000000001</v>
      </c>
      <c r="G187" s="22"/>
      <c r="H187" s="22">
        <f t="shared" si="721"/>
        <v>105201.60000000001</v>
      </c>
      <c r="I187" s="22"/>
      <c r="J187" s="22">
        <f>H187+I187</f>
        <v>105201.60000000001</v>
      </c>
      <c r="K187" s="22"/>
      <c r="L187" s="22">
        <f>J187+K187</f>
        <v>105201.60000000001</v>
      </c>
      <c r="M187" s="22"/>
      <c r="N187" s="22">
        <f>L187+M187</f>
        <v>105201.60000000001</v>
      </c>
      <c r="O187" s="22"/>
      <c r="P187" s="22">
        <f>N187+O187</f>
        <v>105201.60000000001</v>
      </c>
      <c r="Q187" s="22"/>
      <c r="R187" s="22">
        <f>P187+Q187</f>
        <v>105201.60000000001</v>
      </c>
      <c r="S187" s="22"/>
      <c r="T187" s="22">
        <f>R187+S187</f>
        <v>105201.60000000001</v>
      </c>
      <c r="U187" s="22"/>
      <c r="V187" s="22">
        <f>T187+U187</f>
        <v>105201.60000000001</v>
      </c>
      <c r="W187" s="22"/>
      <c r="X187" s="22">
        <f t="shared" si="722"/>
        <v>105201.60000000001</v>
      </c>
      <c r="Y187" s="22"/>
      <c r="Z187" s="22">
        <f t="shared" si="723"/>
        <v>105201.60000000001</v>
      </c>
      <c r="AA187" s="22"/>
      <c r="AB187" s="22">
        <f t="shared" si="724"/>
        <v>105201.60000000001</v>
      </c>
      <c r="AC187" s="22"/>
      <c r="AD187" s="22">
        <f t="shared" si="725"/>
        <v>105201.60000000001</v>
      </c>
      <c r="AE187" s="22"/>
      <c r="AF187" s="22">
        <f t="shared" si="726"/>
        <v>105201.60000000001</v>
      </c>
      <c r="AG187" s="22">
        <v>52472.3</v>
      </c>
      <c r="AH187" s="22"/>
      <c r="AI187" s="22">
        <f t="shared" si="697"/>
        <v>52472.3</v>
      </c>
      <c r="AJ187" s="22"/>
      <c r="AK187" s="22">
        <f>AI187+AJ187</f>
        <v>52472.3</v>
      </c>
      <c r="AL187" s="22"/>
      <c r="AM187" s="22">
        <f t="shared" si="727"/>
        <v>52472.3</v>
      </c>
      <c r="AN187" s="22"/>
      <c r="AO187" s="22">
        <f t="shared" si="728"/>
        <v>52472.3</v>
      </c>
      <c r="AP187" s="22"/>
      <c r="AQ187" s="22">
        <f t="shared" si="729"/>
        <v>52472.3</v>
      </c>
      <c r="AR187" s="22"/>
      <c r="AS187" s="22">
        <f t="shared" si="730"/>
        <v>52472.3</v>
      </c>
      <c r="AT187" s="22"/>
      <c r="AU187" s="22">
        <f t="shared" si="731"/>
        <v>52472.3</v>
      </c>
      <c r="AV187" s="22"/>
      <c r="AW187" s="22">
        <f t="shared" si="732"/>
        <v>52472.3</v>
      </c>
      <c r="AX187" s="22"/>
      <c r="AY187" s="22">
        <f t="shared" si="733"/>
        <v>52472.3</v>
      </c>
      <c r="AZ187" s="22"/>
      <c r="BA187" s="22">
        <f t="shared" si="734"/>
        <v>52472.3</v>
      </c>
      <c r="BB187" s="22"/>
      <c r="BC187" s="22">
        <f t="shared" si="735"/>
        <v>52472.3</v>
      </c>
      <c r="BD187" s="22"/>
      <c r="BE187" s="22">
        <f t="shared" si="736"/>
        <v>52472.3</v>
      </c>
      <c r="BF187" s="22">
        <v>13673.2</v>
      </c>
      <c r="BG187" s="22"/>
      <c r="BH187" s="22">
        <f t="shared" si="698"/>
        <v>13673.2</v>
      </c>
      <c r="BI187" s="22"/>
      <c r="BJ187" s="22">
        <f>BH187+BI187</f>
        <v>13673.2</v>
      </c>
      <c r="BK187" s="22"/>
      <c r="BL187" s="22">
        <f t="shared" si="737"/>
        <v>13673.2</v>
      </c>
      <c r="BM187" s="22"/>
      <c r="BN187" s="22">
        <f t="shared" si="738"/>
        <v>13673.2</v>
      </c>
      <c r="BO187" s="22"/>
      <c r="BP187" s="22">
        <f t="shared" si="739"/>
        <v>13673.2</v>
      </c>
      <c r="BQ187" s="22"/>
      <c r="BR187" s="22">
        <f t="shared" si="740"/>
        <v>13673.2</v>
      </c>
      <c r="BS187" s="22"/>
      <c r="BT187" s="22">
        <f t="shared" si="741"/>
        <v>13673.2</v>
      </c>
      <c r="BU187" s="22"/>
      <c r="BV187" s="22">
        <f t="shared" si="742"/>
        <v>13673.2</v>
      </c>
      <c r="BW187" s="22"/>
      <c r="BX187" s="22">
        <f t="shared" si="743"/>
        <v>13673.2</v>
      </c>
      <c r="BY187" s="22"/>
      <c r="BZ187" s="22">
        <f t="shared" si="744"/>
        <v>13673.2</v>
      </c>
      <c r="CA187" s="12" t="s">
        <v>269</v>
      </c>
      <c r="CC187" s="5"/>
    </row>
    <row r="188" spans="1:81" hidden="1" x14ac:dyDescent="0.3">
      <c r="A188" s="1"/>
      <c r="B188" s="33" t="s">
        <v>15</v>
      </c>
      <c r="C188" s="34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>
        <f t="shared" si="722"/>
        <v>0</v>
      </c>
      <c r="Y188" s="22"/>
      <c r="Z188" s="22">
        <f t="shared" si="723"/>
        <v>0</v>
      </c>
      <c r="AA188" s="22"/>
      <c r="AB188" s="22">
        <f t="shared" si="724"/>
        <v>0</v>
      </c>
      <c r="AC188" s="22"/>
      <c r="AD188" s="22">
        <f t="shared" si="725"/>
        <v>0</v>
      </c>
      <c r="AE188" s="22"/>
      <c r="AF188" s="22">
        <f t="shared" si="726"/>
        <v>0</v>
      </c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>
        <f t="shared" si="732"/>
        <v>0</v>
      </c>
      <c r="AX188" s="22"/>
      <c r="AY188" s="22">
        <f t="shared" si="733"/>
        <v>0</v>
      </c>
      <c r="AZ188" s="22"/>
      <c r="BA188" s="22">
        <f t="shared" si="734"/>
        <v>0</v>
      </c>
      <c r="BB188" s="22"/>
      <c r="BC188" s="22">
        <f t="shared" si="735"/>
        <v>0</v>
      </c>
      <c r="BD188" s="22"/>
      <c r="BE188" s="22">
        <f t="shared" si="736"/>
        <v>0</v>
      </c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>
        <f t="shared" si="742"/>
        <v>0</v>
      </c>
      <c r="BW188" s="22"/>
      <c r="BX188" s="22">
        <f t="shared" si="743"/>
        <v>0</v>
      </c>
      <c r="BY188" s="22"/>
      <c r="BZ188" s="22">
        <f t="shared" si="744"/>
        <v>0</v>
      </c>
      <c r="CA188" s="12" t="s">
        <v>268</v>
      </c>
      <c r="CB188" s="7" t="s">
        <v>28</v>
      </c>
      <c r="CC188" s="5"/>
    </row>
    <row r="189" spans="1:81" x14ac:dyDescent="0.3">
      <c r="A189" s="1"/>
      <c r="B189" s="33" t="s">
        <v>222</v>
      </c>
      <c r="C189" s="34"/>
      <c r="D189" s="22"/>
      <c r="E189" s="22"/>
      <c r="F189" s="22"/>
      <c r="G189" s="22">
        <f>G190</f>
        <v>91891.491999999998</v>
      </c>
      <c r="H189" s="22">
        <f t="shared" si="721"/>
        <v>91891.491999999998</v>
      </c>
      <c r="I189" s="22">
        <f>I190</f>
        <v>-90.495000000000005</v>
      </c>
      <c r="J189" s="22">
        <f>H189+I189</f>
        <v>91800.997000000003</v>
      </c>
      <c r="K189" s="22">
        <f>K190</f>
        <v>0</v>
      </c>
      <c r="L189" s="22">
        <f>J189+K189</f>
        <v>91800.997000000003</v>
      </c>
      <c r="M189" s="22">
        <f>M190</f>
        <v>0</v>
      </c>
      <c r="N189" s="22">
        <f>L189+M189</f>
        <v>91800.997000000003</v>
      </c>
      <c r="O189" s="22">
        <f>O190</f>
        <v>0</v>
      </c>
      <c r="P189" s="22">
        <f>N189+O189</f>
        <v>91800.997000000003</v>
      </c>
      <c r="Q189" s="22">
        <f>Q190</f>
        <v>0</v>
      </c>
      <c r="R189" s="22">
        <f>P189+Q189</f>
        <v>91800.997000000003</v>
      </c>
      <c r="S189" s="22">
        <f>S190</f>
        <v>0</v>
      </c>
      <c r="T189" s="22">
        <f>R189+S189</f>
        <v>91800.997000000003</v>
      </c>
      <c r="U189" s="22">
        <f>U190</f>
        <v>0</v>
      </c>
      <c r="V189" s="22">
        <f>T189+U189</f>
        <v>91800.997000000003</v>
      </c>
      <c r="W189" s="22">
        <f>W190</f>
        <v>0</v>
      </c>
      <c r="X189" s="22">
        <f t="shared" si="722"/>
        <v>91800.997000000003</v>
      </c>
      <c r="Y189" s="22">
        <f>Y190</f>
        <v>0</v>
      </c>
      <c r="Z189" s="22">
        <f t="shared" si="723"/>
        <v>91800.997000000003</v>
      </c>
      <c r="AA189" s="22">
        <f>AA190</f>
        <v>0</v>
      </c>
      <c r="AB189" s="22">
        <f t="shared" si="724"/>
        <v>91800.997000000003</v>
      </c>
      <c r="AC189" s="22">
        <f>AC190</f>
        <v>0</v>
      </c>
      <c r="AD189" s="22">
        <f t="shared" si="725"/>
        <v>91800.997000000003</v>
      </c>
      <c r="AE189" s="22">
        <f>AE190</f>
        <v>0</v>
      </c>
      <c r="AF189" s="22">
        <f t="shared" si="726"/>
        <v>91800.997000000003</v>
      </c>
      <c r="AG189" s="22"/>
      <c r="AH189" s="22"/>
      <c r="AI189" s="22"/>
      <c r="AJ189" s="22">
        <f>AJ190</f>
        <v>0</v>
      </c>
      <c r="AK189" s="22">
        <f>AI189+AJ189</f>
        <v>0</v>
      </c>
      <c r="AL189" s="22">
        <f>AL190</f>
        <v>0</v>
      </c>
      <c r="AM189" s="22">
        <f t="shared" si="727"/>
        <v>0</v>
      </c>
      <c r="AN189" s="22">
        <f>AN190</f>
        <v>0</v>
      </c>
      <c r="AO189" s="22">
        <f t="shared" si="728"/>
        <v>0</v>
      </c>
      <c r="AP189" s="22">
        <f>AP190</f>
        <v>0</v>
      </c>
      <c r="AQ189" s="22">
        <f t="shared" si="729"/>
        <v>0</v>
      </c>
      <c r="AR189" s="22">
        <f>AR190</f>
        <v>0</v>
      </c>
      <c r="AS189" s="22">
        <f t="shared" si="730"/>
        <v>0</v>
      </c>
      <c r="AT189" s="22">
        <f>AT190</f>
        <v>0</v>
      </c>
      <c r="AU189" s="22">
        <f t="shared" si="731"/>
        <v>0</v>
      </c>
      <c r="AV189" s="22">
        <f>AV190</f>
        <v>0</v>
      </c>
      <c r="AW189" s="22">
        <f t="shared" si="732"/>
        <v>0</v>
      </c>
      <c r="AX189" s="22">
        <f>AX190</f>
        <v>0</v>
      </c>
      <c r="AY189" s="22">
        <f t="shared" si="733"/>
        <v>0</v>
      </c>
      <c r="AZ189" s="22">
        <f>AZ190</f>
        <v>0</v>
      </c>
      <c r="BA189" s="22">
        <f t="shared" si="734"/>
        <v>0</v>
      </c>
      <c r="BB189" s="22">
        <f>BB190</f>
        <v>0</v>
      </c>
      <c r="BC189" s="22">
        <f t="shared" si="735"/>
        <v>0</v>
      </c>
      <c r="BD189" s="22">
        <f>BD190</f>
        <v>0</v>
      </c>
      <c r="BE189" s="22">
        <f t="shared" si="736"/>
        <v>0</v>
      </c>
      <c r="BF189" s="22"/>
      <c r="BG189" s="22"/>
      <c r="BH189" s="22"/>
      <c r="BI189" s="22">
        <f>BI190</f>
        <v>0</v>
      </c>
      <c r="BJ189" s="22">
        <f>BH189+BI189</f>
        <v>0</v>
      </c>
      <c r="BK189" s="22">
        <f>BK190</f>
        <v>0</v>
      </c>
      <c r="BL189" s="22">
        <f t="shared" si="737"/>
        <v>0</v>
      </c>
      <c r="BM189" s="22">
        <f>BM190</f>
        <v>0</v>
      </c>
      <c r="BN189" s="22">
        <f t="shared" si="738"/>
        <v>0</v>
      </c>
      <c r="BO189" s="22">
        <f>BO190</f>
        <v>0</v>
      </c>
      <c r="BP189" s="22">
        <f t="shared" si="739"/>
        <v>0</v>
      </c>
      <c r="BQ189" s="22">
        <f>BQ190</f>
        <v>0</v>
      </c>
      <c r="BR189" s="22">
        <f t="shared" si="740"/>
        <v>0</v>
      </c>
      <c r="BS189" s="22">
        <f>BS190</f>
        <v>0</v>
      </c>
      <c r="BT189" s="22">
        <f t="shared" si="741"/>
        <v>0</v>
      </c>
      <c r="BU189" s="22">
        <f>BU190</f>
        <v>0</v>
      </c>
      <c r="BV189" s="22">
        <f t="shared" si="742"/>
        <v>0</v>
      </c>
      <c r="BW189" s="22">
        <f>BW190</f>
        <v>0</v>
      </c>
      <c r="BX189" s="22">
        <f t="shared" si="743"/>
        <v>0</v>
      </c>
      <c r="BY189" s="22">
        <f>BY190</f>
        <v>0</v>
      </c>
      <c r="BZ189" s="22">
        <f t="shared" si="744"/>
        <v>0</v>
      </c>
      <c r="CA189" s="12"/>
      <c r="CC189" s="5"/>
    </row>
    <row r="190" spans="1:81" ht="56.25" x14ac:dyDescent="0.3">
      <c r="A190" s="1" t="s">
        <v>199</v>
      </c>
      <c r="B190" s="33" t="s">
        <v>240</v>
      </c>
      <c r="C190" s="34" t="s">
        <v>31</v>
      </c>
      <c r="D190" s="22"/>
      <c r="E190" s="22"/>
      <c r="F190" s="22"/>
      <c r="G190" s="22">
        <f>3164.312+88727.18</f>
        <v>91891.491999999998</v>
      </c>
      <c r="H190" s="22">
        <f t="shared" si="721"/>
        <v>91891.491999999998</v>
      </c>
      <c r="I190" s="22">
        <v>-90.495000000000005</v>
      </c>
      <c r="J190" s="22">
        <f>H190+I190</f>
        <v>91800.997000000003</v>
      </c>
      <c r="K190" s="22"/>
      <c r="L190" s="22">
        <f>J190+K190</f>
        <v>91800.997000000003</v>
      </c>
      <c r="M190" s="22"/>
      <c r="N190" s="22">
        <f>L190+M190</f>
        <v>91800.997000000003</v>
      </c>
      <c r="O190" s="22"/>
      <c r="P190" s="22">
        <f>N190+O190</f>
        <v>91800.997000000003</v>
      </c>
      <c r="Q190" s="22"/>
      <c r="R190" s="22">
        <f>P190+Q190</f>
        <v>91800.997000000003</v>
      </c>
      <c r="S190" s="22"/>
      <c r="T190" s="22">
        <f>R190+S190</f>
        <v>91800.997000000003</v>
      </c>
      <c r="U190" s="22"/>
      <c r="V190" s="22">
        <f>T190+U190</f>
        <v>91800.997000000003</v>
      </c>
      <c r="W190" s="22"/>
      <c r="X190" s="22">
        <f t="shared" si="722"/>
        <v>91800.997000000003</v>
      </c>
      <c r="Y190" s="22"/>
      <c r="Z190" s="22">
        <f t="shared" si="723"/>
        <v>91800.997000000003</v>
      </c>
      <c r="AA190" s="22"/>
      <c r="AB190" s="22">
        <f t="shared" si="724"/>
        <v>91800.997000000003</v>
      </c>
      <c r="AC190" s="22"/>
      <c r="AD190" s="22">
        <f t="shared" si="725"/>
        <v>91800.997000000003</v>
      </c>
      <c r="AE190" s="22"/>
      <c r="AF190" s="22">
        <f t="shared" si="726"/>
        <v>91800.997000000003</v>
      </c>
      <c r="AG190" s="22"/>
      <c r="AH190" s="22"/>
      <c r="AI190" s="22"/>
      <c r="AJ190" s="22"/>
      <c r="AK190" s="22">
        <f>AI190+AJ190</f>
        <v>0</v>
      </c>
      <c r="AL190" s="22"/>
      <c r="AM190" s="22">
        <f t="shared" si="727"/>
        <v>0</v>
      </c>
      <c r="AN190" s="22"/>
      <c r="AO190" s="22">
        <f t="shared" si="728"/>
        <v>0</v>
      </c>
      <c r="AP190" s="22"/>
      <c r="AQ190" s="22">
        <f t="shared" si="729"/>
        <v>0</v>
      </c>
      <c r="AR190" s="22"/>
      <c r="AS190" s="22">
        <f t="shared" si="730"/>
        <v>0</v>
      </c>
      <c r="AT190" s="22"/>
      <c r="AU190" s="22">
        <f t="shared" si="731"/>
        <v>0</v>
      </c>
      <c r="AV190" s="22"/>
      <c r="AW190" s="22">
        <f t="shared" si="732"/>
        <v>0</v>
      </c>
      <c r="AX190" s="22"/>
      <c r="AY190" s="22">
        <f t="shared" si="733"/>
        <v>0</v>
      </c>
      <c r="AZ190" s="22"/>
      <c r="BA190" s="22">
        <f t="shared" si="734"/>
        <v>0</v>
      </c>
      <c r="BB190" s="22"/>
      <c r="BC190" s="22">
        <f t="shared" si="735"/>
        <v>0</v>
      </c>
      <c r="BD190" s="22"/>
      <c r="BE190" s="22">
        <f t="shared" si="736"/>
        <v>0</v>
      </c>
      <c r="BF190" s="22"/>
      <c r="BG190" s="22"/>
      <c r="BH190" s="22"/>
      <c r="BI190" s="22"/>
      <c r="BJ190" s="22">
        <f>BH190+BI190</f>
        <v>0</v>
      </c>
      <c r="BK190" s="22"/>
      <c r="BL190" s="22">
        <f t="shared" si="737"/>
        <v>0</v>
      </c>
      <c r="BM190" s="22"/>
      <c r="BN190" s="22">
        <f t="shared" si="738"/>
        <v>0</v>
      </c>
      <c r="BO190" s="22"/>
      <c r="BP190" s="22">
        <f t="shared" si="739"/>
        <v>0</v>
      </c>
      <c r="BQ190" s="22"/>
      <c r="BR190" s="22">
        <f t="shared" si="740"/>
        <v>0</v>
      </c>
      <c r="BS190" s="22"/>
      <c r="BT190" s="22">
        <f t="shared" si="741"/>
        <v>0</v>
      </c>
      <c r="BU190" s="22"/>
      <c r="BV190" s="22">
        <f t="shared" si="742"/>
        <v>0</v>
      </c>
      <c r="BW190" s="22"/>
      <c r="BX190" s="22">
        <f t="shared" si="743"/>
        <v>0</v>
      </c>
      <c r="BY190" s="22"/>
      <c r="BZ190" s="22">
        <f t="shared" si="744"/>
        <v>0</v>
      </c>
      <c r="CA190" s="16" t="s">
        <v>223</v>
      </c>
      <c r="CC190" s="5"/>
    </row>
    <row r="191" spans="1:81" x14ac:dyDescent="0.3">
      <c r="A191" s="1"/>
      <c r="B191" s="33" t="s">
        <v>7</v>
      </c>
      <c r="C191" s="33"/>
      <c r="D191" s="22">
        <f>D195+D196+D200+D201</f>
        <v>332580.8</v>
      </c>
      <c r="E191" s="22">
        <f>E195+E196+E200+E201</f>
        <v>0</v>
      </c>
      <c r="F191" s="22">
        <f t="shared" si="695"/>
        <v>332580.8</v>
      </c>
      <c r="G191" s="22">
        <f>G195+G196+G200+G201+G202</f>
        <v>106617.02500000001</v>
      </c>
      <c r="H191" s="22">
        <f t="shared" si="721"/>
        <v>439197.82500000001</v>
      </c>
      <c r="I191" s="22">
        <f>I195+I196+I200+I201+I202</f>
        <v>0</v>
      </c>
      <c r="J191" s="22">
        <f>H191+I191</f>
        <v>439197.82500000001</v>
      </c>
      <c r="K191" s="22">
        <f>K195+K196+K200+K201+K202</f>
        <v>0</v>
      </c>
      <c r="L191" s="22">
        <f>J191+K191</f>
        <v>439197.82500000001</v>
      </c>
      <c r="M191" s="22">
        <f>M195+M196+M200+M201+M202</f>
        <v>0</v>
      </c>
      <c r="N191" s="22">
        <f>L191+M191</f>
        <v>439197.82500000001</v>
      </c>
      <c r="O191" s="22">
        <f>O195+O196+O200+O201+O202</f>
        <v>0</v>
      </c>
      <c r="P191" s="22">
        <f>N191+O191</f>
        <v>439197.82500000001</v>
      </c>
      <c r="Q191" s="22">
        <f>Q195+Q196+Q200+Q201+Q202</f>
        <v>0</v>
      </c>
      <c r="R191" s="22">
        <f>P191+Q191</f>
        <v>439197.82500000001</v>
      </c>
      <c r="S191" s="22">
        <f>S195+S196+S200+S201+S202</f>
        <v>0</v>
      </c>
      <c r="T191" s="22">
        <f>R191+S191</f>
        <v>439197.82500000001</v>
      </c>
      <c r="U191" s="22">
        <f>U195+U196+U200+U201+U202</f>
        <v>0</v>
      </c>
      <c r="V191" s="22">
        <f>T191+U191</f>
        <v>439197.82500000001</v>
      </c>
      <c r="W191" s="22">
        <f>W195+W196+W200+W201+W202</f>
        <v>0</v>
      </c>
      <c r="X191" s="22">
        <f t="shared" si="722"/>
        <v>439197.82500000001</v>
      </c>
      <c r="Y191" s="22">
        <f>Y195+Y196+Y200+Y201+Y202</f>
        <v>0</v>
      </c>
      <c r="Z191" s="22">
        <f t="shared" si="723"/>
        <v>439197.82500000001</v>
      </c>
      <c r="AA191" s="22">
        <f>AA195+AA196+AA200+AA201+AA202</f>
        <v>0</v>
      </c>
      <c r="AB191" s="22">
        <f t="shared" si="724"/>
        <v>439197.82500000001</v>
      </c>
      <c r="AC191" s="22">
        <f>AC195+AC196+AC200+AC201+AC202</f>
        <v>0</v>
      </c>
      <c r="AD191" s="22">
        <f t="shared" si="725"/>
        <v>439197.82500000001</v>
      </c>
      <c r="AE191" s="22">
        <f>AE195+AE196+AE200+AE201+AE202</f>
        <v>0</v>
      </c>
      <c r="AF191" s="22">
        <f t="shared" si="726"/>
        <v>439197.82500000001</v>
      </c>
      <c r="AG191" s="22">
        <f t="shared" ref="AG191:BF191" si="745">AG195+AG196+AG200+AG201</f>
        <v>133857.79999999999</v>
      </c>
      <c r="AH191" s="22">
        <f>AH195+AH196+AH200+AH201</f>
        <v>0</v>
      </c>
      <c r="AI191" s="22">
        <f t="shared" si="697"/>
        <v>133857.79999999999</v>
      </c>
      <c r="AJ191" s="22">
        <f>AJ195+AJ196+AJ200+AJ201+AJ202</f>
        <v>0</v>
      </c>
      <c r="AK191" s="22">
        <f>AI191+AJ191</f>
        <v>133857.79999999999</v>
      </c>
      <c r="AL191" s="22">
        <f>AL195+AL196+AL200+AL201+AL202</f>
        <v>0</v>
      </c>
      <c r="AM191" s="22">
        <f t="shared" si="727"/>
        <v>133857.79999999999</v>
      </c>
      <c r="AN191" s="22">
        <f>AN195+AN196+AN200+AN201+AN202</f>
        <v>0</v>
      </c>
      <c r="AO191" s="22">
        <f t="shared" si="728"/>
        <v>133857.79999999999</v>
      </c>
      <c r="AP191" s="22">
        <f>AP195+AP196+AP200+AP201+AP202</f>
        <v>0</v>
      </c>
      <c r="AQ191" s="22">
        <f t="shared" si="729"/>
        <v>133857.79999999999</v>
      </c>
      <c r="AR191" s="22">
        <f>AR195+AR196+AR200+AR201+AR202</f>
        <v>0</v>
      </c>
      <c r="AS191" s="22">
        <f t="shared" si="730"/>
        <v>133857.79999999999</v>
      </c>
      <c r="AT191" s="22">
        <f>AT195+AT196+AT200+AT201+AT202</f>
        <v>0</v>
      </c>
      <c r="AU191" s="22">
        <f t="shared" si="731"/>
        <v>133857.79999999999</v>
      </c>
      <c r="AV191" s="22">
        <f>AV195+AV196+AV200+AV201+AV202</f>
        <v>0</v>
      </c>
      <c r="AW191" s="22">
        <f t="shared" si="732"/>
        <v>133857.79999999999</v>
      </c>
      <c r="AX191" s="22">
        <f>AX195+AX196+AX200+AX201+AX202</f>
        <v>0</v>
      </c>
      <c r="AY191" s="22">
        <f t="shared" si="733"/>
        <v>133857.79999999999</v>
      </c>
      <c r="AZ191" s="22">
        <f>AZ195+AZ196+AZ200+AZ201+AZ202</f>
        <v>0</v>
      </c>
      <c r="BA191" s="22">
        <f t="shared" si="734"/>
        <v>133857.79999999999</v>
      </c>
      <c r="BB191" s="22">
        <f>BB195+BB196+BB200+BB201+BB202</f>
        <v>0</v>
      </c>
      <c r="BC191" s="22">
        <f t="shared" si="735"/>
        <v>133857.79999999999</v>
      </c>
      <c r="BD191" s="22">
        <f>BD195+BD196+BD200+BD201+BD202</f>
        <v>0</v>
      </c>
      <c r="BE191" s="22">
        <f t="shared" si="736"/>
        <v>133857.79999999999</v>
      </c>
      <c r="BF191" s="22">
        <f t="shared" si="745"/>
        <v>190073.7</v>
      </c>
      <c r="BG191" s="22">
        <f>BG195+BG196+BG200+BG201</f>
        <v>0</v>
      </c>
      <c r="BH191" s="22">
        <f t="shared" si="698"/>
        <v>190073.7</v>
      </c>
      <c r="BI191" s="22">
        <f>BI195+BI196+BI200+BI201+BI202</f>
        <v>0</v>
      </c>
      <c r="BJ191" s="22">
        <f>BH191+BI191</f>
        <v>190073.7</v>
      </c>
      <c r="BK191" s="22">
        <f>BK195+BK196+BK200+BK201+BK202</f>
        <v>0</v>
      </c>
      <c r="BL191" s="22">
        <f t="shared" si="737"/>
        <v>190073.7</v>
      </c>
      <c r="BM191" s="22">
        <f>BM195+BM196+BM200+BM201+BM202</f>
        <v>0</v>
      </c>
      <c r="BN191" s="22">
        <f t="shared" si="738"/>
        <v>190073.7</v>
      </c>
      <c r="BO191" s="22">
        <f>BO195+BO196+BO200+BO201+BO202</f>
        <v>0</v>
      </c>
      <c r="BP191" s="22">
        <f t="shared" si="739"/>
        <v>190073.7</v>
      </c>
      <c r="BQ191" s="22">
        <f>BQ195+BQ196+BQ200+BQ201+BQ202</f>
        <v>0</v>
      </c>
      <c r="BR191" s="22">
        <f t="shared" si="740"/>
        <v>190073.7</v>
      </c>
      <c r="BS191" s="22">
        <f>BS195+BS196+BS200+BS201+BS202</f>
        <v>0</v>
      </c>
      <c r="BT191" s="22">
        <f t="shared" si="741"/>
        <v>190073.7</v>
      </c>
      <c r="BU191" s="22">
        <f>BU195+BU196+BU200+BU201+BU202</f>
        <v>0</v>
      </c>
      <c r="BV191" s="22">
        <f t="shared" si="742"/>
        <v>190073.7</v>
      </c>
      <c r="BW191" s="22">
        <f>BW195+BW196+BW200+BW201+BW202</f>
        <v>0</v>
      </c>
      <c r="BX191" s="22">
        <f t="shared" si="743"/>
        <v>190073.7</v>
      </c>
      <c r="BY191" s="22">
        <f>BY195+BY196+BY200+BY201+BY202</f>
        <v>0</v>
      </c>
      <c r="BZ191" s="22">
        <f t="shared" si="744"/>
        <v>190073.7</v>
      </c>
      <c r="CA191" s="12"/>
      <c r="CC191" s="5"/>
    </row>
    <row r="192" spans="1:81" x14ac:dyDescent="0.3">
      <c r="A192" s="1"/>
      <c r="B192" s="33" t="s">
        <v>5</v>
      </c>
      <c r="C192" s="33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12"/>
      <c r="CC192" s="5"/>
    </row>
    <row r="193" spans="1:81" hidden="1" x14ac:dyDescent="0.3">
      <c r="A193" s="1"/>
      <c r="B193" s="15" t="s">
        <v>6</v>
      </c>
      <c r="C193" s="74"/>
      <c r="D193" s="22">
        <f>D195+D198+D200+D201</f>
        <v>280368.40000000002</v>
      </c>
      <c r="E193" s="22">
        <f>E195+E198+E200+E201</f>
        <v>0</v>
      </c>
      <c r="F193" s="22">
        <f t="shared" si="695"/>
        <v>280368.40000000002</v>
      </c>
      <c r="G193" s="22">
        <f>G195+G198+G200+G201+G202</f>
        <v>106617.02500000001</v>
      </c>
      <c r="H193" s="22">
        <f t="shared" ref="H193:H196" si="746">F193+G193</f>
        <v>386985.42500000005</v>
      </c>
      <c r="I193" s="22">
        <f>I195+I198+I200+I201+I202</f>
        <v>0</v>
      </c>
      <c r="J193" s="22">
        <f>H193+I193</f>
        <v>386985.42500000005</v>
      </c>
      <c r="K193" s="22">
        <f>K195+K198+K200+K201+K202</f>
        <v>0</v>
      </c>
      <c r="L193" s="22">
        <f>J193+K193</f>
        <v>386985.42500000005</v>
      </c>
      <c r="M193" s="22">
        <f>M195+M198+M200+M201+M202</f>
        <v>0</v>
      </c>
      <c r="N193" s="22">
        <f>L193+M193</f>
        <v>386985.42500000005</v>
      </c>
      <c r="O193" s="22">
        <f>O195+O198+O200+O201+O202</f>
        <v>0</v>
      </c>
      <c r="P193" s="22">
        <f>N193+O193</f>
        <v>386985.42500000005</v>
      </c>
      <c r="Q193" s="22">
        <f>Q195+Q198+Q200+Q201+Q202</f>
        <v>0</v>
      </c>
      <c r="R193" s="22">
        <f>P193+Q193</f>
        <v>386985.42500000005</v>
      </c>
      <c r="S193" s="22">
        <f>S195+S198+S200+S201+S202</f>
        <v>0</v>
      </c>
      <c r="T193" s="22">
        <f>R193+S193</f>
        <v>386985.42500000005</v>
      </c>
      <c r="U193" s="22">
        <f>U195+U198+U200+U201+U202</f>
        <v>0</v>
      </c>
      <c r="V193" s="22">
        <f>T193+U193</f>
        <v>386985.42500000005</v>
      </c>
      <c r="W193" s="22">
        <f>W195+W198+W200+W201+W202</f>
        <v>0</v>
      </c>
      <c r="X193" s="22">
        <f>V193+W193</f>
        <v>386985.42500000005</v>
      </c>
      <c r="Y193" s="22">
        <f>Y195+Y198+Y200+Y201+Y202</f>
        <v>0</v>
      </c>
      <c r="Z193" s="22">
        <f>X193+Y193</f>
        <v>386985.42500000005</v>
      </c>
      <c r="AA193" s="22">
        <f>AA195+AA198+AA200+AA201+AA202</f>
        <v>0</v>
      </c>
      <c r="AB193" s="22">
        <f>Z193+AA193</f>
        <v>386985.42500000005</v>
      </c>
      <c r="AC193" s="22">
        <f>AC195+AC198+AC200+AC201+AC202</f>
        <v>0</v>
      </c>
      <c r="AD193" s="22">
        <f>AB193+AC193</f>
        <v>386985.42500000005</v>
      </c>
      <c r="AE193" s="22">
        <f>AE195+AE198+AE200+AE201+AE202</f>
        <v>0</v>
      </c>
      <c r="AF193" s="22">
        <f>AD193+AE193</f>
        <v>386985.42500000005</v>
      </c>
      <c r="AG193" s="22">
        <f t="shared" ref="AG193:BF193" si="747">AG195+AG198+AG200+AG201</f>
        <v>133857.79999999999</v>
      </c>
      <c r="AH193" s="22">
        <f>AH195+AH198+AH200+AH201</f>
        <v>0</v>
      </c>
      <c r="AI193" s="22">
        <f t="shared" si="697"/>
        <v>133857.79999999999</v>
      </c>
      <c r="AJ193" s="22">
        <f>AJ195+AJ198+AJ200+AJ201</f>
        <v>0</v>
      </c>
      <c r="AK193" s="22">
        <f>AI193+AJ193</f>
        <v>133857.79999999999</v>
      </c>
      <c r="AL193" s="22">
        <f>AL195+AL198+AL200+AL201</f>
        <v>0</v>
      </c>
      <c r="AM193" s="22">
        <f t="shared" ref="AM193:AM196" si="748">AK193+AL193</f>
        <v>133857.79999999999</v>
      </c>
      <c r="AN193" s="22">
        <f>AN195+AN198+AN200+AN201+AN202</f>
        <v>0</v>
      </c>
      <c r="AO193" s="22">
        <f t="shared" ref="AO193:AO196" si="749">AM193+AN193</f>
        <v>133857.79999999999</v>
      </c>
      <c r="AP193" s="22">
        <f>AP195+AP198+AP200+AP201+AP202</f>
        <v>0</v>
      </c>
      <c r="AQ193" s="22">
        <f t="shared" ref="AQ193:AQ196" si="750">AO193+AP193</f>
        <v>133857.79999999999</v>
      </c>
      <c r="AR193" s="22">
        <f>AR195+AR198+AR200+AR201+AR202</f>
        <v>0</v>
      </c>
      <c r="AS193" s="22">
        <f t="shared" ref="AS193:AS196" si="751">AQ193+AR193</f>
        <v>133857.79999999999</v>
      </c>
      <c r="AT193" s="22">
        <f>AT195+AT198+AT200+AT201+AT202</f>
        <v>0</v>
      </c>
      <c r="AU193" s="22">
        <f t="shared" ref="AU193:AU196" si="752">AS193+AT193</f>
        <v>133857.79999999999</v>
      </c>
      <c r="AV193" s="22">
        <f>AV195+AV198+AV200+AV201+AV202</f>
        <v>0</v>
      </c>
      <c r="AW193" s="22">
        <f t="shared" ref="AW193:AW196" si="753">AU193+AV193</f>
        <v>133857.79999999999</v>
      </c>
      <c r="AX193" s="22">
        <f>AX195+AX198+AX200+AX201+AX202</f>
        <v>0</v>
      </c>
      <c r="AY193" s="22">
        <f t="shared" ref="AY193:AY196" si="754">AW193+AX193</f>
        <v>133857.79999999999</v>
      </c>
      <c r="AZ193" s="22">
        <f>AZ195+AZ198+AZ200+AZ201+AZ202</f>
        <v>0</v>
      </c>
      <c r="BA193" s="22">
        <f t="shared" ref="BA193:BA196" si="755">AY193+AZ193</f>
        <v>133857.79999999999</v>
      </c>
      <c r="BB193" s="22">
        <f>BB195+BB198+BB200+BB201+BB202</f>
        <v>0</v>
      </c>
      <c r="BC193" s="22">
        <f t="shared" ref="BC193:BC196" si="756">BA193+BB193</f>
        <v>133857.79999999999</v>
      </c>
      <c r="BD193" s="22">
        <f>BD195+BD198+BD200+BD201+BD202</f>
        <v>0</v>
      </c>
      <c r="BE193" s="22">
        <f t="shared" ref="BE193:BE196" si="757">BC193+BD193</f>
        <v>133857.79999999999</v>
      </c>
      <c r="BF193" s="22">
        <f t="shared" si="747"/>
        <v>190073.7</v>
      </c>
      <c r="BG193" s="22">
        <f>BG195+BG198+BG200+BG201</f>
        <v>0</v>
      </c>
      <c r="BH193" s="22">
        <f t="shared" si="698"/>
        <v>190073.7</v>
      </c>
      <c r="BI193" s="22">
        <f>BI195+BI198+BI200+BI201</f>
        <v>0</v>
      </c>
      <c r="BJ193" s="22">
        <f>BH193+BI193</f>
        <v>190073.7</v>
      </c>
      <c r="BK193" s="22">
        <f>BK195+BK198+BK200+BK201</f>
        <v>0</v>
      </c>
      <c r="BL193" s="22">
        <f t="shared" ref="BL193:BL196" si="758">BJ193+BK193</f>
        <v>190073.7</v>
      </c>
      <c r="BM193" s="22">
        <f>BM195+BM198+BM200+BM201+BM202</f>
        <v>0</v>
      </c>
      <c r="BN193" s="22">
        <f t="shared" ref="BN193:BN196" si="759">BL193+BM193</f>
        <v>190073.7</v>
      </c>
      <c r="BO193" s="22">
        <f>BO195+BO198+BO200+BO201+BO202</f>
        <v>0</v>
      </c>
      <c r="BP193" s="22">
        <f t="shared" ref="BP193:BP196" si="760">BN193+BO193</f>
        <v>190073.7</v>
      </c>
      <c r="BQ193" s="22">
        <f>BQ195+BQ198+BQ200+BQ201+BQ202</f>
        <v>0</v>
      </c>
      <c r="BR193" s="22">
        <f t="shared" ref="BR193:BR196" si="761">BP193+BQ193</f>
        <v>190073.7</v>
      </c>
      <c r="BS193" s="22">
        <f>BS195+BS198+BS200+BS201+BS202</f>
        <v>0</v>
      </c>
      <c r="BT193" s="22">
        <f t="shared" ref="BT193:BT196" si="762">BR193+BS193</f>
        <v>190073.7</v>
      </c>
      <c r="BU193" s="22">
        <f>BU195+BU198+BU200+BU201+BU202</f>
        <v>0</v>
      </c>
      <c r="BV193" s="22">
        <f t="shared" ref="BV193:BV196" si="763">BT193+BU193</f>
        <v>190073.7</v>
      </c>
      <c r="BW193" s="22">
        <f>BW195+BW198+BW200+BW201+BW202</f>
        <v>0</v>
      </c>
      <c r="BX193" s="22">
        <f t="shared" ref="BX193:BX196" si="764">BV193+BW193</f>
        <v>190073.7</v>
      </c>
      <c r="BY193" s="22">
        <f>BY195+BY198+BY200+BY201+BY202</f>
        <v>0</v>
      </c>
      <c r="BZ193" s="22">
        <f t="shared" ref="BZ193:BZ196" si="765">BX193+BY193</f>
        <v>190073.7</v>
      </c>
      <c r="CA193" s="12"/>
      <c r="CB193" s="7" t="s">
        <v>28</v>
      </c>
      <c r="CC193" s="5"/>
    </row>
    <row r="194" spans="1:81" x14ac:dyDescent="0.3">
      <c r="A194" s="1"/>
      <c r="B194" s="33" t="s">
        <v>24</v>
      </c>
      <c r="C194" s="33"/>
      <c r="D194" s="22">
        <f>D199</f>
        <v>52212.4</v>
      </c>
      <c r="E194" s="22">
        <f>E199</f>
        <v>0</v>
      </c>
      <c r="F194" s="22">
        <f t="shared" si="695"/>
        <v>52212.4</v>
      </c>
      <c r="G194" s="22">
        <f>G199</f>
        <v>0</v>
      </c>
      <c r="H194" s="22">
        <f t="shared" si="746"/>
        <v>52212.4</v>
      </c>
      <c r="I194" s="22">
        <f>I199</f>
        <v>0</v>
      </c>
      <c r="J194" s="22">
        <f>H194+I194</f>
        <v>52212.4</v>
      </c>
      <c r="K194" s="22">
        <f>K199</f>
        <v>0</v>
      </c>
      <c r="L194" s="22">
        <f>J194+K194</f>
        <v>52212.4</v>
      </c>
      <c r="M194" s="22">
        <f>M199</f>
        <v>0</v>
      </c>
      <c r="N194" s="22">
        <f>L194+M194</f>
        <v>52212.4</v>
      </c>
      <c r="O194" s="22">
        <f>O199</f>
        <v>0</v>
      </c>
      <c r="P194" s="22">
        <f>N194+O194</f>
        <v>52212.4</v>
      </c>
      <c r="Q194" s="22">
        <f>Q199</f>
        <v>0</v>
      </c>
      <c r="R194" s="22">
        <f>P194+Q194</f>
        <v>52212.4</v>
      </c>
      <c r="S194" s="22">
        <f>S199</f>
        <v>0</v>
      </c>
      <c r="T194" s="22">
        <f>R194+S194</f>
        <v>52212.4</v>
      </c>
      <c r="U194" s="22">
        <f>U199</f>
        <v>0</v>
      </c>
      <c r="V194" s="22">
        <f>T194+U194</f>
        <v>52212.4</v>
      </c>
      <c r="W194" s="22">
        <f>W199</f>
        <v>0</v>
      </c>
      <c r="X194" s="22">
        <f>V194+W194</f>
        <v>52212.4</v>
      </c>
      <c r="Y194" s="22">
        <f>Y199</f>
        <v>0</v>
      </c>
      <c r="Z194" s="22">
        <f>X194+Y194</f>
        <v>52212.4</v>
      </c>
      <c r="AA194" s="22">
        <f>AA199</f>
        <v>0</v>
      </c>
      <c r="AB194" s="22">
        <f>Z194+AA194</f>
        <v>52212.4</v>
      </c>
      <c r="AC194" s="22">
        <f>AC199</f>
        <v>0</v>
      </c>
      <c r="AD194" s="22">
        <f>AB194+AC194</f>
        <v>52212.4</v>
      </c>
      <c r="AE194" s="22">
        <f>AE199</f>
        <v>0</v>
      </c>
      <c r="AF194" s="22">
        <f>AD194+AE194</f>
        <v>52212.4</v>
      </c>
      <c r="AG194" s="22">
        <f t="shared" ref="AG194:BF194" si="766">AG199</f>
        <v>0</v>
      </c>
      <c r="AH194" s="22">
        <f>AH199</f>
        <v>0</v>
      </c>
      <c r="AI194" s="22">
        <f t="shared" si="697"/>
        <v>0</v>
      </c>
      <c r="AJ194" s="22">
        <f>AJ199</f>
        <v>0</v>
      </c>
      <c r="AK194" s="22">
        <f>AI194+AJ194</f>
        <v>0</v>
      </c>
      <c r="AL194" s="22">
        <f>AL199</f>
        <v>0</v>
      </c>
      <c r="AM194" s="22">
        <f t="shared" si="748"/>
        <v>0</v>
      </c>
      <c r="AN194" s="22">
        <f>AN199</f>
        <v>0</v>
      </c>
      <c r="AO194" s="22">
        <f t="shared" si="749"/>
        <v>0</v>
      </c>
      <c r="AP194" s="22">
        <f>AP199</f>
        <v>0</v>
      </c>
      <c r="AQ194" s="22">
        <f t="shared" si="750"/>
        <v>0</v>
      </c>
      <c r="AR194" s="22">
        <f>AR199</f>
        <v>0</v>
      </c>
      <c r="AS194" s="22">
        <f t="shared" si="751"/>
        <v>0</v>
      </c>
      <c r="AT194" s="22">
        <f>AT199</f>
        <v>0</v>
      </c>
      <c r="AU194" s="22">
        <f t="shared" si="752"/>
        <v>0</v>
      </c>
      <c r="AV194" s="22">
        <f>AV199</f>
        <v>0</v>
      </c>
      <c r="AW194" s="22">
        <f t="shared" si="753"/>
        <v>0</v>
      </c>
      <c r="AX194" s="22">
        <f>AX199</f>
        <v>0</v>
      </c>
      <c r="AY194" s="22">
        <f t="shared" si="754"/>
        <v>0</v>
      </c>
      <c r="AZ194" s="22">
        <f>AZ199</f>
        <v>0</v>
      </c>
      <c r="BA194" s="22">
        <f t="shared" si="755"/>
        <v>0</v>
      </c>
      <c r="BB194" s="22">
        <f>BB199</f>
        <v>0</v>
      </c>
      <c r="BC194" s="22">
        <f t="shared" si="756"/>
        <v>0</v>
      </c>
      <c r="BD194" s="22">
        <f>BD199</f>
        <v>0</v>
      </c>
      <c r="BE194" s="22">
        <f t="shared" si="757"/>
        <v>0</v>
      </c>
      <c r="BF194" s="22">
        <f t="shared" si="766"/>
        <v>0</v>
      </c>
      <c r="BG194" s="22">
        <f>BG199</f>
        <v>0</v>
      </c>
      <c r="BH194" s="22">
        <f t="shared" si="698"/>
        <v>0</v>
      </c>
      <c r="BI194" s="22">
        <f>BI199</f>
        <v>0</v>
      </c>
      <c r="BJ194" s="22">
        <f>BH194+BI194</f>
        <v>0</v>
      </c>
      <c r="BK194" s="22">
        <f>BK199</f>
        <v>0</v>
      </c>
      <c r="BL194" s="22">
        <f t="shared" si="758"/>
        <v>0</v>
      </c>
      <c r="BM194" s="22">
        <f>BM199</f>
        <v>0</v>
      </c>
      <c r="BN194" s="22">
        <f t="shared" si="759"/>
        <v>0</v>
      </c>
      <c r="BO194" s="22">
        <f>BO199</f>
        <v>0</v>
      </c>
      <c r="BP194" s="22">
        <f t="shared" si="760"/>
        <v>0</v>
      </c>
      <c r="BQ194" s="22">
        <f>BQ199</f>
        <v>0</v>
      </c>
      <c r="BR194" s="22">
        <f t="shared" si="761"/>
        <v>0</v>
      </c>
      <c r="BS194" s="22">
        <f>BS199</f>
        <v>0</v>
      </c>
      <c r="BT194" s="22">
        <f t="shared" si="762"/>
        <v>0</v>
      </c>
      <c r="BU194" s="22">
        <f>BU199</f>
        <v>0</v>
      </c>
      <c r="BV194" s="22">
        <f t="shared" si="763"/>
        <v>0</v>
      </c>
      <c r="BW194" s="22">
        <f>BW199</f>
        <v>0</v>
      </c>
      <c r="BX194" s="22">
        <f t="shared" si="764"/>
        <v>0</v>
      </c>
      <c r="BY194" s="22">
        <f>BY199</f>
        <v>0</v>
      </c>
      <c r="BZ194" s="22">
        <f t="shared" si="765"/>
        <v>0</v>
      </c>
      <c r="CA194" s="12"/>
      <c r="CC194" s="5"/>
    </row>
    <row r="195" spans="1:81" ht="75" x14ac:dyDescent="0.3">
      <c r="A195" s="54" t="s">
        <v>200</v>
      </c>
      <c r="B195" s="56" t="s">
        <v>91</v>
      </c>
      <c r="C195" s="34" t="s">
        <v>25</v>
      </c>
      <c r="D195" s="22">
        <v>55213.3</v>
      </c>
      <c r="E195" s="22">
        <f>-55213.3+37258.9</f>
        <v>-17954.400000000001</v>
      </c>
      <c r="F195" s="22">
        <f t="shared" si="695"/>
        <v>37258.9</v>
      </c>
      <c r="G195" s="22"/>
      <c r="H195" s="22">
        <f t="shared" si="746"/>
        <v>37258.9</v>
      </c>
      <c r="I195" s="22"/>
      <c r="J195" s="22">
        <f>H195+I195</f>
        <v>37258.9</v>
      </c>
      <c r="K195" s="22"/>
      <c r="L195" s="22">
        <f>J195+K195</f>
        <v>37258.9</v>
      </c>
      <c r="M195" s="22"/>
      <c r="N195" s="22">
        <f>L195+M195</f>
        <v>37258.9</v>
      </c>
      <c r="O195" s="22"/>
      <c r="P195" s="22">
        <f>N195+O195</f>
        <v>37258.9</v>
      </c>
      <c r="Q195" s="22"/>
      <c r="R195" s="22">
        <f>P195+Q195</f>
        <v>37258.9</v>
      </c>
      <c r="S195" s="22"/>
      <c r="T195" s="22">
        <f>R195+S195</f>
        <v>37258.9</v>
      </c>
      <c r="U195" s="22"/>
      <c r="V195" s="22">
        <f>T195+U195</f>
        <v>37258.9</v>
      </c>
      <c r="W195" s="22"/>
      <c r="X195" s="22">
        <f>V195+W195</f>
        <v>37258.9</v>
      </c>
      <c r="Y195" s="22"/>
      <c r="Z195" s="22">
        <f>X195+Y195</f>
        <v>37258.9</v>
      </c>
      <c r="AA195" s="22"/>
      <c r="AB195" s="22">
        <f>Z195+AA195</f>
        <v>37258.9</v>
      </c>
      <c r="AC195" s="22"/>
      <c r="AD195" s="22">
        <f>AB195+AC195</f>
        <v>37258.9</v>
      </c>
      <c r="AE195" s="22"/>
      <c r="AF195" s="22">
        <f>AD195+AE195</f>
        <v>37258.9</v>
      </c>
      <c r="AG195" s="22">
        <v>0</v>
      </c>
      <c r="AH195" s="22"/>
      <c r="AI195" s="22">
        <f t="shared" si="697"/>
        <v>0</v>
      </c>
      <c r="AJ195" s="22"/>
      <c r="AK195" s="22">
        <f>AI195+AJ195</f>
        <v>0</v>
      </c>
      <c r="AL195" s="22"/>
      <c r="AM195" s="22">
        <f t="shared" si="748"/>
        <v>0</v>
      </c>
      <c r="AN195" s="22"/>
      <c r="AO195" s="22">
        <f t="shared" si="749"/>
        <v>0</v>
      </c>
      <c r="AP195" s="22"/>
      <c r="AQ195" s="22">
        <f t="shared" si="750"/>
        <v>0</v>
      </c>
      <c r="AR195" s="22"/>
      <c r="AS195" s="22">
        <f t="shared" si="751"/>
        <v>0</v>
      </c>
      <c r="AT195" s="22"/>
      <c r="AU195" s="22">
        <f t="shared" si="752"/>
        <v>0</v>
      </c>
      <c r="AV195" s="22"/>
      <c r="AW195" s="22">
        <f t="shared" si="753"/>
        <v>0</v>
      </c>
      <c r="AX195" s="22"/>
      <c r="AY195" s="22">
        <f t="shared" si="754"/>
        <v>0</v>
      </c>
      <c r="AZ195" s="22"/>
      <c r="BA195" s="22">
        <f t="shared" si="755"/>
        <v>0</v>
      </c>
      <c r="BB195" s="22"/>
      <c r="BC195" s="22">
        <f t="shared" si="756"/>
        <v>0</v>
      </c>
      <c r="BD195" s="22"/>
      <c r="BE195" s="22">
        <f t="shared" si="757"/>
        <v>0</v>
      </c>
      <c r="BF195" s="22">
        <v>0</v>
      </c>
      <c r="BG195" s="22"/>
      <c r="BH195" s="22">
        <f t="shared" si="698"/>
        <v>0</v>
      </c>
      <c r="BI195" s="22"/>
      <c r="BJ195" s="22">
        <f>BH195+BI195</f>
        <v>0</v>
      </c>
      <c r="BK195" s="22"/>
      <c r="BL195" s="22">
        <f t="shared" si="758"/>
        <v>0</v>
      </c>
      <c r="BM195" s="22"/>
      <c r="BN195" s="22">
        <f t="shared" si="759"/>
        <v>0</v>
      </c>
      <c r="BO195" s="22"/>
      <c r="BP195" s="22">
        <f t="shared" si="760"/>
        <v>0</v>
      </c>
      <c r="BQ195" s="22"/>
      <c r="BR195" s="22">
        <f t="shared" si="761"/>
        <v>0</v>
      </c>
      <c r="BS195" s="22"/>
      <c r="BT195" s="22">
        <f t="shared" si="762"/>
        <v>0</v>
      </c>
      <c r="BU195" s="22"/>
      <c r="BV195" s="22">
        <f t="shared" si="763"/>
        <v>0</v>
      </c>
      <c r="BW195" s="22"/>
      <c r="BX195" s="22">
        <f t="shared" si="764"/>
        <v>0</v>
      </c>
      <c r="BY195" s="22"/>
      <c r="BZ195" s="22">
        <f t="shared" si="765"/>
        <v>0</v>
      </c>
      <c r="CA195" s="12" t="s">
        <v>94</v>
      </c>
      <c r="CC195" s="5"/>
    </row>
    <row r="196" spans="1:81" ht="56.25" x14ac:dyDescent="0.3">
      <c r="A196" s="60"/>
      <c r="B196" s="65"/>
      <c r="C196" s="34" t="s">
        <v>31</v>
      </c>
      <c r="D196" s="22">
        <f>D198+D199</f>
        <v>277367.5</v>
      </c>
      <c r="E196" s="22">
        <f>E198+E199</f>
        <v>17954.400000000001</v>
      </c>
      <c r="F196" s="22">
        <f t="shared" si="695"/>
        <v>295321.90000000002</v>
      </c>
      <c r="G196" s="22">
        <f>G198+G199</f>
        <v>8782.1970000000001</v>
      </c>
      <c r="H196" s="22">
        <f t="shared" si="746"/>
        <v>304104.09700000001</v>
      </c>
      <c r="I196" s="22">
        <f>I198+I199</f>
        <v>0</v>
      </c>
      <c r="J196" s="22">
        <f>H196+I196</f>
        <v>304104.09700000001</v>
      </c>
      <c r="K196" s="22">
        <f>K198+K199</f>
        <v>0</v>
      </c>
      <c r="L196" s="22">
        <f>J196+K196</f>
        <v>304104.09700000001</v>
      </c>
      <c r="M196" s="22">
        <f>M198+M199</f>
        <v>0</v>
      </c>
      <c r="N196" s="22">
        <f>L196+M196</f>
        <v>304104.09700000001</v>
      </c>
      <c r="O196" s="22">
        <f>O198+O199</f>
        <v>0</v>
      </c>
      <c r="P196" s="22">
        <f>N196+O196</f>
        <v>304104.09700000001</v>
      </c>
      <c r="Q196" s="22">
        <f>Q198+Q199</f>
        <v>0</v>
      </c>
      <c r="R196" s="22">
        <f>P196+Q196</f>
        <v>304104.09700000001</v>
      </c>
      <c r="S196" s="22">
        <f>S198+S199</f>
        <v>0</v>
      </c>
      <c r="T196" s="22">
        <f>R196+S196</f>
        <v>304104.09700000001</v>
      </c>
      <c r="U196" s="22">
        <f>U198+U199</f>
        <v>0</v>
      </c>
      <c r="V196" s="22">
        <f>T196+U196</f>
        <v>304104.09700000001</v>
      </c>
      <c r="W196" s="22">
        <f>W198+W199</f>
        <v>0</v>
      </c>
      <c r="X196" s="22">
        <f>V196+W196</f>
        <v>304104.09700000001</v>
      </c>
      <c r="Y196" s="22">
        <f>Y198+Y199</f>
        <v>0</v>
      </c>
      <c r="Z196" s="22">
        <f>X196+Y196</f>
        <v>304104.09700000001</v>
      </c>
      <c r="AA196" s="22">
        <f>AA198+AA199</f>
        <v>0</v>
      </c>
      <c r="AB196" s="22">
        <f>Z196+AA196</f>
        <v>304104.09700000001</v>
      </c>
      <c r="AC196" s="22">
        <f>AC198+AC199</f>
        <v>0</v>
      </c>
      <c r="AD196" s="22">
        <f>AB196+AC196</f>
        <v>304104.09700000001</v>
      </c>
      <c r="AE196" s="22">
        <f>AE198+AE199</f>
        <v>0</v>
      </c>
      <c r="AF196" s="22">
        <f>AD196+AE196</f>
        <v>304104.09700000001</v>
      </c>
      <c r="AG196" s="22">
        <f t="shared" ref="AG196:BF196" si="767">AG198+AG199</f>
        <v>0</v>
      </c>
      <c r="AH196" s="22">
        <f>AH198+AH199</f>
        <v>0</v>
      </c>
      <c r="AI196" s="22">
        <f t="shared" si="697"/>
        <v>0</v>
      </c>
      <c r="AJ196" s="22">
        <f>AJ198+AJ199</f>
        <v>0</v>
      </c>
      <c r="AK196" s="22">
        <f>AI196+AJ196</f>
        <v>0</v>
      </c>
      <c r="AL196" s="22">
        <f>AL198+AL199</f>
        <v>0</v>
      </c>
      <c r="AM196" s="22">
        <f t="shared" si="748"/>
        <v>0</v>
      </c>
      <c r="AN196" s="22">
        <f>AN198+AN199</f>
        <v>0</v>
      </c>
      <c r="AO196" s="22">
        <f t="shared" si="749"/>
        <v>0</v>
      </c>
      <c r="AP196" s="22">
        <f>AP198+AP199</f>
        <v>0</v>
      </c>
      <c r="AQ196" s="22">
        <f t="shared" si="750"/>
        <v>0</v>
      </c>
      <c r="AR196" s="22">
        <f>AR198+AR199</f>
        <v>0</v>
      </c>
      <c r="AS196" s="22">
        <f t="shared" si="751"/>
        <v>0</v>
      </c>
      <c r="AT196" s="22">
        <f>AT198+AT199</f>
        <v>0</v>
      </c>
      <c r="AU196" s="22">
        <f t="shared" si="752"/>
        <v>0</v>
      </c>
      <c r="AV196" s="22">
        <f>AV198+AV199</f>
        <v>0</v>
      </c>
      <c r="AW196" s="22">
        <f t="shared" si="753"/>
        <v>0</v>
      </c>
      <c r="AX196" s="22">
        <f>AX198+AX199</f>
        <v>0</v>
      </c>
      <c r="AY196" s="22">
        <f t="shared" si="754"/>
        <v>0</v>
      </c>
      <c r="AZ196" s="22">
        <f>AZ198+AZ199</f>
        <v>0</v>
      </c>
      <c r="BA196" s="22">
        <f t="shared" si="755"/>
        <v>0</v>
      </c>
      <c r="BB196" s="22">
        <f>BB198+BB199</f>
        <v>0</v>
      </c>
      <c r="BC196" s="22">
        <f t="shared" si="756"/>
        <v>0</v>
      </c>
      <c r="BD196" s="22">
        <f>BD198+BD199</f>
        <v>0</v>
      </c>
      <c r="BE196" s="22">
        <f t="shared" si="757"/>
        <v>0</v>
      </c>
      <c r="BF196" s="22">
        <f t="shared" si="767"/>
        <v>0</v>
      </c>
      <c r="BG196" s="22">
        <f>BG198+BG199</f>
        <v>0</v>
      </c>
      <c r="BH196" s="22">
        <f t="shared" si="698"/>
        <v>0</v>
      </c>
      <c r="BI196" s="22">
        <f>BI198+BI199</f>
        <v>0</v>
      </c>
      <c r="BJ196" s="22">
        <f>BH196+BI196</f>
        <v>0</v>
      </c>
      <c r="BK196" s="22">
        <f>BK198+BK199</f>
        <v>0</v>
      </c>
      <c r="BL196" s="22">
        <f t="shared" si="758"/>
        <v>0</v>
      </c>
      <c r="BM196" s="22">
        <f>BM198+BM199</f>
        <v>0</v>
      </c>
      <c r="BN196" s="22">
        <f t="shared" si="759"/>
        <v>0</v>
      </c>
      <c r="BO196" s="22">
        <f>BO198+BO199</f>
        <v>0</v>
      </c>
      <c r="BP196" s="22">
        <f t="shared" si="760"/>
        <v>0</v>
      </c>
      <c r="BQ196" s="22">
        <f>BQ198+BQ199</f>
        <v>0</v>
      </c>
      <c r="BR196" s="22">
        <f t="shared" si="761"/>
        <v>0</v>
      </c>
      <c r="BS196" s="22">
        <f>BS198+BS199</f>
        <v>0</v>
      </c>
      <c r="BT196" s="22">
        <f t="shared" si="762"/>
        <v>0</v>
      </c>
      <c r="BU196" s="22">
        <f>BU198+BU199</f>
        <v>0</v>
      </c>
      <c r="BV196" s="22">
        <f t="shared" si="763"/>
        <v>0</v>
      </c>
      <c r="BW196" s="22">
        <f>BW198+BW199</f>
        <v>0</v>
      </c>
      <c r="BX196" s="22">
        <f t="shared" si="764"/>
        <v>0</v>
      </c>
      <c r="BY196" s="22">
        <f>BY198+BY199</f>
        <v>0</v>
      </c>
      <c r="BZ196" s="22">
        <f t="shared" si="765"/>
        <v>0</v>
      </c>
      <c r="CA196" s="12"/>
      <c r="CC196" s="5"/>
    </row>
    <row r="197" spans="1:81" x14ac:dyDescent="0.3">
      <c r="A197" s="1"/>
      <c r="B197" s="33" t="s">
        <v>5</v>
      </c>
      <c r="C197" s="34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12"/>
      <c r="CC197" s="5"/>
    </row>
    <row r="198" spans="1:81" hidden="1" x14ac:dyDescent="0.3">
      <c r="A198" s="1"/>
      <c r="B198" s="15" t="s">
        <v>6</v>
      </c>
      <c r="C198" s="4"/>
      <c r="D198" s="22">
        <v>225155.1</v>
      </c>
      <c r="E198" s="22">
        <v>17954.400000000001</v>
      </c>
      <c r="F198" s="22">
        <f t="shared" si="695"/>
        <v>243109.5</v>
      </c>
      <c r="G198" s="22">
        <v>8782.1970000000001</v>
      </c>
      <c r="H198" s="22">
        <f t="shared" ref="H198:H218" si="768">F198+G198</f>
        <v>251891.69699999999</v>
      </c>
      <c r="I198" s="22"/>
      <c r="J198" s="22">
        <f t="shared" ref="J198:J218" si="769">H198+I198</f>
        <v>251891.69699999999</v>
      </c>
      <c r="K198" s="22"/>
      <c r="L198" s="22">
        <f t="shared" ref="L198:L218" si="770">J198+K198</f>
        <v>251891.69699999999</v>
      </c>
      <c r="M198" s="22"/>
      <c r="N198" s="22">
        <f t="shared" ref="N198:N218" si="771">L198+M198</f>
        <v>251891.69699999999</v>
      </c>
      <c r="O198" s="22"/>
      <c r="P198" s="22">
        <f t="shared" ref="P198:P218" si="772">N198+O198</f>
        <v>251891.69699999999</v>
      </c>
      <c r="Q198" s="22"/>
      <c r="R198" s="22">
        <f t="shared" ref="R198:R218" si="773">P198+Q198</f>
        <v>251891.69699999999</v>
      </c>
      <c r="S198" s="22"/>
      <c r="T198" s="22">
        <f t="shared" ref="T198:T218" si="774">R198+S198</f>
        <v>251891.69699999999</v>
      </c>
      <c r="U198" s="22"/>
      <c r="V198" s="22">
        <f t="shared" ref="V198:V218" si="775">T198+U198</f>
        <v>251891.69699999999</v>
      </c>
      <c r="W198" s="22"/>
      <c r="X198" s="22">
        <f t="shared" ref="X198:X218" si="776">V198+W198</f>
        <v>251891.69699999999</v>
      </c>
      <c r="Y198" s="22"/>
      <c r="Z198" s="22">
        <f t="shared" ref="Z198:Z218" si="777">X198+Y198</f>
        <v>251891.69699999999</v>
      </c>
      <c r="AA198" s="22"/>
      <c r="AB198" s="22">
        <f t="shared" ref="AB198:AB218" si="778">Z198+AA198</f>
        <v>251891.69699999999</v>
      </c>
      <c r="AC198" s="22"/>
      <c r="AD198" s="22">
        <f t="shared" ref="AD198:AD218" si="779">AB198+AC198</f>
        <v>251891.69699999999</v>
      </c>
      <c r="AE198" s="22"/>
      <c r="AF198" s="22">
        <f t="shared" ref="AF198:AF218" si="780">AD198+AE198</f>
        <v>251891.69699999999</v>
      </c>
      <c r="AG198" s="22">
        <v>0</v>
      </c>
      <c r="AH198" s="22"/>
      <c r="AI198" s="22">
        <f t="shared" si="697"/>
        <v>0</v>
      </c>
      <c r="AJ198" s="22"/>
      <c r="AK198" s="22">
        <f t="shared" ref="AK198:AK218" si="781">AI198+AJ198</f>
        <v>0</v>
      </c>
      <c r="AL198" s="22"/>
      <c r="AM198" s="22">
        <f t="shared" ref="AM198:AM218" si="782">AK198+AL198</f>
        <v>0</v>
      </c>
      <c r="AN198" s="22"/>
      <c r="AO198" s="22">
        <f t="shared" ref="AO198:AO218" si="783">AM198+AN198</f>
        <v>0</v>
      </c>
      <c r="AP198" s="22"/>
      <c r="AQ198" s="22">
        <f t="shared" ref="AQ198:AQ218" si="784">AO198+AP198</f>
        <v>0</v>
      </c>
      <c r="AR198" s="22"/>
      <c r="AS198" s="22">
        <f t="shared" ref="AS198:AS218" si="785">AQ198+AR198</f>
        <v>0</v>
      </c>
      <c r="AT198" s="22"/>
      <c r="AU198" s="22">
        <f t="shared" ref="AU198:AU218" si="786">AS198+AT198</f>
        <v>0</v>
      </c>
      <c r="AV198" s="22"/>
      <c r="AW198" s="22">
        <f t="shared" ref="AW198:AW218" si="787">AU198+AV198</f>
        <v>0</v>
      </c>
      <c r="AX198" s="22"/>
      <c r="AY198" s="22">
        <f t="shared" ref="AY198:AY218" si="788">AW198+AX198</f>
        <v>0</v>
      </c>
      <c r="AZ198" s="22"/>
      <c r="BA198" s="22">
        <f t="shared" ref="BA198:BA218" si="789">AY198+AZ198</f>
        <v>0</v>
      </c>
      <c r="BB198" s="22"/>
      <c r="BC198" s="22">
        <f t="shared" ref="BC198:BC218" si="790">BA198+BB198</f>
        <v>0</v>
      </c>
      <c r="BD198" s="22"/>
      <c r="BE198" s="22">
        <f t="shared" ref="BE198:BE218" si="791">BC198+BD198</f>
        <v>0</v>
      </c>
      <c r="BF198" s="22">
        <v>0</v>
      </c>
      <c r="BG198" s="22"/>
      <c r="BH198" s="22">
        <f t="shared" si="698"/>
        <v>0</v>
      </c>
      <c r="BI198" s="22"/>
      <c r="BJ198" s="22">
        <f t="shared" ref="BJ198:BJ218" si="792">BH198+BI198</f>
        <v>0</v>
      </c>
      <c r="BK198" s="22"/>
      <c r="BL198" s="22">
        <f t="shared" ref="BL198:BL218" si="793">BJ198+BK198</f>
        <v>0</v>
      </c>
      <c r="BM198" s="22"/>
      <c r="BN198" s="22">
        <f t="shared" ref="BN198:BN218" si="794">BL198+BM198</f>
        <v>0</v>
      </c>
      <c r="BO198" s="22"/>
      <c r="BP198" s="22">
        <f t="shared" ref="BP198:BP218" si="795">BN198+BO198</f>
        <v>0</v>
      </c>
      <c r="BQ198" s="22"/>
      <c r="BR198" s="22">
        <f t="shared" ref="BR198:BR218" si="796">BP198+BQ198</f>
        <v>0</v>
      </c>
      <c r="BS198" s="22"/>
      <c r="BT198" s="22">
        <f t="shared" ref="BT198:BT218" si="797">BR198+BS198</f>
        <v>0</v>
      </c>
      <c r="BU198" s="22"/>
      <c r="BV198" s="22">
        <f t="shared" ref="BV198:BV218" si="798">BT198+BU198</f>
        <v>0</v>
      </c>
      <c r="BW198" s="22"/>
      <c r="BX198" s="22">
        <f t="shared" ref="BX198:BX218" si="799">BV198+BW198</f>
        <v>0</v>
      </c>
      <c r="BY198" s="22"/>
      <c r="BZ198" s="22">
        <f t="shared" ref="BZ198:BZ218" si="800">BX198+BY198</f>
        <v>0</v>
      </c>
      <c r="CA198" s="12" t="s">
        <v>94</v>
      </c>
      <c r="CB198" s="7" t="s">
        <v>28</v>
      </c>
      <c r="CC198" s="5"/>
    </row>
    <row r="199" spans="1:81" x14ac:dyDescent="0.3">
      <c r="A199" s="30"/>
      <c r="B199" s="33" t="s">
        <v>24</v>
      </c>
      <c r="C199" s="34"/>
      <c r="D199" s="22">
        <v>52212.4</v>
      </c>
      <c r="E199" s="22"/>
      <c r="F199" s="22">
        <f t="shared" si="695"/>
        <v>52212.4</v>
      </c>
      <c r="G199" s="22"/>
      <c r="H199" s="22">
        <f t="shared" si="768"/>
        <v>52212.4</v>
      </c>
      <c r="I199" s="22"/>
      <c r="J199" s="22">
        <f t="shared" si="769"/>
        <v>52212.4</v>
      </c>
      <c r="K199" s="22"/>
      <c r="L199" s="22">
        <f t="shared" si="770"/>
        <v>52212.4</v>
      </c>
      <c r="M199" s="22"/>
      <c r="N199" s="22">
        <f t="shared" si="771"/>
        <v>52212.4</v>
      </c>
      <c r="O199" s="22"/>
      <c r="P199" s="22">
        <f t="shared" si="772"/>
        <v>52212.4</v>
      </c>
      <c r="Q199" s="22"/>
      <c r="R199" s="22">
        <f t="shared" si="773"/>
        <v>52212.4</v>
      </c>
      <c r="S199" s="22"/>
      <c r="T199" s="22">
        <f t="shared" si="774"/>
        <v>52212.4</v>
      </c>
      <c r="U199" s="22"/>
      <c r="V199" s="22">
        <f t="shared" si="775"/>
        <v>52212.4</v>
      </c>
      <c r="W199" s="22"/>
      <c r="X199" s="22">
        <f t="shared" si="776"/>
        <v>52212.4</v>
      </c>
      <c r="Y199" s="22"/>
      <c r="Z199" s="22">
        <f t="shared" si="777"/>
        <v>52212.4</v>
      </c>
      <c r="AA199" s="22"/>
      <c r="AB199" s="22">
        <f t="shared" si="778"/>
        <v>52212.4</v>
      </c>
      <c r="AC199" s="22"/>
      <c r="AD199" s="22">
        <f t="shared" si="779"/>
        <v>52212.4</v>
      </c>
      <c r="AE199" s="22"/>
      <c r="AF199" s="22">
        <f t="shared" si="780"/>
        <v>52212.4</v>
      </c>
      <c r="AG199" s="22">
        <v>0</v>
      </c>
      <c r="AH199" s="22"/>
      <c r="AI199" s="22">
        <f t="shared" si="697"/>
        <v>0</v>
      </c>
      <c r="AJ199" s="22"/>
      <c r="AK199" s="22">
        <f t="shared" si="781"/>
        <v>0</v>
      </c>
      <c r="AL199" s="22"/>
      <c r="AM199" s="22">
        <f t="shared" si="782"/>
        <v>0</v>
      </c>
      <c r="AN199" s="22"/>
      <c r="AO199" s="22">
        <f t="shared" si="783"/>
        <v>0</v>
      </c>
      <c r="AP199" s="22"/>
      <c r="AQ199" s="22">
        <f t="shared" si="784"/>
        <v>0</v>
      </c>
      <c r="AR199" s="22"/>
      <c r="AS199" s="22">
        <f t="shared" si="785"/>
        <v>0</v>
      </c>
      <c r="AT199" s="22"/>
      <c r="AU199" s="22">
        <f t="shared" si="786"/>
        <v>0</v>
      </c>
      <c r="AV199" s="22"/>
      <c r="AW199" s="22">
        <f t="shared" si="787"/>
        <v>0</v>
      </c>
      <c r="AX199" s="22"/>
      <c r="AY199" s="22">
        <f t="shared" si="788"/>
        <v>0</v>
      </c>
      <c r="AZ199" s="22"/>
      <c r="BA199" s="22">
        <f t="shared" si="789"/>
        <v>0</v>
      </c>
      <c r="BB199" s="22"/>
      <c r="BC199" s="22">
        <f t="shared" si="790"/>
        <v>0</v>
      </c>
      <c r="BD199" s="22"/>
      <c r="BE199" s="22">
        <f t="shared" si="791"/>
        <v>0</v>
      </c>
      <c r="BF199" s="22">
        <v>0</v>
      </c>
      <c r="BG199" s="22"/>
      <c r="BH199" s="22">
        <f t="shared" si="698"/>
        <v>0</v>
      </c>
      <c r="BI199" s="22"/>
      <c r="BJ199" s="22">
        <f t="shared" si="792"/>
        <v>0</v>
      </c>
      <c r="BK199" s="22"/>
      <c r="BL199" s="22">
        <f t="shared" si="793"/>
        <v>0</v>
      </c>
      <c r="BM199" s="22"/>
      <c r="BN199" s="22">
        <f t="shared" si="794"/>
        <v>0</v>
      </c>
      <c r="BO199" s="22"/>
      <c r="BP199" s="22">
        <f t="shared" si="795"/>
        <v>0</v>
      </c>
      <c r="BQ199" s="22"/>
      <c r="BR199" s="22">
        <f t="shared" si="796"/>
        <v>0</v>
      </c>
      <c r="BS199" s="22"/>
      <c r="BT199" s="22">
        <f t="shared" si="797"/>
        <v>0</v>
      </c>
      <c r="BU199" s="22"/>
      <c r="BV199" s="22">
        <f t="shared" si="798"/>
        <v>0</v>
      </c>
      <c r="BW199" s="22"/>
      <c r="BX199" s="22">
        <f t="shared" si="799"/>
        <v>0</v>
      </c>
      <c r="BY199" s="22"/>
      <c r="BZ199" s="22">
        <f t="shared" si="800"/>
        <v>0</v>
      </c>
      <c r="CA199" s="12" t="s">
        <v>94</v>
      </c>
      <c r="CC199" s="5"/>
    </row>
    <row r="200" spans="1:81" ht="56.25" x14ac:dyDescent="0.3">
      <c r="A200" s="30" t="s">
        <v>201</v>
      </c>
      <c r="B200" s="33" t="s">
        <v>92</v>
      </c>
      <c r="C200" s="34" t="s">
        <v>31</v>
      </c>
      <c r="D200" s="22">
        <v>0</v>
      </c>
      <c r="E200" s="22"/>
      <c r="F200" s="22">
        <f t="shared" si="695"/>
        <v>0</v>
      </c>
      <c r="G200" s="22"/>
      <c r="H200" s="22">
        <f t="shared" si="768"/>
        <v>0</v>
      </c>
      <c r="I200" s="22"/>
      <c r="J200" s="22">
        <f t="shared" si="769"/>
        <v>0</v>
      </c>
      <c r="K200" s="22"/>
      <c r="L200" s="22">
        <f t="shared" si="770"/>
        <v>0</v>
      </c>
      <c r="M200" s="22"/>
      <c r="N200" s="22">
        <f t="shared" si="771"/>
        <v>0</v>
      </c>
      <c r="O200" s="22"/>
      <c r="P200" s="22">
        <f t="shared" si="772"/>
        <v>0</v>
      </c>
      <c r="Q200" s="22"/>
      <c r="R200" s="22">
        <f t="shared" si="773"/>
        <v>0</v>
      </c>
      <c r="S200" s="22"/>
      <c r="T200" s="22">
        <f t="shared" si="774"/>
        <v>0</v>
      </c>
      <c r="U200" s="22"/>
      <c r="V200" s="22">
        <f t="shared" si="775"/>
        <v>0</v>
      </c>
      <c r="W200" s="22"/>
      <c r="X200" s="22">
        <f t="shared" si="776"/>
        <v>0</v>
      </c>
      <c r="Y200" s="22"/>
      <c r="Z200" s="22">
        <f t="shared" si="777"/>
        <v>0</v>
      </c>
      <c r="AA200" s="22"/>
      <c r="AB200" s="22">
        <f t="shared" si="778"/>
        <v>0</v>
      </c>
      <c r="AC200" s="22"/>
      <c r="AD200" s="22">
        <f t="shared" si="779"/>
        <v>0</v>
      </c>
      <c r="AE200" s="22"/>
      <c r="AF200" s="22">
        <f t="shared" si="780"/>
        <v>0</v>
      </c>
      <c r="AG200" s="22">
        <v>34000.1</v>
      </c>
      <c r="AH200" s="22"/>
      <c r="AI200" s="22">
        <f t="shared" si="697"/>
        <v>34000.1</v>
      </c>
      <c r="AJ200" s="22"/>
      <c r="AK200" s="22">
        <f t="shared" si="781"/>
        <v>34000.1</v>
      </c>
      <c r="AL200" s="22"/>
      <c r="AM200" s="22">
        <f t="shared" si="782"/>
        <v>34000.1</v>
      </c>
      <c r="AN200" s="22"/>
      <c r="AO200" s="22">
        <f t="shared" si="783"/>
        <v>34000.1</v>
      </c>
      <c r="AP200" s="22"/>
      <c r="AQ200" s="22">
        <f t="shared" si="784"/>
        <v>34000.1</v>
      </c>
      <c r="AR200" s="22"/>
      <c r="AS200" s="22">
        <f t="shared" si="785"/>
        <v>34000.1</v>
      </c>
      <c r="AT200" s="22"/>
      <c r="AU200" s="22">
        <f t="shared" si="786"/>
        <v>34000.1</v>
      </c>
      <c r="AV200" s="22"/>
      <c r="AW200" s="22">
        <f t="shared" si="787"/>
        <v>34000.1</v>
      </c>
      <c r="AX200" s="22"/>
      <c r="AY200" s="22">
        <f t="shared" si="788"/>
        <v>34000.1</v>
      </c>
      <c r="AZ200" s="22"/>
      <c r="BA200" s="22">
        <f t="shared" si="789"/>
        <v>34000.1</v>
      </c>
      <c r="BB200" s="22"/>
      <c r="BC200" s="22">
        <f t="shared" si="790"/>
        <v>34000.1</v>
      </c>
      <c r="BD200" s="22"/>
      <c r="BE200" s="22">
        <f t="shared" si="791"/>
        <v>34000.1</v>
      </c>
      <c r="BF200" s="22">
        <v>190073.7</v>
      </c>
      <c r="BG200" s="22"/>
      <c r="BH200" s="22">
        <f t="shared" si="698"/>
        <v>190073.7</v>
      </c>
      <c r="BI200" s="22"/>
      <c r="BJ200" s="22">
        <f t="shared" si="792"/>
        <v>190073.7</v>
      </c>
      <c r="BK200" s="22"/>
      <c r="BL200" s="22">
        <f t="shared" si="793"/>
        <v>190073.7</v>
      </c>
      <c r="BM200" s="22"/>
      <c r="BN200" s="22">
        <f t="shared" si="794"/>
        <v>190073.7</v>
      </c>
      <c r="BO200" s="22"/>
      <c r="BP200" s="22">
        <f t="shared" si="795"/>
        <v>190073.7</v>
      </c>
      <c r="BQ200" s="22"/>
      <c r="BR200" s="22">
        <f t="shared" si="796"/>
        <v>190073.7</v>
      </c>
      <c r="BS200" s="22"/>
      <c r="BT200" s="22">
        <f t="shared" si="797"/>
        <v>190073.7</v>
      </c>
      <c r="BU200" s="22"/>
      <c r="BV200" s="22">
        <f t="shared" si="798"/>
        <v>190073.7</v>
      </c>
      <c r="BW200" s="22"/>
      <c r="BX200" s="22">
        <f t="shared" si="799"/>
        <v>190073.7</v>
      </c>
      <c r="BY200" s="22"/>
      <c r="BZ200" s="22">
        <f t="shared" si="800"/>
        <v>190073.7</v>
      </c>
      <c r="CA200" s="16" t="s">
        <v>95</v>
      </c>
      <c r="CC200" s="5"/>
    </row>
    <row r="201" spans="1:81" ht="56.25" x14ac:dyDescent="0.3">
      <c r="A201" s="1" t="s">
        <v>202</v>
      </c>
      <c r="B201" s="33" t="s">
        <v>93</v>
      </c>
      <c r="C201" s="34" t="s">
        <v>31</v>
      </c>
      <c r="D201" s="22">
        <v>0</v>
      </c>
      <c r="E201" s="22"/>
      <c r="F201" s="22">
        <f t="shared" si="695"/>
        <v>0</v>
      </c>
      <c r="G201" s="22"/>
      <c r="H201" s="22">
        <f t="shared" si="768"/>
        <v>0</v>
      </c>
      <c r="I201" s="22"/>
      <c r="J201" s="22">
        <f t="shared" si="769"/>
        <v>0</v>
      </c>
      <c r="K201" s="22"/>
      <c r="L201" s="22">
        <f t="shared" si="770"/>
        <v>0</v>
      </c>
      <c r="M201" s="22"/>
      <c r="N201" s="22">
        <f t="shared" si="771"/>
        <v>0</v>
      </c>
      <c r="O201" s="22"/>
      <c r="P201" s="22">
        <f t="shared" si="772"/>
        <v>0</v>
      </c>
      <c r="Q201" s="22"/>
      <c r="R201" s="22">
        <f t="shared" si="773"/>
        <v>0</v>
      </c>
      <c r="S201" s="22"/>
      <c r="T201" s="22">
        <f t="shared" si="774"/>
        <v>0</v>
      </c>
      <c r="U201" s="22"/>
      <c r="V201" s="22">
        <f t="shared" si="775"/>
        <v>0</v>
      </c>
      <c r="W201" s="22"/>
      <c r="X201" s="22">
        <f t="shared" si="776"/>
        <v>0</v>
      </c>
      <c r="Y201" s="22"/>
      <c r="Z201" s="22">
        <f t="shared" si="777"/>
        <v>0</v>
      </c>
      <c r="AA201" s="22"/>
      <c r="AB201" s="22">
        <f t="shared" si="778"/>
        <v>0</v>
      </c>
      <c r="AC201" s="22"/>
      <c r="AD201" s="22">
        <f t="shared" si="779"/>
        <v>0</v>
      </c>
      <c r="AE201" s="22"/>
      <c r="AF201" s="22">
        <f t="shared" si="780"/>
        <v>0</v>
      </c>
      <c r="AG201" s="22">
        <v>99857.7</v>
      </c>
      <c r="AH201" s="22"/>
      <c r="AI201" s="22">
        <f t="shared" si="697"/>
        <v>99857.7</v>
      </c>
      <c r="AJ201" s="22"/>
      <c r="AK201" s="22">
        <f t="shared" si="781"/>
        <v>99857.7</v>
      </c>
      <c r="AL201" s="22"/>
      <c r="AM201" s="22">
        <f t="shared" si="782"/>
        <v>99857.7</v>
      </c>
      <c r="AN201" s="22"/>
      <c r="AO201" s="22">
        <f t="shared" si="783"/>
        <v>99857.7</v>
      </c>
      <c r="AP201" s="22"/>
      <c r="AQ201" s="22">
        <f t="shared" si="784"/>
        <v>99857.7</v>
      </c>
      <c r="AR201" s="22"/>
      <c r="AS201" s="22">
        <f t="shared" si="785"/>
        <v>99857.7</v>
      </c>
      <c r="AT201" s="22"/>
      <c r="AU201" s="22">
        <f t="shared" si="786"/>
        <v>99857.7</v>
      </c>
      <c r="AV201" s="22"/>
      <c r="AW201" s="22">
        <f t="shared" si="787"/>
        <v>99857.7</v>
      </c>
      <c r="AX201" s="22"/>
      <c r="AY201" s="22">
        <f t="shared" si="788"/>
        <v>99857.7</v>
      </c>
      <c r="AZ201" s="22"/>
      <c r="BA201" s="22">
        <f t="shared" si="789"/>
        <v>99857.7</v>
      </c>
      <c r="BB201" s="22"/>
      <c r="BC201" s="22">
        <f t="shared" si="790"/>
        <v>99857.7</v>
      </c>
      <c r="BD201" s="22"/>
      <c r="BE201" s="22">
        <f t="shared" si="791"/>
        <v>99857.7</v>
      </c>
      <c r="BF201" s="22">
        <v>0</v>
      </c>
      <c r="BG201" s="22"/>
      <c r="BH201" s="22">
        <f t="shared" si="698"/>
        <v>0</v>
      </c>
      <c r="BI201" s="22"/>
      <c r="BJ201" s="22">
        <f t="shared" si="792"/>
        <v>0</v>
      </c>
      <c r="BK201" s="22"/>
      <c r="BL201" s="22">
        <f t="shared" si="793"/>
        <v>0</v>
      </c>
      <c r="BM201" s="22"/>
      <c r="BN201" s="22">
        <f t="shared" si="794"/>
        <v>0</v>
      </c>
      <c r="BO201" s="22"/>
      <c r="BP201" s="22">
        <f t="shared" si="795"/>
        <v>0</v>
      </c>
      <c r="BQ201" s="22"/>
      <c r="BR201" s="22">
        <f t="shared" si="796"/>
        <v>0</v>
      </c>
      <c r="BS201" s="22"/>
      <c r="BT201" s="22">
        <f t="shared" si="797"/>
        <v>0</v>
      </c>
      <c r="BU201" s="22"/>
      <c r="BV201" s="22">
        <f t="shared" si="798"/>
        <v>0</v>
      </c>
      <c r="BW201" s="22"/>
      <c r="BX201" s="22">
        <f t="shared" si="799"/>
        <v>0</v>
      </c>
      <c r="BY201" s="22"/>
      <c r="BZ201" s="22">
        <f t="shared" si="800"/>
        <v>0</v>
      </c>
      <c r="CA201" s="16" t="s">
        <v>96</v>
      </c>
      <c r="CC201" s="5"/>
    </row>
    <row r="202" spans="1:81" ht="56.25" x14ac:dyDescent="0.3">
      <c r="A202" s="1" t="s">
        <v>203</v>
      </c>
      <c r="B202" s="33" t="s">
        <v>228</v>
      </c>
      <c r="C202" s="34" t="s">
        <v>31</v>
      </c>
      <c r="D202" s="22"/>
      <c r="E202" s="22"/>
      <c r="F202" s="22"/>
      <c r="G202" s="22">
        <f>53907.562+43927.266</f>
        <v>97834.828000000009</v>
      </c>
      <c r="H202" s="22">
        <f t="shared" si="768"/>
        <v>97834.828000000009</v>
      </c>
      <c r="I202" s="22"/>
      <c r="J202" s="22">
        <f t="shared" si="769"/>
        <v>97834.828000000009</v>
      </c>
      <c r="K202" s="22"/>
      <c r="L202" s="22">
        <f t="shared" si="770"/>
        <v>97834.828000000009</v>
      </c>
      <c r="M202" s="22"/>
      <c r="N202" s="22">
        <f t="shared" si="771"/>
        <v>97834.828000000009</v>
      </c>
      <c r="O202" s="22"/>
      <c r="P202" s="22">
        <f t="shared" si="772"/>
        <v>97834.828000000009</v>
      </c>
      <c r="Q202" s="22"/>
      <c r="R202" s="22">
        <f t="shared" si="773"/>
        <v>97834.828000000009</v>
      </c>
      <c r="S202" s="22"/>
      <c r="T202" s="22">
        <f t="shared" si="774"/>
        <v>97834.828000000009</v>
      </c>
      <c r="U202" s="22"/>
      <c r="V202" s="22">
        <f t="shared" si="775"/>
        <v>97834.828000000009</v>
      </c>
      <c r="W202" s="22"/>
      <c r="X202" s="22">
        <f t="shared" si="776"/>
        <v>97834.828000000009</v>
      </c>
      <c r="Y202" s="22"/>
      <c r="Z202" s="22">
        <f t="shared" si="777"/>
        <v>97834.828000000009</v>
      </c>
      <c r="AA202" s="22"/>
      <c r="AB202" s="22">
        <f t="shared" si="778"/>
        <v>97834.828000000009</v>
      </c>
      <c r="AC202" s="22"/>
      <c r="AD202" s="22">
        <f t="shared" si="779"/>
        <v>97834.828000000009</v>
      </c>
      <c r="AE202" s="22"/>
      <c r="AF202" s="22">
        <f t="shared" si="780"/>
        <v>97834.828000000009</v>
      </c>
      <c r="AG202" s="22"/>
      <c r="AH202" s="22"/>
      <c r="AI202" s="22"/>
      <c r="AJ202" s="22"/>
      <c r="AK202" s="22">
        <f t="shared" si="781"/>
        <v>0</v>
      </c>
      <c r="AL202" s="22"/>
      <c r="AM202" s="22">
        <f t="shared" si="782"/>
        <v>0</v>
      </c>
      <c r="AN202" s="22"/>
      <c r="AO202" s="22">
        <f t="shared" si="783"/>
        <v>0</v>
      </c>
      <c r="AP202" s="22"/>
      <c r="AQ202" s="22">
        <f t="shared" si="784"/>
        <v>0</v>
      </c>
      <c r="AR202" s="22"/>
      <c r="AS202" s="22">
        <f t="shared" si="785"/>
        <v>0</v>
      </c>
      <c r="AT202" s="22"/>
      <c r="AU202" s="22">
        <f t="shared" si="786"/>
        <v>0</v>
      </c>
      <c r="AV202" s="22"/>
      <c r="AW202" s="22">
        <f t="shared" si="787"/>
        <v>0</v>
      </c>
      <c r="AX202" s="22"/>
      <c r="AY202" s="22">
        <f t="shared" si="788"/>
        <v>0</v>
      </c>
      <c r="AZ202" s="22"/>
      <c r="BA202" s="22">
        <f t="shared" si="789"/>
        <v>0</v>
      </c>
      <c r="BB202" s="22"/>
      <c r="BC202" s="22">
        <f t="shared" si="790"/>
        <v>0</v>
      </c>
      <c r="BD202" s="22"/>
      <c r="BE202" s="22">
        <f t="shared" si="791"/>
        <v>0</v>
      </c>
      <c r="BF202" s="22"/>
      <c r="BG202" s="22"/>
      <c r="BH202" s="22"/>
      <c r="BI202" s="22"/>
      <c r="BJ202" s="22">
        <f t="shared" si="792"/>
        <v>0</v>
      </c>
      <c r="BK202" s="22"/>
      <c r="BL202" s="22">
        <f t="shared" si="793"/>
        <v>0</v>
      </c>
      <c r="BM202" s="22"/>
      <c r="BN202" s="22">
        <f t="shared" si="794"/>
        <v>0</v>
      </c>
      <c r="BO202" s="22"/>
      <c r="BP202" s="22">
        <f t="shared" si="795"/>
        <v>0</v>
      </c>
      <c r="BQ202" s="22"/>
      <c r="BR202" s="22">
        <f t="shared" si="796"/>
        <v>0</v>
      </c>
      <c r="BS202" s="22"/>
      <c r="BT202" s="22">
        <f t="shared" si="797"/>
        <v>0</v>
      </c>
      <c r="BU202" s="22"/>
      <c r="BV202" s="22">
        <f t="shared" si="798"/>
        <v>0</v>
      </c>
      <c r="BW202" s="22"/>
      <c r="BX202" s="22">
        <f t="shared" si="799"/>
        <v>0</v>
      </c>
      <c r="BY202" s="22"/>
      <c r="BZ202" s="22">
        <f t="shared" si="800"/>
        <v>0</v>
      </c>
      <c r="CA202" s="16" t="s">
        <v>229</v>
      </c>
      <c r="CC202" s="5"/>
    </row>
    <row r="203" spans="1:81" x14ac:dyDescent="0.3">
      <c r="A203" s="1"/>
      <c r="B203" s="33" t="s">
        <v>14</v>
      </c>
      <c r="C203" s="33"/>
      <c r="D203" s="22">
        <f>D204+D205+D206+D207+D208+D209+D210+D211+D212+D213</f>
        <v>17423.900000000001</v>
      </c>
      <c r="E203" s="22">
        <f>E204+E205+E206+E207+E208+E209+E210+E211+E212+E213</f>
        <v>0</v>
      </c>
      <c r="F203" s="22">
        <f t="shared" si="695"/>
        <v>17423.900000000001</v>
      </c>
      <c r="G203" s="22">
        <f>G204+G205+G206+G207+G208+G209+G210+G211+G212+G213+G214+G215</f>
        <v>6514.0309999999999</v>
      </c>
      <c r="H203" s="22">
        <f t="shared" si="768"/>
        <v>23937.931</v>
      </c>
      <c r="I203" s="22">
        <f>I204+I205+I206+I207+I208+I209+I210+I211+I212+I213+I214+I215</f>
        <v>0</v>
      </c>
      <c r="J203" s="22">
        <f t="shared" si="769"/>
        <v>23937.931</v>
      </c>
      <c r="K203" s="22">
        <f>K204+K205+K206+K207+K208+K209+K210+K211+K212+K213+K214+K215</f>
        <v>0</v>
      </c>
      <c r="L203" s="22">
        <f t="shared" si="770"/>
        <v>23937.931</v>
      </c>
      <c r="M203" s="22">
        <f>M204+M205+M206+M207+M208+M209+M210+M211+M212+M213+M214+M215</f>
        <v>0</v>
      </c>
      <c r="N203" s="22">
        <f t="shared" si="771"/>
        <v>23937.931</v>
      </c>
      <c r="O203" s="22">
        <f>O204+O205+O206+O207+O208+O209+O210+O211+O212+O213+O214+O215</f>
        <v>-529.92200000000003</v>
      </c>
      <c r="P203" s="22">
        <f t="shared" si="772"/>
        <v>23408.009000000002</v>
      </c>
      <c r="Q203" s="22">
        <f>Q204+Q205+Q206+Q207+Q208+Q209+Q210+Q211+Q212+Q213+Q214+Q215</f>
        <v>0</v>
      </c>
      <c r="R203" s="22">
        <f t="shared" si="773"/>
        <v>23408.009000000002</v>
      </c>
      <c r="S203" s="22">
        <f>S204+S205+S206+S207+S208+S209+S210+S211+S212+S213+S214+S215</f>
        <v>0</v>
      </c>
      <c r="T203" s="22">
        <f t="shared" si="774"/>
        <v>23408.009000000002</v>
      </c>
      <c r="U203" s="22">
        <f>U204+U205+U206+U207+U208+U209+U210+U211+U212+U213+U214+U215</f>
        <v>0</v>
      </c>
      <c r="V203" s="22">
        <f t="shared" si="775"/>
        <v>23408.009000000002</v>
      </c>
      <c r="W203" s="22">
        <f>W204+W205+W206+W207+W208+W209+W210+W211+W212+W213+W214+W215</f>
        <v>5650.5770000000002</v>
      </c>
      <c r="X203" s="22">
        <f t="shared" si="776"/>
        <v>29058.586000000003</v>
      </c>
      <c r="Y203" s="22">
        <f>Y204+Y205+Y206+Y207+Y208+Y209+Y210+Y211+Y212+Y213+Y214+Y215</f>
        <v>-20.399999999999999</v>
      </c>
      <c r="Z203" s="22">
        <f t="shared" si="777"/>
        <v>29038.186000000002</v>
      </c>
      <c r="AA203" s="22">
        <f>AA204+AA205+AA206+AA207+AA208+AA209+AA210+AA211+AA212+AA213+AA214+AA215</f>
        <v>-309.49700000000001</v>
      </c>
      <c r="AB203" s="22">
        <f t="shared" si="778"/>
        <v>28728.689000000002</v>
      </c>
      <c r="AC203" s="22">
        <f>AC204+AC205+AC206+AC207+AC208+AC209+AC210+AC211+AC212+AC213+AC214+AC215</f>
        <v>0</v>
      </c>
      <c r="AD203" s="22">
        <f t="shared" si="779"/>
        <v>28728.689000000002</v>
      </c>
      <c r="AE203" s="22">
        <f>AE204+AE205+AE206+AE207+AE208+AE209+AE210+AE211+AE212+AE213+AE214+AE215</f>
        <v>0</v>
      </c>
      <c r="AF203" s="22">
        <f t="shared" si="780"/>
        <v>28728.689000000002</v>
      </c>
      <c r="AG203" s="22">
        <f t="shared" ref="AG203:BF203" si="801">AG204+AG205+AG206+AG207+AG208+AG209+AG210+AG211+AG212+AG213</f>
        <v>73471.899999999994</v>
      </c>
      <c r="AH203" s="22">
        <f>AH204+AH205+AH206+AH207+AH208+AH209+AH210+AH211+AH212+AH213</f>
        <v>0</v>
      </c>
      <c r="AI203" s="22">
        <f t="shared" si="697"/>
        <v>73471.899999999994</v>
      </c>
      <c r="AJ203" s="22">
        <f>AJ204+AJ205+AJ206+AJ207+AJ208+AJ209+AJ210+AJ211+AJ212+AJ213+AJ214+AJ215</f>
        <v>0</v>
      </c>
      <c r="AK203" s="22">
        <f t="shared" si="781"/>
        <v>73471.899999999994</v>
      </c>
      <c r="AL203" s="22">
        <f>AL204+AL205+AL206+AL207+AL208+AL209+AL210+AL211+AL212+AL213+AL214+AL215</f>
        <v>0</v>
      </c>
      <c r="AM203" s="22">
        <f t="shared" si="782"/>
        <v>73471.899999999994</v>
      </c>
      <c r="AN203" s="22">
        <f>AN204+AN205+AN206+AN207+AN208+AN209+AN210+AN211+AN212+AN213+AN214+AN215</f>
        <v>0</v>
      </c>
      <c r="AO203" s="22">
        <f t="shared" si="783"/>
        <v>73471.899999999994</v>
      </c>
      <c r="AP203" s="22">
        <f>AP204+AP205+AP206+AP207+AP208+AP209+AP210+AP211+AP212+AP213+AP214+AP215</f>
        <v>0</v>
      </c>
      <c r="AQ203" s="22">
        <f t="shared" si="784"/>
        <v>73471.899999999994</v>
      </c>
      <c r="AR203" s="22">
        <f>AR204+AR205+AR206+AR207+AR208+AR209+AR210+AR211+AR212+AR213+AR214+AR215</f>
        <v>0</v>
      </c>
      <c r="AS203" s="22">
        <f t="shared" si="785"/>
        <v>73471.899999999994</v>
      </c>
      <c r="AT203" s="22">
        <f>AT204+AT205+AT206+AT207+AT208+AT209+AT210+AT211+AT212+AT213+AT214+AT215</f>
        <v>0</v>
      </c>
      <c r="AU203" s="22">
        <f t="shared" si="786"/>
        <v>73471.899999999994</v>
      </c>
      <c r="AV203" s="22">
        <f>AV204+AV205+AV206+AV207+AV208+AV209+AV210+AV211+AV212+AV213+AV214+AV215</f>
        <v>0</v>
      </c>
      <c r="AW203" s="22">
        <f t="shared" si="787"/>
        <v>73471.899999999994</v>
      </c>
      <c r="AX203" s="22">
        <f>AX204+AX205+AX206+AX207+AX208+AX209+AX210+AX211+AX212+AX213+AX214+AX215</f>
        <v>0</v>
      </c>
      <c r="AY203" s="22">
        <f t="shared" si="788"/>
        <v>73471.899999999994</v>
      </c>
      <c r="AZ203" s="22">
        <f>AZ204+AZ205+AZ206+AZ207+AZ208+AZ209+AZ210+AZ211+AZ212+AZ213+AZ214+AZ215</f>
        <v>0</v>
      </c>
      <c r="BA203" s="22">
        <f t="shared" si="789"/>
        <v>73471.899999999994</v>
      </c>
      <c r="BB203" s="22">
        <f>BB204+BB205+BB206+BB207+BB208+BB209+BB210+BB211+BB212+BB213+BB214+BB215</f>
        <v>0</v>
      </c>
      <c r="BC203" s="22">
        <f t="shared" si="790"/>
        <v>73471.899999999994</v>
      </c>
      <c r="BD203" s="22">
        <f>BD204+BD205+BD206+BD207+BD208+BD209+BD210+BD211+BD212+BD213+BD214+BD215</f>
        <v>0</v>
      </c>
      <c r="BE203" s="22">
        <f t="shared" si="791"/>
        <v>73471.899999999994</v>
      </c>
      <c r="BF203" s="22">
        <f t="shared" si="801"/>
        <v>196753.80000000002</v>
      </c>
      <c r="BG203" s="22">
        <f>BG204+BG205+BG206+BG207+BG208+BG209+BG210+BG211+BG212+BG213</f>
        <v>0</v>
      </c>
      <c r="BH203" s="22">
        <f t="shared" si="698"/>
        <v>196753.80000000002</v>
      </c>
      <c r="BI203" s="22">
        <f>BI204+BI205+BI206+BI207+BI208+BI209+BI210+BI211+BI212+BI213+BI214+BI215</f>
        <v>0</v>
      </c>
      <c r="BJ203" s="22">
        <f t="shared" si="792"/>
        <v>196753.80000000002</v>
      </c>
      <c r="BK203" s="22">
        <f>BK204+BK205+BK206+BK207+BK208+BK209+BK210+BK211+BK212+BK213+BK214+BK215</f>
        <v>0</v>
      </c>
      <c r="BL203" s="22">
        <f t="shared" si="793"/>
        <v>196753.80000000002</v>
      </c>
      <c r="BM203" s="22">
        <f>BM204+BM205+BM206+BM207+BM208+BM209+BM210+BM211+BM212+BM213+BM214+BM215</f>
        <v>0</v>
      </c>
      <c r="BN203" s="22">
        <f t="shared" si="794"/>
        <v>196753.80000000002</v>
      </c>
      <c r="BO203" s="22">
        <f>BO204+BO205+BO206+BO207+BO208+BO209+BO210+BO211+BO212+BO213+BO214+BO215</f>
        <v>0</v>
      </c>
      <c r="BP203" s="22">
        <f t="shared" si="795"/>
        <v>196753.80000000002</v>
      </c>
      <c r="BQ203" s="22">
        <f>BQ204+BQ205+BQ206+BQ207+BQ208+BQ209+BQ210+BQ211+BQ212+BQ213+BQ214+BQ215</f>
        <v>0</v>
      </c>
      <c r="BR203" s="22">
        <f t="shared" si="796"/>
        <v>196753.80000000002</v>
      </c>
      <c r="BS203" s="22">
        <f>BS204+BS205+BS206+BS207+BS208+BS209+BS210+BS211+BS212+BS213+BS214+BS215</f>
        <v>0</v>
      </c>
      <c r="BT203" s="22">
        <f t="shared" si="797"/>
        <v>196753.80000000002</v>
      </c>
      <c r="BU203" s="22">
        <f>BU204+BU205+BU206+BU207+BU208+BU209+BU210+BU211+BU212+BU213+BU214+BU215</f>
        <v>0</v>
      </c>
      <c r="BV203" s="22">
        <f t="shared" si="798"/>
        <v>196753.80000000002</v>
      </c>
      <c r="BW203" s="22">
        <f>BW204+BW205+BW206+BW207+BW208+BW209+BW210+BW211+BW212+BW213+BW214+BW215</f>
        <v>0</v>
      </c>
      <c r="BX203" s="22">
        <f t="shared" si="799"/>
        <v>196753.80000000002</v>
      </c>
      <c r="BY203" s="22">
        <f>BY204+BY205+BY206+BY207+BY208+BY209+BY210+BY211+BY212+BY213+BY214+BY215</f>
        <v>0</v>
      </c>
      <c r="BZ203" s="22">
        <f t="shared" si="800"/>
        <v>196753.80000000002</v>
      </c>
      <c r="CA203" s="12"/>
      <c r="CC203" s="5"/>
    </row>
    <row r="204" spans="1:81" ht="56.25" x14ac:dyDescent="0.3">
      <c r="A204" s="1" t="s">
        <v>204</v>
      </c>
      <c r="B204" s="33" t="s">
        <v>97</v>
      </c>
      <c r="C204" s="34" t="s">
        <v>31</v>
      </c>
      <c r="D204" s="22">
        <v>0</v>
      </c>
      <c r="E204" s="22"/>
      <c r="F204" s="22">
        <f t="shared" si="695"/>
        <v>0</v>
      </c>
      <c r="G204" s="22"/>
      <c r="H204" s="22">
        <f t="shared" si="768"/>
        <v>0</v>
      </c>
      <c r="I204" s="22"/>
      <c r="J204" s="22">
        <f t="shared" si="769"/>
        <v>0</v>
      </c>
      <c r="K204" s="22"/>
      <c r="L204" s="22">
        <f t="shared" si="770"/>
        <v>0</v>
      </c>
      <c r="M204" s="22"/>
      <c r="N204" s="22">
        <f t="shared" si="771"/>
        <v>0</v>
      </c>
      <c r="O204" s="22"/>
      <c r="P204" s="22">
        <f t="shared" si="772"/>
        <v>0</v>
      </c>
      <c r="Q204" s="22"/>
      <c r="R204" s="22">
        <f t="shared" si="773"/>
        <v>0</v>
      </c>
      <c r="S204" s="22"/>
      <c r="T204" s="22">
        <f t="shared" si="774"/>
        <v>0</v>
      </c>
      <c r="U204" s="22"/>
      <c r="V204" s="22">
        <f t="shared" si="775"/>
        <v>0</v>
      </c>
      <c r="W204" s="22"/>
      <c r="X204" s="22">
        <f t="shared" si="776"/>
        <v>0</v>
      </c>
      <c r="Y204" s="22"/>
      <c r="Z204" s="22">
        <f t="shared" si="777"/>
        <v>0</v>
      </c>
      <c r="AA204" s="22"/>
      <c r="AB204" s="22">
        <f t="shared" si="778"/>
        <v>0</v>
      </c>
      <c r="AC204" s="22"/>
      <c r="AD204" s="22">
        <f t="shared" si="779"/>
        <v>0</v>
      </c>
      <c r="AE204" s="22"/>
      <c r="AF204" s="22">
        <f t="shared" si="780"/>
        <v>0</v>
      </c>
      <c r="AG204" s="22">
        <v>0</v>
      </c>
      <c r="AH204" s="22"/>
      <c r="AI204" s="22">
        <f t="shared" si="697"/>
        <v>0</v>
      </c>
      <c r="AJ204" s="22"/>
      <c r="AK204" s="22">
        <f t="shared" si="781"/>
        <v>0</v>
      </c>
      <c r="AL204" s="22"/>
      <c r="AM204" s="22">
        <f t="shared" si="782"/>
        <v>0</v>
      </c>
      <c r="AN204" s="22"/>
      <c r="AO204" s="22">
        <f t="shared" si="783"/>
        <v>0</v>
      </c>
      <c r="AP204" s="22"/>
      <c r="AQ204" s="22">
        <f t="shared" si="784"/>
        <v>0</v>
      </c>
      <c r="AR204" s="22"/>
      <c r="AS204" s="22">
        <f t="shared" si="785"/>
        <v>0</v>
      </c>
      <c r="AT204" s="22"/>
      <c r="AU204" s="22">
        <f t="shared" si="786"/>
        <v>0</v>
      </c>
      <c r="AV204" s="22"/>
      <c r="AW204" s="22">
        <f t="shared" si="787"/>
        <v>0</v>
      </c>
      <c r="AX204" s="22"/>
      <c r="AY204" s="22">
        <f t="shared" si="788"/>
        <v>0</v>
      </c>
      <c r="AZ204" s="22"/>
      <c r="BA204" s="22">
        <f t="shared" si="789"/>
        <v>0</v>
      </c>
      <c r="BB204" s="22"/>
      <c r="BC204" s="22">
        <f t="shared" si="790"/>
        <v>0</v>
      </c>
      <c r="BD204" s="22"/>
      <c r="BE204" s="22">
        <f t="shared" si="791"/>
        <v>0</v>
      </c>
      <c r="BF204" s="22">
        <v>35549</v>
      </c>
      <c r="BG204" s="22"/>
      <c r="BH204" s="22">
        <f t="shared" si="698"/>
        <v>35549</v>
      </c>
      <c r="BI204" s="22"/>
      <c r="BJ204" s="22">
        <f t="shared" si="792"/>
        <v>35549</v>
      </c>
      <c r="BK204" s="22"/>
      <c r="BL204" s="22">
        <f t="shared" si="793"/>
        <v>35549</v>
      </c>
      <c r="BM204" s="22"/>
      <c r="BN204" s="22">
        <f t="shared" si="794"/>
        <v>35549</v>
      </c>
      <c r="BO204" s="22"/>
      <c r="BP204" s="22">
        <f t="shared" si="795"/>
        <v>35549</v>
      </c>
      <c r="BQ204" s="22"/>
      <c r="BR204" s="22">
        <f t="shared" si="796"/>
        <v>35549</v>
      </c>
      <c r="BS204" s="22"/>
      <c r="BT204" s="22">
        <f t="shared" si="797"/>
        <v>35549</v>
      </c>
      <c r="BU204" s="22"/>
      <c r="BV204" s="22">
        <f t="shared" si="798"/>
        <v>35549</v>
      </c>
      <c r="BW204" s="22"/>
      <c r="BX204" s="22">
        <f t="shared" si="799"/>
        <v>35549</v>
      </c>
      <c r="BY204" s="22"/>
      <c r="BZ204" s="22">
        <f t="shared" si="800"/>
        <v>35549</v>
      </c>
      <c r="CA204" s="16" t="s">
        <v>101</v>
      </c>
      <c r="CC204" s="5"/>
    </row>
    <row r="205" spans="1:81" ht="56.25" x14ac:dyDescent="0.3">
      <c r="A205" s="1" t="s">
        <v>205</v>
      </c>
      <c r="B205" s="33" t="s">
        <v>98</v>
      </c>
      <c r="C205" s="34" t="s">
        <v>31</v>
      </c>
      <c r="D205" s="22">
        <v>0</v>
      </c>
      <c r="E205" s="22"/>
      <c r="F205" s="22">
        <f t="shared" si="695"/>
        <v>0</v>
      </c>
      <c r="G205" s="22"/>
      <c r="H205" s="22">
        <f t="shared" si="768"/>
        <v>0</v>
      </c>
      <c r="I205" s="22"/>
      <c r="J205" s="22">
        <f t="shared" si="769"/>
        <v>0</v>
      </c>
      <c r="K205" s="22"/>
      <c r="L205" s="22">
        <f t="shared" si="770"/>
        <v>0</v>
      </c>
      <c r="M205" s="22"/>
      <c r="N205" s="22">
        <f t="shared" si="771"/>
        <v>0</v>
      </c>
      <c r="O205" s="22"/>
      <c r="P205" s="22">
        <f t="shared" si="772"/>
        <v>0</v>
      </c>
      <c r="Q205" s="22"/>
      <c r="R205" s="22">
        <f t="shared" si="773"/>
        <v>0</v>
      </c>
      <c r="S205" s="22"/>
      <c r="T205" s="22">
        <f t="shared" si="774"/>
        <v>0</v>
      </c>
      <c r="U205" s="22"/>
      <c r="V205" s="22">
        <f t="shared" si="775"/>
        <v>0</v>
      </c>
      <c r="W205" s="22"/>
      <c r="X205" s="22">
        <f t="shared" si="776"/>
        <v>0</v>
      </c>
      <c r="Y205" s="22"/>
      <c r="Z205" s="22">
        <f t="shared" si="777"/>
        <v>0</v>
      </c>
      <c r="AA205" s="22"/>
      <c r="AB205" s="22">
        <f t="shared" si="778"/>
        <v>0</v>
      </c>
      <c r="AC205" s="22"/>
      <c r="AD205" s="22">
        <f t="shared" si="779"/>
        <v>0</v>
      </c>
      <c r="AE205" s="22"/>
      <c r="AF205" s="22">
        <f t="shared" si="780"/>
        <v>0</v>
      </c>
      <c r="AG205" s="22">
        <v>57683.9</v>
      </c>
      <c r="AH205" s="22"/>
      <c r="AI205" s="22">
        <f t="shared" si="697"/>
        <v>57683.9</v>
      </c>
      <c r="AJ205" s="22"/>
      <c r="AK205" s="22">
        <f t="shared" si="781"/>
        <v>57683.9</v>
      </c>
      <c r="AL205" s="22"/>
      <c r="AM205" s="22">
        <f t="shared" si="782"/>
        <v>57683.9</v>
      </c>
      <c r="AN205" s="22"/>
      <c r="AO205" s="22">
        <f t="shared" si="783"/>
        <v>57683.9</v>
      </c>
      <c r="AP205" s="22"/>
      <c r="AQ205" s="22">
        <f t="shared" si="784"/>
        <v>57683.9</v>
      </c>
      <c r="AR205" s="22"/>
      <c r="AS205" s="22">
        <f t="shared" si="785"/>
        <v>57683.9</v>
      </c>
      <c r="AT205" s="22"/>
      <c r="AU205" s="22">
        <f t="shared" si="786"/>
        <v>57683.9</v>
      </c>
      <c r="AV205" s="22"/>
      <c r="AW205" s="22">
        <f t="shared" si="787"/>
        <v>57683.9</v>
      </c>
      <c r="AX205" s="22"/>
      <c r="AY205" s="22">
        <f t="shared" si="788"/>
        <v>57683.9</v>
      </c>
      <c r="AZ205" s="22"/>
      <c r="BA205" s="22">
        <f t="shared" si="789"/>
        <v>57683.9</v>
      </c>
      <c r="BB205" s="22"/>
      <c r="BC205" s="22">
        <f t="shared" si="790"/>
        <v>57683.9</v>
      </c>
      <c r="BD205" s="22"/>
      <c r="BE205" s="22">
        <f t="shared" si="791"/>
        <v>57683.9</v>
      </c>
      <c r="BF205" s="22">
        <v>151968.9</v>
      </c>
      <c r="BG205" s="22"/>
      <c r="BH205" s="22">
        <f t="shared" si="698"/>
        <v>151968.9</v>
      </c>
      <c r="BI205" s="22"/>
      <c r="BJ205" s="22">
        <f t="shared" si="792"/>
        <v>151968.9</v>
      </c>
      <c r="BK205" s="22"/>
      <c r="BL205" s="22">
        <f t="shared" si="793"/>
        <v>151968.9</v>
      </c>
      <c r="BM205" s="22"/>
      <c r="BN205" s="22">
        <f t="shared" si="794"/>
        <v>151968.9</v>
      </c>
      <c r="BO205" s="22"/>
      <c r="BP205" s="22">
        <f t="shared" si="795"/>
        <v>151968.9</v>
      </c>
      <c r="BQ205" s="22"/>
      <c r="BR205" s="22">
        <f t="shared" si="796"/>
        <v>151968.9</v>
      </c>
      <c r="BS205" s="22"/>
      <c r="BT205" s="22">
        <f t="shared" si="797"/>
        <v>151968.9</v>
      </c>
      <c r="BU205" s="22"/>
      <c r="BV205" s="22">
        <f t="shared" si="798"/>
        <v>151968.9</v>
      </c>
      <c r="BW205" s="22"/>
      <c r="BX205" s="22">
        <f t="shared" si="799"/>
        <v>151968.9</v>
      </c>
      <c r="BY205" s="22"/>
      <c r="BZ205" s="22">
        <f t="shared" si="800"/>
        <v>151968.9</v>
      </c>
      <c r="CA205" s="16" t="s">
        <v>102</v>
      </c>
      <c r="CC205" s="5"/>
    </row>
    <row r="206" spans="1:81" ht="56.25" x14ac:dyDescent="0.3">
      <c r="A206" s="1" t="s">
        <v>206</v>
      </c>
      <c r="B206" s="33" t="s">
        <v>99</v>
      </c>
      <c r="C206" s="34" t="s">
        <v>31</v>
      </c>
      <c r="D206" s="22">
        <v>5597.5</v>
      </c>
      <c r="E206" s="22"/>
      <c r="F206" s="22">
        <f t="shared" si="695"/>
        <v>5597.5</v>
      </c>
      <c r="G206" s="22"/>
      <c r="H206" s="22">
        <f t="shared" si="768"/>
        <v>5597.5</v>
      </c>
      <c r="I206" s="22"/>
      <c r="J206" s="22">
        <f t="shared" si="769"/>
        <v>5597.5</v>
      </c>
      <c r="K206" s="22"/>
      <c r="L206" s="22">
        <f t="shared" si="770"/>
        <v>5597.5</v>
      </c>
      <c r="M206" s="22"/>
      <c r="N206" s="22">
        <f t="shared" si="771"/>
        <v>5597.5</v>
      </c>
      <c r="O206" s="22">
        <v>-491.20499999999998</v>
      </c>
      <c r="P206" s="22">
        <f t="shared" si="772"/>
        <v>5106.2950000000001</v>
      </c>
      <c r="Q206" s="22"/>
      <c r="R206" s="22">
        <f t="shared" si="773"/>
        <v>5106.2950000000001</v>
      </c>
      <c r="S206" s="22"/>
      <c r="T206" s="22">
        <f t="shared" si="774"/>
        <v>5106.2950000000001</v>
      </c>
      <c r="U206" s="22"/>
      <c r="V206" s="22">
        <f t="shared" si="775"/>
        <v>5106.2950000000001</v>
      </c>
      <c r="W206" s="22"/>
      <c r="X206" s="22">
        <f t="shared" si="776"/>
        <v>5106.2950000000001</v>
      </c>
      <c r="Y206" s="22"/>
      <c r="Z206" s="22">
        <f t="shared" si="777"/>
        <v>5106.2950000000001</v>
      </c>
      <c r="AA206" s="22"/>
      <c r="AB206" s="22">
        <f t="shared" si="778"/>
        <v>5106.2950000000001</v>
      </c>
      <c r="AC206" s="22"/>
      <c r="AD206" s="22">
        <f t="shared" si="779"/>
        <v>5106.2950000000001</v>
      </c>
      <c r="AE206" s="22">
        <v>24.5</v>
      </c>
      <c r="AF206" s="22">
        <f t="shared" si="780"/>
        <v>5130.7950000000001</v>
      </c>
      <c r="AG206" s="22">
        <v>0</v>
      </c>
      <c r="AH206" s="22"/>
      <c r="AI206" s="22">
        <f t="shared" si="697"/>
        <v>0</v>
      </c>
      <c r="AJ206" s="22"/>
      <c r="AK206" s="22">
        <f t="shared" si="781"/>
        <v>0</v>
      </c>
      <c r="AL206" s="22"/>
      <c r="AM206" s="22">
        <f t="shared" si="782"/>
        <v>0</v>
      </c>
      <c r="AN206" s="22"/>
      <c r="AO206" s="22">
        <f t="shared" si="783"/>
        <v>0</v>
      </c>
      <c r="AP206" s="22"/>
      <c r="AQ206" s="22">
        <f t="shared" si="784"/>
        <v>0</v>
      </c>
      <c r="AR206" s="22"/>
      <c r="AS206" s="22">
        <f t="shared" si="785"/>
        <v>0</v>
      </c>
      <c r="AT206" s="22"/>
      <c r="AU206" s="22">
        <f t="shared" si="786"/>
        <v>0</v>
      </c>
      <c r="AV206" s="22"/>
      <c r="AW206" s="22">
        <f t="shared" si="787"/>
        <v>0</v>
      </c>
      <c r="AX206" s="22"/>
      <c r="AY206" s="22">
        <f t="shared" si="788"/>
        <v>0</v>
      </c>
      <c r="AZ206" s="22"/>
      <c r="BA206" s="22">
        <f t="shared" si="789"/>
        <v>0</v>
      </c>
      <c r="BB206" s="22"/>
      <c r="BC206" s="22">
        <f t="shared" si="790"/>
        <v>0</v>
      </c>
      <c r="BD206" s="22"/>
      <c r="BE206" s="22">
        <f t="shared" si="791"/>
        <v>0</v>
      </c>
      <c r="BF206" s="22">
        <v>0</v>
      </c>
      <c r="BG206" s="22"/>
      <c r="BH206" s="22">
        <f t="shared" si="698"/>
        <v>0</v>
      </c>
      <c r="BI206" s="22"/>
      <c r="BJ206" s="22">
        <f t="shared" si="792"/>
        <v>0</v>
      </c>
      <c r="BK206" s="22"/>
      <c r="BL206" s="22">
        <f t="shared" si="793"/>
        <v>0</v>
      </c>
      <c r="BM206" s="22"/>
      <c r="BN206" s="22">
        <f t="shared" si="794"/>
        <v>0</v>
      </c>
      <c r="BO206" s="22"/>
      <c r="BP206" s="22">
        <f t="shared" si="795"/>
        <v>0</v>
      </c>
      <c r="BQ206" s="22"/>
      <c r="BR206" s="22">
        <f t="shared" si="796"/>
        <v>0</v>
      </c>
      <c r="BS206" s="22"/>
      <c r="BT206" s="22">
        <f t="shared" si="797"/>
        <v>0</v>
      </c>
      <c r="BU206" s="22"/>
      <c r="BV206" s="22">
        <f t="shared" si="798"/>
        <v>0</v>
      </c>
      <c r="BW206" s="22"/>
      <c r="BX206" s="22">
        <f t="shared" si="799"/>
        <v>0</v>
      </c>
      <c r="BY206" s="22"/>
      <c r="BZ206" s="22">
        <f t="shared" si="800"/>
        <v>0</v>
      </c>
      <c r="CA206" s="16" t="s">
        <v>103</v>
      </c>
      <c r="CC206" s="5"/>
    </row>
    <row r="207" spans="1:81" ht="56.25" x14ac:dyDescent="0.3">
      <c r="A207" s="1" t="s">
        <v>207</v>
      </c>
      <c r="B207" s="33" t="s">
        <v>100</v>
      </c>
      <c r="C207" s="34" t="s">
        <v>31</v>
      </c>
      <c r="D207" s="22">
        <v>2897.7</v>
      </c>
      <c r="E207" s="22"/>
      <c r="F207" s="22">
        <f t="shared" si="695"/>
        <v>2897.7</v>
      </c>
      <c r="G207" s="22"/>
      <c r="H207" s="22">
        <f t="shared" si="768"/>
        <v>2897.7</v>
      </c>
      <c r="I207" s="22"/>
      <c r="J207" s="22">
        <f t="shared" si="769"/>
        <v>2897.7</v>
      </c>
      <c r="K207" s="22"/>
      <c r="L207" s="22">
        <f t="shared" si="770"/>
        <v>2897.7</v>
      </c>
      <c r="M207" s="22"/>
      <c r="N207" s="22">
        <f t="shared" si="771"/>
        <v>2897.7</v>
      </c>
      <c r="O207" s="22"/>
      <c r="P207" s="22">
        <f t="shared" si="772"/>
        <v>2897.7</v>
      </c>
      <c r="Q207" s="22"/>
      <c r="R207" s="22">
        <f t="shared" si="773"/>
        <v>2897.7</v>
      </c>
      <c r="S207" s="22"/>
      <c r="T207" s="22">
        <f t="shared" si="774"/>
        <v>2897.7</v>
      </c>
      <c r="U207" s="22"/>
      <c r="V207" s="22">
        <f t="shared" si="775"/>
        <v>2897.7</v>
      </c>
      <c r="W207" s="22">
        <v>5650.5770000000002</v>
      </c>
      <c r="X207" s="22">
        <f t="shared" si="776"/>
        <v>8548.277</v>
      </c>
      <c r="Y207" s="22">
        <v>-20.399999999999999</v>
      </c>
      <c r="Z207" s="22">
        <f t="shared" si="777"/>
        <v>8527.8770000000004</v>
      </c>
      <c r="AA207" s="22"/>
      <c r="AB207" s="22">
        <f t="shared" si="778"/>
        <v>8527.8770000000004</v>
      </c>
      <c r="AC207" s="22"/>
      <c r="AD207" s="22">
        <f t="shared" si="779"/>
        <v>8527.8770000000004</v>
      </c>
      <c r="AE207" s="22">
        <v>24.5</v>
      </c>
      <c r="AF207" s="22">
        <f t="shared" si="780"/>
        <v>8552.3770000000004</v>
      </c>
      <c r="AG207" s="22">
        <v>0</v>
      </c>
      <c r="AH207" s="22"/>
      <c r="AI207" s="22">
        <f t="shared" si="697"/>
        <v>0</v>
      </c>
      <c r="AJ207" s="22"/>
      <c r="AK207" s="22">
        <f t="shared" si="781"/>
        <v>0</v>
      </c>
      <c r="AL207" s="22"/>
      <c r="AM207" s="22">
        <f t="shared" si="782"/>
        <v>0</v>
      </c>
      <c r="AN207" s="22"/>
      <c r="AO207" s="22">
        <f t="shared" si="783"/>
        <v>0</v>
      </c>
      <c r="AP207" s="22"/>
      <c r="AQ207" s="22">
        <f t="shared" si="784"/>
        <v>0</v>
      </c>
      <c r="AR207" s="22"/>
      <c r="AS207" s="22">
        <f t="shared" si="785"/>
        <v>0</v>
      </c>
      <c r="AT207" s="22"/>
      <c r="AU207" s="22">
        <f t="shared" si="786"/>
        <v>0</v>
      </c>
      <c r="AV207" s="22"/>
      <c r="AW207" s="22">
        <f t="shared" si="787"/>
        <v>0</v>
      </c>
      <c r="AX207" s="22"/>
      <c r="AY207" s="22">
        <f t="shared" si="788"/>
        <v>0</v>
      </c>
      <c r="AZ207" s="22"/>
      <c r="BA207" s="22">
        <f t="shared" si="789"/>
        <v>0</v>
      </c>
      <c r="BB207" s="22"/>
      <c r="BC207" s="22">
        <f t="shared" si="790"/>
        <v>0</v>
      </c>
      <c r="BD207" s="22"/>
      <c r="BE207" s="22">
        <f t="shared" si="791"/>
        <v>0</v>
      </c>
      <c r="BF207" s="22">
        <v>0</v>
      </c>
      <c r="BG207" s="22"/>
      <c r="BH207" s="22">
        <f t="shared" si="698"/>
        <v>0</v>
      </c>
      <c r="BI207" s="22"/>
      <c r="BJ207" s="22">
        <f t="shared" si="792"/>
        <v>0</v>
      </c>
      <c r="BK207" s="22"/>
      <c r="BL207" s="22">
        <f t="shared" si="793"/>
        <v>0</v>
      </c>
      <c r="BM207" s="22"/>
      <c r="BN207" s="22">
        <f t="shared" si="794"/>
        <v>0</v>
      </c>
      <c r="BO207" s="22"/>
      <c r="BP207" s="22">
        <f t="shared" si="795"/>
        <v>0</v>
      </c>
      <c r="BQ207" s="22"/>
      <c r="BR207" s="22">
        <f t="shared" si="796"/>
        <v>0</v>
      </c>
      <c r="BS207" s="22"/>
      <c r="BT207" s="22">
        <f t="shared" si="797"/>
        <v>0</v>
      </c>
      <c r="BU207" s="22"/>
      <c r="BV207" s="22">
        <f t="shared" si="798"/>
        <v>0</v>
      </c>
      <c r="BW207" s="22"/>
      <c r="BX207" s="22">
        <f t="shared" si="799"/>
        <v>0</v>
      </c>
      <c r="BY207" s="22"/>
      <c r="BZ207" s="22">
        <f t="shared" si="800"/>
        <v>0</v>
      </c>
      <c r="CA207" s="16" t="s">
        <v>104</v>
      </c>
      <c r="CC207" s="5"/>
    </row>
    <row r="208" spans="1:81" ht="56.25" x14ac:dyDescent="0.3">
      <c r="A208" s="1" t="s">
        <v>208</v>
      </c>
      <c r="B208" s="33" t="s">
        <v>111</v>
      </c>
      <c r="C208" s="34" t="s">
        <v>31</v>
      </c>
      <c r="D208" s="22">
        <v>7747.3</v>
      </c>
      <c r="E208" s="22"/>
      <c r="F208" s="22">
        <f t="shared" si="695"/>
        <v>7747.3</v>
      </c>
      <c r="G208" s="22"/>
      <c r="H208" s="22">
        <f t="shared" si="768"/>
        <v>7747.3</v>
      </c>
      <c r="I208" s="22"/>
      <c r="J208" s="22">
        <f t="shared" si="769"/>
        <v>7747.3</v>
      </c>
      <c r="K208" s="22"/>
      <c r="L208" s="22">
        <f t="shared" si="770"/>
        <v>7747.3</v>
      </c>
      <c r="M208" s="22"/>
      <c r="N208" s="22">
        <f t="shared" si="771"/>
        <v>7747.3</v>
      </c>
      <c r="O208" s="22">
        <v>-38.716999999999999</v>
      </c>
      <c r="P208" s="22">
        <f t="shared" si="772"/>
        <v>7708.5830000000005</v>
      </c>
      <c r="Q208" s="22"/>
      <c r="R208" s="22">
        <f t="shared" si="773"/>
        <v>7708.5830000000005</v>
      </c>
      <c r="S208" s="22"/>
      <c r="T208" s="22">
        <f t="shared" si="774"/>
        <v>7708.5830000000005</v>
      </c>
      <c r="U208" s="22"/>
      <c r="V208" s="22">
        <f t="shared" si="775"/>
        <v>7708.5830000000005</v>
      </c>
      <c r="W208" s="22"/>
      <c r="X208" s="22">
        <f t="shared" si="776"/>
        <v>7708.5830000000005</v>
      </c>
      <c r="Y208" s="22"/>
      <c r="Z208" s="22">
        <f t="shared" si="777"/>
        <v>7708.5830000000005</v>
      </c>
      <c r="AA208" s="22"/>
      <c r="AB208" s="22">
        <f t="shared" si="778"/>
        <v>7708.5830000000005</v>
      </c>
      <c r="AC208" s="22"/>
      <c r="AD208" s="22">
        <f t="shared" si="779"/>
        <v>7708.5830000000005</v>
      </c>
      <c r="AE208" s="22">
        <v>20.678999999999998</v>
      </c>
      <c r="AF208" s="22">
        <f t="shared" si="780"/>
        <v>7729.2620000000006</v>
      </c>
      <c r="AG208" s="22">
        <v>0</v>
      </c>
      <c r="AH208" s="22"/>
      <c r="AI208" s="22">
        <f t="shared" si="697"/>
        <v>0</v>
      </c>
      <c r="AJ208" s="22"/>
      <c r="AK208" s="22">
        <f t="shared" si="781"/>
        <v>0</v>
      </c>
      <c r="AL208" s="22"/>
      <c r="AM208" s="22">
        <f t="shared" si="782"/>
        <v>0</v>
      </c>
      <c r="AN208" s="22"/>
      <c r="AO208" s="22">
        <f t="shared" si="783"/>
        <v>0</v>
      </c>
      <c r="AP208" s="22"/>
      <c r="AQ208" s="22">
        <f t="shared" si="784"/>
        <v>0</v>
      </c>
      <c r="AR208" s="22"/>
      <c r="AS208" s="22">
        <f t="shared" si="785"/>
        <v>0</v>
      </c>
      <c r="AT208" s="22"/>
      <c r="AU208" s="22">
        <f t="shared" si="786"/>
        <v>0</v>
      </c>
      <c r="AV208" s="22"/>
      <c r="AW208" s="22">
        <f t="shared" si="787"/>
        <v>0</v>
      </c>
      <c r="AX208" s="22"/>
      <c r="AY208" s="22">
        <f t="shared" si="788"/>
        <v>0</v>
      </c>
      <c r="AZ208" s="22"/>
      <c r="BA208" s="22">
        <f t="shared" si="789"/>
        <v>0</v>
      </c>
      <c r="BB208" s="22"/>
      <c r="BC208" s="22">
        <f t="shared" si="790"/>
        <v>0</v>
      </c>
      <c r="BD208" s="22"/>
      <c r="BE208" s="22">
        <f t="shared" si="791"/>
        <v>0</v>
      </c>
      <c r="BF208" s="22">
        <v>0</v>
      </c>
      <c r="BG208" s="22"/>
      <c r="BH208" s="22">
        <f t="shared" si="698"/>
        <v>0</v>
      </c>
      <c r="BI208" s="22"/>
      <c r="BJ208" s="22">
        <f t="shared" si="792"/>
        <v>0</v>
      </c>
      <c r="BK208" s="22"/>
      <c r="BL208" s="22">
        <f t="shared" si="793"/>
        <v>0</v>
      </c>
      <c r="BM208" s="22"/>
      <c r="BN208" s="22">
        <f t="shared" si="794"/>
        <v>0</v>
      </c>
      <c r="BO208" s="22"/>
      <c r="BP208" s="22">
        <f t="shared" si="795"/>
        <v>0</v>
      </c>
      <c r="BQ208" s="22"/>
      <c r="BR208" s="22">
        <f t="shared" si="796"/>
        <v>0</v>
      </c>
      <c r="BS208" s="22"/>
      <c r="BT208" s="22">
        <f t="shared" si="797"/>
        <v>0</v>
      </c>
      <c r="BU208" s="22"/>
      <c r="BV208" s="22">
        <f t="shared" si="798"/>
        <v>0</v>
      </c>
      <c r="BW208" s="22"/>
      <c r="BX208" s="22">
        <f t="shared" si="799"/>
        <v>0</v>
      </c>
      <c r="BY208" s="22"/>
      <c r="BZ208" s="22">
        <f t="shared" si="800"/>
        <v>0</v>
      </c>
      <c r="CA208" s="16" t="s">
        <v>105</v>
      </c>
      <c r="CC208" s="5"/>
    </row>
    <row r="209" spans="1:81" ht="56.25" x14ac:dyDescent="0.3">
      <c r="A209" s="1" t="s">
        <v>209</v>
      </c>
      <c r="B209" s="33" t="s">
        <v>112</v>
      </c>
      <c r="C209" s="34" t="s">
        <v>31</v>
      </c>
      <c r="D209" s="22">
        <v>574.9</v>
      </c>
      <c r="E209" s="22"/>
      <c r="F209" s="22">
        <f t="shared" si="695"/>
        <v>574.9</v>
      </c>
      <c r="G209" s="22"/>
      <c r="H209" s="22">
        <f t="shared" si="768"/>
        <v>574.9</v>
      </c>
      <c r="I209" s="22"/>
      <c r="J209" s="22">
        <f t="shared" si="769"/>
        <v>574.9</v>
      </c>
      <c r="K209" s="22"/>
      <c r="L209" s="22">
        <f t="shared" si="770"/>
        <v>574.9</v>
      </c>
      <c r="M209" s="22"/>
      <c r="N209" s="22">
        <f t="shared" si="771"/>
        <v>574.9</v>
      </c>
      <c r="O209" s="22"/>
      <c r="P209" s="22">
        <f t="shared" si="772"/>
        <v>574.9</v>
      </c>
      <c r="Q209" s="22"/>
      <c r="R209" s="22">
        <f t="shared" si="773"/>
        <v>574.9</v>
      </c>
      <c r="S209" s="22"/>
      <c r="T209" s="22">
        <f t="shared" si="774"/>
        <v>574.9</v>
      </c>
      <c r="U209" s="22"/>
      <c r="V209" s="22">
        <f t="shared" si="775"/>
        <v>574.9</v>
      </c>
      <c r="W209" s="22"/>
      <c r="X209" s="22">
        <f t="shared" si="776"/>
        <v>574.9</v>
      </c>
      <c r="Y209" s="22"/>
      <c r="Z209" s="22">
        <f t="shared" si="777"/>
        <v>574.9</v>
      </c>
      <c r="AA209" s="22">
        <v>-260.41500000000002</v>
      </c>
      <c r="AB209" s="22">
        <f t="shared" si="778"/>
        <v>314.48499999999996</v>
      </c>
      <c r="AC209" s="22"/>
      <c r="AD209" s="22">
        <f t="shared" si="779"/>
        <v>314.48499999999996</v>
      </c>
      <c r="AE209" s="22"/>
      <c r="AF209" s="22">
        <f t="shared" si="780"/>
        <v>314.48499999999996</v>
      </c>
      <c r="AG209" s="22">
        <v>7574</v>
      </c>
      <c r="AH209" s="22"/>
      <c r="AI209" s="22">
        <f t="shared" si="697"/>
        <v>7574</v>
      </c>
      <c r="AJ209" s="22"/>
      <c r="AK209" s="22">
        <f t="shared" si="781"/>
        <v>7574</v>
      </c>
      <c r="AL209" s="22"/>
      <c r="AM209" s="22">
        <f t="shared" si="782"/>
        <v>7574</v>
      </c>
      <c r="AN209" s="22"/>
      <c r="AO209" s="22">
        <f t="shared" si="783"/>
        <v>7574</v>
      </c>
      <c r="AP209" s="22"/>
      <c r="AQ209" s="22">
        <f t="shared" si="784"/>
        <v>7574</v>
      </c>
      <c r="AR209" s="22"/>
      <c r="AS209" s="22">
        <f t="shared" si="785"/>
        <v>7574</v>
      </c>
      <c r="AT209" s="22"/>
      <c r="AU209" s="22">
        <f t="shared" si="786"/>
        <v>7574</v>
      </c>
      <c r="AV209" s="22"/>
      <c r="AW209" s="22">
        <f t="shared" si="787"/>
        <v>7574</v>
      </c>
      <c r="AX209" s="22"/>
      <c r="AY209" s="22">
        <f t="shared" si="788"/>
        <v>7574</v>
      </c>
      <c r="AZ209" s="22"/>
      <c r="BA209" s="22">
        <f t="shared" si="789"/>
        <v>7574</v>
      </c>
      <c r="BB209" s="22"/>
      <c r="BC209" s="22">
        <f t="shared" si="790"/>
        <v>7574</v>
      </c>
      <c r="BD209" s="22"/>
      <c r="BE209" s="22">
        <f t="shared" si="791"/>
        <v>7574</v>
      </c>
      <c r="BF209" s="22">
        <v>0</v>
      </c>
      <c r="BG209" s="22"/>
      <c r="BH209" s="22">
        <f t="shared" si="698"/>
        <v>0</v>
      </c>
      <c r="BI209" s="22"/>
      <c r="BJ209" s="22">
        <f t="shared" si="792"/>
        <v>0</v>
      </c>
      <c r="BK209" s="22"/>
      <c r="BL209" s="22">
        <f t="shared" si="793"/>
        <v>0</v>
      </c>
      <c r="BM209" s="22"/>
      <c r="BN209" s="22">
        <f t="shared" si="794"/>
        <v>0</v>
      </c>
      <c r="BO209" s="22"/>
      <c r="BP209" s="22">
        <f t="shared" si="795"/>
        <v>0</v>
      </c>
      <c r="BQ209" s="22"/>
      <c r="BR209" s="22">
        <f t="shared" si="796"/>
        <v>0</v>
      </c>
      <c r="BS209" s="22"/>
      <c r="BT209" s="22">
        <f t="shared" si="797"/>
        <v>0</v>
      </c>
      <c r="BU209" s="22"/>
      <c r="BV209" s="22">
        <f t="shared" si="798"/>
        <v>0</v>
      </c>
      <c r="BW209" s="22"/>
      <c r="BX209" s="22">
        <f t="shared" si="799"/>
        <v>0</v>
      </c>
      <c r="BY209" s="22"/>
      <c r="BZ209" s="22">
        <f t="shared" si="800"/>
        <v>0</v>
      </c>
      <c r="CA209" s="16" t="s">
        <v>106</v>
      </c>
      <c r="CC209" s="5"/>
    </row>
    <row r="210" spans="1:81" ht="56.25" x14ac:dyDescent="0.3">
      <c r="A210" s="1" t="s">
        <v>218</v>
      </c>
      <c r="B210" s="33" t="s">
        <v>113</v>
      </c>
      <c r="C210" s="34" t="s">
        <v>31</v>
      </c>
      <c r="D210" s="22">
        <v>0</v>
      </c>
      <c r="E210" s="22"/>
      <c r="F210" s="22">
        <f t="shared" si="695"/>
        <v>0</v>
      </c>
      <c r="G210" s="22"/>
      <c r="H210" s="22">
        <f t="shared" si="768"/>
        <v>0</v>
      </c>
      <c r="I210" s="22"/>
      <c r="J210" s="22">
        <f t="shared" si="769"/>
        <v>0</v>
      </c>
      <c r="K210" s="22"/>
      <c r="L210" s="22">
        <f t="shared" si="770"/>
        <v>0</v>
      </c>
      <c r="M210" s="22"/>
      <c r="N210" s="22">
        <f t="shared" si="771"/>
        <v>0</v>
      </c>
      <c r="O210" s="22"/>
      <c r="P210" s="22">
        <f t="shared" si="772"/>
        <v>0</v>
      </c>
      <c r="Q210" s="22"/>
      <c r="R210" s="22">
        <f t="shared" si="773"/>
        <v>0</v>
      </c>
      <c r="S210" s="22"/>
      <c r="T210" s="22">
        <f t="shared" si="774"/>
        <v>0</v>
      </c>
      <c r="U210" s="22"/>
      <c r="V210" s="22">
        <f t="shared" si="775"/>
        <v>0</v>
      </c>
      <c r="W210" s="22"/>
      <c r="X210" s="22">
        <f t="shared" si="776"/>
        <v>0</v>
      </c>
      <c r="Y210" s="22"/>
      <c r="Z210" s="22">
        <f t="shared" si="777"/>
        <v>0</v>
      </c>
      <c r="AA210" s="22"/>
      <c r="AB210" s="22">
        <f t="shared" si="778"/>
        <v>0</v>
      </c>
      <c r="AC210" s="22"/>
      <c r="AD210" s="22">
        <f t="shared" si="779"/>
        <v>0</v>
      </c>
      <c r="AE210" s="22"/>
      <c r="AF210" s="22">
        <f t="shared" si="780"/>
        <v>0</v>
      </c>
      <c r="AG210" s="22">
        <v>640.5</v>
      </c>
      <c r="AH210" s="22"/>
      <c r="AI210" s="22">
        <f t="shared" si="697"/>
        <v>640.5</v>
      </c>
      <c r="AJ210" s="22"/>
      <c r="AK210" s="22">
        <f t="shared" si="781"/>
        <v>640.5</v>
      </c>
      <c r="AL210" s="22"/>
      <c r="AM210" s="22">
        <f t="shared" si="782"/>
        <v>640.5</v>
      </c>
      <c r="AN210" s="22"/>
      <c r="AO210" s="22">
        <f t="shared" si="783"/>
        <v>640.5</v>
      </c>
      <c r="AP210" s="22"/>
      <c r="AQ210" s="22">
        <f t="shared" si="784"/>
        <v>640.5</v>
      </c>
      <c r="AR210" s="22"/>
      <c r="AS210" s="22">
        <f t="shared" si="785"/>
        <v>640.5</v>
      </c>
      <c r="AT210" s="22"/>
      <c r="AU210" s="22">
        <f t="shared" si="786"/>
        <v>640.5</v>
      </c>
      <c r="AV210" s="22"/>
      <c r="AW210" s="22">
        <f t="shared" si="787"/>
        <v>640.5</v>
      </c>
      <c r="AX210" s="22"/>
      <c r="AY210" s="22">
        <f t="shared" si="788"/>
        <v>640.5</v>
      </c>
      <c r="AZ210" s="22"/>
      <c r="BA210" s="22">
        <f t="shared" si="789"/>
        <v>640.5</v>
      </c>
      <c r="BB210" s="22"/>
      <c r="BC210" s="22">
        <f t="shared" si="790"/>
        <v>640.5</v>
      </c>
      <c r="BD210" s="22"/>
      <c r="BE210" s="22">
        <f t="shared" si="791"/>
        <v>640.5</v>
      </c>
      <c r="BF210" s="22">
        <v>7899.7</v>
      </c>
      <c r="BG210" s="22"/>
      <c r="BH210" s="22">
        <f t="shared" si="698"/>
        <v>7899.7</v>
      </c>
      <c r="BI210" s="22"/>
      <c r="BJ210" s="22">
        <f t="shared" si="792"/>
        <v>7899.7</v>
      </c>
      <c r="BK210" s="22"/>
      <c r="BL210" s="22">
        <f t="shared" si="793"/>
        <v>7899.7</v>
      </c>
      <c r="BM210" s="22"/>
      <c r="BN210" s="22">
        <f t="shared" si="794"/>
        <v>7899.7</v>
      </c>
      <c r="BO210" s="22"/>
      <c r="BP210" s="22">
        <f t="shared" si="795"/>
        <v>7899.7</v>
      </c>
      <c r="BQ210" s="22"/>
      <c r="BR210" s="22">
        <f t="shared" si="796"/>
        <v>7899.7</v>
      </c>
      <c r="BS210" s="22"/>
      <c r="BT210" s="22">
        <f t="shared" si="797"/>
        <v>7899.7</v>
      </c>
      <c r="BU210" s="22"/>
      <c r="BV210" s="22">
        <f t="shared" si="798"/>
        <v>7899.7</v>
      </c>
      <c r="BW210" s="22"/>
      <c r="BX210" s="22">
        <f t="shared" si="799"/>
        <v>7899.7</v>
      </c>
      <c r="BY210" s="22"/>
      <c r="BZ210" s="22">
        <f t="shared" si="800"/>
        <v>7899.7</v>
      </c>
      <c r="CA210" s="16" t="s">
        <v>107</v>
      </c>
      <c r="CC210" s="5"/>
    </row>
    <row r="211" spans="1:81" ht="56.25" x14ac:dyDescent="0.3">
      <c r="A211" s="1" t="s">
        <v>230</v>
      </c>
      <c r="B211" s="33" t="s">
        <v>114</v>
      </c>
      <c r="C211" s="34" t="s">
        <v>31</v>
      </c>
      <c r="D211" s="22">
        <v>606.5</v>
      </c>
      <c r="E211" s="22"/>
      <c r="F211" s="22">
        <f t="shared" si="695"/>
        <v>606.5</v>
      </c>
      <c r="G211" s="22"/>
      <c r="H211" s="22">
        <f t="shared" si="768"/>
        <v>606.5</v>
      </c>
      <c r="I211" s="22"/>
      <c r="J211" s="22">
        <f t="shared" si="769"/>
        <v>606.5</v>
      </c>
      <c r="K211" s="22"/>
      <c r="L211" s="22">
        <f t="shared" si="770"/>
        <v>606.5</v>
      </c>
      <c r="M211" s="22"/>
      <c r="N211" s="22">
        <f t="shared" si="771"/>
        <v>606.5</v>
      </c>
      <c r="O211" s="22"/>
      <c r="P211" s="22">
        <f t="shared" si="772"/>
        <v>606.5</v>
      </c>
      <c r="Q211" s="22"/>
      <c r="R211" s="22">
        <f t="shared" si="773"/>
        <v>606.5</v>
      </c>
      <c r="S211" s="22"/>
      <c r="T211" s="22">
        <f t="shared" si="774"/>
        <v>606.5</v>
      </c>
      <c r="U211" s="22"/>
      <c r="V211" s="22">
        <f t="shared" si="775"/>
        <v>606.5</v>
      </c>
      <c r="W211" s="22"/>
      <c r="X211" s="22">
        <f t="shared" si="776"/>
        <v>606.5</v>
      </c>
      <c r="Y211" s="22"/>
      <c r="Z211" s="22">
        <f t="shared" si="777"/>
        <v>606.5</v>
      </c>
      <c r="AA211" s="22">
        <v>-33.335999999999999</v>
      </c>
      <c r="AB211" s="22">
        <f t="shared" si="778"/>
        <v>573.16399999999999</v>
      </c>
      <c r="AC211" s="22"/>
      <c r="AD211" s="22">
        <f t="shared" si="779"/>
        <v>573.16399999999999</v>
      </c>
      <c r="AE211" s="22">
        <v>-69.679000000000002</v>
      </c>
      <c r="AF211" s="22">
        <f t="shared" si="780"/>
        <v>503.48500000000001</v>
      </c>
      <c r="AG211" s="22">
        <v>7573.5</v>
      </c>
      <c r="AH211" s="22"/>
      <c r="AI211" s="22">
        <f t="shared" si="697"/>
        <v>7573.5</v>
      </c>
      <c r="AJ211" s="22"/>
      <c r="AK211" s="22">
        <f t="shared" si="781"/>
        <v>7573.5</v>
      </c>
      <c r="AL211" s="22"/>
      <c r="AM211" s="22">
        <f t="shared" si="782"/>
        <v>7573.5</v>
      </c>
      <c r="AN211" s="22"/>
      <c r="AO211" s="22">
        <f t="shared" si="783"/>
        <v>7573.5</v>
      </c>
      <c r="AP211" s="22"/>
      <c r="AQ211" s="22">
        <f t="shared" si="784"/>
        <v>7573.5</v>
      </c>
      <c r="AR211" s="22"/>
      <c r="AS211" s="22">
        <f t="shared" si="785"/>
        <v>7573.5</v>
      </c>
      <c r="AT211" s="22"/>
      <c r="AU211" s="22">
        <f t="shared" si="786"/>
        <v>7573.5</v>
      </c>
      <c r="AV211" s="22"/>
      <c r="AW211" s="22">
        <f t="shared" si="787"/>
        <v>7573.5</v>
      </c>
      <c r="AX211" s="22"/>
      <c r="AY211" s="22">
        <f t="shared" si="788"/>
        <v>7573.5</v>
      </c>
      <c r="AZ211" s="22"/>
      <c r="BA211" s="22">
        <f t="shared" si="789"/>
        <v>7573.5</v>
      </c>
      <c r="BB211" s="22"/>
      <c r="BC211" s="22">
        <f t="shared" si="790"/>
        <v>7573.5</v>
      </c>
      <c r="BD211" s="22"/>
      <c r="BE211" s="22">
        <f t="shared" si="791"/>
        <v>7573.5</v>
      </c>
      <c r="BF211" s="22">
        <v>0</v>
      </c>
      <c r="BG211" s="22"/>
      <c r="BH211" s="22">
        <f t="shared" si="698"/>
        <v>0</v>
      </c>
      <c r="BI211" s="22"/>
      <c r="BJ211" s="22">
        <f t="shared" si="792"/>
        <v>0</v>
      </c>
      <c r="BK211" s="22"/>
      <c r="BL211" s="22">
        <f t="shared" si="793"/>
        <v>0</v>
      </c>
      <c r="BM211" s="22"/>
      <c r="BN211" s="22">
        <f t="shared" si="794"/>
        <v>0</v>
      </c>
      <c r="BO211" s="22"/>
      <c r="BP211" s="22">
        <f t="shared" si="795"/>
        <v>0</v>
      </c>
      <c r="BQ211" s="22"/>
      <c r="BR211" s="22">
        <f t="shared" si="796"/>
        <v>0</v>
      </c>
      <c r="BS211" s="22"/>
      <c r="BT211" s="22">
        <f t="shared" si="797"/>
        <v>0</v>
      </c>
      <c r="BU211" s="22"/>
      <c r="BV211" s="22">
        <f t="shared" si="798"/>
        <v>0</v>
      </c>
      <c r="BW211" s="22"/>
      <c r="BX211" s="22">
        <f t="shared" si="799"/>
        <v>0</v>
      </c>
      <c r="BY211" s="22"/>
      <c r="BZ211" s="22">
        <f t="shared" si="800"/>
        <v>0</v>
      </c>
      <c r="CA211" s="16" t="s">
        <v>108</v>
      </c>
      <c r="CC211" s="5"/>
    </row>
    <row r="212" spans="1:81" ht="56.25" x14ac:dyDescent="0.3">
      <c r="A212" s="1" t="s">
        <v>231</v>
      </c>
      <c r="B212" s="33" t="s">
        <v>115</v>
      </c>
      <c r="C212" s="34" t="s">
        <v>31</v>
      </c>
      <c r="D212" s="22">
        <v>0</v>
      </c>
      <c r="E212" s="22"/>
      <c r="F212" s="22">
        <f t="shared" si="695"/>
        <v>0</v>
      </c>
      <c r="G212" s="22"/>
      <c r="H212" s="22">
        <f t="shared" si="768"/>
        <v>0</v>
      </c>
      <c r="I212" s="22"/>
      <c r="J212" s="22">
        <f t="shared" si="769"/>
        <v>0</v>
      </c>
      <c r="K212" s="22"/>
      <c r="L212" s="22">
        <f t="shared" si="770"/>
        <v>0</v>
      </c>
      <c r="M212" s="22"/>
      <c r="N212" s="22">
        <f t="shared" si="771"/>
        <v>0</v>
      </c>
      <c r="O212" s="22"/>
      <c r="P212" s="22">
        <f t="shared" si="772"/>
        <v>0</v>
      </c>
      <c r="Q212" s="22"/>
      <c r="R212" s="22">
        <f t="shared" si="773"/>
        <v>0</v>
      </c>
      <c r="S212" s="22"/>
      <c r="T212" s="22">
        <f t="shared" si="774"/>
        <v>0</v>
      </c>
      <c r="U212" s="22"/>
      <c r="V212" s="22">
        <f t="shared" si="775"/>
        <v>0</v>
      </c>
      <c r="W212" s="22"/>
      <c r="X212" s="22">
        <f t="shared" si="776"/>
        <v>0</v>
      </c>
      <c r="Y212" s="22"/>
      <c r="Z212" s="22">
        <f t="shared" si="777"/>
        <v>0</v>
      </c>
      <c r="AA212" s="22"/>
      <c r="AB212" s="22">
        <f t="shared" si="778"/>
        <v>0</v>
      </c>
      <c r="AC212" s="22"/>
      <c r="AD212" s="22">
        <f t="shared" si="779"/>
        <v>0</v>
      </c>
      <c r="AE212" s="22"/>
      <c r="AF212" s="22">
        <f t="shared" si="780"/>
        <v>0</v>
      </c>
      <c r="AG212" s="22">
        <v>0</v>
      </c>
      <c r="AH212" s="22"/>
      <c r="AI212" s="22">
        <f t="shared" si="697"/>
        <v>0</v>
      </c>
      <c r="AJ212" s="22"/>
      <c r="AK212" s="22">
        <f t="shared" si="781"/>
        <v>0</v>
      </c>
      <c r="AL212" s="22"/>
      <c r="AM212" s="22">
        <f t="shared" si="782"/>
        <v>0</v>
      </c>
      <c r="AN212" s="22"/>
      <c r="AO212" s="22">
        <f t="shared" si="783"/>
        <v>0</v>
      </c>
      <c r="AP212" s="22"/>
      <c r="AQ212" s="22">
        <f t="shared" si="784"/>
        <v>0</v>
      </c>
      <c r="AR212" s="22"/>
      <c r="AS212" s="22">
        <f t="shared" si="785"/>
        <v>0</v>
      </c>
      <c r="AT212" s="22"/>
      <c r="AU212" s="22">
        <f t="shared" si="786"/>
        <v>0</v>
      </c>
      <c r="AV212" s="22"/>
      <c r="AW212" s="22">
        <f t="shared" si="787"/>
        <v>0</v>
      </c>
      <c r="AX212" s="22"/>
      <c r="AY212" s="22">
        <f t="shared" si="788"/>
        <v>0</v>
      </c>
      <c r="AZ212" s="22"/>
      <c r="BA212" s="22">
        <f t="shared" si="789"/>
        <v>0</v>
      </c>
      <c r="BB212" s="22"/>
      <c r="BC212" s="22">
        <f t="shared" si="790"/>
        <v>0</v>
      </c>
      <c r="BD212" s="22"/>
      <c r="BE212" s="22">
        <f t="shared" si="791"/>
        <v>0</v>
      </c>
      <c r="BF212" s="22">
        <v>668.1</v>
      </c>
      <c r="BG212" s="22"/>
      <c r="BH212" s="22">
        <f t="shared" si="698"/>
        <v>668.1</v>
      </c>
      <c r="BI212" s="22"/>
      <c r="BJ212" s="22">
        <f t="shared" si="792"/>
        <v>668.1</v>
      </c>
      <c r="BK212" s="22"/>
      <c r="BL212" s="22">
        <f t="shared" si="793"/>
        <v>668.1</v>
      </c>
      <c r="BM212" s="22"/>
      <c r="BN212" s="22">
        <f t="shared" si="794"/>
        <v>668.1</v>
      </c>
      <c r="BO212" s="22"/>
      <c r="BP212" s="22">
        <f t="shared" si="795"/>
        <v>668.1</v>
      </c>
      <c r="BQ212" s="22"/>
      <c r="BR212" s="22">
        <f t="shared" si="796"/>
        <v>668.1</v>
      </c>
      <c r="BS212" s="22"/>
      <c r="BT212" s="22">
        <f t="shared" si="797"/>
        <v>668.1</v>
      </c>
      <c r="BU212" s="22"/>
      <c r="BV212" s="22">
        <f t="shared" si="798"/>
        <v>668.1</v>
      </c>
      <c r="BW212" s="22"/>
      <c r="BX212" s="22">
        <f t="shared" si="799"/>
        <v>668.1</v>
      </c>
      <c r="BY212" s="22"/>
      <c r="BZ212" s="22">
        <f t="shared" si="800"/>
        <v>668.1</v>
      </c>
      <c r="CA212" s="16" t="s">
        <v>109</v>
      </c>
      <c r="CC212" s="5"/>
    </row>
    <row r="213" spans="1:81" ht="56.25" x14ac:dyDescent="0.3">
      <c r="A213" s="1" t="s">
        <v>232</v>
      </c>
      <c r="B213" s="33" t="s">
        <v>116</v>
      </c>
      <c r="C213" s="34" t="s">
        <v>31</v>
      </c>
      <c r="D213" s="22">
        <v>0</v>
      </c>
      <c r="E213" s="22"/>
      <c r="F213" s="22">
        <f t="shared" si="695"/>
        <v>0</v>
      </c>
      <c r="G213" s="22"/>
      <c r="H213" s="22">
        <f t="shared" si="768"/>
        <v>0</v>
      </c>
      <c r="I213" s="22"/>
      <c r="J213" s="22">
        <f t="shared" si="769"/>
        <v>0</v>
      </c>
      <c r="K213" s="22"/>
      <c r="L213" s="22">
        <f t="shared" si="770"/>
        <v>0</v>
      </c>
      <c r="M213" s="22"/>
      <c r="N213" s="22">
        <f t="shared" si="771"/>
        <v>0</v>
      </c>
      <c r="O213" s="22"/>
      <c r="P213" s="22">
        <f t="shared" si="772"/>
        <v>0</v>
      </c>
      <c r="Q213" s="22"/>
      <c r="R213" s="22">
        <f t="shared" si="773"/>
        <v>0</v>
      </c>
      <c r="S213" s="22"/>
      <c r="T213" s="22">
        <f t="shared" si="774"/>
        <v>0</v>
      </c>
      <c r="U213" s="22"/>
      <c r="V213" s="22">
        <f t="shared" si="775"/>
        <v>0</v>
      </c>
      <c r="W213" s="22"/>
      <c r="X213" s="22">
        <f t="shared" si="776"/>
        <v>0</v>
      </c>
      <c r="Y213" s="22"/>
      <c r="Z213" s="22">
        <f t="shared" si="777"/>
        <v>0</v>
      </c>
      <c r="AA213" s="22"/>
      <c r="AB213" s="22">
        <f t="shared" si="778"/>
        <v>0</v>
      </c>
      <c r="AC213" s="22"/>
      <c r="AD213" s="22">
        <f t="shared" si="779"/>
        <v>0</v>
      </c>
      <c r="AE213" s="22"/>
      <c r="AF213" s="22">
        <f t="shared" si="780"/>
        <v>0</v>
      </c>
      <c r="AG213" s="22">
        <v>0</v>
      </c>
      <c r="AH213" s="22"/>
      <c r="AI213" s="22">
        <f t="shared" si="697"/>
        <v>0</v>
      </c>
      <c r="AJ213" s="22"/>
      <c r="AK213" s="22">
        <f t="shared" si="781"/>
        <v>0</v>
      </c>
      <c r="AL213" s="22"/>
      <c r="AM213" s="22">
        <f t="shared" si="782"/>
        <v>0</v>
      </c>
      <c r="AN213" s="22"/>
      <c r="AO213" s="22">
        <f t="shared" si="783"/>
        <v>0</v>
      </c>
      <c r="AP213" s="22"/>
      <c r="AQ213" s="22">
        <f t="shared" si="784"/>
        <v>0</v>
      </c>
      <c r="AR213" s="22"/>
      <c r="AS213" s="22">
        <f t="shared" si="785"/>
        <v>0</v>
      </c>
      <c r="AT213" s="22"/>
      <c r="AU213" s="22">
        <f t="shared" si="786"/>
        <v>0</v>
      </c>
      <c r="AV213" s="22"/>
      <c r="AW213" s="22">
        <f t="shared" si="787"/>
        <v>0</v>
      </c>
      <c r="AX213" s="22"/>
      <c r="AY213" s="22">
        <f t="shared" si="788"/>
        <v>0</v>
      </c>
      <c r="AZ213" s="22"/>
      <c r="BA213" s="22">
        <f t="shared" si="789"/>
        <v>0</v>
      </c>
      <c r="BB213" s="22"/>
      <c r="BC213" s="22">
        <f t="shared" si="790"/>
        <v>0</v>
      </c>
      <c r="BD213" s="22"/>
      <c r="BE213" s="22">
        <f t="shared" si="791"/>
        <v>0</v>
      </c>
      <c r="BF213" s="22">
        <v>668.1</v>
      </c>
      <c r="BG213" s="22"/>
      <c r="BH213" s="22">
        <f t="shared" si="698"/>
        <v>668.1</v>
      </c>
      <c r="BI213" s="22"/>
      <c r="BJ213" s="22">
        <f t="shared" si="792"/>
        <v>668.1</v>
      </c>
      <c r="BK213" s="22"/>
      <c r="BL213" s="22">
        <f t="shared" si="793"/>
        <v>668.1</v>
      </c>
      <c r="BM213" s="22"/>
      <c r="BN213" s="22">
        <f t="shared" si="794"/>
        <v>668.1</v>
      </c>
      <c r="BO213" s="22"/>
      <c r="BP213" s="22">
        <f t="shared" si="795"/>
        <v>668.1</v>
      </c>
      <c r="BQ213" s="22"/>
      <c r="BR213" s="22">
        <f t="shared" si="796"/>
        <v>668.1</v>
      </c>
      <c r="BS213" s="22"/>
      <c r="BT213" s="22">
        <f t="shared" si="797"/>
        <v>668.1</v>
      </c>
      <c r="BU213" s="22"/>
      <c r="BV213" s="22">
        <f t="shared" si="798"/>
        <v>668.1</v>
      </c>
      <c r="BW213" s="22"/>
      <c r="BX213" s="22">
        <f t="shared" si="799"/>
        <v>668.1</v>
      </c>
      <c r="BY213" s="22"/>
      <c r="BZ213" s="22">
        <f t="shared" si="800"/>
        <v>668.1</v>
      </c>
      <c r="CA213" s="16" t="s">
        <v>110</v>
      </c>
      <c r="CC213" s="5"/>
    </row>
    <row r="214" spans="1:81" ht="56.25" x14ac:dyDescent="0.3">
      <c r="A214" s="1" t="s">
        <v>233</v>
      </c>
      <c r="B214" s="33" t="s">
        <v>225</v>
      </c>
      <c r="C214" s="34" t="s">
        <v>31</v>
      </c>
      <c r="D214" s="22"/>
      <c r="E214" s="22"/>
      <c r="F214" s="22"/>
      <c r="G214" s="22">
        <v>6493.0309999999999</v>
      </c>
      <c r="H214" s="22">
        <f t="shared" si="768"/>
        <v>6493.0309999999999</v>
      </c>
      <c r="I214" s="22"/>
      <c r="J214" s="22">
        <f t="shared" si="769"/>
        <v>6493.0309999999999</v>
      </c>
      <c r="K214" s="22"/>
      <c r="L214" s="22">
        <f t="shared" si="770"/>
        <v>6493.0309999999999</v>
      </c>
      <c r="M214" s="22"/>
      <c r="N214" s="22">
        <f t="shared" si="771"/>
        <v>6493.0309999999999</v>
      </c>
      <c r="O214" s="22"/>
      <c r="P214" s="22">
        <f t="shared" si="772"/>
        <v>6493.0309999999999</v>
      </c>
      <c r="Q214" s="22"/>
      <c r="R214" s="22">
        <f t="shared" si="773"/>
        <v>6493.0309999999999</v>
      </c>
      <c r="S214" s="22"/>
      <c r="T214" s="22">
        <f t="shared" si="774"/>
        <v>6493.0309999999999</v>
      </c>
      <c r="U214" s="22"/>
      <c r="V214" s="22">
        <f t="shared" si="775"/>
        <v>6493.0309999999999</v>
      </c>
      <c r="W214" s="22"/>
      <c r="X214" s="22">
        <f t="shared" si="776"/>
        <v>6493.0309999999999</v>
      </c>
      <c r="Y214" s="22"/>
      <c r="Z214" s="22">
        <f t="shared" si="777"/>
        <v>6493.0309999999999</v>
      </c>
      <c r="AA214" s="22">
        <v>-15.746</v>
      </c>
      <c r="AB214" s="22">
        <f t="shared" si="778"/>
        <v>6477.2849999999999</v>
      </c>
      <c r="AC214" s="22"/>
      <c r="AD214" s="22">
        <f t="shared" si="779"/>
        <v>6477.2849999999999</v>
      </c>
      <c r="AE214" s="22"/>
      <c r="AF214" s="22">
        <f t="shared" si="780"/>
        <v>6477.2849999999999</v>
      </c>
      <c r="AG214" s="22"/>
      <c r="AH214" s="22"/>
      <c r="AI214" s="22"/>
      <c r="AJ214" s="22"/>
      <c r="AK214" s="22">
        <f t="shared" si="781"/>
        <v>0</v>
      </c>
      <c r="AL214" s="22"/>
      <c r="AM214" s="22">
        <f t="shared" si="782"/>
        <v>0</v>
      </c>
      <c r="AN214" s="22"/>
      <c r="AO214" s="22">
        <f t="shared" si="783"/>
        <v>0</v>
      </c>
      <c r="AP214" s="22"/>
      <c r="AQ214" s="22">
        <f t="shared" si="784"/>
        <v>0</v>
      </c>
      <c r="AR214" s="22"/>
      <c r="AS214" s="22">
        <f t="shared" si="785"/>
        <v>0</v>
      </c>
      <c r="AT214" s="22"/>
      <c r="AU214" s="22">
        <f t="shared" si="786"/>
        <v>0</v>
      </c>
      <c r="AV214" s="22"/>
      <c r="AW214" s="22">
        <f t="shared" si="787"/>
        <v>0</v>
      </c>
      <c r="AX214" s="22"/>
      <c r="AY214" s="22">
        <f t="shared" si="788"/>
        <v>0</v>
      </c>
      <c r="AZ214" s="22"/>
      <c r="BA214" s="22">
        <f t="shared" si="789"/>
        <v>0</v>
      </c>
      <c r="BB214" s="22"/>
      <c r="BC214" s="22">
        <f t="shared" si="790"/>
        <v>0</v>
      </c>
      <c r="BD214" s="22"/>
      <c r="BE214" s="22">
        <f t="shared" si="791"/>
        <v>0</v>
      </c>
      <c r="BF214" s="22"/>
      <c r="BG214" s="22"/>
      <c r="BH214" s="22"/>
      <c r="BI214" s="22"/>
      <c r="BJ214" s="22">
        <f t="shared" si="792"/>
        <v>0</v>
      </c>
      <c r="BK214" s="22"/>
      <c r="BL214" s="22">
        <f t="shared" si="793"/>
        <v>0</v>
      </c>
      <c r="BM214" s="22"/>
      <c r="BN214" s="22">
        <f t="shared" si="794"/>
        <v>0</v>
      </c>
      <c r="BO214" s="22"/>
      <c r="BP214" s="22">
        <f t="shared" si="795"/>
        <v>0</v>
      </c>
      <c r="BQ214" s="22"/>
      <c r="BR214" s="22">
        <f t="shared" si="796"/>
        <v>0</v>
      </c>
      <c r="BS214" s="22"/>
      <c r="BT214" s="22">
        <f t="shared" si="797"/>
        <v>0</v>
      </c>
      <c r="BU214" s="22"/>
      <c r="BV214" s="22">
        <f t="shared" si="798"/>
        <v>0</v>
      </c>
      <c r="BW214" s="22"/>
      <c r="BX214" s="22">
        <f t="shared" si="799"/>
        <v>0</v>
      </c>
      <c r="BY214" s="22"/>
      <c r="BZ214" s="22">
        <f t="shared" si="800"/>
        <v>0</v>
      </c>
      <c r="CA214" s="16" t="s">
        <v>227</v>
      </c>
      <c r="CC214" s="5"/>
    </row>
    <row r="215" spans="1:81" ht="56.25" x14ac:dyDescent="0.3">
      <c r="A215" s="1" t="s">
        <v>260</v>
      </c>
      <c r="B215" s="33" t="s">
        <v>224</v>
      </c>
      <c r="C215" s="34" t="s">
        <v>31</v>
      </c>
      <c r="D215" s="22"/>
      <c r="E215" s="22"/>
      <c r="F215" s="22"/>
      <c r="G215" s="22">
        <v>21</v>
      </c>
      <c r="H215" s="22">
        <f t="shared" si="768"/>
        <v>21</v>
      </c>
      <c r="I215" s="22"/>
      <c r="J215" s="22">
        <f t="shared" si="769"/>
        <v>21</v>
      </c>
      <c r="K215" s="22"/>
      <c r="L215" s="22">
        <f t="shared" si="770"/>
        <v>21</v>
      </c>
      <c r="M215" s="22"/>
      <c r="N215" s="22">
        <f t="shared" si="771"/>
        <v>21</v>
      </c>
      <c r="O215" s="22"/>
      <c r="P215" s="22">
        <f t="shared" si="772"/>
        <v>21</v>
      </c>
      <c r="Q215" s="22"/>
      <c r="R215" s="22">
        <f t="shared" si="773"/>
        <v>21</v>
      </c>
      <c r="S215" s="22"/>
      <c r="T215" s="22">
        <f t="shared" si="774"/>
        <v>21</v>
      </c>
      <c r="U215" s="22"/>
      <c r="V215" s="22">
        <f t="shared" si="775"/>
        <v>21</v>
      </c>
      <c r="W215" s="22"/>
      <c r="X215" s="22">
        <f t="shared" si="776"/>
        <v>21</v>
      </c>
      <c r="Y215" s="22"/>
      <c r="Z215" s="22">
        <f t="shared" si="777"/>
        <v>21</v>
      </c>
      <c r="AA215" s="22"/>
      <c r="AB215" s="22">
        <f t="shared" si="778"/>
        <v>21</v>
      </c>
      <c r="AC215" s="22"/>
      <c r="AD215" s="22">
        <f t="shared" si="779"/>
        <v>21</v>
      </c>
      <c r="AE215" s="22"/>
      <c r="AF215" s="22">
        <f t="shared" si="780"/>
        <v>21</v>
      </c>
      <c r="AG215" s="22"/>
      <c r="AH215" s="22"/>
      <c r="AI215" s="22"/>
      <c r="AJ215" s="22"/>
      <c r="AK215" s="22">
        <f t="shared" si="781"/>
        <v>0</v>
      </c>
      <c r="AL215" s="22"/>
      <c r="AM215" s="22">
        <f t="shared" si="782"/>
        <v>0</v>
      </c>
      <c r="AN215" s="22"/>
      <c r="AO215" s="22">
        <f t="shared" si="783"/>
        <v>0</v>
      </c>
      <c r="AP215" s="22"/>
      <c r="AQ215" s="22">
        <f t="shared" si="784"/>
        <v>0</v>
      </c>
      <c r="AR215" s="22"/>
      <c r="AS215" s="22">
        <f t="shared" si="785"/>
        <v>0</v>
      </c>
      <c r="AT215" s="22"/>
      <c r="AU215" s="22">
        <f t="shared" si="786"/>
        <v>0</v>
      </c>
      <c r="AV215" s="22"/>
      <c r="AW215" s="22">
        <f t="shared" si="787"/>
        <v>0</v>
      </c>
      <c r="AX215" s="22"/>
      <c r="AY215" s="22">
        <f t="shared" si="788"/>
        <v>0</v>
      </c>
      <c r="AZ215" s="22"/>
      <c r="BA215" s="22">
        <f t="shared" si="789"/>
        <v>0</v>
      </c>
      <c r="BB215" s="22"/>
      <c r="BC215" s="22">
        <f t="shared" si="790"/>
        <v>0</v>
      </c>
      <c r="BD215" s="22"/>
      <c r="BE215" s="22">
        <f t="shared" si="791"/>
        <v>0</v>
      </c>
      <c r="BF215" s="22"/>
      <c r="BG215" s="22"/>
      <c r="BH215" s="22"/>
      <c r="BI215" s="22"/>
      <c r="BJ215" s="22">
        <f t="shared" si="792"/>
        <v>0</v>
      </c>
      <c r="BK215" s="22"/>
      <c r="BL215" s="22">
        <f t="shared" si="793"/>
        <v>0</v>
      </c>
      <c r="BM215" s="22"/>
      <c r="BN215" s="22">
        <f t="shared" si="794"/>
        <v>0</v>
      </c>
      <c r="BO215" s="22"/>
      <c r="BP215" s="22">
        <f t="shared" si="795"/>
        <v>0</v>
      </c>
      <c r="BQ215" s="22"/>
      <c r="BR215" s="22">
        <f t="shared" si="796"/>
        <v>0</v>
      </c>
      <c r="BS215" s="22"/>
      <c r="BT215" s="22">
        <f t="shared" si="797"/>
        <v>0</v>
      </c>
      <c r="BU215" s="22"/>
      <c r="BV215" s="22">
        <f t="shared" si="798"/>
        <v>0</v>
      </c>
      <c r="BW215" s="22"/>
      <c r="BX215" s="22">
        <f t="shared" si="799"/>
        <v>0</v>
      </c>
      <c r="BY215" s="22"/>
      <c r="BZ215" s="22">
        <f t="shared" si="800"/>
        <v>0</v>
      </c>
      <c r="CA215" s="16" t="s">
        <v>226</v>
      </c>
      <c r="CC215" s="5"/>
    </row>
    <row r="216" spans="1:81" x14ac:dyDescent="0.3">
      <c r="A216" s="1"/>
      <c r="B216" s="33" t="s">
        <v>220</v>
      </c>
      <c r="C216" s="34"/>
      <c r="D216" s="22"/>
      <c r="E216" s="22"/>
      <c r="F216" s="22"/>
      <c r="G216" s="22">
        <f>G217</f>
        <v>550</v>
      </c>
      <c r="H216" s="22">
        <f t="shared" si="768"/>
        <v>550</v>
      </c>
      <c r="I216" s="22">
        <f>I217</f>
        <v>0</v>
      </c>
      <c r="J216" s="22">
        <f t="shared" si="769"/>
        <v>550</v>
      </c>
      <c r="K216" s="22">
        <f>K217</f>
        <v>0</v>
      </c>
      <c r="L216" s="22">
        <f t="shared" si="770"/>
        <v>550</v>
      </c>
      <c r="M216" s="22">
        <f>M217</f>
        <v>0</v>
      </c>
      <c r="N216" s="22">
        <f t="shared" si="771"/>
        <v>550</v>
      </c>
      <c r="O216" s="22">
        <f>O217</f>
        <v>0</v>
      </c>
      <c r="P216" s="22">
        <f t="shared" si="772"/>
        <v>550</v>
      </c>
      <c r="Q216" s="22">
        <f>Q217</f>
        <v>0</v>
      </c>
      <c r="R216" s="22">
        <f t="shared" si="773"/>
        <v>550</v>
      </c>
      <c r="S216" s="22">
        <f>S217</f>
        <v>0</v>
      </c>
      <c r="T216" s="22">
        <f t="shared" si="774"/>
        <v>550</v>
      </c>
      <c r="U216" s="22">
        <f>U217</f>
        <v>0</v>
      </c>
      <c r="V216" s="22">
        <f t="shared" si="775"/>
        <v>550</v>
      </c>
      <c r="W216" s="22">
        <f>W217</f>
        <v>0</v>
      </c>
      <c r="X216" s="22">
        <f t="shared" si="776"/>
        <v>550</v>
      </c>
      <c r="Y216" s="22">
        <f>Y217</f>
        <v>0</v>
      </c>
      <c r="Z216" s="22">
        <f t="shared" si="777"/>
        <v>550</v>
      </c>
      <c r="AA216" s="22">
        <f>AA217</f>
        <v>0</v>
      </c>
      <c r="AB216" s="22">
        <f t="shared" si="778"/>
        <v>550</v>
      </c>
      <c r="AC216" s="22">
        <f>AC217</f>
        <v>0</v>
      </c>
      <c r="AD216" s="22">
        <f t="shared" si="779"/>
        <v>550</v>
      </c>
      <c r="AE216" s="22">
        <f>AE217</f>
        <v>0</v>
      </c>
      <c r="AF216" s="22">
        <f t="shared" si="780"/>
        <v>550</v>
      </c>
      <c r="AG216" s="22"/>
      <c r="AH216" s="22"/>
      <c r="AI216" s="22"/>
      <c r="AJ216" s="22">
        <f>AJ217</f>
        <v>0</v>
      </c>
      <c r="AK216" s="22">
        <f t="shared" si="781"/>
        <v>0</v>
      </c>
      <c r="AL216" s="22">
        <f>AL217</f>
        <v>0</v>
      </c>
      <c r="AM216" s="22">
        <f t="shared" si="782"/>
        <v>0</v>
      </c>
      <c r="AN216" s="22">
        <f>AN217</f>
        <v>0</v>
      </c>
      <c r="AO216" s="22">
        <f t="shared" si="783"/>
        <v>0</v>
      </c>
      <c r="AP216" s="22">
        <f>AP217</f>
        <v>0</v>
      </c>
      <c r="AQ216" s="22">
        <f t="shared" si="784"/>
        <v>0</v>
      </c>
      <c r="AR216" s="22">
        <f>AR217</f>
        <v>0</v>
      </c>
      <c r="AS216" s="22">
        <f t="shared" si="785"/>
        <v>0</v>
      </c>
      <c r="AT216" s="22">
        <f>AT217</f>
        <v>0</v>
      </c>
      <c r="AU216" s="22">
        <f t="shared" si="786"/>
        <v>0</v>
      </c>
      <c r="AV216" s="22">
        <f>AV217</f>
        <v>0</v>
      </c>
      <c r="AW216" s="22">
        <f t="shared" si="787"/>
        <v>0</v>
      </c>
      <c r="AX216" s="22">
        <f>AX217</f>
        <v>0</v>
      </c>
      <c r="AY216" s="22">
        <f t="shared" si="788"/>
        <v>0</v>
      </c>
      <c r="AZ216" s="22">
        <f>AZ217</f>
        <v>0</v>
      </c>
      <c r="BA216" s="22">
        <f t="shared" si="789"/>
        <v>0</v>
      </c>
      <c r="BB216" s="22">
        <f>BB217</f>
        <v>0</v>
      </c>
      <c r="BC216" s="22">
        <f t="shared" si="790"/>
        <v>0</v>
      </c>
      <c r="BD216" s="22">
        <f>BD217</f>
        <v>0</v>
      </c>
      <c r="BE216" s="22">
        <f t="shared" si="791"/>
        <v>0</v>
      </c>
      <c r="BF216" s="22"/>
      <c r="BG216" s="22"/>
      <c r="BH216" s="22"/>
      <c r="BI216" s="22">
        <f>BI217</f>
        <v>0</v>
      </c>
      <c r="BJ216" s="22">
        <f t="shared" si="792"/>
        <v>0</v>
      </c>
      <c r="BK216" s="22">
        <f>BK217</f>
        <v>0</v>
      </c>
      <c r="BL216" s="22">
        <f t="shared" si="793"/>
        <v>0</v>
      </c>
      <c r="BM216" s="22">
        <f>BM217</f>
        <v>0</v>
      </c>
      <c r="BN216" s="22">
        <f t="shared" si="794"/>
        <v>0</v>
      </c>
      <c r="BO216" s="22">
        <f>BO217</f>
        <v>0</v>
      </c>
      <c r="BP216" s="22">
        <f t="shared" si="795"/>
        <v>0</v>
      </c>
      <c r="BQ216" s="22">
        <f>BQ217</f>
        <v>0</v>
      </c>
      <c r="BR216" s="22">
        <f t="shared" si="796"/>
        <v>0</v>
      </c>
      <c r="BS216" s="22">
        <f>BS217</f>
        <v>0</v>
      </c>
      <c r="BT216" s="22">
        <f t="shared" si="797"/>
        <v>0</v>
      </c>
      <c r="BU216" s="22">
        <f>BU217</f>
        <v>0</v>
      </c>
      <c r="BV216" s="22">
        <f t="shared" si="798"/>
        <v>0</v>
      </c>
      <c r="BW216" s="22">
        <f>BW217</f>
        <v>0</v>
      </c>
      <c r="BX216" s="22">
        <f t="shared" si="799"/>
        <v>0</v>
      </c>
      <c r="BY216" s="22">
        <f>BY217</f>
        <v>0</v>
      </c>
      <c r="BZ216" s="22">
        <f t="shared" si="800"/>
        <v>0</v>
      </c>
      <c r="CA216" s="16"/>
      <c r="CC216" s="5"/>
    </row>
    <row r="217" spans="1:81" ht="56.25" x14ac:dyDescent="0.3">
      <c r="A217" s="1" t="s">
        <v>267</v>
      </c>
      <c r="B217" s="33" t="s">
        <v>219</v>
      </c>
      <c r="C217" s="34" t="s">
        <v>31</v>
      </c>
      <c r="D217" s="22"/>
      <c r="E217" s="22"/>
      <c r="F217" s="22"/>
      <c r="G217" s="22">
        <v>550</v>
      </c>
      <c r="H217" s="22">
        <f t="shared" si="768"/>
        <v>550</v>
      </c>
      <c r="I217" s="22"/>
      <c r="J217" s="22">
        <f t="shared" si="769"/>
        <v>550</v>
      </c>
      <c r="K217" s="22"/>
      <c r="L217" s="22">
        <f t="shared" si="770"/>
        <v>550</v>
      </c>
      <c r="M217" s="22"/>
      <c r="N217" s="22">
        <f t="shared" si="771"/>
        <v>550</v>
      </c>
      <c r="O217" s="22"/>
      <c r="P217" s="22">
        <f t="shared" si="772"/>
        <v>550</v>
      </c>
      <c r="Q217" s="22"/>
      <c r="R217" s="22">
        <f t="shared" si="773"/>
        <v>550</v>
      </c>
      <c r="S217" s="22"/>
      <c r="T217" s="22">
        <f t="shared" si="774"/>
        <v>550</v>
      </c>
      <c r="U217" s="22"/>
      <c r="V217" s="22">
        <f t="shared" si="775"/>
        <v>550</v>
      </c>
      <c r="W217" s="22"/>
      <c r="X217" s="22">
        <f t="shared" si="776"/>
        <v>550</v>
      </c>
      <c r="Y217" s="22"/>
      <c r="Z217" s="22">
        <f t="shared" si="777"/>
        <v>550</v>
      </c>
      <c r="AA217" s="22"/>
      <c r="AB217" s="22">
        <f t="shared" si="778"/>
        <v>550</v>
      </c>
      <c r="AC217" s="22"/>
      <c r="AD217" s="22">
        <f t="shared" si="779"/>
        <v>550</v>
      </c>
      <c r="AE217" s="22"/>
      <c r="AF217" s="22">
        <f t="shared" si="780"/>
        <v>550</v>
      </c>
      <c r="AG217" s="22"/>
      <c r="AH217" s="22"/>
      <c r="AI217" s="22"/>
      <c r="AJ217" s="22"/>
      <c r="AK217" s="22">
        <f t="shared" si="781"/>
        <v>0</v>
      </c>
      <c r="AL217" s="22"/>
      <c r="AM217" s="22">
        <f t="shared" si="782"/>
        <v>0</v>
      </c>
      <c r="AN217" s="22"/>
      <c r="AO217" s="22">
        <f t="shared" si="783"/>
        <v>0</v>
      </c>
      <c r="AP217" s="22"/>
      <c r="AQ217" s="22">
        <f t="shared" si="784"/>
        <v>0</v>
      </c>
      <c r="AR217" s="22"/>
      <c r="AS217" s="22">
        <f t="shared" si="785"/>
        <v>0</v>
      </c>
      <c r="AT217" s="22"/>
      <c r="AU217" s="22">
        <f t="shared" si="786"/>
        <v>0</v>
      </c>
      <c r="AV217" s="22"/>
      <c r="AW217" s="22">
        <f t="shared" si="787"/>
        <v>0</v>
      </c>
      <c r="AX217" s="22"/>
      <c r="AY217" s="22">
        <f t="shared" si="788"/>
        <v>0</v>
      </c>
      <c r="AZ217" s="22"/>
      <c r="BA217" s="22">
        <f t="shared" si="789"/>
        <v>0</v>
      </c>
      <c r="BB217" s="22"/>
      <c r="BC217" s="22">
        <f t="shared" si="790"/>
        <v>0</v>
      </c>
      <c r="BD217" s="22"/>
      <c r="BE217" s="22">
        <f t="shared" si="791"/>
        <v>0</v>
      </c>
      <c r="BF217" s="22"/>
      <c r="BG217" s="22"/>
      <c r="BH217" s="22"/>
      <c r="BI217" s="22"/>
      <c r="BJ217" s="22">
        <f t="shared" si="792"/>
        <v>0</v>
      </c>
      <c r="BK217" s="22"/>
      <c r="BL217" s="22">
        <f t="shared" si="793"/>
        <v>0</v>
      </c>
      <c r="BM217" s="22"/>
      <c r="BN217" s="22">
        <f t="shared" si="794"/>
        <v>0</v>
      </c>
      <c r="BO217" s="22"/>
      <c r="BP217" s="22">
        <f t="shared" si="795"/>
        <v>0</v>
      </c>
      <c r="BQ217" s="22"/>
      <c r="BR217" s="22">
        <f t="shared" si="796"/>
        <v>0</v>
      </c>
      <c r="BS217" s="22"/>
      <c r="BT217" s="22">
        <f t="shared" si="797"/>
        <v>0</v>
      </c>
      <c r="BU217" s="22"/>
      <c r="BV217" s="22">
        <f t="shared" si="798"/>
        <v>0</v>
      </c>
      <c r="BW217" s="22"/>
      <c r="BX217" s="22">
        <f t="shared" si="799"/>
        <v>0</v>
      </c>
      <c r="BY217" s="22"/>
      <c r="BZ217" s="22">
        <f t="shared" si="800"/>
        <v>0</v>
      </c>
      <c r="CA217" s="16" t="s">
        <v>221</v>
      </c>
      <c r="CC217" s="5"/>
    </row>
    <row r="218" spans="1:81" x14ac:dyDescent="0.3">
      <c r="A218" s="38"/>
      <c r="B218" s="58" t="s">
        <v>8</v>
      </c>
      <c r="C218" s="58"/>
      <c r="D218" s="22">
        <f>D15+D71+D116+D121+D179+D191+D203</f>
        <v>6800503.4999999981</v>
      </c>
      <c r="E218" s="22">
        <f>E15+E71+E116+E121+E179+E191+E203</f>
        <v>48868.25299999999</v>
      </c>
      <c r="F218" s="22">
        <f t="shared" si="695"/>
        <v>6849371.7529999977</v>
      </c>
      <c r="G218" s="22">
        <f>G15+G71+G116+G121+G179+G191+G203+G216+G189</f>
        <v>515914.25800000003</v>
      </c>
      <c r="H218" s="22">
        <f t="shared" si="768"/>
        <v>7365286.0109999981</v>
      </c>
      <c r="I218" s="22">
        <f>I15+I71+I116+I121+I179+I191+I203+I216+I189</f>
        <v>2922.7530000000002</v>
      </c>
      <c r="J218" s="22">
        <f t="shared" si="769"/>
        <v>7368208.7639999976</v>
      </c>
      <c r="K218" s="22">
        <f>K15+K71+K116+K121+K179+K191+K203+K216+K189</f>
        <v>124060.12599999999</v>
      </c>
      <c r="L218" s="22">
        <f t="shared" si="770"/>
        <v>7492268.8899999978</v>
      </c>
      <c r="M218" s="22">
        <f>M15+M71+M116+M121+M179+M191+M203+M216+M189</f>
        <v>6186.5230000000001</v>
      </c>
      <c r="N218" s="22">
        <f t="shared" si="771"/>
        <v>7498455.4129999978</v>
      </c>
      <c r="O218" s="22">
        <f>O15+O71+O116+O121+O179+O191+O203+O216+O189</f>
        <v>-19314.320000000014</v>
      </c>
      <c r="P218" s="22">
        <f t="shared" si="772"/>
        <v>7479141.0929999975</v>
      </c>
      <c r="Q218" s="22">
        <f>Q15+Q71+Q116+Q121+Q179+Q191+Q203+Q216+Q189</f>
        <v>6573.6139999999996</v>
      </c>
      <c r="R218" s="22">
        <f t="shared" si="773"/>
        <v>7485714.7069999976</v>
      </c>
      <c r="S218" s="22">
        <f>S15+S71+S116+S121+S179+S191+S203+S216+S189</f>
        <v>30613.279999999999</v>
      </c>
      <c r="T218" s="22">
        <f t="shared" si="774"/>
        <v>7516327.9869999979</v>
      </c>
      <c r="U218" s="22">
        <f>U15+U71+U116+U121+U179+U191+U203+U216+U189</f>
        <v>458.553</v>
      </c>
      <c r="V218" s="22">
        <f t="shared" si="775"/>
        <v>7516786.5399999982</v>
      </c>
      <c r="W218" s="22">
        <f>W15+W71+W116+W121+W179+W191+W203+W216+W189</f>
        <v>116511.28500000002</v>
      </c>
      <c r="X218" s="22">
        <f t="shared" si="776"/>
        <v>7633297.8249999983</v>
      </c>
      <c r="Y218" s="22">
        <f>Y15+Y71+Y116+Y121+Y179+Y191+Y203+Y216+Y189</f>
        <v>68233.066999999995</v>
      </c>
      <c r="Z218" s="22">
        <f t="shared" si="777"/>
        <v>7701530.8919999981</v>
      </c>
      <c r="AA218" s="22">
        <f>AA15+AA71+AA116+AA121+AA179+AA191+AA203+AA216+AA189</f>
        <v>-12986.877999999979</v>
      </c>
      <c r="AB218" s="22">
        <f t="shared" si="778"/>
        <v>7688544.0139999986</v>
      </c>
      <c r="AC218" s="22">
        <f>AC15+AC71+AC116+AC121+AC179+AC191+AC203+AC216+AC189</f>
        <v>21602.899000000001</v>
      </c>
      <c r="AD218" s="22">
        <f t="shared" si="779"/>
        <v>7710146.9129999988</v>
      </c>
      <c r="AE218" s="22">
        <f>AE15+AE71+AE116+AE121+AE179+AE191+AE203+AE216+AE189</f>
        <v>-51149.850000000006</v>
      </c>
      <c r="AF218" s="22">
        <f t="shared" si="780"/>
        <v>7658997.0629999992</v>
      </c>
      <c r="AG218" s="22">
        <f>AG15+AG71+AG116+AG121+AG179+AG191+AG203</f>
        <v>4356218.1000000006</v>
      </c>
      <c r="AH218" s="22">
        <f>AH15+AH71+AH116+AH121+AH179+AH191+AH203</f>
        <v>-17553.7</v>
      </c>
      <c r="AI218" s="22">
        <f t="shared" si="697"/>
        <v>4338664.4000000004</v>
      </c>
      <c r="AJ218" s="22">
        <f>AJ15+AJ71+AJ116+AJ121+AJ179+AJ191+AJ203+AJ216+AJ189</f>
        <v>261748.13200000001</v>
      </c>
      <c r="AK218" s="22">
        <f t="shared" si="781"/>
        <v>4600412.5320000006</v>
      </c>
      <c r="AL218" s="22">
        <f>AL15+AL71+AL116+AL121+AL179+AL191+AL203+AL216+AL189</f>
        <v>-71.385000000000005</v>
      </c>
      <c r="AM218" s="22">
        <f t="shared" si="782"/>
        <v>4600341.1470000008</v>
      </c>
      <c r="AN218" s="22">
        <f>AN15+AN71+AN116+AN121+AN179+AN191+AN203+AN216+AN189</f>
        <v>-80676.462</v>
      </c>
      <c r="AO218" s="22">
        <f t="shared" si="783"/>
        <v>4519664.6850000005</v>
      </c>
      <c r="AP218" s="22">
        <f>AP15+AP71+AP116+AP121+AP179+AP191+AP203+AP216+AP189</f>
        <v>0</v>
      </c>
      <c r="AQ218" s="22">
        <f t="shared" si="784"/>
        <v>4519664.6850000005</v>
      </c>
      <c r="AR218" s="22">
        <f>AR15+AR71+AR116+AR121+AR179+AR191+AR203+AR216+AR189</f>
        <v>-141754.59600000002</v>
      </c>
      <c r="AS218" s="22">
        <f t="shared" si="785"/>
        <v>4377910.0890000006</v>
      </c>
      <c r="AT218" s="22">
        <f>AT15+AT71+AT116+AT121+AT179+AT191+AT203+AT216+AT189</f>
        <v>0</v>
      </c>
      <c r="AU218" s="22">
        <f t="shared" si="786"/>
        <v>4377910.0890000006</v>
      </c>
      <c r="AV218" s="22">
        <f>AV15+AV71+AV116+AV121+AV179+AV191+AV203+AV216+AV189</f>
        <v>115410.186</v>
      </c>
      <c r="AW218" s="22">
        <f t="shared" si="787"/>
        <v>4493320.2750000004</v>
      </c>
      <c r="AX218" s="22">
        <f>AX15+AX71+AX116+AX121+AX179+AX191+AX203+AX216+AX189</f>
        <v>-67674.59</v>
      </c>
      <c r="AY218" s="22">
        <f t="shared" si="788"/>
        <v>4425645.6850000005</v>
      </c>
      <c r="AZ218" s="22">
        <f>AZ15+AZ71+AZ116+AZ121+AZ179+AZ191+AZ203+AZ216+AZ189</f>
        <v>177521.35400000002</v>
      </c>
      <c r="BA218" s="22">
        <f t="shared" si="789"/>
        <v>4603167.0390000008</v>
      </c>
      <c r="BB218" s="22">
        <f>BB15+BB71+BB116+BB121+BB179+BB191+BB203+BB216+BB189</f>
        <v>-41855.85</v>
      </c>
      <c r="BC218" s="22">
        <f t="shared" si="790"/>
        <v>4561311.1890000012</v>
      </c>
      <c r="BD218" s="22">
        <f>BD15+BD71+BD116+BD121+BD179+BD191+BD203+BD216+BD189</f>
        <v>36974.629000000001</v>
      </c>
      <c r="BE218" s="22">
        <f t="shared" si="791"/>
        <v>4598285.8180000009</v>
      </c>
      <c r="BF218" s="22">
        <f>BF15+BF71+BF116+BF121+BF179+BF191+BF203</f>
        <v>4082734.5000000009</v>
      </c>
      <c r="BG218" s="22">
        <f>BG15+BG71+BG116+BG121+BG179+BG191+BG203</f>
        <v>0</v>
      </c>
      <c r="BH218" s="22">
        <f t="shared" si="698"/>
        <v>4082734.5000000009</v>
      </c>
      <c r="BI218" s="22">
        <f>BI15+BI71+BI116+BI121+BI179+BI191+BI203+BI216+BI189</f>
        <v>0.10000000000218279</v>
      </c>
      <c r="BJ218" s="22">
        <f t="shared" si="792"/>
        <v>4082734.600000001</v>
      </c>
      <c r="BK218" s="22">
        <f>BK15+BK71+BK116+BK121+BK179+BK191+BK203+BK216+BK189</f>
        <v>0</v>
      </c>
      <c r="BL218" s="22">
        <f t="shared" si="793"/>
        <v>4082734.600000001</v>
      </c>
      <c r="BM218" s="22">
        <f>BM15+BM71+BM116+BM121+BM179+BM191+BM203+BM216+BM189</f>
        <v>0</v>
      </c>
      <c r="BN218" s="22">
        <f t="shared" si="794"/>
        <v>4082734.600000001</v>
      </c>
      <c r="BO218" s="22">
        <f>BO15+BO71+BO116+BO121+BO179+BO191+BO203+BO216+BO189</f>
        <v>0</v>
      </c>
      <c r="BP218" s="22">
        <f t="shared" si="795"/>
        <v>4082734.600000001</v>
      </c>
      <c r="BQ218" s="22">
        <f>BQ15+BQ71+BQ116+BQ121+BQ179+BQ191+BQ203+BQ216+BQ189</f>
        <v>-1068335.4999999998</v>
      </c>
      <c r="BR218" s="22">
        <f t="shared" si="796"/>
        <v>3014399.1000000015</v>
      </c>
      <c r="BS218" s="22">
        <f>BS15+BS71+BS116+BS121+BS179+BS191+BS203+BS216+BS189</f>
        <v>0</v>
      </c>
      <c r="BT218" s="22">
        <f t="shared" si="797"/>
        <v>3014399.1000000015</v>
      </c>
      <c r="BU218" s="22">
        <f>BU15+BU71+BU116+BU121+BU179+BU191+BU203+BU216+BU189</f>
        <v>0</v>
      </c>
      <c r="BV218" s="22">
        <f t="shared" si="798"/>
        <v>3014399.1000000015</v>
      </c>
      <c r="BW218" s="22">
        <f>BW15+BW71+BW116+BW121+BW179+BW191+BW203+BW216+BW189</f>
        <v>-89850.334000000003</v>
      </c>
      <c r="BX218" s="22">
        <f t="shared" si="799"/>
        <v>2924548.7660000017</v>
      </c>
      <c r="BY218" s="22">
        <f>BY15+BY71+BY116+BY121+BY179+BY191+BY203+BY216+BY189</f>
        <v>32636.595000000001</v>
      </c>
      <c r="BZ218" s="22">
        <f t="shared" si="800"/>
        <v>2957185.3610000019</v>
      </c>
      <c r="CA218" s="12"/>
      <c r="CC218" s="5"/>
    </row>
    <row r="219" spans="1:81" x14ac:dyDescent="0.3">
      <c r="A219" s="38"/>
      <c r="B219" s="62" t="s">
        <v>9</v>
      </c>
      <c r="C219" s="64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12"/>
      <c r="CC219" s="5"/>
    </row>
    <row r="220" spans="1:81" x14ac:dyDescent="0.3">
      <c r="A220" s="38"/>
      <c r="B220" s="62" t="s">
        <v>16</v>
      </c>
      <c r="C220" s="64"/>
      <c r="D220" s="22">
        <f>D124</f>
        <v>159974.70000000001</v>
      </c>
      <c r="E220" s="22">
        <f>E124</f>
        <v>0</v>
      </c>
      <c r="F220" s="22">
        <f t="shared" si="695"/>
        <v>159974.70000000001</v>
      </c>
      <c r="G220" s="22">
        <f>G124</f>
        <v>0</v>
      </c>
      <c r="H220" s="22">
        <f>F220+G220</f>
        <v>159974.70000000001</v>
      </c>
      <c r="I220" s="22">
        <f>I124</f>
        <v>0</v>
      </c>
      <c r="J220" s="22">
        <f>H220+I220</f>
        <v>159974.70000000001</v>
      </c>
      <c r="K220" s="22">
        <f>K124</f>
        <v>0</v>
      </c>
      <c r="L220" s="22">
        <f>J220+K220</f>
        <v>159974.70000000001</v>
      </c>
      <c r="M220" s="22">
        <f>M124</f>
        <v>0</v>
      </c>
      <c r="N220" s="22">
        <f>L220+M220</f>
        <v>159974.70000000001</v>
      </c>
      <c r="O220" s="22">
        <f>O124</f>
        <v>-109646.3</v>
      </c>
      <c r="P220" s="22">
        <f>N220+O220</f>
        <v>50328.400000000009</v>
      </c>
      <c r="Q220" s="22">
        <f>Q124</f>
        <v>0</v>
      </c>
      <c r="R220" s="22">
        <f>P220+Q220</f>
        <v>50328.400000000009</v>
      </c>
      <c r="S220" s="22">
        <f>S124</f>
        <v>0</v>
      </c>
      <c r="T220" s="22">
        <f>R220+S220</f>
        <v>50328.400000000009</v>
      </c>
      <c r="U220" s="22">
        <f>U124</f>
        <v>0</v>
      </c>
      <c r="V220" s="22">
        <f>T220+U220</f>
        <v>50328.400000000009</v>
      </c>
      <c r="W220" s="22">
        <f>W124</f>
        <v>-4872.3</v>
      </c>
      <c r="X220" s="22">
        <f>V220+W220</f>
        <v>45456.100000000006</v>
      </c>
      <c r="Y220" s="22">
        <f>Y124</f>
        <v>0</v>
      </c>
      <c r="Z220" s="22">
        <f>X220+Y220</f>
        <v>45456.100000000006</v>
      </c>
      <c r="AA220" s="22">
        <f>AA124</f>
        <v>0</v>
      </c>
      <c r="AB220" s="22">
        <f>Z220+AA220</f>
        <v>45456.100000000006</v>
      </c>
      <c r="AC220" s="22">
        <f>AC124</f>
        <v>0</v>
      </c>
      <c r="AD220" s="22">
        <f>AB220+AC220</f>
        <v>45456.100000000006</v>
      </c>
      <c r="AE220" s="22">
        <f>AE124</f>
        <v>0</v>
      </c>
      <c r="AF220" s="22">
        <f>AD220+AE220</f>
        <v>45456.100000000006</v>
      </c>
      <c r="AG220" s="22">
        <f>AG124</f>
        <v>275936.80000000005</v>
      </c>
      <c r="AH220" s="22">
        <f>AH124</f>
        <v>0</v>
      </c>
      <c r="AI220" s="22">
        <f t="shared" si="697"/>
        <v>275936.80000000005</v>
      </c>
      <c r="AJ220" s="22">
        <f>AJ124</f>
        <v>0</v>
      </c>
      <c r="AK220" s="22">
        <f>AI220+AJ220</f>
        <v>275936.80000000005</v>
      </c>
      <c r="AL220" s="22">
        <f>AL124</f>
        <v>0</v>
      </c>
      <c r="AM220" s="22">
        <f t="shared" ref="AM220:AM223" si="802">AK220+AL220</f>
        <v>275936.80000000005</v>
      </c>
      <c r="AN220" s="22">
        <f>AN124</f>
        <v>0</v>
      </c>
      <c r="AO220" s="22">
        <f t="shared" ref="AO220:AO223" si="803">AM220+AN220</f>
        <v>275936.80000000005</v>
      </c>
      <c r="AP220" s="22">
        <f>AP124</f>
        <v>0</v>
      </c>
      <c r="AQ220" s="22">
        <f t="shared" ref="AQ220:AQ223" si="804">AO220+AP220</f>
        <v>275936.80000000005</v>
      </c>
      <c r="AR220" s="22">
        <f>AR124</f>
        <v>-258734.5</v>
      </c>
      <c r="AS220" s="22">
        <f t="shared" ref="AS220:AS223" si="805">AQ220+AR220</f>
        <v>17202.300000000047</v>
      </c>
      <c r="AT220" s="22">
        <f>AT124</f>
        <v>0</v>
      </c>
      <c r="AU220" s="22">
        <f t="shared" ref="AU220:AU223" si="806">AS220+AT220</f>
        <v>17202.300000000047</v>
      </c>
      <c r="AV220" s="22">
        <f>AV124</f>
        <v>5741.9</v>
      </c>
      <c r="AW220" s="22">
        <f t="shared" ref="AW220:AW224" si="807">AU220+AV220</f>
        <v>22944.200000000048</v>
      </c>
      <c r="AX220" s="22">
        <f>AX124</f>
        <v>0</v>
      </c>
      <c r="AY220" s="22">
        <f t="shared" ref="AY220:AY224" si="808">AW220+AX220</f>
        <v>22944.200000000048</v>
      </c>
      <c r="AZ220" s="22">
        <f>AZ124</f>
        <v>0</v>
      </c>
      <c r="BA220" s="22">
        <f t="shared" ref="BA220:BA224" si="809">AY220+AZ220</f>
        <v>22944.200000000048</v>
      </c>
      <c r="BB220" s="22">
        <f>BB124</f>
        <v>0</v>
      </c>
      <c r="BC220" s="22">
        <f t="shared" ref="BC220:BC224" si="810">BA220+BB220</f>
        <v>22944.200000000048</v>
      </c>
      <c r="BD220" s="22">
        <f>BD124</f>
        <v>0</v>
      </c>
      <c r="BE220" s="22">
        <f t="shared" ref="BE220:BE224" si="811">BC220+BD220</f>
        <v>22944.200000000048</v>
      </c>
      <c r="BF220" s="22">
        <f>BF124</f>
        <v>1125000.0000000002</v>
      </c>
      <c r="BG220" s="22">
        <f>BG124</f>
        <v>0</v>
      </c>
      <c r="BH220" s="22">
        <f t="shared" si="698"/>
        <v>1125000.0000000002</v>
      </c>
      <c r="BI220" s="22">
        <f>BI124</f>
        <v>0</v>
      </c>
      <c r="BJ220" s="22">
        <f>BH220+BI220</f>
        <v>1125000.0000000002</v>
      </c>
      <c r="BK220" s="22">
        <f>BK124</f>
        <v>0</v>
      </c>
      <c r="BL220" s="22">
        <f t="shared" ref="BL220:BL223" si="812">BJ220+BK220</f>
        <v>1125000.0000000002</v>
      </c>
      <c r="BM220" s="22">
        <f>BM124</f>
        <v>0</v>
      </c>
      <c r="BN220" s="22">
        <f t="shared" ref="BN220:BN223" si="813">BL220+BM220</f>
        <v>1125000.0000000002</v>
      </c>
      <c r="BO220" s="22">
        <f>BO124</f>
        <v>0</v>
      </c>
      <c r="BP220" s="22">
        <f t="shared" ref="BP220:BP223" si="814">BN220+BO220</f>
        <v>1125000.0000000002</v>
      </c>
      <c r="BQ220" s="22">
        <f>BQ124</f>
        <v>-1079896.8999999999</v>
      </c>
      <c r="BR220" s="22">
        <f t="shared" ref="BR220:BR223" si="815">BP220+BQ220</f>
        <v>45103.100000000326</v>
      </c>
      <c r="BS220" s="22">
        <f>BS124</f>
        <v>0</v>
      </c>
      <c r="BT220" s="22">
        <f t="shared" ref="BT220:BT223" si="816">BR220+BS220</f>
        <v>45103.100000000326</v>
      </c>
      <c r="BU220" s="22">
        <f>BU124</f>
        <v>0</v>
      </c>
      <c r="BV220" s="22">
        <f t="shared" ref="BV220:BV224" si="817">BT220+BU220</f>
        <v>45103.100000000326</v>
      </c>
      <c r="BW220" s="22">
        <f>BW124</f>
        <v>0</v>
      </c>
      <c r="BX220" s="22">
        <f t="shared" ref="BX220:BX224" si="818">BV220+BW220</f>
        <v>45103.100000000326</v>
      </c>
      <c r="BY220" s="22">
        <f>BY124</f>
        <v>0</v>
      </c>
      <c r="BZ220" s="22">
        <f t="shared" ref="BZ220:BZ224" si="819">BX220+BY220</f>
        <v>45103.100000000326</v>
      </c>
      <c r="CA220" s="12"/>
      <c r="CC220" s="5"/>
    </row>
    <row r="221" spans="1:81" x14ac:dyDescent="0.3">
      <c r="A221" s="38"/>
      <c r="B221" s="62" t="s">
        <v>11</v>
      </c>
      <c r="C221" s="63"/>
      <c r="D221" s="22">
        <f>D18+D74+D194+D182</f>
        <v>517536.80000000005</v>
      </c>
      <c r="E221" s="22">
        <f>E18+E74+E194+E182</f>
        <v>0</v>
      </c>
      <c r="F221" s="22">
        <f t="shared" si="695"/>
        <v>517536.80000000005</v>
      </c>
      <c r="G221" s="22">
        <f>G18+G74+G194+G182</f>
        <v>-1892.7999999999993</v>
      </c>
      <c r="H221" s="22">
        <f t="shared" ref="H221:H223" si="820">F221+G221</f>
        <v>515644.00000000006</v>
      </c>
      <c r="I221" s="22">
        <f>I18+I74+I194+I182</f>
        <v>0</v>
      </c>
      <c r="J221" s="22">
        <f>H221+I221</f>
        <v>515644.00000000006</v>
      </c>
      <c r="K221" s="22">
        <f>K18+K74+K194+K182</f>
        <v>0</v>
      </c>
      <c r="L221" s="22">
        <f>J221+K221</f>
        <v>515644.00000000006</v>
      </c>
      <c r="M221" s="22">
        <f>M18+M74+M194+M182</f>
        <v>0</v>
      </c>
      <c r="N221" s="22">
        <f>L221+M221</f>
        <v>515644.00000000006</v>
      </c>
      <c r="O221" s="22">
        <f>O18+O74+O194+O182</f>
        <v>4065.4</v>
      </c>
      <c r="P221" s="22">
        <f>N221+O221</f>
        <v>519709.40000000008</v>
      </c>
      <c r="Q221" s="22">
        <f>Q18+Q74+Q194+Q182</f>
        <v>0</v>
      </c>
      <c r="R221" s="22">
        <f>P221+Q221</f>
        <v>519709.40000000008</v>
      </c>
      <c r="S221" s="22">
        <f>S18+S74+S194+S182</f>
        <v>0</v>
      </c>
      <c r="T221" s="22">
        <f>R221+S221</f>
        <v>519709.40000000008</v>
      </c>
      <c r="U221" s="22">
        <f>U18+U74+U194+U182</f>
        <v>0</v>
      </c>
      <c r="V221" s="22">
        <f>T221+U221</f>
        <v>519709.40000000008</v>
      </c>
      <c r="W221" s="22">
        <f>W18+W74+W194+W182</f>
        <v>0</v>
      </c>
      <c r="X221" s="22">
        <f>V221+W221</f>
        <v>519709.40000000008</v>
      </c>
      <c r="Y221" s="22">
        <f>Y18+Y74+Y194+Y182</f>
        <v>0</v>
      </c>
      <c r="Z221" s="22">
        <f>X221+Y221</f>
        <v>519709.40000000008</v>
      </c>
      <c r="AA221" s="22">
        <f>AA18+AA74+AA194+AA182</f>
        <v>0</v>
      </c>
      <c r="AB221" s="22">
        <f>Z221+AA221</f>
        <v>519709.40000000008</v>
      </c>
      <c r="AC221" s="22">
        <f>AC18+AC74+AC194+AC182</f>
        <v>0</v>
      </c>
      <c r="AD221" s="22">
        <f>AB221+AC221</f>
        <v>519709.40000000008</v>
      </c>
      <c r="AE221" s="22">
        <f>AE18+AE74+AE194+AE182</f>
        <v>0</v>
      </c>
      <c r="AF221" s="22">
        <f>AD221+AE221</f>
        <v>519709.40000000008</v>
      </c>
      <c r="AG221" s="22">
        <f>AG18+AG74+AG194+AG182</f>
        <v>848323.4</v>
      </c>
      <c r="AH221" s="22">
        <f>AH18+AH74+AH194+AH182</f>
        <v>0</v>
      </c>
      <c r="AI221" s="22">
        <f t="shared" si="697"/>
        <v>848323.4</v>
      </c>
      <c r="AJ221" s="22">
        <f>AJ18+AJ74+AJ194+AJ182</f>
        <v>97911.8</v>
      </c>
      <c r="AK221" s="22">
        <f>AI221+AJ221</f>
        <v>946235.20000000007</v>
      </c>
      <c r="AL221" s="22">
        <f>AL18+AL74+AL194+AL182</f>
        <v>0</v>
      </c>
      <c r="AM221" s="22">
        <f t="shared" si="802"/>
        <v>946235.20000000007</v>
      </c>
      <c r="AN221" s="22">
        <f>AN18+AN74+AN194+AN182</f>
        <v>0</v>
      </c>
      <c r="AO221" s="22">
        <f t="shared" si="803"/>
        <v>946235.20000000007</v>
      </c>
      <c r="AP221" s="22">
        <f>AP18+AP74+AP194+AP182</f>
        <v>0</v>
      </c>
      <c r="AQ221" s="22">
        <f t="shared" si="804"/>
        <v>946235.20000000007</v>
      </c>
      <c r="AR221" s="22">
        <f>AR18+AR74+AR194+AR182</f>
        <v>26346.6</v>
      </c>
      <c r="AS221" s="22">
        <f t="shared" si="805"/>
        <v>972581.8</v>
      </c>
      <c r="AT221" s="22">
        <f>AT18+AT74+AT194+AT182</f>
        <v>0</v>
      </c>
      <c r="AU221" s="22">
        <f t="shared" si="806"/>
        <v>972581.8</v>
      </c>
      <c r="AV221" s="22">
        <f>AV18+AV74+AV194+AV182</f>
        <v>0</v>
      </c>
      <c r="AW221" s="22">
        <f t="shared" si="807"/>
        <v>972581.8</v>
      </c>
      <c r="AX221" s="22">
        <f>AX18+AX74+AX194+AX182</f>
        <v>0</v>
      </c>
      <c r="AY221" s="22">
        <f t="shared" si="808"/>
        <v>972581.8</v>
      </c>
      <c r="AZ221" s="22">
        <f>AZ18+AZ74+AZ194+AZ182</f>
        <v>0</v>
      </c>
      <c r="BA221" s="22">
        <f t="shared" si="809"/>
        <v>972581.8</v>
      </c>
      <c r="BB221" s="22">
        <f>BB18+BB74+BB194+BB182</f>
        <v>0</v>
      </c>
      <c r="BC221" s="22">
        <f t="shared" si="810"/>
        <v>972581.8</v>
      </c>
      <c r="BD221" s="22">
        <f>BD18+BD74+BD194+BD182</f>
        <v>0</v>
      </c>
      <c r="BE221" s="22">
        <f t="shared" si="811"/>
        <v>972581.8</v>
      </c>
      <c r="BF221" s="22">
        <f>BF18+BF74+BF194+BF182</f>
        <v>392443.10000000003</v>
      </c>
      <c r="BG221" s="22">
        <f>BG18+BG74+BG194+BG182</f>
        <v>0</v>
      </c>
      <c r="BH221" s="22">
        <f t="shared" si="698"/>
        <v>392443.10000000003</v>
      </c>
      <c r="BI221" s="22">
        <f>BI18+BI74+BI194+BI182</f>
        <v>-14881.199999999999</v>
      </c>
      <c r="BJ221" s="22">
        <f>BH221+BI221</f>
        <v>377561.9</v>
      </c>
      <c r="BK221" s="22">
        <f>BK18+BK74+BK194+BK182</f>
        <v>0</v>
      </c>
      <c r="BL221" s="22">
        <f t="shared" si="812"/>
        <v>377561.9</v>
      </c>
      <c r="BM221" s="22">
        <f>BM18+BM74+BM194+BM182</f>
        <v>0</v>
      </c>
      <c r="BN221" s="22">
        <f t="shared" si="813"/>
        <v>377561.9</v>
      </c>
      <c r="BO221" s="22">
        <f>BO18+BO74+BO194+BO182</f>
        <v>0</v>
      </c>
      <c r="BP221" s="22">
        <f t="shared" si="814"/>
        <v>377561.9</v>
      </c>
      <c r="BQ221" s="22">
        <f>BQ18+BQ74+BQ194+BQ182</f>
        <v>110275.6</v>
      </c>
      <c r="BR221" s="22">
        <f t="shared" si="815"/>
        <v>487837.5</v>
      </c>
      <c r="BS221" s="22">
        <f>BS18+BS74+BS194+BS182</f>
        <v>0</v>
      </c>
      <c r="BT221" s="22">
        <f t="shared" si="816"/>
        <v>487837.5</v>
      </c>
      <c r="BU221" s="22">
        <f>BU18+BU74+BU194+BU182</f>
        <v>0</v>
      </c>
      <c r="BV221" s="22">
        <f t="shared" si="817"/>
        <v>487837.5</v>
      </c>
      <c r="BW221" s="22">
        <f>BW18+BW74+BW194+BW182</f>
        <v>0</v>
      </c>
      <c r="BX221" s="22">
        <f t="shared" si="818"/>
        <v>487837.5</v>
      </c>
      <c r="BY221" s="22">
        <f>BY18+BY74+BY194+BY182</f>
        <v>0</v>
      </c>
      <c r="BZ221" s="22">
        <f t="shared" si="819"/>
        <v>487837.5</v>
      </c>
      <c r="CA221" s="12"/>
      <c r="CC221" s="5"/>
    </row>
    <row r="222" spans="1:81" x14ac:dyDescent="0.3">
      <c r="A222" s="38"/>
      <c r="B222" s="62" t="s">
        <v>15</v>
      </c>
      <c r="C222" s="63"/>
      <c r="D222" s="22">
        <f>D19+D75</f>
        <v>1077469.8</v>
      </c>
      <c r="E222" s="22">
        <f>E19+E75</f>
        <v>0</v>
      </c>
      <c r="F222" s="22">
        <f t="shared" si="695"/>
        <v>1077469.8</v>
      </c>
      <c r="G222" s="22">
        <f>G19+G75</f>
        <v>212520.6</v>
      </c>
      <c r="H222" s="22">
        <f t="shared" si="820"/>
        <v>1289990.4000000001</v>
      </c>
      <c r="I222" s="22">
        <f>I19+I75</f>
        <v>0</v>
      </c>
      <c r="J222" s="22">
        <f>H222+I222</f>
        <v>1289990.4000000001</v>
      </c>
      <c r="K222" s="22">
        <f>K19+K75</f>
        <v>0</v>
      </c>
      <c r="L222" s="22">
        <f>J222+K222</f>
        <v>1289990.4000000001</v>
      </c>
      <c r="M222" s="22">
        <f>M19+M75</f>
        <v>0</v>
      </c>
      <c r="N222" s="22">
        <f>L222+M222</f>
        <v>1289990.4000000001</v>
      </c>
      <c r="O222" s="22">
        <f>O19+O75</f>
        <v>77242.100000000006</v>
      </c>
      <c r="P222" s="22">
        <f>N222+O222</f>
        <v>1367232.5000000002</v>
      </c>
      <c r="Q222" s="22">
        <f>Q19+Q75</f>
        <v>0</v>
      </c>
      <c r="R222" s="22">
        <f>P222+Q222</f>
        <v>1367232.5000000002</v>
      </c>
      <c r="S222" s="22">
        <f>S19+S75</f>
        <v>0</v>
      </c>
      <c r="T222" s="22">
        <f>R222+S222</f>
        <v>1367232.5000000002</v>
      </c>
      <c r="U222" s="22">
        <f>U19+U75</f>
        <v>0</v>
      </c>
      <c r="V222" s="22">
        <f>T222+U222</f>
        <v>1367232.5000000002</v>
      </c>
      <c r="W222" s="22">
        <f>W19+W75+W183</f>
        <v>0</v>
      </c>
      <c r="X222" s="22">
        <f>V222+W222</f>
        <v>1367232.5000000002</v>
      </c>
      <c r="Y222" s="22">
        <f>Y19+Y75+Y183</f>
        <v>0</v>
      </c>
      <c r="Z222" s="22">
        <f>X222+Y222</f>
        <v>1367232.5000000002</v>
      </c>
      <c r="AA222" s="22">
        <f>AA19+AA75+AA183</f>
        <v>0</v>
      </c>
      <c r="AB222" s="22">
        <f>Z222+AA222</f>
        <v>1367232.5000000002</v>
      </c>
      <c r="AC222" s="22">
        <f>AC19+AC75+AC183</f>
        <v>0</v>
      </c>
      <c r="AD222" s="22">
        <f>AB222+AC222</f>
        <v>1367232.5000000002</v>
      </c>
      <c r="AE222" s="22">
        <f>AE19+AE75+AE183</f>
        <v>0</v>
      </c>
      <c r="AF222" s="22">
        <f>AD222+AE222</f>
        <v>1367232.5000000002</v>
      </c>
      <c r="AG222" s="22">
        <f>AG19+AG75</f>
        <v>115488.1</v>
      </c>
      <c r="AH222" s="22">
        <f>AH19+AH75</f>
        <v>0</v>
      </c>
      <c r="AI222" s="22">
        <f t="shared" si="697"/>
        <v>115488.1</v>
      </c>
      <c r="AJ222" s="22">
        <f>AJ19+AJ75</f>
        <v>80129.599999999991</v>
      </c>
      <c r="AK222" s="22">
        <f>AI222+AJ222</f>
        <v>195617.7</v>
      </c>
      <c r="AL222" s="22">
        <f>AL19+AL75</f>
        <v>0</v>
      </c>
      <c r="AM222" s="22">
        <f t="shared" si="802"/>
        <v>195617.7</v>
      </c>
      <c r="AN222" s="22">
        <f>AN19+AN75</f>
        <v>0</v>
      </c>
      <c r="AO222" s="22">
        <f t="shared" si="803"/>
        <v>195617.7</v>
      </c>
      <c r="AP222" s="22">
        <f>AP19+AP75</f>
        <v>0</v>
      </c>
      <c r="AQ222" s="22">
        <f t="shared" si="804"/>
        <v>195617.7</v>
      </c>
      <c r="AR222" s="22">
        <f>AR19+AR75</f>
        <v>500584.6</v>
      </c>
      <c r="AS222" s="22">
        <f t="shared" si="805"/>
        <v>696202.3</v>
      </c>
      <c r="AT222" s="22">
        <f>AT19+AT75</f>
        <v>0</v>
      </c>
      <c r="AU222" s="22">
        <f t="shared" si="806"/>
        <v>696202.3</v>
      </c>
      <c r="AV222" s="22">
        <f>AV19+AV75+AV183</f>
        <v>0</v>
      </c>
      <c r="AW222" s="22">
        <f t="shared" si="807"/>
        <v>696202.3</v>
      </c>
      <c r="AX222" s="22">
        <f>AX19+AX75+AX183</f>
        <v>0</v>
      </c>
      <c r="AY222" s="22">
        <f t="shared" si="808"/>
        <v>696202.3</v>
      </c>
      <c r="AZ222" s="22">
        <f>AZ19+AZ75+AZ183</f>
        <v>0</v>
      </c>
      <c r="BA222" s="22">
        <f t="shared" si="809"/>
        <v>696202.3</v>
      </c>
      <c r="BB222" s="22">
        <f>BB19+BB75+BB183</f>
        <v>0</v>
      </c>
      <c r="BC222" s="22">
        <f t="shared" si="810"/>
        <v>696202.3</v>
      </c>
      <c r="BD222" s="22">
        <f>BD19+BD75+BD183</f>
        <v>0</v>
      </c>
      <c r="BE222" s="22">
        <f t="shared" si="811"/>
        <v>696202.3</v>
      </c>
      <c r="BF222" s="22">
        <f>BF19+BF75</f>
        <v>114841.1</v>
      </c>
      <c r="BG222" s="22">
        <f>BG19+BG75</f>
        <v>0</v>
      </c>
      <c r="BH222" s="22">
        <f t="shared" si="698"/>
        <v>114841.1</v>
      </c>
      <c r="BI222" s="22">
        <f>BI19+BI75</f>
        <v>14881.3</v>
      </c>
      <c r="BJ222" s="22">
        <f>BH222+BI222</f>
        <v>129722.40000000001</v>
      </c>
      <c r="BK222" s="22">
        <f>BK19+BK75</f>
        <v>0</v>
      </c>
      <c r="BL222" s="22">
        <f t="shared" si="812"/>
        <v>129722.40000000001</v>
      </c>
      <c r="BM222" s="22">
        <f>BM19+BM75</f>
        <v>0</v>
      </c>
      <c r="BN222" s="22">
        <f t="shared" si="813"/>
        <v>129722.40000000001</v>
      </c>
      <c r="BO222" s="22">
        <f>BO19+BO75</f>
        <v>0</v>
      </c>
      <c r="BP222" s="22">
        <f t="shared" si="814"/>
        <v>129722.40000000001</v>
      </c>
      <c r="BQ222" s="22">
        <f>BQ19+BQ75</f>
        <v>0</v>
      </c>
      <c r="BR222" s="22">
        <f t="shared" si="815"/>
        <v>129722.40000000001</v>
      </c>
      <c r="BS222" s="22">
        <f>BS19+BS75</f>
        <v>0</v>
      </c>
      <c r="BT222" s="22">
        <f t="shared" si="816"/>
        <v>129722.40000000001</v>
      </c>
      <c r="BU222" s="22">
        <f>BU19+BU75+BU183</f>
        <v>0</v>
      </c>
      <c r="BV222" s="22">
        <f t="shared" si="817"/>
        <v>129722.40000000001</v>
      </c>
      <c r="BW222" s="22">
        <f>BW19+BW75+BW183</f>
        <v>0</v>
      </c>
      <c r="BX222" s="22">
        <f t="shared" si="818"/>
        <v>129722.40000000001</v>
      </c>
      <c r="BY222" s="22">
        <f>BY19+BY75+BY183</f>
        <v>0</v>
      </c>
      <c r="BZ222" s="22">
        <f t="shared" si="819"/>
        <v>129722.40000000001</v>
      </c>
      <c r="CA222" s="12"/>
      <c r="CC222" s="5"/>
    </row>
    <row r="223" spans="1:81" x14ac:dyDescent="0.3">
      <c r="A223" s="38"/>
      <c r="B223" s="58" t="s">
        <v>20</v>
      </c>
      <c r="C223" s="59"/>
      <c r="D223" s="22">
        <f>D76</f>
        <v>2440528.4</v>
      </c>
      <c r="E223" s="22">
        <f>E76</f>
        <v>0</v>
      </c>
      <c r="F223" s="22">
        <f t="shared" si="695"/>
        <v>2440528.4</v>
      </c>
      <c r="G223" s="22">
        <f>G76</f>
        <v>0</v>
      </c>
      <c r="H223" s="22">
        <f t="shared" si="820"/>
        <v>2440528.4</v>
      </c>
      <c r="I223" s="22">
        <f>I76</f>
        <v>0</v>
      </c>
      <c r="J223" s="22">
        <f>H223+I223</f>
        <v>2440528.4</v>
      </c>
      <c r="K223" s="22">
        <f>K76</f>
        <v>0</v>
      </c>
      <c r="L223" s="22">
        <f>J223+K223</f>
        <v>2440528.4</v>
      </c>
      <c r="M223" s="22">
        <f>M76</f>
        <v>0</v>
      </c>
      <c r="N223" s="22">
        <f>L223+M223</f>
        <v>2440528.4</v>
      </c>
      <c r="O223" s="22">
        <f>O76</f>
        <v>0</v>
      </c>
      <c r="P223" s="22">
        <f>N223+O223</f>
        <v>2440528.4</v>
      </c>
      <c r="Q223" s="22">
        <f>Q76</f>
        <v>0</v>
      </c>
      <c r="R223" s="22">
        <f>P223+Q223</f>
        <v>2440528.4</v>
      </c>
      <c r="S223" s="22">
        <f>S76</f>
        <v>0</v>
      </c>
      <c r="T223" s="22">
        <f>R223+S223</f>
        <v>2440528.4</v>
      </c>
      <c r="U223" s="22">
        <f>U76</f>
        <v>0</v>
      </c>
      <c r="V223" s="22">
        <f>T223+U223</f>
        <v>2440528.4</v>
      </c>
      <c r="W223" s="22">
        <f>W76</f>
        <v>0</v>
      </c>
      <c r="X223" s="22">
        <f>V223+W223</f>
        <v>2440528.4</v>
      </c>
      <c r="Y223" s="22">
        <f>Y76</f>
        <v>0</v>
      </c>
      <c r="Z223" s="22">
        <f>X223+Y223</f>
        <v>2440528.4</v>
      </c>
      <c r="AA223" s="22">
        <f>AA76</f>
        <v>0</v>
      </c>
      <c r="AB223" s="22">
        <f>Z223+AA223</f>
        <v>2440528.4</v>
      </c>
      <c r="AC223" s="22">
        <f>AC76</f>
        <v>0</v>
      </c>
      <c r="AD223" s="22">
        <f>AB223+AC223</f>
        <v>2440528.4</v>
      </c>
      <c r="AE223" s="22">
        <f>AE76</f>
        <v>0</v>
      </c>
      <c r="AF223" s="22">
        <f>AD223+AE223</f>
        <v>2440528.4</v>
      </c>
      <c r="AG223" s="22">
        <f>AG76</f>
        <v>346343.1</v>
      </c>
      <c r="AH223" s="22">
        <f>AH76</f>
        <v>0</v>
      </c>
      <c r="AI223" s="22">
        <f t="shared" si="697"/>
        <v>346343.1</v>
      </c>
      <c r="AJ223" s="22">
        <f>AJ76</f>
        <v>0</v>
      </c>
      <c r="AK223" s="22">
        <f>AI223+AJ223</f>
        <v>346343.1</v>
      </c>
      <c r="AL223" s="22">
        <f>AL76</f>
        <v>0</v>
      </c>
      <c r="AM223" s="22">
        <f t="shared" si="802"/>
        <v>346343.1</v>
      </c>
      <c r="AN223" s="22">
        <f>AN76</f>
        <v>0</v>
      </c>
      <c r="AO223" s="22">
        <f t="shared" si="803"/>
        <v>346343.1</v>
      </c>
      <c r="AP223" s="22">
        <f>AP76</f>
        <v>0</v>
      </c>
      <c r="AQ223" s="22">
        <f t="shared" si="804"/>
        <v>346343.1</v>
      </c>
      <c r="AR223" s="22">
        <f>AR76</f>
        <v>0</v>
      </c>
      <c r="AS223" s="22">
        <f t="shared" si="805"/>
        <v>346343.1</v>
      </c>
      <c r="AT223" s="22">
        <f>AT76</f>
        <v>0</v>
      </c>
      <c r="AU223" s="22">
        <f t="shared" si="806"/>
        <v>346343.1</v>
      </c>
      <c r="AV223" s="22">
        <f>AV76</f>
        <v>0</v>
      </c>
      <c r="AW223" s="22">
        <f t="shared" si="807"/>
        <v>346343.1</v>
      </c>
      <c r="AX223" s="22">
        <f>AX76</f>
        <v>0</v>
      </c>
      <c r="AY223" s="22">
        <f t="shared" si="808"/>
        <v>346343.1</v>
      </c>
      <c r="AZ223" s="22">
        <f>AZ76</f>
        <v>0</v>
      </c>
      <c r="BA223" s="22">
        <f t="shared" si="809"/>
        <v>346343.1</v>
      </c>
      <c r="BB223" s="22">
        <f>BB76</f>
        <v>0</v>
      </c>
      <c r="BC223" s="22">
        <f t="shared" si="810"/>
        <v>346343.1</v>
      </c>
      <c r="BD223" s="22">
        <f>BD76</f>
        <v>0</v>
      </c>
      <c r="BE223" s="22">
        <f t="shared" si="811"/>
        <v>346343.1</v>
      </c>
      <c r="BF223" s="22">
        <f>BF76</f>
        <v>0</v>
      </c>
      <c r="BG223" s="22">
        <f>BG76</f>
        <v>0</v>
      </c>
      <c r="BH223" s="22">
        <f t="shared" si="698"/>
        <v>0</v>
      </c>
      <c r="BI223" s="22">
        <f>BI76</f>
        <v>0</v>
      </c>
      <c r="BJ223" s="22">
        <f>BH223+BI223</f>
        <v>0</v>
      </c>
      <c r="BK223" s="22">
        <f>BK76</f>
        <v>0</v>
      </c>
      <c r="BL223" s="22">
        <f t="shared" si="812"/>
        <v>0</v>
      </c>
      <c r="BM223" s="22">
        <f>BM76</f>
        <v>0</v>
      </c>
      <c r="BN223" s="22">
        <f t="shared" si="813"/>
        <v>0</v>
      </c>
      <c r="BO223" s="22">
        <f>BO76</f>
        <v>0</v>
      </c>
      <c r="BP223" s="22">
        <f t="shared" si="814"/>
        <v>0</v>
      </c>
      <c r="BQ223" s="22">
        <f>BQ76</f>
        <v>0</v>
      </c>
      <c r="BR223" s="22">
        <f t="shared" si="815"/>
        <v>0</v>
      </c>
      <c r="BS223" s="22">
        <f>BS76</f>
        <v>0</v>
      </c>
      <c r="BT223" s="22">
        <f t="shared" si="816"/>
        <v>0</v>
      </c>
      <c r="BU223" s="22">
        <f>BU76</f>
        <v>0</v>
      </c>
      <c r="BV223" s="22">
        <f t="shared" si="817"/>
        <v>0</v>
      </c>
      <c r="BW223" s="22">
        <f>BW76</f>
        <v>0</v>
      </c>
      <c r="BX223" s="22">
        <f t="shared" si="818"/>
        <v>0</v>
      </c>
      <c r="BY223" s="22">
        <f>BY76</f>
        <v>0</v>
      </c>
      <c r="BZ223" s="22">
        <f t="shared" si="819"/>
        <v>0</v>
      </c>
      <c r="CA223" s="12"/>
      <c r="CC223" s="5"/>
    </row>
    <row r="224" spans="1:81" x14ac:dyDescent="0.3">
      <c r="A224" s="38"/>
      <c r="B224" s="58" t="s">
        <v>270</v>
      </c>
      <c r="C224" s="59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>
        <f>W20</f>
        <v>214766.09299999999</v>
      </c>
      <c r="X224" s="22">
        <f>V224+W224</f>
        <v>214766.09299999999</v>
      </c>
      <c r="Y224" s="22">
        <f>Y20</f>
        <v>0</v>
      </c>
      <c r="Z224" s="22">
        <f>X224+Y224</f>
        <v>214766.09299999999</v>
      </c>
      <c r="AA224" s="22">
        <f>AA20</f>
        <v>280081.96500000003</v>
      </c>
      <c r="AB224" s="22">
        <f>Z224+AA224</f>
        <v>494848.05800000002</v>
      </c>
      <c r="AC224" s="22">
        <f>AC20</f>
        <v>0</v>
      </c>
      <c r="AD224" s="22">
        <f>AB224+AC224</f>
        <v>494848.05800000002</v>
      </c>
      <c r="AE224" s="22">
        <f>AE20</f>
        <v>0</v>
      </c>
      <c r="AF224" s="22">
        <f>AD224+AE224</f>
        <v>494848.05800000002</v>
      </c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>
        <f>AV20</f>
        <v>0</v>
      </c>
      <c r="AW224" s="22">
        <f t="shared" si="807"/>
        <v>0</v>
      </c>
      <c r="AX224" s="22">
        <f>AX20</f>
        <v>0</v>
      </c>
      <c r="AY224" s="22">
        <f t="shared" si="808"/>
        <v>0</v>
      </c>
      <c r="AZ224" s="22">
        <f>AZ20</f>
        <v>0</v>
      </c>
      <c r="BA224" s="22">
        <f t="shared" si="809"/>
        <v>0</v>
      </c>
      <c r="BB224" s="22">
        <f>BB20</f>
        <v>0</v>
      </c>
      <c r="BC224" s="22">
        <f t="shared" si="810"/>
        <v>0</v>
      </c>
      <c r="BD224" s="22">
        <f>BD20</f>
        <v>0</v>
      </c>
      <c r="BE224" s="22">
        <f t="shared" si="811"/>
        <v>0</v>
      </c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>
        <f>BU20</f>
        <v>0</v>
      </c>
      <c r="BV224" s="22">
        <f t="shared" si="817"/>
        <v>0</v>
      </c>
      <c r="BW224" s="22">
        <f>BW20</f>
        <v>0</v>
      </c>
      <c r="BX224" s="22">
        <f t="shared" si="818"/>
        <v>0</v>
      </c>
      <c r="BY224" s="22">
        <f>BY20</f>
        <v>0</v>
      </c>
      <c r="BZ224" s="22">
        <f t="shared" si="819"/>
        <v>0</v>
      </c>
      <c r="CA224" s="12"/>
      <c r="CC224" s="5"/>
    </row>
    <row r="225" spans="1:81" x14ac:dyDescent="0.3">
      <c r="A225" s="38"/>
      <c r="B225" s="58" t="s">
        <v>10</v>
      </c>
      <c r="C225" s="58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12"/>
      <c r="CC225" s="5"/>
    </row>
    <row r="226" spans="1:81" x14ac:dyDescent="0.3">
      <c r="A226" s="38"/>
      <c r="B226" s="68" t="s">
        <v>13</v>
      </c>
      <c r="C226" s="68"/>
      <c r="D226" s="22">
        <f>D96+D106+D109+D112+D77+D80+D85+D87+D90+D117+D119+D196+D200+D201+D204+D205+D206+D207+D208+D209+D210+D211+D212+D213+D21+D22+D27+D28+D29+D30+D35+D41+D51+D60+D62+D64</f>
        <v>4920938.9999999991</v>
      </c>
      <c r="E226" s="22">
        <f>E96+E106+E109+E112+E77+E80+E85+E87+E90+E117+E119+E196+E200+E201+E204+E205+E206+E207+E208+E209+E210+E211+E212+E213+E21+E22+E27+E28+E29+E30+E35+E41+E51+E60+E62+E64</f>
        <v>-45441.247000000003</v>
      </c>
      <c r="F226" s="22">
        <f t="shared" si="695"/>
        <v>4875497.7529999986</v>
      </c>
      <c r="G226" s="22">
        <f>G96+G106+G109+G112+G77+G80+G85+G87+G90+G117+G119+G196+G200+G201+G204+G205+G206+G207+G208+G209+G210+G211+G212+G213+G21+G22+G27+G28+G29+G30+G35+G41+G51+G60+G62+G64+G217+G190+G214+G215+G202+G115+G66</f>
        <v>326050.07200000004</v>
      </c>
      <c r="H226" s="22">
        <f t="shared" ref="H226:H232" si="821">F226+G226</f>
        <v>5201547.8249999983</v>
      </c>
      <c r="I226" s="22">
        <f>I96+I106+I109+I112+I77+I80+I85+I87+I90+I117+I119+I196+I200+I201+I204+I205+I206+I207+I208+I209+I210+I211+I212+I213+I21+I22+I27+I28+I29+I30+I35+I41+I51+I60+I62+I64+I217+I190+I214+I215+I202+I115+I66</f>
        <v>-19.11</v>
      </c>
      <c r="J226" s="22">
        <f t="shared" ref="J226:J232" si="822">H226+I226</f>
        <v>5201528.714999998</v>
      </c>
      <c r="K226" s="22">
        <f>K96+K106+K109+K112+K77+K80+K85+K87+K90+K117+K119+K196+K200+K201+K204+K205+K206+K207+K208+K209+K210+K211+K212+K213+K21+K22+K27+K28+K29+K30+K35+K41+K51+K60+K62+K64+K217+K190+K214+K215+K202+K115+K66</f>
        <v>0</v>
      </c>
      <c r="L226" s="22">
        <f t="shared" ref="L226:L232" si="823">J226+K226</f>
        <v>5201528.714999998</v>
      </c>
      <c r="M226" s="22">
        <f>M96+M106+M109+M112+M77+M80+M85+M87+M90+M117+M119+M196+M200+M201+M204+M205+M206+M207+M208+M209+M210+M211+M212+M213+M21+M22+M27+M28+M29+M30+M35+M41+M51+M60+M62+M64+M217+M190+M214+M215+M202+M115+M66+M67+M55</f>
        <v>0</v>
      </c>
      <c r="N226" s="22">
        <f t="shared" ref="N226:N232" si="824">L226+M226</f>
        <v>5201528.714999998</v>
      </c>
      <c r="O226" s="22">
        <f>O96+O106+O109+O112+O77+O80+O85+O87+O90+O117+O119+O196+O200+O201+O204+O205+O206+O207+O208+O209+O210+O211+O212+O213+O21+O22+O27+O28+O29+O30+O35+O41+O51+O60+O62+O64+O217+O190+O214+O215+O202+O115+O66+O67+O55</f>
        <v>36933.745999999999</v>
      </c>
      <c r="P226" s="22">
        <f t="shared" ref="P226:P232" si="825">N226+O226</f>
        <v>5238462.4609999983</v>
      </c>
      <c r="Q226" s="22">
        <f>Q96+Q106+Q109+Q112+Q77+Q80+Q85+Q87+Q90+Q117+Q119+Q196+Q200+Q201+Q204+Q205+Q206+Q207+Q208+Q209+Q210+Q211+Q212+Q213+Q21+Q22+Q27+Q28+Q29+Q30+Q35+Q41+Q51+Q60+Q62+Q64+Q217+Q190+Q214+Q215+Q202+Q115+Q66+Q67+Q55</f>
        <v>0</v>
      </c>
      <c r="R226" s="22">
        <f t="shared" ref="R226:R232" si="826">P226+Q226</f>
        <v>5238462.4609999983</v>
      </c>
      <c r="S226" s="22">
        <f>S96+S106+S109+S112+S77+S80+S85+S87+S90+S117+S119+S196+S200+S201+S204+S205+S206+S207+S208+S209+S210+S211+S212+S213+S21+S22+S27+S28+S29+S30+S35+S41+S51+S60+S62+S64+S217+S190+S214+S215+S202+S115+S66+S67+S55</f>
        <v>0</v>
      </c>
      <c r="T226" s="22">
        <f t="shared" ref="T226:T232" si="827">R226+S226</f>
        <v>5238462.4609999983</v>
      </c>
      <c r="U226" s="22">
        <f>U96+U106+U109+U112+U77+U80+U85+U87+U90+U117+U119+U196+U200+U201+U204+U205+U206+U207+U208+U209+U210+U211+U212+U213+U21+U22+U27+U28+U29+U30+U35+U41+U51+U60+U62+U64+U217+U190+U214+U215+U202+U115+U66+U67+U55</f>
        <v>0</v>
      </c>
      <c r="V226" s="22">
        <f t="shared" ref="V226:V232" si="828">T226+U226</f>
        <v>5238462.4609999983</v>
      </c>
      <c r="W226" s="22">
        <f>W96+W106+W109+W112+W77+W80+W85+W87+W90+W117+W119+W196+W200+W201+W204+W205+W206+W207+W208+W209+W210+W211+W212+W213+W21+W22+W27+W28+W29+W30+W35+W41+W51+W60+W62+W64+W217+W190+W214+W215+W202+W115+W66+W67+W55</f>
        <v>-5477.235999999999</v>
      </c>
      <c r="X226" s="22">
        <f t="shared" ref="X226:X232" si="829">V226+W226</f>
        <v>5232985.2249999987</v>
      </c>
      <c r="Y226" s="22">
        <f>Y96+Y106+Y109+Y112+Y77+Y80+Y85+Y87+Y90+Y117+Y119+Y196+Y200+Y201+Y204+Y205+Y206+Y207+Y208+Y209+Y210+Y211+Y212+Y213+Y21+Y22+Y27+Y28+Y29+Y30+Y35+Y41+Y51+Y60+Y62+Y64+Y217+Y190+Y214+Y215+Y202+Y115+Y66+Y67+Y55</f>
        <v>-20.399999999999999</v>
      </c>
      <c r="Z226" s="22">
        <f t="shared" ref="Z226:Z232" si="830">X226+Y226</f>
        <v>5232964.8249999983</v>
      </c>
      <c r="AA226" s="22">
        <f>AA96+AA106+AA109+AA112+AA77+AA80+AA85+AA87+AA90+AA117+AA119+AA196+AA200+AA201+AA204+AA205+AA206+AA207+AA208+AA209+AA210+AA211+AA212+AA213+AA21+AA22+AA27+AA28+AA29+AA30+AA35+AA41+AA51+AA60+AA62+AA64+AA217+AA190+AA214+AA215+AA202+AA115+AA66+AA67+AA55</f>
        <v>118197.15400000001</v>
      </c>
      <c r="AB226" s="22">
        <f t="shared" ref="AB226:AB232" si="831">Z226+AA226</f>
        <v>5351161.9789999984</v>
      </c>
      <c r="AC226" s="22">
        <f>AC96+AC106+AC109+AC112+AC77+AC80+AC85+AC87+AC90+AC117+AC119+AC196+AC200+AC201+AC204+AC205+AC206+AC207+AC208+AC209+AC210+AC211+AC212+AC213+AC21+AC22+AC27+AC28+AC29+AC30+AC35+AC41+AC51+AC60+AC62+AC64+AC217+AC190+AC214+AC215+AC202+AC115+AC66+AC67+AC55</f>
        <v>0</v>
      </c>
      <c r="AD226" s="22">
        <f t="shared" ref="AD226:AD232" si="832">AB226+AC226</f>
        <v>5351161.9789999984</v>
      </c>
      <c r="AE226" s="22">
        <f>AE96+AE106+AE109+AE112+AE77+AE80+AE85+AE87+AE90+AE117+AE119+AE196+AE200+AE201+AE204+AE205+AE206+AE207+AE208+AE209+AE210+AE211+AE212+AE213+AE21+AE22+AE27+AE28+AE29+AE30+AE35+AE41+AE51+AE60+AE62+AE64+AE217+AE190+AE214+AE215+AE202+AE115+AE66+AE67+AE55</f>
        <v>316.65899999999999</v>
      </c>
      <c r="AF226" s="22">
        <f t="shared" ref="AF226:AF232" si="833">AD226+AE226</f>
        <v>5351478.6379999984</v>
      </c>
      <c r="AG226" s="22">
        <f>AG96+AG106+AG109+AG112+AG77+AG80+AG85+AG87+AG90+AG117+AG119+AG196+AG200+AG201+AG204+AG205+AG206+AG207+AG208+AG209+AG210+AG211+AG212+AG213+AG21+AG22+AG27+AG28+AG29+AG30+AG35+AG41+AG51+AG60+AG62+AG64</f>
        <v>2129232</v>
      </c>
      <c r="AH226" s="22">
        <f>AH96+AH106+AH109+AH112+AH77+AH80+AH85+AH87+AH90+AH117+AH119+AH196+AH200+AH201+AH204+AH205+AH206+AH207+AH208+AH209+AH210+AH211+AH212+AH213+AH21+AH22+AH27+AH28+AH29+AH30+AH35+AH41+AH51+AH60+AH62+AH64</f>
        <v>0</v>
      </c>
      <c r="AI226" s="22">
        <f t="shared" si="697"/>
        <v>2129232</v>
      </c>
      <c r="AJ226" s="22">
        <f>AJ96+AJ106+AJ109+AJ112+AJ77+AJ80+AJ85+AJ87+AJ90+AJ117+AJ119+AJ196+AJ200+AJ201+AJ204+AJ205+AJ206+AJ207+AJ208+AJ209+AJ210+AJ211+AJ212+AJ213+AJ21+AJ22+AJ27+AJ28+AJ29+AJ30+AJ35+AJ41+AJ51+AJ60+AJ62+AJ64+AJ217+AJ190+AJ214+AJ215+AJ202+AJ115+AJ66</f>
        <v>261748.13199999998</v>
      </c>
      <c r="AK226" s="22">
        <f t="shared" ref="AK226:AK232" si="834">AI226+AJ226</f>
        <v>2390980.1320000002</v>
      </c>
      <c r="AL226" s="22">
        <f>AL96+AL106+AL109+AL112+AL77+AL80+AL85+AL87+AL90+AL117+AL119+AL196+AL200+AL201+AL204+AL205+AL206+AL207+AL208+AL209+AL210+AL211+AL212+AL213+AL21+AL22+AL27+AL28+AL29+AL30+AL35+AL41+AL51+AL60+AL62+AL64+AL217+AL190+AL214+AL215+AL202+AL115+AL66</f>
        <v>-71.385000000000005</v>
      </c>
      <c r="AM226" s="22">
        <f t="shared" ref="AM226:AM232" si="835">AK226+AL226</f>
        <v>2390908.7470000004</v>
      </c>
      <c r="AN226" s="22">
        <f>AN96+AN106+AN109+AN112+AN77+AN80+AN85+AN87+AN90+AN117+AN119+AN196+AN200+AN201+AN204+AN205+AN206+AN207+AN208+AN209+AN210+AN211+AN212+AN213+AN21+AN22+AN27+AN28+AN29+AN30+AN35+AN41+AN51+AN60+AN62+AN64+AN217+AN190+AN214+AN215+AN202+AN115+AN66</f>
        <v>0</v>
      </c>
      <c r="AO226" s="22">
        <f t="shared" ref="AO226:AO232" si="836">AM226+AN226</f>
        <v>2390908.7470000004</v>
      </c>
      <c r="AP226" s="22">
        <f>AP96+AP106+AP109+AP112+AP77+AP80+AP85+AP87+AP90+AP117+AP119+AP196+AP200+AP201+AP204+AP205+AP206+AP207+AP208+AP209+AP210+AP211+AP212+AP213+AP21+AP22+AP27+AP28+AP29+AP30+AP35+AP41+AP51+AP60+AP62+AP64+AP217+AP190+AP214+AP215+AP202+AP115+AP66+AP67+AP55</f>
        <v>0</v>
      </c>
      <c r="AQ226" s="22">
        <f t="shared" ref="AQ226:AQ232" si="837">AO226+AP226</f>
        <v>2390908.7470000004</v>
      </c>
      <c r="AR226" s="22">
        <f>AR96+AR106+AR109+AR112+AR77+AR80+AR85+AR87+AR90+AR117+AR119+AR196+AR200+AR201+AR204+AR205+AR206+AR207+AR208+AR209+AR210+AR211+AR212+AR213+AR21+AR22+AR27+AR28+AR29+AR30+AR35+AR41+AR51+AR60+AR62+AR64+AR217+AR190+AR214+AR215+AR202+AR115+AR66+AR67+AR55</f>
        <v>570766.88500000001</v>
      </c>
      <c r="AS226" s="22">
        <f t="shared" ref="AS226:AS232" si="838">AQ226+AR226</f>
        <v>2961675.6320000002</v>
      </c>
      <c r="AT226" s="22">
        <f>AT96+AT106+AT109+AT112+AT77+AT80+AT85+AT87+AT90+AT117+AT119+AT196+AT200+AT201+AT204+AT205+AT206+AT207+AT208+AT209+AT210+AT211+AT212+AT213+AT21+AT22+AT27+AT28+AT29+AT30+AT35+AT41+AT51+AT60+AT62+AT64+AT217+AT190+AT214+AT215+AT202+AT115+AT66+AT67+AT55</f>
        <v>0</v>
      </c>
      <c r="AU226" s="22">
        <f t="shared" ref="AU226:AU232" si="839">AS226+AT226</f>
        <v>2961675.6320000002</v>
      </c>
      <c r="AV226" s="22">
        <f>AV96+AV106+AV109+AV112+AV77+AV80+AV85+AV87+AV90+AV117+AV119+AV196+AV200+AV201+AV204+AV205+AV206+AV207+AV208+AV209+AV210+AV211+AV212+AV213+AV21+AV22+AV27+AV28+AV29+AV30+AV35+AV41+AV51+AV60+AV62+AV64+AV217+AV190+AV214+AV215+AV202+AV115+AV66+AV67+AV55</f>
        <v>664.82100000000025</v>
      </c>
      <c r="AW226" s="22">
        <f t="shared" ref="AW226:AW232" si="840">AU226+AV226</f>
        <v>2962340.4530000002</v>
      </c>
      <c r="AX226" s="22">
        <f>AX96+AX106+AX109+AX112+AX77+AX80+AX85+AX87+AX90+AX117+AX119+AX196+AX200+AX201+AX204+AX205+AX206+AX207+AX208+AX209+AX210+AX211+AX212+AX213+AX21+AX22+AX27+AX28+AX29+AX30+AX35+AX41+AX51+AX60+AX62+AX64+AX217+AX190+AX214+AX215+AX202+AX115+AX66+AX67+AX55</f>
        <v>0</v>
      </c>
      <c r="AY226" s="22">
        <f t="shared" ref="AY226:AY232" si="841">AW226+AX226</f>
        <v>2962340.4530000002</v>
      </c>
      <c r="AZ226" s="22">
        <f>AZ96+AZ106+AZ109+AZ112+AZ77+AZ80+AZ85+AZ87+AZ90+AZ117+AZ119+AZ196+AZ200+AZ201+AZ204+AZ205+AZ206+AZ207+AZ208+AZ209+AZ210+AZ211+AZ212+AZ213+AZ21+AZ22+AZ27+AZ28+AZ29+AZ30+AZ35+AZ41+AZ51+AZ60+AZ62+AZ64+AZ217+AZ190+AZ214+AZ215+AZ202+AZ115+AZ66+AZ67+AZ55</f>
        <v>21064.397000000001</v>
      </c>
      <c r="BA226" s="22">
        <f t="shared" ref="BA226:BA232" si="842">AY226+AZ226</f>
        <v>2983404.85</v>
      </c>
      <c r="BB226" s="22">
        <f>BB96+BB106+BB109+BB112+BB77+BB80+BB85+BB87+BB90+BB117+BB119+BB196+BB200+BB201+BB204+BB205+BB206+BB207+BB208+BB209+BB210+BB211+BB212+BB213+BB21+BB22+BB27+BB28+BB29+BB30+BB35+BB41+BB51+BB60+BB62+BB64+BB217+BB190+BB214+BB215+BB202+BB115+BB66+BB67+BB55</f>
        <v>0</v>
      </c>
      <c r="BC226" s="22">
        <f t="shared" ref="BC226:BC232" si="843">BA226+BB226</f>
        <v>2983404.85</v>
      </c>
      <c r="BD226" s="22">
        <f>BD96+BD106+BD109+BD112+BD77+BD80+BD85+BD87+BD90+BD117+BD119+BD196+BD200+BD201+BD204+BD205+BD206+BD207+BD208+BD209+BD210+BD211+BD212+BD213+BD21+BD22+BD27+BD28+BD29+BD30+BD35+BD41+BD51+BD60+BD62+BD64+BD217+BD190+BD214+BD215+BD202+BD115+BD66+BD67+BD55</f>
        <v>-316.65899999999999</v>
      </c>
      <c r="BE226" s="22">
        <f t="shared" ref="BE226:BE232" si="844">BC226+BD226</f>
        <v>2983088.1910000001</v>
      </c>
      <c r="BF226" s="22">
        <f>BF96+BF106+BF109+BF112+BF77+BF80+BF85+BF87+BF90+BF117+BF119+BF196+BF200+BF201+BF204+BF205+BF206+BF207+BF208+BF209+BF210+BF211+BF212+BF213+BF21+BF22+BF27+BF28+BF29+BF30+BF35+BF41+BF51+BF60+BF62+BF64</f>
        <v>2099611.6</v>
      </c>
      <c r="BG226" s="22">
        <f>BG96+BG106+BG109+BG112+BG77+BG80+BG85+BG87+BG90+BG117+BG119+BG196+BG200+BG201+BG204+BG205+BG206+BG207+BG208+BG209+BG210+BG211+BG212+BG213+BG21+BG22+BG27+BG28+BG29+BG30+BG35+BG41+BG51+BG60+BG62+BG64</f>
        <v>0</v>
      </c>
      <c r="BH226" s="22">
        <f t="shared" si="698"/>
        <v>2099611.6</v>
      </c>
      <c r="BI226" s="22">
        <f>BI96+BI106+BI109+BI112+BI77+BI80+BI85+BI87+BI90+BI117+BI119+BI196+BI200+BI201+BI204+BI205+BI206+BI207+BI208+BI209+BI210+BI211+BI212+BI213+BI21+BI22+BI27+BI28+BI29+BI30+BI35+BI41+BI51+BI60+BI62+BI64+BI217+BI190+BI214+BI215+BI202+BI115+BI66</f>
        <v>0</v>
      </c>
      <c r="BJ226" s="22">
        <f t="shared" ref="BJ226:BJ232" si="845">BH226+BI226</f>
        <v>2099611.6</v>
      </c>
      <c r="BK226" s="22">
        <f>BK96+BK106+BK109+BK112+BK77+BK80+BK85+BK87+BK90+BK117+BK119+BK196+BK200+BK201+BK204+BK205+BK206+BK207+BK208+BK209+BK210+BK211+BK212+BK213+BK21+BK22+BK27+BK28+BK29+BK30+BK35+BK41+BK51+BK60+BK62+BK64+BK217+BK190+BK214+BK215+BK202+BK115+BK66</f>
        <v>0</v>
      </c>
      <c r="BL226" s="22">
        <f t="shared" ref="BL226:BL232" si="846">BJ226+BK226</f>
        <v>2099611.6</v>
      </c>
      <c r="BM226" s="22">
        <f>BM96+BM106+BM109+BM112+BM77+BM80+BM85+BM87+BM90+BM117+BM119+BM196+BM200+BM201+BM204+BM205+BM206+BM207+BM208+BM209+BM210+BM211+BM212+BM213+BM21+BM22+BM27+BM28+BM29+BM30+BM35+BM41+BM51+BM60+BM62+BM64+BM217+BM190+BM214+BM215+BM202+BM115+BM66</f>
        <v>0</v>
      </c>
      <c r="BN226" s="22">
        <f t="shared" ref="BN226:BN232" si="847">BL226+BM226</f>
        <v>2099611.6</v>
      </c>
      <c r="BO226" s="22">
        <f>BO96+BO106+BO109+BO112+BO77+BO80+BO85+BO87+BO90+BO117+BO119+BO196+BO200+BO201+BO204+BO205+BO206+BO207+BO208+BO209+BO210+BO211+BO212+BO213+BO21+BO22+BO27+BO28+BO29+BO30+BO35+BO41+BO51+BO60+BO62+BO64+BO217+BO190+BO214+BO215+BO202+BO115+BO66+BO67+BO55</f>
        <v>0</v>
      </c>
      <c r="BP226" s="22">
        <f t="shared" ref="BP226:BP232" si="848">BN226+BO226</f>
        <v>2099611.6</v>
      </c>
      <c r="BQ226" s="22">
        <f>BQ96+BQ106+BQ109+BQ112+BQ77+BQ80+BQ85+BQ87+BQ90+BQ117+BQ119+BQ196+BQ200+BQ201+BQ204+BQ205+BQ206+BQ207+BQ208+BQ209+BQ210+BQ211+BQ212+BQ213+BQ21+BQ22+BQ27+BQ28+BQ29+BQ30+BQ35+BQ41+BQ51+BQ60+BQ62+BQ64+BQ217+BQ190+BQ214+BQ215+BQ202+BQ115+BQ66+BQ67+BQ55</f>
        <v>43694.3</v>
      </c>
      <c r="BR226" s="22">
        <f t="shared" ref="BR226:BR232" si="849">BP226+BQ226</f>
        <v>2143305.9</v>
      </c>
      <c r="BS226" s="22">
        <f>BS96+BS106+BS109+BS112+BS77+BS80+BS85+BS87+BS90+BS117+BS119+BS196+BS200+BS201+BS204+BS205+BS206+BS207+BS208+BS209+BS210+BS211+BS212+BS213+BS21+BS22+BS27+BS28+BS29+BS30+BS35+BS41+BS51+BS60+BS62+BS64+BS217+BS190+BS214+BS215+BS202+BS115+BS66+BS67+BS55</f>
        <v>0</v>
      </c>
      <c r="BT226" s="22">
        <f t="shared" ref="BT226:BT232" si="850">BR226+BS226</f>
        <v>2143305.9</v>
      </c>
      <c r="BU226" s="22">
        <f>BU96+BU106+BU109+BU112+BU77+BU80+BU85+BU87+BU90+BU117+BU119+BU196+BU200+BU201+BU204+BU205+BU206+BU207+BU208+BU209+BU210+BU211+BU212+BU213+BU21+BU22+BU27+BU28+BU29+BU30+BU35+BU41+BU51+BU60+BU62+BU64+BU217+BU190+BU214+BU215+BU202+BU115+BU66+BU67+BU55</f>
        <v>0</v>
      </c>
      <c r="BV226" s="22">
        <f t="shared" ref="BV226:BV232" si="851">BT226+BU226</f>
        <v>2143305.9</v>
      </c>
      <c r="BW226" s="22">
        <f>BW96+BW106+BW109+BW112+BW77+BW80+BW85+BW87+BW90+BW117+BW119+BW196+BW200+BW201+BW204+BW205+BW206+BW207+BW208+BW209+BW210+BW211+BW212+BW213+BW21+BW22+BW27+BW28+BW29+BW30+BW35+BW41+BW51+BW60+BW62+BW64+BW217+BW190+BW214+BW215+BW202+BW115+BW66+BW67+BW55</f>
        <v>-42529.133999999998</v>
      </c>
      <c r="BX226" s="22">
        <f t="shared" ref="BX226:BX232" si="852">BV226+BW226</f>
        <v>2100776.7659999998</v>
      </c>
      <c r="BY226" s="22">
        <f>BY96+BY106+BY109+BY112+BY77+BY80+BY85+BY87+BY90+BY117+BY119+BY196+BY200+BY201+BY204+BY205+BY206+BY207+BY208+BY209+BY210+BY211+BY212+BY213+BY21+BY22+BY27+BY28+BY29+BY30+BY35+BY41+BY51+BY60+BY62+BY64+BY217+BY190+BY214+BY215+BY202+BY115+BY66+BY67+BY55</f>
        <v>0</v>
      </c>
      <c r="BZ226" s="22">
        <f t="shared" ref="BZ226:BZ232" si="853">BX226+BY226</f>
        <v>2100776.7659999998</v>
      </c>
      <c r="CA226" s="12"/>
      <c r="CC226" s="5"/>
    </row>
    <row r="227" spans="1:81" x14ac:dyDescent="0.3">
      <c r="A227" s="38"/>
      <c r="B227" s="68" t="s">
        <v>126</v>
      </c>
      <c r="C227" s="68"/>
      <c r="D227" s="22">
        <f>D61+D63+D65</f>
        <v>0</v>
      </c>
      <c r="E227" s="22">
        <f>E61+E63+E65</f>
        <v>0</v>
      </c>
      <c r="F227" s="22">
        <f t="shared" si="695"/>
        <v>0</v>
      </c>
      <c r="G227" s="22">
        <f>G61+G63+G65</f>
        <v>0</v>
      </c>
      <c r="H227" s="22">
        <f t="shared" si="821"/>
        <v>0</v>
      </c>
      <c r="I227" s="22">
        <f>I61+I63+I65</f>
        <v>0</v>
      </c>
      <c r="J227" s="22">
        <f t="shared" si="822"/>
        <v>0</v>
      </c>
      <c r="K227" s="22">
        <f>K61+K63+K65</f>
        <v>0</v>
      </c>
      <c r="L227" s="22">
        <f t="shared" si="823"/>
        <v>0</v>
      </c>
      <c r="M227" s="22">
        <f>M61+M63+M65</f>
        <v>0</v>
      </c>
      <c r="N227" s="22">
        <f t="shared" si="824"/>
        <v>0</v>
      </c>
      <c r="O227" s="22">
        <f>O61+O63+O65</f>
        <v>0</v>
      </c>
      <c r="P227" s="22">
        <f t="shared" si="825"/>
        <v>0</v>
      </c>
      <c r="Q227" s="22">
        <f>Q61+Q63+Q65</f>
        <v>0</v>
      </c>
      <c r="R227" s="22">
        <f t="shared" si="826"/>
        <v>0</v>
      </c>
      <c r="S227" s="22">
        <f>S61+S63+S65</f>
        <v>0</v>
      </c>
      <c r="T227" s="22">
        <f t="shared" si="827"/>
        <v>0</v>
      </c>
      <c r="U227" s="22">
        <f>U61+U63+U65</f>
        <v>0</v>
      </c>
      <c r="V227" s="22">
        <f t="shared" si="828"/>
        <v>0</v>
      </c>
      <c r="W227" s="22">
        <f>W61+W63+W65+W34+W47+W40</f>
        <v>112800.675</v>
      </c>
      <c r="X227" s="22">
        <f t="shared" si="829"/>
        <v>112800.675</v>
      </c>
      <c r="Y227" s="22">
        <f>Y61+Y63+Y65+Y34+Y47+Y40</f>
        <v>0</v>
      </c>
      <c r="Z227" s="22">
        <f t="shared" si="830"/>
        <v>112800.675</v>
      </c>
      <c r="AA227" s="22">
        <f>AA61+AA63+AA65+AA34+AA47+AA40</f>
        <v>0</v>
      </c>
      <c r="AB227" s="22">
        <f t="shared" si="831"/>
        <v>112800.675</v>
      </c>
      <c r="AC227" s="22">
        <f>AC61+AC63+AC65+AC34+AC47+AC40</f>
        <v>0</v>
      </c>
      <c r="AD227" s="22">
        <f t="shared" si="832"/>
        <v>112800.675</v>
      </c>
      <c r="AE227" s="22">
        <f>AE61+AE63+AE65+AE34+AE47+AE40</f>
        <v>0</v>
      </c>
      <c r="AF227" s="22">
        <f t="shared" si="833"/>
        <v>112800.675</v>
      </c>
      <c r="AG227" s="22">
        <f>AG61+AG63+AG65</f>
        <v>1912.2</v>
      </c>
      <c r="AH227" s="22">
        <f>AH61+AH63+AH65</f>
        <v>0</v>
      </c>
      <c r="AI227" s="22">
        <f t="shared" si="697"/>
        <v>1912.2</v>
      </c>
      <c r="AJ227" s="22">
        <f>AJ61+AJ63+AJ65</f>
        <v>0</v>
      </c>
      <c r="AK227" s="22">
        <f t="shared" si="834"/>
        <v>1912.2</v>
      </c>
      <c r="AL227" s="22">
        <f>AL61+AL63+AL65</f>
        <v>0</v>
      </c>
      <c r="AM227" s="22">
        <f t="shared" si="835"/>
        <v>1912.2</v>
      </c>
      <c r="AN227" s="22">
        <f>AN61+AN63+AN65</f>
        <v>0</v>
      </c>
      <c r="AO227" s="22">
        <f t="shared" si="836"/>
        <v>1912.2</v>
      </c>
      <c r="AP227" s="22">
        <f>AP61+AP63+AP65</f>
        <v>0</v>
      </c>
      <c r="AQ227" s="22">
        <f t="shared" si="837"/>
        <v>1912.2</v>
      </c>
      <c r="AR227" s="22">
        <f>AR61+AR63+AR65</f>
        <v>0</v>
      </c>
      <c r="AS227" s="22">
        <f t="shared" si="838"/>
        <v>1912.2</v>
      </c>
      <c r="AT227" s="22">
        <f>AT61+AT63+AT65</f>
        <v>0</v>
      </c>
      <c r="AU227" s="22">
        <f t="shared" si="839"/>
        <v>1912.2</v>
      </c>
      <c r="AV227" s="22">
        <f>AV61+AV63+AV65+AV34+AV47+AV40</f>
        <v>0</v>
      </c>
      <c r="AW227" s="22">
        <f t="shared" si="840"/>
        <v>1912.2</v>
      </c>
      <c r="AX227" s="22">
        <f>AX61+AX63+AX65+AX34+AX47+AX40</f>
        <v>0</v>
      </c>
      <c r="AY227" s="22">
        <f t="shared" si="841"/>
        <v>1912.2</v>
      </c>
      <c r="AZ227" s="22">
        <f>AZ61+AZ63+AZ65+AZ34+AZ47+AZ40</f>
        <v>0</v>
      </c>
      <c r="BA227" s="22">
        <f t="shared" si="842"/>
        <v>1912.2</v>
      </c>
      <c r="BB227" s="22">
        <f>BB61+BB63+BB65+BB34+BB47+BB40</f>
        <v>0</v>
      </c>
      <c r="BC227" s="22">
        <f t="shared" si="843"/>
        <v>1912.2</v>
      </c>
      <c r="BD227" s="22">
        <f>BD61+BD63+BD65+BD34+BD47+BD40</f>
        <v>0</v>
      </c>
      <c r="BE227" s="22">
        <f t="shared" si="844"/>
        <v>1912.2</v>
      </c>
      <c r="BF227" s="22">
        <f>BF61+BF63+BF65</f>
        <v>1410.5</v>
      </c>
      <c r="BG227" s="22">
        <f>BG61+BG63+BG65</f>
        <v>0</v>
      </c>
      <c r="BH227" s="22">
        <f t="shared" si="698"/>
        <v>1410.5</v>
      </c>
      <c r="BI227" s="22">
        <f>BI61+BI63+BI65</f>
        <v>0</v>
      </c>
      <c r="BJ227" s="22">
        <f t="shared" si="845"/>
        <v>1410.5</v>
      </c>
      <c r="BK227" s="22">
        <f>BK61+BK63+BK65</f>
        <v>0</v>
      </c>
      <c r="BL227" s="22">
        <f t="shared" si="846"/>
        <v>1410.5</v>
      </c>
      <c r="BM227" s="22">
        <f>BM61+BM63+BM65</f>
        <v>0</v>
      </c>
      <c r="BN227" s="22">
        <f t="shared" si="847"/>
        <v>1410.5</v>
      </c>
      <c r="BO227" s="22">
        <f>BO61+BO63+BO65</f>
        <v>0</v>
      </c>
      <c r="BP227" s="22">
        <f t="shared" si="848"/>
        <v>1410.5</v>
      </c>
      <c r="BQ227" s="22">
        <f>BQ61+BQ63+BQ65</f>
        <v>0</v>
      </c>
      <c r="BR227" s="22">
        <f t="shared" si="849"/>
        <v>1410.5</v>
      </c>
      <c r="BS227" s="22">
        <f>BS61+BS63+BS65</f>
        <v>0</v>
      </c>
      <c r="BT227" s="22">
        <f t="shared" si="850"/>
        <v>1410.5</v>
      </c>
      <c r="BU227" s="22">
        <f>BU61+BU63+BU65+BU34+BU47+BU40</f>
        <v>0</v>
      </c>
      <c r="BV227" s="22">
        <f t="shared" si="851"/>
        <v>1410.5</v>
      </c>
      <c r="BW227" s="22">
        <f>BW61+BW63+BW65+BW34+BW47+BW40</f>
        <v>0</v>
      </c>
      <c r="BX227" s="22">
        <f t="shared" si="852"/>
        <v>1410.5</v>
      </c>
      <c r="BY227" s="22">
        <f>BY61+BY63+BY65+BY34+BY47+BY40</f>
        <v>0</v>
      </c>
      <c r="BZ227" s="22">
        <f t="shared" si="853"/>
        <v>1410.5</v>
      </c>
      <c r="CA227" s="12"/>
      <c r="CC227" s="5"/>
    </row>
    <row r="228" spans="1:81" x14ac:dyDescent="0.3">
      <c r="A228" s="38"/>
      <c r="B228" s="69" t="s">
        <v>3</v>
      </c>
      <c r="C228" s="59"/>
      <c r="D228" s="22">
        <f>D91+D99+D102</f>
        <v>879843.1</v>
      </c>
      <c r="E228" s="22">
        <f>E91+E99+E102</f>
        <v>100000</v>
      </c>
      <c r="F228" s="22">
        <f t="shared" si="695"/>
        <v>979843.1</v>
      </c>
      <c r="G228" s="22">
        <f>G91+G99+G102</f>
        <v>30618.598000000002</v>
      </c>
      <c r="H228" s="22">
        <f t="shared" si="821"/>
        <v>1010461.698</v>
      </c>
      <c r="I228" s="22">
        <f>I91+I99+I102</f>
        <v>2941.8629999999998</v>
      </c>
      <c r="J228" s="22">
        <f t="shared" si="822"/>
        <v>1013403.561</v>
      </c>
      <c r="K228" s="22">
        <f>K91+K99+K102</f>
        <v>124060.12599999999</v>
      </c>
      <c r="L228" s="22">
        <f t="shared" si="823"/>
        <v>1137463.6869999999</v>
      </c>
      <c r="M228" s="22">
        <f>M91+M99+M102</f>
        <v>6186.5230000000001</v>
      </c>
      <c r="N228" s="22">
        <f t="shared" si="824"/>
        <v>1143650.21</v>
      </c>
      <c r="O228" s="22">
        <f>O91+O99+O102</f>
        <v>110662.95300000001</v>
      </c>
      <c r="P228" s="22">
        <f t="shared" si="825"/>
        <v>1254313.1629999999</v>
      </c>
      <c r="Q228" s="22">
        <f>Q91+Q99+Q102</f>
        <v>6573.6139999999996</v>
      </c>
      <c r="R228" s="22">
        <f t="shared" si="826"/>
        <v>1260886.777</v>
      </c>
      <c r="S228" s="22">
        <f>S91+S99+S102</f>
        <v>30613.279999999999</v>
      </c>
      <c r="T228" s="22">
        <f t="shared" si="827"/>
        <v>1291500.057</v>
      </c>
      <c r="U228" s="22">
        <f>U91+U99+U102</f>
        <v>458.553</v>
      </c>
      <c r="V228" s="22">
        <f t="shared" si="828"/>
        <v>1291958.6100000001</v>
      </c>
      <c r="W228" s="22">
        <f>W91+W99+W102</f>
        <v>112745.758</v>
      </c>
      <c r="X228" s="22">
        <f t="shared" si="829"/>
        <v>1404704.368</v>
      </c>
      <c r="Y228" s="22">
        <f>Y91+Y99+Y102</f>
        <v>578.87699999999995</v>
      </c>
      <c r="Z228" s="22">
        <f t="shared" si="830"/>
        <v>1405283.2450000001</v>
      </c>
      <c r="AA228" s="22">
        <f>AA91+AA99+AA102</f>
        <v>96859.934999999998</v>
      </c>
      <c r="AB228" s="22">
        <f t="shared" si="831"/>
        <v>1502143.1800000002</v>
      </c>
      <c r="AC228" s="22">
        <f>AC91+AC99+AC102</f>
        <v>21602.899000000001</v>
      </c>
      <c r="AD228" s="22">
        <f t="shared" si="832"/>
        <v>1523746.0790000001</v>
      </c>
      <c r="AE228" s="22">
        <f>AE91+AE99+AE102</f>
        <v>18461.374</v>
      </c>
      <c r="AF228" s="22">
        <f t="shared" si="833"/>
        <v>1542207.4530000002</v>
      </c>
      <c r="AG228" s="22">
        <f>AG91+AG99+AG102</f>
        <v>1175817.7</v>
      </c>
      <c r="AH228" s="22">
        <f>AH91+AH99+AH102</f>
        <v>0</v>
      </c>
      <c r="AI228" s="22">
        <f t="shared" si="697"/>
        <v>1175817.7</v>
      </c>
      <c r="AJ228" s="22">
        <f>AJ91+AJ99+AJ102</f>
        <v>0</v>
      </c>
      <c r="AK228" s="22">
        <f t="shared" si="834"/>
        <v>1175817.7</v>
      </c>
      <c r="AL228" s="22">
        <f>AL91+AL99+AL102</f>
        <v>0</v>
      </c>
      <c r="AM228" s="22">
        <f t="shared" si="835"/>
        <v>1175817.7</v>
      </c>
      <c r="AN228" s="22">
        <f>AN91+AN99+AN102</f>
        <v>-80676.462</v>
      </c>
      <c r="AO228" s="22">
        <f t="shared" si="836"/>
        <v>1095141.2379999999</v>
      </c>
      <c r="AP228" s="22">
        <f>AP91+AP99+AP102</f>
        <v>0</v>
      </c>
      <c r="AQ228" s="22">
        <f t="shared" si="837"/>
        <v>1095141.2379999999</v>
      </c>
      <c r="AR228" s="22">
        <f>AR91+AR99+AR102</f>
        <v>-75828.428</v>
      </c>
      <c r="AS228" s="22">
        <f t="shared" si="838"/>
        <v>1019312.8099999999</v>
      </c>
      <c r="AT228" s="22">
        <f>AT91+AT99+AT102</f>
        <v>0</v>
      </c>
      <c r="AU228" s="22">
        <f t="shared" si="839"/>
        <v>1019312.8099999999</v>
      </c>
      <c r="AV228" s="22">
        <f>AV91+AV99+AV102</f>
        <v>8403.893</v>
      </c>
      <c r="AW228" s="22">
        <f t="shared" si="840"/>
        <v>1027716.703</v>
      </c>
      <c r="AX228" s="22">
        <f>AX91+AX99+AX102</f>
        <v>0</v>
      </c>
      <c r="AY228" s="22">
        <f t="shared" si="841"/>
        <v>1027716.703</v>
      </c>
      <c r="AZ228" s="22">
        <f>AZ91+AZ99+AZ102</f>
        <v>0</v>
      </c>
      <c r="BA228" s="22">
        <f t="shared" si="842"/>
        <v>1027716.703</v>
      </c>
      <c r="BB228" s="22">
        <f>BB91+BB99+BB102</f>
        <v>0</v>
      </c>
      <c r="BC228" s="22">
        <f t="shared" si="843"/>
        <v>1027716.703</v>
      </c>
      <c r="BD228" s="22">
        <f>BD91+BD99+BD102</f>
        <v>0</v>
      </c>
      <c r="BE228" s="22">
        <f t="shared" si="844"/>
        <v>1027716.703</v>
      </c>
      <c r="BF228" s="22">
        <f>BF91+BF99+BF102</f>
        <v>758705.8</v>
      </c>
      <c r="BG228" s="22">
        <f>BG91+BG99+BG102</f>
        <v>0</v>
      </c>
      <c r="BH228" s="22">
        <f t="shared" si="698"/>
        <v>758705.8</v>
      </c>
      <c r="BI228" s="22">
        <f>BI91+BI99+BI102</f>
        <v>0.10000000000218279</v>
      </c>
      <c r="BJ228" s="22">
        <f t="shared" si="845"/>
        <v>758705.9</v>
      </c>
      <c r="BK228" s="22">
        <f>BK91+BK99+BK102</f>
        <v>0</v>
      </c>
      <c r="BL228" s="22">
        <f t="shared" si="846"/>
        <v>758705.9</v>
      </c>
      <c r="BM228" s="22">
        <f>BM91+BM99+BM102</f>
        <v>0</v>
      </c>
      <c r="BN228" s="22">
        <f t="shared" si="847"/>
        <v>758705.9</v>
      </c>
      <c r="BO228" s="22">
        <f>BO91+BO99+BO102</f>
        <v>0</v>
      </c>
      <c r="BP228" s="22">
        <f t="shared" si="848"/>
        <v>758705.9</v>
      </c>
      <c r="BQ228" s="22">
        <f>BQ91+BQ99+BQ102</f>
        <v>0</v>
      </c>
      <c r="BR228" s="22">
        <f t="shared" si="849"/>
        <v>758705.9</v>
      </c>
      <c r="BS228" s="22">
        <f>BS91+BS99+BS102</f>
        <v>0</v>
      </c>
      <c r="BT228" s="22">
        <f t="shared" si="850"/>
        <v>758705.9</v>
      </c>
      <c r="BU228" s="22">
        <f>BU91+BU99+BU102</f>
        <v>0</v>
      </c>
      <c r="BV228" s="22">
        <f t="shared" si="851"/>
        <v>758705.9</v>
      </c>
      <c r="BW228" s="22">
        <f>BW91+BW99+BW102</f>
        <v>0</v>
      </c>
      <c r="BX228" s="22">
        <f t="shared" si="852"/>
        <v>758705.9</v>
      </c>
      <c r="BY228" s="22">
        <f>BY91+BY99+BY102</f>
        <v>0</v>
      </c>
      <c r="BZ228" s="22">
        <f t="shared" si="853"/>
        <v>758705.9</v>
      </c>
      <c r="CA228" s="12"/>
      <c r="CC228" s="5"/>
    </row>
    <row r="229" spans="1:81" x14ac:dyDescent="0.3">
      <c r="A229" s="38"/>
      <c r="B229" s="58" t="s">
        <v>22</v>
      </c>
      <c r="C229" s="59"/>
      <c r="D229" s="22">
        <f>D118+D125+D126+D127+D128+D129+D133+D137+D141+D145+D149+D153+D157+D161+D165</f>
        <v>625877.70000000007</v>
      </c>
      <c r="E229" s="22">
        <f>E118+E125+E126+E127+E128+E129+E133+E137+E141+E145+E149+E153+E157+E161+E165</f>
        <v>0</v>
      </c>
      <c r="F229" s="22">
        <f t="shared" si="695"/>
        <v>625877.70000000007</v>
      </c>
      <c r="G229" s="22">
        <f>G118+G125+G126+G127+G128+G129+G133+G137+G141+G145+G149+G153+G157+G161+G165+G120+G169+G170</f>
        <v>137599.58000000002</v>
      </c>
      <c r="H229" s="22">
        <f t="shared" si="821"/>
        <v>763477.28</v>
      </c>
      <c r="I229" s="22">
        <f>I118+I125+I126+I127+I128+I129+I133+I137+I141+I145+I149+I153+I157+I161+I165+I120+I169+I170</f>
        <v>0</v>
      </c>
      <c r="J229" s="22">
        <f t="shared" si="822"/>
        <v>763477.28</v>
      </c>
      <c r="K229" s="22">
        <f>K118+K125+K126+K127+K128+K129+K133+K137+K141+K145+K149+K153+K157+K161+K165+K120+K169+K170</f>
        <v>0</v>
      </c>
      <c r="L229" s="22">
        <f t="shared" si="823"/>
        <v>763477.28</v>
      </c>
      <c r="M229" s="22">
        <f>M118+M125+M126+M127+M128+M129+M133+M137+M141+M145+M149+M153+M157+M161+M165+M120+M169+M170</f>
        <v>0</v>
      </c>
      <c r="N229" s="22">
        <f t="shared" si="824"/>
        <v>763477.28</v>
      </c>
      <c r="O229" s="22">
        <f>O118+O125+O126+O127+O128+O129+O133+O137+O141+O145+O149+O153+O157+O161+O165+O120+O169+O170+O171+O172+O173</f>
        <v>-166911.019</v>
      </c>
      <c r="P229" s="22">
        <f t="shared" si="825"/>
        <v>596566.26100000006</v>
      </c>
      <c r="Q229" s="22">
        <f>Q118+Q125+Q126+Q127+Q128+Q129+Q133+Q137+Q141+Q145+Q149+Q153+Q157+Q161+Q165+Q120+Q169+Q170+Q171+Q172+Q173</f>
        <v>0</v>
      </c>
      <c r="R229" s="22">
        <f t="shared" si="826"/>
        <v>596566.26100000006</v>
      </c>
      <c r="S229" s="22">
        <f>S118+S125+S126+S127+S128+S129+S133+S137+S141+S145+S149+S153+S157+S161+S165+S120+S169+S170+S171+S172+S173</f>
        <v>0</v>
      </c>
      <c r="T229" s="22">
        <f t="shared" si="827"/>
        <v>596566.26100000006</v>
      </c>
      <c r="U229" s="22">
        <f>U118+U125+U126+U127+U128+U129+U133+U137+U141+U145+U149+U153+U157+U161+U165+U120+U169+U170+U171+U172+U173</f>
        <v>0</v>
      </c>
      <c r="V229" s="22">
        <f t="shared" si="828"/>
        <v>596566.26100000006</v>
      </c>
      <c r="W229" s="22">
        <f>W118+W125+W126+W127+W128+W129+W133+W137+W141+W145+W149+W153+W157+W161+W165+W120+W169+W170+W171+W172+W173+W174</f>
        <v>-103557.91199999998</v>
      </c>
      <c r="X229" s="22">
        <f t="shared" si="829"/>
        <v>493008.34900000005</v>
      </c>
      <c r="Y229" s="22">
        <f>Y118+Y125+Y126+Y127+Y128+Y129+Y133+Y137+Y141+Y145+Y149+Y153+Y157+Y161+Y165+Y120+Y169+Y170+Y171+Y172+Y173+Y174</f>
        <v>67674.59</v>
      </c>
      <c r="Z229" s="22">
        <f t="shared" si="830"/>
        <v>560682.93900000001</v>
      </c>
      <c r="AA229" s="22">
        <f>AA118+AA125+AA126+AA127+AA128+AA129+AA133+AA137+AA141+AA145+AA149+AA153+AA157+AA161+AA165+AA120+AA169+AA170+AA171+AA172+AA173+AA174+AA178</f>
        <v>-228043.967</v>
      </c>
      <c r="AB229" s="22">
        <f t="shared" si="831"/>
        <v>332638.97200000001</v>
      </c>
      <c r="AC229" s="22">
        <f>AC118+AC125+AC126+AC127+AC128+AC129+AC133+AC137+AC141+AC145+AC149+AC153+AC157+AC161+AC165+AC120+AC169+AC170+AC171+AC172+AC173+AC174+AC178</f>
        <v>0</v>
      </c>
      <c r="AD229" s="22">
        <f t="shared" si="832"/>
        <v>332638.97200000001</v>
      </c>
      <c r="AE229" s="22">
        <f>AE118+AE125+AE126+AE127+AE128+AE129+AE133+AE137+AE141+AE145+AE149+AE153+AE157+AE161+AE165+AE120+AE169+AE170+AE171+AE172+AE173+AE174+AE178</f>
        <v>-69927.883000000002</v>
      </c>
      <c r="AF229" s="22">
        <f t="shared" si="833"/>
        <v>262711.08900000004</v>
      </c>
      <c r="AG229" s="22">
        <f>AG118+AG125+AG126+AG127+AG128+AG129+AG133+AG137+AG141+AG145+AG149+AG153+AG157+AG161+AG165</f>
        <v>959502.10000000009</v>
      </c>
      <c r="AH229" s="22">
        <f>AH118+AH125+AH126+AH127+AH128+AH129+AH133+AH137+AH141+AH145+AH149+AH153+AH157+AH161+AH165</f>
        <v>-5289.8</v>
      </c>
      <c r="AI229" s="22">
        <f t="shared" si="697"/>
        <v>954212.3</v>
      </c>
      <c r="AJ229" s="22">
        <f>AJ118+AJ125+AJ126+AJ127+AJ128+AJ129+AJ133+AJ137+AJ141+AJ145+AJ149+AJ153+AJ157+AJ161+AJ165+AJ120+AJ169+AJ170</f>
        <v>0</v>
      </c>
      <c r="AK229" s="22">
        <f t="shared" si="834"/>
        <v>954212.3</v>
      </c>
      <c r="AL229" s="22">
        <f>AL118+AL125+AL126+AL127+AL128+AL129+AL133+AL137+AL141+AL145+AL149+AL153+AL157+AL161+AL165+AL120+AL169+AL170</f>
        <v>0</v>
      </c>
      <c r="AM229" s="22">
        <f t="shared" si="835"/>
        <v>954212.3</v>
      </c>
      <c r="AN229" s="22">
        <f>AN118+AN125+AN126+AN127+AN128+AN129+AN133+AN137+AN141+AN145+AN149+AN153+AN157+AN161+AN165+AN120+AN169+AN170</f>
        <v>0</v>
      </c>
      <c r="AO229" s="22">
        <f t="shared" si="836"/>
        <v>954212.3</v>
      </c>
      <c r="AP229" s="22">
        <f>AP118+AP125+AP126+AP127+AP128+AP129+AP133+AP137+AP141+AP145+AP149+AP153+AP157+AP161+AP165+AP120+AP169+AP170</f>
        <v>0</v>
      </c>
      <c r="AQ229" s="22">
        <f t="shared" si="837"/>
        <v>954212.3</v>
      </c>
      <c r="AR229" s="22">
        <f>AR118+AR125+AR126+AR127+AR128+AR129+AR133+AR137+AR141+AR145+AR149+AR153+AR157+AR161+AR165+AR120+AR169+AR170+AR171+AR172+AR173</f>
        <v>-636693.05299999996</v>
      </c>
      <c r="AS229" s="22">
        <f t="shared" si="838"/>
        <v>317519.24700000009</v>
      </c>
      <c r="AT229" s="22">
        <f>AT118+AT125+AT126+AT127+AT128+AT129+AT133+AT137+AT141+AT145+AT149+AT153+AT157+AT161+AT165+AT120+AT169+AT170+AT171+AT172+AT173</f>
        <v>0</v>
      </c>
      <c r="AU229" s="22">
        <f t="shared" si="839"/>
        <v>317519.24700000009</v>
      </c>
      <c r="AV229" s="22">
        <f>AV118+AV125+AV126+AV127+AV128+AV129+AV133+AV137+AV141+AV145+AV149+AV153+AV157+AV161+AV165+AV120+AV169+AV170+AV171+AV172+AV173+AV174</f>
        <v>106341.47199999999</v>
      </c>
      <c r="AW229" s="22">
        <f t="shared" si="840"/>
        <v>423860.7190000001</v>
      </c>
      <c r="AX229" s="22">
        <f>AX118+AX125+AX126+AX127+AX128+AX129+AX133+AX137+AX141+AX145+AX149+AX153+AX157+AX161+AX165+AX120+AX169+AX170+AX171+AX172+AX173+AX174</f>
        <v>-67674.59</v>
      </c>
      <c r="AY229" s="22">
        <f t="shared" si="841"/>
        <v>356186.12900000007</v>
      </c>
      <c r="AZ229" s="22">
        <f>AZ118+AZ125+AZ126+AZ127+AZ128+AZ129+AZ133+AZ137+AZ141+AZ145+AZ149+AZ153+AZ157+AZ161+AZ165+AZ120+AZ169+AZ170+AZ171+AZ172+AZ173+AZ174+AZ178</f>
        <v>156456.95699999999</v>
      </c>
      <c r="BA229" s="22">
        <f t="shared" si="842"/>
        <v>512643.08600000007</v>
      </c>
      <c r="BB229" s="22">
        <f>BB118+BB125+BB126+BB127+BB128+BB129+BB133+BB137+BB141+BB145+BB149+BB153+BB157+BB161+BB165+BB120+BB169+BB170+BB171+BB172+BB173+BB174+BB178</f>
        <v>-41855.85</v>
      </c>
      <c r="BC229" s="22">
        <f t="shared" si="843"/>
        <v>470787.23600000009</v>
      </c>
      <c r="BD229" s="22">
        <f>BD118+BD125+BD126+BD127+BD128+BD129+BD133+BD137+BD141+BD145+BD149+BD153+BD157+BD161+BD165+BD120+BD169+BD170+BD171+BD172+BD173+BD174+BD178</f>
        <v>37291.288</v>
      </c>
      <c r="BE229" s="22">
        <f t="shared" si="844"/>
        <v>508078.52400000009</v>
      </c>
      <c r="BF229" s="22">
        <f>BF118+BF125+BF126+BF127+BF128+BF129+BF133+BF137+BF141+BF145+BF149+BF153+BF157+BF161+BF165</f>
        <v>1204454.1000000003</v>
      </c>
      <c r="BG229" s="22">
        <f>BG118+BG125+BG126+BG127+BG128+BG129+BG133+BG137+BG141+BG145+BG149+BG153+BG157+BG161+BG165</f>
        <v>0</v>
      </c>
      <c r="BH229" s="22">
        <f t="shared" si="698"/>
        <v>1204454.1000000003</v>
      </c>
      <c r="BI229" s="22">
        <f>BI118+BI125+BI126+BI127+BI128+BI129+BI133+BI137+BI141+BI145+BI149+BI153+BI157+BI161+BI165+BI120+BI169+BI170</f>
        <v>0</v>
      </c>
      <c r="BJ229" s="22">
        <f t="shared" si="845"/>
        <v>1204454.1000000003</v>
      </c>
      <c r="BK229" s="22">
        <f>BK118+BK125+BK126+BK127+BK128+BK129+BK133+BK137+BK141+BK145+BK149+BK153+BK157+BK161+BK165+BK120+BK169+BK170</f>
        <v>0</v>
      </c>
      <c r="BL229" s="22">
        <f t="shared" si="846"/>
        <v>1204454.1000000003</v>
      </c>
      <c r="BM229" s="22">
        <f>BM118+BM125+BM126+BM127+BM128+BM129+BM133+BM137+BM141+BM145+BM149+BM153+BM157+BM161+BM165+BM120+BM169+BM170</f>
        <v>0</v>
      </c>
      <c r="BN229" s="22">
        <f t="shared" si="847"/>
        <v>1204454.1000000003</v>
      </c>
      <c r="BO229" s="22">
        <f>BO118+BO125+BO126+BO127+BO128+BO129+BO133+BO137+BO141+BO145+BO149+BO153+BO157+BO161+BO165+BO120+BO169+BO170</f>
        <v>0</v>
      </c>
      <c r="BP229" s="22">
        <f t="shared" si="848"/>
        <v>1204454.1000000003</v>
      </c>
      <c r="BQ229" s="22">
        <f>BQ118+BQ125+BQ126+BQ127+BQ128+BQ129+BQ133+BQ137+BQ141+BQ145+BQ149+BQ153+BQ157+BQ161+BQ165+BQ120+BQ169+BQ170+BQ171+BQ172+BQ173</f>
        <v>-1112029.7999999998</v>
      </c>
      <c r="BR229" s="22">
        <f t="shared" si="849"/>
        <v>92424.300000000512</v>
      </c>
      <c r="BS229" s="22">
        <f>BS118+BS125+BS126+BS127+BS128+BS129+BS133+BS137+BS141+BS145+BS149+BS153+BS157+BS161+BS165+BS120+BS169+BS170+BS171+BS172+BS173</f>
        <v>0</v>
      </c>
      <c r="BT229" s="22">
        <f t="shared" si="850"/>
        <v>92424.300000000512</v>
      </c>
      <c r="BU229" s="22">
        <f>BU118+BU125+BU126+BU127+BU128+BU129+BU133+BU137+BU141+BU145+BU149+BU153+BU157+BU161+BU165+BU120+BU169+BU170+BU171+BU172+BU173+BU174</f>
        <v>0</v>
      </c>
      <c r="BV229" s="22">
        <f t="shared" si="851"/>
        <v>92424.300000000512</v>
      </c>
      <c r="BW229" s="22">
        <f>BW118+BW125+BW126+BW127+BW128+BW129+BW133+BW137+BW141+BW145+BW149+BW153+BW157+BW161+BW165+BW120+BW169+BW170+BW171+BW172+BW173+BW174+BW178</f>
        <v>-47321.2</v>
      </c>
      <c r="BX229" s="22">
        <f t="shared" si="852"/>
        <v>45103.100000000515</v>
      </c>
      <c r="BY229" s="22">
        <f>BY118+BY125+BY126+BY127+BY128+BY129+BY133+BY137+BY141+BY145+BY149+BY153+BY157+BY161+BY165+BY120+BY169+BY170+BY171+BY172+BY173+BY174+BY178</f>
        <v>32636.595000000001</v>
      </c>
      <c r="BZ229" s="22">
        <f t="shared" si="853"/>
        <v>77739.695000000516</v>
      </c>
      <c r="CA229" s="12"/>
      <c r="CC229" s="5"/>
    </row>
    <row r="230" spans="1:81" x14ac:dyDescent="0.3">
      <c r="A230" s="31"/>
      <c r="B230" s="58" t="s">
        <v>90</v>
      </c>
      <c r="C230" s="59"/>
      <c r="D230" s="22">
        <f>D184</f>
        <v>142743.1</v>
      </c>
      <c r="E230" s="22">
        <f>E184</f>
        <v>0</v>
      </c>
      <c r="F230" s="22">
        <f t="shared" si="695"/>
        <v>142743.1</v>
      </c>
      <c r="G230" s="22">
        <f>G184</f>
        <v>0</v>
      </c>
      <c r="H230" s="22">
        <f t="shared" si="821"/>
        <v>142743.1</v>
      </c>
      <c r="I230" s="22">
        <f>I184</f>
        <v>0</v>
      </c>
      <c r="J230" s="22">
        <f t="shared" si="822"/>
        <v>142743.1</v>
      </c>
      <c r="K230" s="22">
        <f>K184</f>
        <v>0</v>
      </c>
      <c r="L230" s="22">
        <f t="shared" si="823"/>
        <v>142743.1</v>
      </c>
      <c r="M230" s="22">
        <f>M184</f>
        <v>0</v>
      </c>
      <c r="N230" s="22">
        <f t="shared" si="824"/>
        <v>142743.1</v>
      </c>
      <c r="O230" s="22">
        <f>O184</f>
        <v>0</v>
      </c>
      <c r="P230" s="22">
        <f t="shared" si="825"/>
        <v>142743.1</v>
      </c>
      <c r="Q230" s="22">
        <f>Q184</f>
        <v>0</v>
      </c>
      <c r="R230" s="22">
        <f t="shared" si="826"/>
        <v>142743.1</v>
      </c>
      <c r="S230" s="22">
        <f>S184</f>
        <v>0</v>
      </c>
      <c r="T230" s="22">
        <f t="shared" si="827"/>
        <v>142743.1</v>
      </c>
      <c r="U230" s="22">
        <f>U184</f>
        <v>0</v>
      </c>
      <c r="V230" s="22">
        <f t="shared" si="828"/>
        <v>142743.1</v>
      </c>
      <c r="W230" s="22">
        <f>W184</f>
        <v>0</v>
      </c>
      <c r="X230" s="22">
        <f t="shared" si="829"/>
        <v>142743.1</v>
      </c>
      <c r="Y230" s="22">
        <f>Y184</f>
        <v>0</v>
      </c>
      <c r="Z230" s="22">
        <f t="shared" si="830"/>
        <v>142743.1</v>
      </c>
      <c r="AA230" s="22">
        <f>AA184</f>
        <v>0</v>
      </c>
      <c r="AB230" s="22">
        <f t="shared" si="831"/>
        <v>142743.1</v>
      </c>
      <c r="AC230" s="22">
        <f>AC184</f>
        <v>0</v>
      </c>
      <c r="AD230" s="22">
        <f t="shared" si="832"/>
        <v>142743.1</v>
      </c>
      <c r="AE230" s="22">
        <f>AE184</f>
        <v>0</v>
      </c>
      <c r="AF230" s="22">
        <f t="shared" si="833"/>
        <v>142743.1</v>
      </c>
      <c r="AG230" s="22">
        <f>AG184</f>
        <v>71197.200000000012</v>
      </c>
      <c r="AH230" s="22">
        <f>AH184</f>
        <v>0</v>
      </c>
      <c r="AI230" s="22">
        <f t="shared" si="697"/>
        <v>71197.200000000012</v>
      </c>
      <c r="AJ230" s="22">
        <f>AJ184</f>
        <v>0</v>
      </c>
      <c r="AK230" s="22">
        <f t="shared" si="834"/>
        <v>71197.200000000012</v>
      </c>
      <c r="AL230" s="22">
        <f>AL184</f>
        <v>0</v>
      </c>
      <c r="AM230" s="22">
        <f t="shared" si="835"/>
        <v>71197.200000000012</v>
      </c>
      <c r="AN230" s="22">
        <f>AN184</f>
        <v>0</v>
      </c>
      <c r="AO230" s="22">
        <f t="shared" si="836"/>
        <v>71197.200000000012</v>
      </c>
      <c r="AP230" s="22">
        <f>AP184</f>
        <v>0</v>
      </c>
      <c r="AQ230" s="22">
        <f t="shared" si="837"/>
        <v>71197.200000000012</v>
      </c>
      <c r="AR230" s="22">
        <f>AR184</f>
        <v>0</v>
      </c>
      <c r="AS230" s="22">
        <f t="shared" si="838"/>
        <v>71197.200000000012</v>
      </c>
      <c r="AT230" s="22">
        <f>AT184</f>
        <v>0</v>
      </c>
      <c r="AU230" s="22">
        <f t="shared" si="839"/>
        <v>71197.200000000012</v>
      </c>
      <c r="AV230" s="22">
        <f>AV184</f>
        <v>0</v>
      </c>
      <c r="AW230" s="22">
        <f t="shared" si="840"/>
        <v>71197.200000000012</v>
      </c>
      <c r="AX230" s="22">
        <f>AX184</f>
        <v>0</v>
      </c>
      <c r="AY230" s="22">
        <f t="shared" si="841"/>
        <v>71197.200000000012</v>
      </c>
      <c r="AZ230" s="22">
        <f>AZ184</f>
        <v>0</v>
      </c>
      <c r="BA230" s="22">
        <f t="shared" si="842"/>
        <v>71197.200000000012</v>
      </c>
      <c r="BB230" s="22">
        <f>BB184</f>
        <v>0</v>
      </c>
      <c r="BC230" s="22">
        <f t="shared" si="843"/>
        <v>71197.200000000012</v>
      </c>
      <c r="BD230" s="22">
        <f>BD184</f>
        <v>0</v>
      </c>
      <c r="BE230" s="22">
        <f t="shared" si="844"/>
        <v>71197.200000000012</v>
      </c>
      <c r="BF230" s="22">
        <f>BF184</f>
        <v>18552.5</v>
      </c>
      <c r="BG230" s="22">
        <f>BG184</f>
        <v>0</v>
      </c>
      <c r="BH230" s="22">
        <f t="shared" si="698"/>
        <v>18552.5</v>
      </c>
      <c r="BI230" s="22">
        <f>BI184</f>
        <v>0</v>
      </c>
      <c r="BJ230" s="22">
        <f t="shared" si="845"/>
        <v>18552.5</v>
      </c>
      <c r="BK230" s="22">
        <f>BK184</f>
        <v>0</v>
      </c>
      <c r="BL230" s="22">
        <f t="shared" si="846"/>
        <v>18552.5</v>
      </c>
      <c r="BM230" s="22">
        <f>BM184</f>
        <v>0</v>
      </c>
      <c r="BN230" s="22">
        <f t="shared" si="847"/>
        <v>18552.5</v>
      </c>
      <c r="BO230" s="22">
        <f>BO184</f>
        <v>0</v>
      </c>
      <c r="BP230" s="22">
        <f t="shared" si="848"/>
        <v>18552.5</v>
      </c>
      <c r="BQ230" s="22">
        <f>BQ184</f>
        <v>0</v>
      </c>
      <c r="BR230" s="22">
        <f t="shared" si="849"/>
        <v>18552.5</v>
      </c>
      <c r="BS230" s="22">
        <f>BS184</f>
        <v>0</v>
      </c>
      <c r="BT230" s="22">
        <f t="shared" si="850"/>
        <v>18552.5</v>
      </c>
      <c r="BU230" s="22">
        <f>BU184</f>
        <v>0</v>
      </c>
      <c r="BV230" s="22">
        <f t="shared" si="851"/>
        <v>18552.5</v>
      </c>
      <c r="BW230" s="22">
        <f>BW184</f>
        <v>0</v>
      </c>
      <c r="BX230" s="22">
        <f t="shared" si="852"/>
        <v>18552.5</v>
      </c>
      <c r="BY230" s="22">
        <f>BY184</f>
        <v>0</v>
      </c>
      <c r="BZ230" s="22">
        <f t="shared" si="853"/>
        <v>18552.5</v>
      </c>
      <c r="CA230" s="12"/>
    </row>
    <row r="231" spans="1:81" x14ac:dyDescent="0.3">
      <c r="A231" s="31"/>
      <c r="B231" s="66" t="s">
        <v>25</v>
      </c>
      <c r="C231" s="67"/>
      <c r="D231" s="22">
        <f>D195</f>
        <v>55213.3</v>
      </c>
      <c r="E231" s="22">
        <f>E195</f>
        <v>-17954.400000000001</v>
      </c>
      <c r="F231" s="22">
        <f t="shared" si="695"/>
        <v>37258.9</v>
      </c>
      <c r="G231" s="22">
        <f>G195</f>
        <v>0</v>
      </c>
      <c r="H231" s="22">
        <f t="shared" si="821"/>
        <v>37258.9</v>
      </c>
      <c r="I231" s="22">
        <f>I195</f>
        <v>0</v>
      </c>
      <c r="J231" s="22">
        <f t="shared" si="822"/>
        <v>37258.9</v>
      </c>
      <c r="K231" s="22">
        <f>K195</f>
        <v>0</v>
      </c>
      <c r="L231" s="22">
        <f t="shared" si="823"/>
        <v>37258.9</v>
      </c>
      <c r="M231" s="22">
        <f>M195</f>
        <v>0</v>
      </c>
      <c r="N231" s="22">
        <f t="shared" si="824"/>
        <v>37258.9</v>
      </c>
      <c r="O231" s="22">
        <f>O195</f>
        <v>0</v>
      </c>
      <c r="P231" s="22">
        <f t="shared" si="825"/>
        <v>37258.9</v>
      </c>
      <c r="Q231" s="22">
        <f>Q195</f>
        <v>0</v>
      </c>
      <c r="R231" s="22">
        <f t="shared" si="826"/>
        <v>37258.9</v>
      </c>
      <c r="S231" s="22">
        <f>S195</f>
        <v>0</v>
      </c>
      <c r="T231" s="22">
        <f t="shared" si="827"/>
        <v>37258.9</v>
      </c>
      <c r="U231" s="22">
        <f>U195</f>
        <v>0</v>
      </c>
      <c r="V231" s="22">
        <f t="shared" si="828"/>
        <v>37258.9</v>
      </c>
      <c r="W231" s="22">
        <f>W195</f>
        <v>0</v>
      </c>
      <c r="X231" s="22">
        <f t="shared" si="829"/>
        <v>37258.9</v>
      </c>
      <c r="Y231" s="22">
        <f>Y195</f>
        <v>0</v>
      </c>
      <c r="Z231" s="22">
        <f t="shared" si="830"/>
        <v>37258.9</v>
      </c>
      <c r="AA231" s="22">
        <f>AA195</f>
        <v>0</v>
      </c>
      <c r="AB231" s="22">
        <f t="shared" si="831"/>
        <v>37258.9</v>
      </c>
      <c r="AC231" s="22">
        <f>AC195</f>
        <v>0</v>
      </c>
      <c r="AD231" s="22">
        <f t="shared" si="832"/>
        <v>37258.9</v>
      </c>
      <c r="AE231" s="22">
        <f>AE195</f>
        <v>0</v>
      </c>
      <c r="AF231" s="22">
        <f t="shared" si="833"/>
        <v>37258.9</v>
      </c>
      <c r="AG231" s="22">
        <f>AG195</f>
        <v>0</v>
      </c>
      <c r="AH231" s="22">
        <f>AH195</f>
        <v>0</v>
      </c>
      <c r="AI231" s="22">
        <f t="shared" si="697"/>
        <v>0</v>
      </c>
      <c r="AJ231" s="22">
        <f>AJ195</f>
        <v>0</v>
      </c>
      <c r="AK231" s="22">
        <f t="shared" si="834"/>
        <v>0</v>
      </c>
      <c r="AL231" s="22">
        <f>AL195</f>
        <v>0</v>
      </c>
      <c r="AM231" s="22">
        <f t="shared" si="835"/>
        <v>0</v>
      </c>
      <c r="AN231" s="22">
        <f>AN195</f>
        <v>0</v>
      </c>
      <c r="AO231" s="22">
        <f t="shared" si="836"/>
        <v>0</v>
      </c>
      <c r="AP231" s="22">
        <f>AP195</f>
        <v>0</v>
      </c>
      <c r="AQ231" s="22">
        <f t="shared" si="837"/>
        <v>0</v>
      </c>
      <c r="AR231" s="22">
        <f>AR195</f>
        <v>0</v>
      </c>
      <c r="AS231" s="22">
        <f t="shared" si="838"/>
        <v>0</v>
      </c>
      <c r="AT231" s="22">
        <f>AT195</f>
        <v>0</v>
      </c>
      <c r="AU231" s="22">
        <f t="shared" si="839"/>
        <v>0</v>
      </c>
      <c r="AV231" s="22">
        <f>AV195</f>
        <v>0</v>
      </c>
      <c r="AW231" s="22">
        <f t="shared" si="840"/>
        <v>0</v>
      </c>
      <c r="AX231" s="22">
        <f>AX195</f>
        <v>0</v>
      </c>
      <c r="AY231" s="22">
        <f t="shared" si="841"/>
        <v>0</v>
      </c>
      <c r="AZ231" s="22">
        <f>AZ195</f>
        <v>0</v>
      </c>
      <c r="BA231" s="22">
        <f t="shared" si="842"/>
        <v>0</v>
      </c>
      <c r="BB231" s="22">
        <f>BB195</f>
        <v>0</v>
      </c>
      <c r="BC231" s="22">
        <f t="shared" si="843"/>
        <v>0</v>
      </c>
      <c r="BD231" s="22">
        <f>BD195</f>
        <v>0</v>
      </c>
      <c r="BE231" s="22">
        <f t="shared" si="844"/>
        <v>0</v>
      </c>
      <c r="BF231" s="22">
        <f>BF195</f>
        <v>0</v>
      </c>
      <c r="BG231" s="22">
        <f>BG195</f>
        <v>0</v>
      </c>
      <c r="BH231" s="22">
        <f t="shared" si="698"/>
        <v>0</v>
      </c>
      <c r="BI231" s="22">
        <f>BI195</f>
        <v>0</v>
      </c>
      <c r="BJ231" s="22">
        <f t="shared" si="845"/>
        <v>0</v>
      </c>
      <c r="BK231" s="22">
        <f>BK195</f>
        <v>0</v>
      </c>
      <c r="BL231" s="22">
        <f t="shared" si="846"/>
        <v>0</v>
      </c>
      <c r="BM231" s="22">
        <f>BM195</f>
        <v>0</v>
      </c>
      <c r="BN231" s="22">
        <f t="shared" si="847"/>
        <v>0</v>
      </c>
      <c r="BO231" s="22">
        <f>BO195</f>
        <v>0</v>
      </c>
      <c r="BP231" s="22">
        <f t="shared" si="848"/>
        <v>0</v>
      </c>
      <c r="BQ231" s="22">
        <f>BQ195</f>
        <v>0</v>
      </c>
      <c r="BR231" s="22">
        <f t="shared" si="849"/>
        <v>0</v>
      </c>
      <c r="BS231" s="22">
        <f>BS195</f>
        <v>0</v>
      </c>
      <c r="BT231" s="22">
        <f t="shared" si="850"/>
        <v>0</v>
      </c>
      <c r="BU231" s="22">
        <f>BU195</f>
        <v>0</v>
      </c>
      <c r="BV231" s="22">
        <f t="shared" si="851"/>
        <v>0</v>
      </c>
      <c r="BW231" s="22">
        <f>BW195</f>
        <v>0</v>
      </c>
      <c r="BX231" s="22">
        <f t="shared" si="852"/>
        <v>0</v>
      </c>
      <c r="BY231" s="22">
        <f>BY195</f>
        <v>0</v>
      </c>
      <c r="BZ231" s="22">
        <f t="shared" si="853"/>
        <v>0</v>
      </c>
      <c r="CA231" s="12"/>
    </row>
    <row r="232" spans="1:81" x14ac:dyDescent="0.3">
      <c r="A232" s="31"/>
      <c r="B232" s="59" t="s">
        <v>27</v>
      </c>
      <c r="C232" s="59"/>
      <c r="D232" s="22">
        <f>D78+D79+D86+D88+D89</f>
        <v>175887.3</v>
      </c>
      <c r="E232" s="22">
        <f>E78+E79+E86+E88+E89</f>
        <v>12263.9</v>
      </c>
      <c r="F232" s="22">
        <f t="shared" si="695"/>
        <v>188151.19999999998</v>
      </c>
      <c r="G232" s="22">
        <f>G78+G79+G86+G88+G89</f>
        <v>21646.007999999998</v>
      </c>
      <c r="H232" s="22">
        <f t="shared" si="821"/>
        <v>209797.20799999998</v>
      </c>
      <c r="I232" s="22">
        <f>I78+I79+I86+I88+I89</f>
        <v>0</v>
      </c>
      <c r="J232" s="22">
        <f t="shared" si="822"/>
        <v>209797.20799999998</v>
      </c>
      <c r="K232" s="22">
        <f>K78+K79+K86+K88+K89</f>
        <v>0</v>
      </c>
      <c r="L232" s="22">
        <f t="shared" si="823"/>
        <v>209797.20799999998</v>
      </c>
      <c r="M232" s="22">
        <f>M78+M79+M86+M88+M89</f>
        <v>0</v>
      </c>
      <c r="N232" s="22">
        <f t="shared" si="824"/>
        <v>209797.20799999998</v>
      </c>
      <c r="O232" s="22">
        <f>O78+O79+O86+O88+O89</f>
        <v>0</v>
      </c>
      <c r="P232" s="22">
        <f t="shared" si="825"/>
        <v>209797.20799999998</v>
      </c>
      <c r="Q232" s="22">
        <f>Q78+Q79+Q86+Q88+Q89</f>
        <v>0</v>
      </c>
      <c r="R232" s="22">
        <f t="shared" si="826"/>
        <v>209797.20799999998</v>
      </c>
      <c r="S232" s="22">
        <f>S78+S79+S86+S88+S89</f>
        <v>0</v>
      </c>
      <c r="T232" s="22">
        <f t="shared" si="827"/>
        <v>209797.20799999998</v>
      </c>
      <c r="U232" s="22">
        <f>U78+U79+U86+U88+U89</f>
        <v>0</v>
      </c>
      <c r="V232" s="22">
        <f t="shared" si="828"/>
        <v>209797.20799999998</v>
      </c>
      <c r="W232" s="22">
        <f>W78+W79+W86+W88+W89</f>
        <v>0</v>
      </c>
      <c r="X232" s="22">
        <f t="shared" si="829"/>
        <v>209797.20799999998</v>
      </c>
      <c r="Y232" s="22">
        <f>Y78+Y79+Y86+Y88+Y89</f>
        <v>0</v>
      </c>
      <c r="Z232" s="22">
        <f t="shared" si="830"/>
        <v>209797.20799999998</v>
      </c>
      <c r="AA232" s="22">
        <f>AA78+AA79+AA86+AA88+AA89</f>
        <v>0</v>
      </c>
      <c r="AB232" s="22">
        <f t="shared" si="831"/>
        <v>209797.20799999998</v>
      </c>
      <c r="AC232" s="22">
        <f>AC78+AC79+AC86+AC88+AC89</f>
        <v>0</v>
      </c>
      <c r="AD232" s="22">
        <f t="shared" si="832"/>
        <v>209797.20799999998</v>
      </c>
      <c r="AE232" s="22">
        <f>AE78+AE79+AE86+AE88+AE89</f>
        <v>0</v>
      </c>
      <c r="AF232" s="22">
        <f t="shared" si="833"/>
        <v>209797.20799999998</v>
      </c>
      <c r="AG232" s="22">
        <f>AG78+AG79+AG86+AG88+AG89</f>
        <v>18556.900000000001</v>
      </c>
      <c r="AH232" s="22">
        <f>AH78+AH79+AH86+AH88+AH89</f>
        <v>-12263.9</v>
      </c>
      <c r="AI232" s="22">
        <f t="shared" si="697"/>
        <v>6293.0000000000018</v>
      </c>
      <c r="AJ232" s="22">
        <f>AJ78+AJ79+AJ86+AJ88+AJ89</f>
        <v>0</v>
      </c>
      <c r="AK232" s="22">
        <f t="shared" si="834"/>
        <v>6293.0000000000018</v>
      </c>
      <c r="AL232" s="22">
        <f>AL78+AL79+AL86+AL88+AL89</f>
        <v>0</v>
      </c>
      <c r="AM232" s="22">
        <f t="shared" si="835"/>
        <v>6293.0000000000018</v>
      </c>
      <c r="AN232" s="22">
        <f>AN78+AN79+AN86+AN88+AN89</f>
        <v>0</v>
      </c>
      <c r="AO232" s="22">
        <f t="shared" si="836"/>
        <v>6293.0000000000018</v>
      </c>
      <c r="AP232" s="22">
        <f>AP78+AP79+AP86+AP88+AP89</f>
        <v>0</v>
      </c>
      <c r="AQ232" s="22">
        <f t="shared" si="837"/>
        <v>6293.0000000000018</v>
      </c>
      <c r="AR232" s="22">
        <f>AR78+AR79+AR86+AR88+AR89</f>
        <v>0</v>
      </c>
      <c r="AS232" s="22">
        <f t="shared" si="838"/>
        <v>6293.0000000000018</v>
      </c>
      <c r="AT232" s="22">
        <f>AT78+AT79+AT86+AT88+AT89</f>
        <v>0</v>
      </c>
      <c r="AU232" s="22">
        <f t="shared" si="839"/>
        <v>6293.0000000000018</v>
      </c>
      <c r="AV232" s="22">
        <f>AV78+AV79+AV86+AV88+AV89</f>
        <v>0</v>
      </c>
      <c r="AW232" s="22">
        <f t="shared" si="840"/>
        <v>6293.0000000000018</v>
      </c>
      <c r="AX232" s="22">
        <f>AX78+AX79+AX86+AX88+AX89</f>
        <v>0</v>
      </c>
      <c r="AY232" s="22">
        <f t="shared" si="841"/>
        <v>6293.0000000000018</v>
      </c>
      <c r="AZ232" s="22">
        <f>AZ78+AZ79+AZ86+AZ88+AZ89</f>
        <v>0</v>
      </c>
      <c r="BA232" s="22">
        <f t="shared" si="842"/>
        <v>6293.0000000000018</v>
      </c>
      <c r="BB232" s="22">
        <f>BB78+BB79+BB86+BB88+BB89</f>
        <v>0</v>
      </c>
      <c r="BC232" s="22">
        <f t="shared" si="843"/>
        <v>6293.0000000000018</v>
      </c>
      <c r="BD232" s="22">
        <f>BD78+BD79+BD86+BD88+BD89</f>
        <v>0</v>
      </c>
      <c r="BE232" s="22">
        <f t="shared" si="844"/>
        <v>6293.0000000000018</v>
      </c>
      <c r="BF232" s="22">
        <f>BF78+BF79+BF86+BF88+BF89</f>
        <v>0</v>
      </c>
      <c r="BG232" s="22">
        <f>BG78+BG79+BG86+BG88+BG89</f>
        <v>0</v>
      </c>
      <c r="BH232" s="22">
        <f t="shared" si="698"/>
        <v>0</v>
      </c>
      <c r="BI232" s="22">
        <f>BI78+BI79+BI86+BI88+BI89</f>
        <v>0</v>
      </c>
      <c r="BJ232" s="22">
        <f t="shared" si="845"/>
        <v>0</v>
      </c>
      <c r="BK232" s="22">
        <f>BK78+BK79+BK86+BK88+BK89</f>
        <v>0</v>
      </c>
      <c r="BL232" s="22">
        <f t="shared" si="846"/>
        <v>0</v>
      </c>
      <c r="BM232" s="22">
        <f>BM78+BM79+BM86+BM88+BM89</f>
        <v>0</v>
      </c>
      <c r="BN232" s="22">
        <f t="shared" si="847"/>
        <v>0</v>
      </c>
      <c r="BO232" s="22">
        <f>BO78+BO79+BO86+BO88+BO89</f>
        <v>0</v>
      </c>
      <c r="BP232" s="22">
        <f t="shared" si="848"/>
        <v>0</v>
      </c>
      <c r="BQ232" s="22">
        <f>BQ78+BQ79+BQ86+BQ88+BQ89</f>
        <v>0</v>
      </c>
      <c r="BR232" s="22">
        <f t="shared" si="849"/>
        <v>0</v>
      </c>
      <c r="BS232" s="22">
        <f>BS78+BS79+BS86+BS88+BS89</f>
        <v>0</v>
      </c>
      <c r="BT232" s="22">
        <f t="shared" si="850"/>
        <v>0</v>
      </c>
      <c r="BU232" s="22">
        <f>BU78+BU79+BU86+BU88+BU89</f>
        <v>0</v>
      </c>
      <c r="BV232" s="22">
        <f t="shared" si="851"/>
        <v>0</v>
      </c>
      <c r="BW232" s="22">
        <f>BW78+BW79+BW86+BW88+BW89</f>
        <v>0</v>
      </c>
      <c r="BX232" s="22">
        <f t="shared" si="852"/>
        <v>0</v>
      </c>
      <c r="BY232" s="22">
        <f>BY78+BY79+BY86+BY88+BY89</f>
        <v>0</v>
      </c>
      <c r="BZ232" s="22">
        <f t="shared" si="853"/>
        <v>0</v>
      </c>
      <c r="CA232" s="12"/>
    </row>
    <row r="233" spans="1:81" x14ac:dyDescent="0.3"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>
        <f>AA218-AA226-AA227-AA228-AA229-AA230-AA231-AA232</f>
        <v>2.9103830456733704E-11</v>
      </c>
      <c r="AB233" s="20"/>
      <c r="AC233" s="20">
        <f>AC218-AC226-AC227-AC228-AC229-AC230-AC231-AC232</f>
        <v>0</v>
      </c>
      <c r="AD233" s="20">
        <f t="shared" ref="AD233:BX233" si="854">AD218-AD226-AD227-AD228-AD229-AD230-AD231-AD232</f>
        <v>4.0745362639427185E-10</v>
      </c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14"/>
    </row>
    <row r="234" spans="1:81" x14ac:dyDescent="0.3"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14"/>
    </row>
    <row r="235" spans="1:81" x14ac:dyDescent="0.3"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14"/>
    </row>
  </sheetData>
  <autoFilter ref="A14:CC233">
    <filterColumn colId="79">
      <filters blank="1"/>
    </filterColumn>
  </autoFilter>
  <mergeCells count="107">
    <mergeCell ref="BV13:BV14"/>
    <mergeCell ref="AT13:AT14"/>
    <mergeCell ref="AU13:AU14"/>
    <mergeCell ref="BS13:BS14"/>
    <mergeCell ref="BT13:BT14"/>
    <mergeCell ref="BO13:BO14"/>
    <mergeCell ref="BP13:BP14"/>
    <mergeCell ref="BN13:BN14"/>
    <mergeCell ref="AZ13:AZ14"/>
    <mergeCell ref="BA13:BA14"/>
    <mergeCell ref="BB13:BB14"/>
    <mergeCell ref="BC13:BC14"/>
    <mergeCell ref="BM13:BM14"/>
    <mergeCell ref="BK13:BK14"/>
    <mergeCell ref="BL13:BL14"/>
    <mergeCell ref="BU13:BU14"/>
    <mergeCell ref="BJ13:BJ14"/>
    <mergeCell ref="BR13:BR14"/>
    <mergeCell ref="BG13:BG14"/>
    <mergeCell ref="BF13:BF14"/>
    <mergeCell ref="B232:C232"/>
    <mergeCell ref="B231:C231"/>
    <mergeCell ref="B230:C230"/>
    <mergeCell ref="B226:C226"/>
    <mergeCell ref="B229:C229"/>
    <mergeCell ref="B228:C228"/>
    <mergeCell ref="B227:C227"/>
    <mergeCell ref="B225:C225"/>
    <mergeCell ref="B223:C223"/>
    <mergeCell ref="P13:P14"/>
    <mergeCell ref="W13:W14"/>
    <mergeCell ref="X13:X14"/>
    <mergeCell ref="Z13:Z14"/>
    <mergeCell ref="AA13:AA14"/>
    <mergeCell ref="AB13:AB14"/>
    <mergeCell ref="AN13:AN14"/>
    <mergeCell ref="AD13:AD14"/>
    <mergeCell ref="K13:K14"/>
    <mergeCell ref="AM13:AM14"/>
    <mergeCell ref="M13:M14"/>
    <mergeCell ref="Y13:Y14"/>
    <mergeCell ref="AP13:AP14"/>
    <mergeCell ref="AQ13:AQ14"/>
    <mergeCell ref="BH13:BH14"/>
    <mergeCell ref="BI13:BI14"/>
    <mergeCell ref="AR13:AR14"/>
    <mergeCell ref="AS13:AS14"/>
    <mergeCell ref="AV13:AV14"/>
    <mergeCell ref="AW13:AW14"/>
    <mergeCell ref="S13:S14"/>
    <mergeCell ref="AE13:AE14"/>
    <mergeCell ref="AF13:AF14"/>
    <mergeCell ref="BD13:BD14"/>
    <mergeCell ref="BE13:BE14"/>
    <mergeCell ref="AI13:AI14"/>
    <mergeCell ref="AO13:AO14"/>
    <mergeCell ref="AG13:AG14"/>
    <mergeCell ref="AJ13:AJ14"/>
    <mergeCell ref="AK13:AK14"/>
    <mergeCell ref="AH13:AH14"/>
    <mergeCell ref="T13:T14"/>
    <mergeCell ref="AC13:AC14"/>
    <mergeCell ref="AL13:AL14"/>
    <mergeCell ref="U13:U14"/>
    <mergeCell ref="V13:V14"/>
    <mergeCell ref="A40:A41"/>
    <mergeCell ref="B40:B41"/>
    <mergeCell ref="B224:C224"/>
    <mergeCell ref="B34:B35"/>
    <mergeCell ref="A34:A35"/>
    <mergeCell ref="A195:A196"/>
    <mergeCell ref="B60:B61"/>
    <mergeCell ref="A60:A61"/>
    <mergeCell ref="B62:B63"/>
    <mergeCell ref="A62:A63"/>
    <mergeCell ref="A64:A65"/>
    <mergeCell ref="B221:C221"/>
    <mergeCell ref="B218:C218"/>
    <mergeCell ref="B219:C219"/>
    <mergeCell ref="B220:C220"/>
    <mergeCell ref="B64:B65"/>
    <mergeCell ref="B195:B196"/>
    <mergeCell ref="B222:C222"/>
    <mergeCell ref="F13:F14"/>
    <mergeCell ref="L13:L14"/>
    <mergeCell ref="G13:G14"/>
    <mergeCell ref="O13:O14"/>
    <mergeCell ref="BY13:BY14"/>
    <mergeCell ref="BZ13:BZ14"/>
    <mergeCell ref="A9:BZ9"/>
    <mergeCell ref="A10:BZ11"/>
    <mergeCell ref="BW13:BW14"/>
    <mergeCell ref="BX13:BX14"/>
    <mergeCell ref="AX13:AX14"/>
    <mergeCell ref="AY13:AY14"/>
    <mergeCell ref="BQ13:BQ14"/>
    <mergeCell ref="A13:A14"/>
    <mergeCell ref="B13:B14"/>
    <mergeCell ref="C13:C14"/>
    <mergeCell ref="E13:E14"/>
    <mergeCell ref="D13:D14"/>
    <mergeCell ref="N13:N14"/>
    <mergeCell ref="H13:H14"/>
    <mergeCell ref="I13:I14"/>
    <mergeCell ref="J13:J14"/>
    <mergeCell ref="Q13:Q14"/>
    <mergeCell ref="R13:R14"/>
  </mergeCells>
  <pageMargins left="0.15748031496062992" right="0.15748031496062992" top="0.15748031496062992" bottom="0.39370078740157483" header="0.51181102362204722" footer="0.11811023622047245"/>
  <pageSetup paperSize="9" scale="63" fitToHeight="0" orientation="portrait" horizontalDpi="4294967294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2023-2025</vt:lpstr>
      <vt:lpstr>'2023-2025'!Заголовки_для_печати</vt:lpstr>
      <vt:lpstr>'2023-2025'!Область_печати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2023-09-05T11:21:56Z</cp:lastPrinted>
  <dcterms:created xsi:type="dcterms:W3CDTF">2014-02-04T08:37:28Z</dcterms:created>
  <dcterms:modified xsi:type="dcterms:W3CDTF">2023-09-05T11:22:08Z</dcterms:modified>
</cp:coreProperties>
</file>