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3 год\19. декабрь\"/>
    </mc:Choice>
  </mc:AlternateContent>
  <bookViews>
    <workbookView xWindow="0" yWindow="0" windowWidth="28800" windowHeight="11835"/>
  </bookViews>
  <sheets>
    <sheet name="2023-2025" sheetId="1" r:id="rId1"/>
  </sheets>
  <definedNames>
    <definedName name="_xlnm._FilterDatabase" localSheetId="0" hidden="1">'2023-2025'!$A$14:$DC$235</definedName>
    <definedName name="_xlnm.Print_Titles" localSheetId="0">'2023-2025'!$13:$14</definedName>
    <definedName name="_xlnm.Print_Area" localSheetId="0">'2023-2025'!$A$1:$CZ$235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93" i="1" l="1"/>
  <c r="AQ132" i="1" l="1"/>
  <c r="AQ94" i="1" l="1"/>
  <c r="BV74" i="1" l="1"/>
  <c r="AQ74" i="1"/>
  <c r="CY74" i="1" l="1"/>
  <c r="CZ112" i="1"/>
  <c r="BW112" i="1"/>
  <c r="AR112" i="1"/>
  <c r="CY110" i="1"/>
  <c r="BV110" i="1"/>
  <c r="AQ110" i="1"/>
  <c r="CZ108" i="1"/>
  <c r="BW108" i="1"/>
  <c r="AR108" i="1"/>
  <c r="CY106" i="1"/>
  <c r="BV106" i="1"/>
  <c r="AQ106" i="1"/>
  <c r="CY235" i="1" l="1"/>
  <c r="BV235" i="1"/>
  <c r="AQ235" i="1"/>
  <c r="CY118" i="1"/>
  <c r="BV118" i="1"/>
  <c r="AQ118" i="1"/>
  <c r="CZ123" i="1"/>
  <c r="BW123" i="1"/>
  <c r="AR123" i="1"/>
  <c r="AQ234" i="1"/>
  <c r="AQ219" i="1"/>
  <c r="AQ206" i="1"/>
  <c r="AQ199" i="1"/>
  <c r="AQ197" i="1"/>
  <c r="AQ196" i="1"/>
  <c r="AQ192" i="1"/>
  <c r="AQ187" i="1"/>
  <c r="AQ233" i="1" s="1"/>
  <c r="AQ186" i="1"/>
  <c r="AQ185" i="1"/>
  <c r="AQ184" i="1"/>
  <c r="AQ182" i="1"/>
  <c r="AQ168" i="1"/>
  <c r="AQ164" i="1"/>
  <c r="AQ160" i="1"/>
  <c r="AQ156" i="1"/>
  <c r="AQ152" i="1"/>
  <c r="AQ148" i="1"/>
  <c r="AQ144" i="1"/>
  <c r="AQ140" i="1"/>
  <c r="AQ136" i="1"/>
  <c r="AQ127" i="1"/>
  <c r="AQ126" i="1"/>
  <c r="AQ114" i="1"/>
  <c r="AQ102" i="1"/>
  <c r="AQ99" i="1"/>
  <c r="AQ96" i="1"/>
  <c r="AQ91" i="1"/>
  <c r="AQ80" i="1"/>
  <c r="AQ76" i="1"/>
  <c r="AQ226" i="1" s="1"/>
  <c r="AQ75" i="1"/>
  <c r="AQ73" i="1"/>
  <c r="AQ55" i="1"/>
  <c r="AQ51" i="1"/>
  <c r="AQ47" i="1"/>
  <c r="AQ230" i="1" s="1"/>
  <c r="AQ41" i="1"/>
  <c r="AQ35" i="1"/>
  <c r="AQ30" i="1"/>
  <c r="AQ22" i="1"/>
  <c r="AQ20" i="1"/>
  <c r="AQ227" i="1" s="1"/>
  <c r="AQ19" i="1"/>
  <c r="AQ18" i="1"/>
  <c r="AQ17" i="1"/>
  <c r="AQ231" i="1" l="1"/>
  <c r="AQ229" i="1"/>
  <c r="AQ224" i="1"/>
  <c r="AQ124" i="1"/>
  <c r="AQ232" i="1"/>
  <c r="AQ223" i="1"/>
  <c r="AQ225" i="1"/>
  <c r="AQ71" i="1"/>
  <c r="AQ15" i="1"/>
  <c r="AQ194" i="1"/>
  <c r="CY234" i="1"/>
  <c r="CY219" i="1"/>
  <c r="CY206" i="1"/>
  <c r="CY199" i="1"/>
  <c r="CY197" i="1"/>
  <c r="CY196" i="1"/>
  <c r="CY192" i="1"/>
  <c r="CY189" i="1"/>
  <c r="CY187" i="1" s="1"/>
  <c r="CY186" i="1"/>
  <c r="CY185" i="1"/>
  <c r="CY177" i="1"/>
  <c r="CY168" i="1"/>
  <c r="CY164" i="1"/>
  <c r="CY160" i="1"/>
  <c r="CY156" i="1"/>
  <c r="CY152" i="1"/>
  <c r="CY148" i="1"/>
  <c r="CY144" i="1"/>
  <c r="CY140" i="1"/>
  <c r="CY136" i="1"/>
  <c r="CY132" i="1"/>
  <c r="CY127" i="1"/>
  <c r="CY126" i="1"/>
  <c r="CY114" i="1"/>
  <c r="CY102" i="1"/>
  <c r="CY99" i="1"/>
  <c r="CY96" i="1"/>
  <c r="CY91" i="1"/>
  <c r="CY80" i="1"/>
  <c r="CY76" i="1"/>
  <c r="CY226" i="1" s="1"/>
  <c r="CY75" i="1"/>
  <c r="CY73" i="1"/>
  <c r="CY55" i="1"/>
  <c r="CY51" i="1"/>
  <c r="CY47" i="1"/>
  <c r="CY41" i="1"/>
  <c r="CY35" i="1"/>
  <c r="CY30" i="1"/>
  <c r="CY22" i="1"/>
  <c r="CY20" i="1"/>
  <c r="CY19" i="1"/>
  <c r="CY18" i="1"/>
  <c r="CY17" i="1"/>
  <c r="BV234" i="1"/>
  <c r="BV219" i="1"/>
  <c r="BV206" i="1"/>
  <c r="BV199" i="1"/>
  <c r="BV197" i="1"/>
  <c r="BV196" i="1"/>
  <c r="BV192" i="1"/>
  <c r="BV187" i="1"/>
  <c r="BV233" i="1" s="1"/>
  <c r="BV186" i="1"/>
  <c r="BV185" i="1"/>
  <c r="BV184" i="1"/>
  <c r="BV177" i="1"/>
  <c r="BV168" i="1"/>
  <c r="BV164" i="1"/>
  <c r="BV160" i="1"/>
  <c r="BV156" i="1"/>
  <c r="BV152" i="1"/>
  <c r="BV148" i="1"/>
  <c r="BV144" i="1"/>
  <c r="BV140" i="1"/>
  <c r="BV136" i="1"/>
  <c r="BV132" i="1"/>
  <c r="BV127" i="1"/>
  <c r="BV223" i="1" s="1"/>
  <c r="BV126" i="1"/>
  <c r="BV114" i="1"/>
  <c r="BV102" i="1"/>
  <c r="BV99" i="1"/>
  <c r="BV96" i="1"/>
  <c r="BV91" i="1"/>
  <c r="BV80" i="1"/>
  <c r="BV76" i="1"/>
  <c r="BV226" i="1" s="1"/>
  <c r="BV75" i="1"/>
  <c r="BV73" i="1"/>
  <c r="BV55" i="1"/>
  <c r="BV51" i="1"/>
  <c r="BV47" i="1"/>
  <c r="BV41" i="1"/>
  <c r="BV35" i="1"/>
  <c r="BV30" i="1"/>
  <c r="BV22" i="1"/>
  <c r="BV20" i="1"/>
  <c r="BV19" i="1"/>
  <c r="BV18" i="1"/>
  <c r="BV17" i="1"/>
  <c r="AO235" i="1"/>
  <c r="AO234" i="1"/>
  <c r="AO219" i="1"/>
  <c r="AO206" i="1"/>
  <c r="AO199" i="1"/>
  <c r="AO197" i="1"/>
  <c r="AO196" i="1"/>
  <c r="AO192" i="1"/>
  <c r="AO187" i="1"/>
  <c r="AO233" i="1" s="1"/>
  <c r="AO186" i="1"/>
  <c r="AO185" i="1"/>
  <c r="AO184" i="1"/>
  <c r="AO168" i="1"/>
  <c r="AO164" i="1"/>
  <c r="AO160" i="1"/>
  <c r="AO156" i="1"/>
  <c r="AO152" i="1"/>
  <c r="AO148" i="1"/>
  <c r="AO144" i="1"/>
  <c r="AO140" i="1"/>
  <c r="AO136" i="1"/>
  <c r="AO132" i="1"/>
  <c r="AO127" i="1"/>
  <c r="AO223" i="1" s="1"/>
  <c r="AO126" i="1"/>
  <c r="AO118" i="1"/>
  <c r="AO114" i="1"/>
  <c r="AO110" i="1"/>
  <c r="AO106" i="1"/>
  <c r="AO102" i="1"/>
  <c r="AO99" i="1"/>
  <c r="AO96" i="1"/>
  <c r="AO91" i="1"/>
  <c r="AO80" i="1"/>
  <c r="AO76" i="1"/>
  <c r="AO226" i="1" s="1"/>
  <c r="AO75" i="1"/>
  <c r="AO74" i="1"/>
  <c r="AO73" i="1"/>
  <c r="AO55" i="1"/>
  <c r="AO51" i="1"/>
  <c r="AO47" i="1"/>
  <c r="AO230" i="1" s="1"/>
  <c r="AO41" i="1"/>
  <c r="AO35" i="1"/>
  <c r="AO30" i="1"/>
  <c r="AO22" i="1"/>
  <c r="AO20" i="1"/>
  <c r="AO227" i="1" s="1"/>
  <c r="AO19" i="1"/>
  <c r="AO18" i="1"/>
  <c r="AO17" i="1"/>
  <c r="CY184" i="1" l="1"/>
  <c r="BV182" i="1"/>
  <c r="CY224" i="1"/>
  <c r="AO182" i="1"/>
  <c r="AO225" i="1"/>
  <c r="AQ221" i="1"/>
  <c r="BV225" i="1"/>
  <c r="AO224" i="1"/>
  <c r="AO124" i="1"/>
  <c r="BV232" i="1"/>
  <c r="AO231" i="1"/>
  <c r="BV227" i="1"/>
  <c r="CY15" i="1"/>
  <c r="AO232" i="1"/>
  <c r="BV224" i="1"/>
  <c r="CY223" i="1"/>
  <c r="CY231" i="1"/>
  <c r="CY124" i="1"/>
  <c r="BV231" i="1"/>
  <c r="BV229" i="1"/>
  <c r="BV124" i="1"/>
  <c r="CY71" i="1"/>
  <c r="BV230" i="1"/>
  <c r="CY233" i="1"/>
  <c r="CY182" i="1"/>
  <c r="CY225" i="1"/>
  <c r="CY227" i="1"/>
  <c r="CY230" i="1"/>
  <c r="CY232" i="1"/>
  <c r="CY229" i="1"/>
  <c r="CY194" i="1"/>
  <c r="BV71" i="1"/>
  <c r="BV15" i="1"/>
  <c r="BV194" i="1"/>
  <c r="AO71" i="1"/>
  <c r="AO15" i="1"/>
  <c r="AO229" i="1"/>
  <c r="AO194" i="1"/>
  <c r="AM93" i="1"/>
  <c r="CY221" i="1" l="1"/>
  <c r="BV221" i="1"/>
  <c r="AO221" i="1"/>
  <c r="AM73" i="1"/>
  <c r="CW235" i="1"/>
  <c r="CW234" i="1"/>
  <c r="CW219" i="1"/>
  <c r="CW206" i="1"/>
  <c r="CW199" i="1"/>
  <c r="CW197" i="1"/>
  <c r="CW196" i="1"/>
  <c r="CW192" i="1"/>
  <c r="CW189" i="1"/>
  <c r="CW187" i="1" s="1"/>
  <c r="CW233" i="1" s="1"/>
  <c r="CW186" i="1"/>
  <c r="CW185" i="1"/>
  <c r="CW184" i="1"/>
  <c r="CW177" i="1"/>
  <c r="CW168" i="1"/>
  <c r="CW164" i="1"/>
  <c r="CW160" i="1"/>
  <c r="CW156" i="1"/>
  <c r="CW152" i="1"/>
  <c r="CW148" i="1"/>
  <c r="CW144" i="1"/>
  <c r="CW140" i="1"/>
  <c r="CW136" i="1"/>
  <c r="CW132" i="1"/>
  <c r="CW127" i="1"/>
  <c r="CW223" i="1" s="1"/>
  <c r="CW126" i="1"/>
  <c r="CW118" i="1"/>
  <c r="CW114" i="1"/>
  <c r="CW110" i="1"/>
  <c r="CW106" i="1"/>
  <c r="CW102" i="1"/>
  <c r="CW99" i="1"/>
  <c r="CW96" i="1"/>
  <c r="CW91" i="1"/>
  <c r="CW80" i="1"/>
  <c r="CW76" i="1"/>
  <c r="CW226" i="1" s="1"/>
  <c r="CW75" i="1"/>
  <c r="CW74" i="1"/>
  <c r="CW73" i="1"/>
  <c r="CW55" i="1"/>
  <c r="CW51" i="1"/>
  <c r="CW47" i="1"/>
  <c r="CW230" i="1" s="1"/>
  <c r="CW41" i="1"/>
  <c r="CW35" i="1"/>
  <c r="CW30" i="1"/>
  <c r="CW22" i="1"/>
  <c r="CW20" i="1"/>
  <c r="CW227" i="1" s="1"/>
  <c r="CW19" i="1"/>
  <c r="CW18" i="1"/>
  <c r="CW17" i="1"/>
  <c r="BT235" i="1"/>
  <c r="BT234" i="1"/>
  <c r="BT219" i="1"/>
  <c r="BT206" i="1"/>
  <c r="BT199" i="1"/>
  <c r="BT197" i="1"/>
  <c r="BT196" i="1"/>
  <c r="BT192" i="1"/>
  <c r="BT187" i="1"/>
  <c r="BT182" i="1" s="1"/>
  <c r="BT186" i="1"/>
  <c r="BT185" i="1"/>
  <c r="BT184" i="1"/>
  <c r="BT177" i="1"/>
  <c r="BT168" i="1"/>
  <c r="BT164" i="1"/>
  <c r="BT160" i="1"/>
  <c r="BT156" i="1"/>
  <c r="BT152" i="1"/>
  <c r="BT148" i="1"/>
  <c r="BT144" i="1"/>
  <c r="BT140" i="1"/>
  <c r="BT136" i="1"/>
  <c r="BT132" i="1"/>
  <c r="BT127" i="1"/>
  <c r="BT223" i="1" s="1"/>
  <c r="BT126" i="1"/>
  <c r="BT118" i="1"/>
  <c r="BT114" i="1"/>
  <c r="BT110" i="1"/>
  <c r="BT106" i="1"/>
  <c r="BT102" i="1"/>
  <c r="BT99" i="1"/>
  <c r="BT96" i="1"/>
  <c r="BT91" i="1"/>
  <c r="BT80" i="1"/>
  <c r="BT76" i="1"/>
  <c r="BT226" i="1" s="1"/>
  <c r="BT75" i="1"/>
  <c r="BT74" i="1"/>
  <c r="BT73" i="1"/>
  <c r="BT55" i="1"/>
  <c r="BT51" i="1"/>
  <c r="BT47" i="1"/>
  <c r="BT230" i="1" s="1"/>
  <c r="BT41" i="1"/>
  <c r="BT35" i="1"/>
  <c r="BT30" i="1"/>
  <c r="BT22" i="1"/>
  <c r="BT20" i="1"/>
  <c r="BT227" i="1" s="1"/>
  <c r="BT19" i="1"/>
  <c r="BT18" i="1"/>
  <c r="BT17" i="1"/>
  <c r="AM235" i="1"/>
  <c r="AM234" i="1"/>
  <c r="AM219" i="1"/>
  <c r="AM206" i="1"/>
  <c r="AM199" i="1"/>
  <c r="AM194" i="1" s="1"/>
  <c r="AM197" i="1"/>
  <c r="AM196" i="1"/>
  <c r="AM192" i="1"/>
  <c r="AM187" i="1"/>
  <c r="AM182" i="1" s="1"/>
  <c r="AM186" i="1"/>
  <c r="AM185" i="1"/>
  <c r="AM184" i="1"/>
  <c r="AM168" i="1"/>
  <c r="AM164" i="1"/>
  <c r="AM160" i="1"/>
  <c r="AM156" i="1"/>
  <c r="AM152" i="1"/>
  <c r="AM148" i="1"/>
  <c r="AM144" i="1"/>
  <c r="AM140" i="1"/>
  <c r="AM136" i="1"/>
  <c r="AM132" i="1"/>
  <c r="AM127" i="1"/>
  <c r="AM223" i="1" s="1"/>
  <c r="AM126" i="1"/>
  <c r="AM118" i="1"/>
  <c r="AM114" i="1"/>
  <c r="AM110" i="1"/>
  <c r="AM106" i="1"/>
  <c r="AM102" i="1"/>
  <c r="AM99" i="1"/>
  <c r="AM96" i="1"/>
  <c r="AM80" i="1"/>
  <c r="AM76" i="1"/>
  <c r="AM226" i="1" s="1"/>
  <c r="AM75" i="1"/>
  <c r="AM74" i="1"/>
  <c r="AM55" i="1"/>
  <c r="AM51" i="1"/>
  <c r="AM47" i="1"/>
  <c r="AM230" i="1" s="1"/>
  <c r="AM41" i="1"/>
  <c r="AM35" i="1"/>
  <c r="AM30" i="1"/>
  <c r="AM22" i="1"/>
  <c r="AM20" i="1"/>
  <c r="AM227" i="1" s="1"/>
  <c r="AM19" i="1"/>
  <c r="AM18" i="1"/>
  <c r="AM17" i="1"/>
  <c r="AM232" i="1" l="1"/>
  <c r="BT231" i="1"/>
  <c r="AM224" i="1"/>
  <c r="CW124" i="1"/>
  <c r="AM124" i="1"/>
  <c r="BT224" i="1"/>
  <c r="AM225" i="1"/>
  <c r="CW224" i="1"/>
  <c r="CW232" i="1"/>
  <c r="AM229" i="1"/>
  <c r="BT124" i="1"/>
  <c r="AM91" i="1"/>
  <c r="AM231" i="1" s="1"/>
  <c r="CW225" i="1"/>
  <c r="CW182" i="1"/>
  <c r="CW229" i="1"/>
  <c r="CW231" i="1"/>
  <c r="CW15" i="1"/>
  <c r="CW194" i="1"/>
  <c r="CW71" i="1"/>
  <c r="BT225" i="1"/>
  <c r="BT232" i="1"/>
  <c r="BT229" i="1"/>
  <c r="BT15" i="1"/>
  <c r="BT71" i="1"/>
  <c r="BT233" i="1"/>
  <c r="BT194" i="1"/>
  <c r="AM15" i="1"/>
  <c r="AM233" i="1"/>
  <c r="AK235" i="1"/>
  <c r="AK234" i="1"/>
  <c r="AK219" i="1"/>
  <c r="AK206" i="1"/>
  <c r="AK199" i="1"/>
  <c r="AK197" i="1"/>
  <c r="AK196" i="1"/>
  <c r="AK192" i="1"/>
  <c r="AK187" i="1"/>
  <c r="AK233" i="1" s="1"/>
  <c r="AK186" i="1"/>
  <c r="AK185" i="1"/>
  <c r="AK184" i="1"/>
  <c r="AK168" i="1"/>
  <c r="AK164" i="1"/>
  <c r="AK160" i="1"/>
  <c r="AK156" i="1"/>
  <c r="AK152" i="1"/>
  <c r="AK148" i="1"/>
  <c r="AK144" i="1"/>
  <c r="AK140" i="1"/>
  <c r="AK136" i="1"/>
  <c r="AK132" i="1"/>
  <c r="AK127" i="1"/>
  <c r="AK223" i="1" s="1"/>
  <c r="AK126" i="1"/>
  <c r="AK118" i="1"/>
  <c r="AK114" i="1"/>
  <c r="AK110" i="1"/>
  <c r="AK106" i="1"/>
  <c r="AK102" i="1"/>
  <c r="AK99" i="1"/>
  <c r="AK96" i="1"/>
  <c r="AK91" i="1"/>
  <c r="AK80" i="1"/>
  <c r="AK76" i="1"/>
  <c r="AK226" i="1" s="1"/>
  <c r="AK75" i="1"/>
  <c r="AK74" i="1"/>
  <c r="AK73" i="1"/>
  <c r="AK55" i="1"/>
  <c r="AK51" i="1"/>
  <c r="AK47" i="1"/>
  <c r="AK230" i="1" s="1"/>
  <c r="AK41" i="1"/>
  <c r="AK35" i="1"/>
  <c r="AK30" i="1"/>
  <c r="AK22" i="1"/>
  <c r="AK20" i="1"/>
  <c r="AK227" i="1" s="1"/>
  <c r="AK19" i="1"/>
  <c r="AK18" i="1"/>
  <c r="AK17" i="1"/>
  <c r="AK231" i="1" l="1"/>
  <c r="AK229" i="1"/>
  <c r="AK224" i="1"/>
  <c r="AK15" i="1"/>
  <c r="AK225" i="1"/>
  <c r="AM71" i="1"/>
  <c r="CW221" i="1"/>
  <c r="BT221" i="1"/>
  <c r="AK182" i="1"/>
  <c r="AK124" i="1"/>
  <c r="AK232" i="1"/>
  <c r="AK71" i="1"/>
  <c r="AK194" i="1"/>
  <c r="CU189" i="1"/>
  <c r="BR189" i="1"/>
  <c r="AI189" i="1"/>
  <c r="CU190" i="1"/>
  <c r="BR190" i="1"/>
  <c r="AI190" i="1"/>
  <c r="AI185" i="1" s="1"/>
  <c r="AI187" i="1" l="1"/>
  <c r="AM221" i="1"/>
  <c r="AK221" i="1"/>
  <c r="CU177" i="1"/>
  <c r="CU235" i="1" l="1"/>
  <c r="CU234" i="1"/>
  <c r="CU219" i="1"/>
  <c r="CU206" i="1"/>
  <c r="CU199" i="1"/>
  <c r="CU197" i="1"/>
  <c r="CU196" i="1"/>
  <c r="CU192" i="1"/>
  <c r="CU187" i="1"/>
  <c r="CU233" i="1" s="1"/>
  <c r="CU186" i="1"/>
  <c r="CU185" i="1"/>
  <c r="CU184" i="1"/>
  <c r="CU168" i="1"/>
  <c r="CU164" i="1"/>
  <c r="CU160" i="1"/>
  <c r="CU156" i="1"/>
  <c r="CU152" i="1"/>
  <c r="CU148" i="1"/>
  <c r="CU144" i="1"/>
  <c r="CU140" i="1"/>
  <c r="CU136" i="1"/>
  <c r="CU132" i="1"/>
  <c r="CU127" i="1"/>
  <c r="CU126" i="1"/>
  <c r="CU118" i="1"/>
  <c r="CU114" i="1"/>
  <c r="CU110" i="1"/>
  <c r="CU106" i="1"/>
  <c r="CU102" i="1"/>
  <c r="CU99" i="1"/>
  <c r="CU96" i="1"/>
  <c r="CU91" i="1"/>
  <c r="CU80" i="1"/>
  <c r="CU76" i="1"/>
  <c r="CU226" i="1" s="1"/>
  <c r="CU75" i="1"/>
  <c r="CU74" i="1"/>
  <c r="CU73" i="1"/>
  <c r="CU55" i="1"/>
  <c r="CU51" i="1"/>
  <c r="CU47" i="1"/>
  <c r="CU41" i="1"/>
  <c r="CU35" i="1"/>
  <c r="CU30" i="1"/>
  <c r="CU22" i="1"/>
  <c r="CU20" i="1"/>
  <c r="CU19" i="1"/>
  <c r="CU18" i="1"/>
  <c r="CU17" i="1"/>
  <c r="AI235" i="1"/>
  <c r="AI234" i="1"/>
  <c r="AI219" i="1"/>
  <c r="AI206" i="1"/>
  <c r="AI199" i="1"/>
  <c r="AI197" i="1"/>
  <c r="AI196" i="1"/>
  <c r="AI192" i="1"/>
  <c r="AI233" i="1"/>
  <c r="AI186" i="1"/>
  <c r="AI184" i="1"/>
  <c r="AI168" i="1"/>
  <c r="AI164" i="1"/>
  <c r="AI160" i="1"/>
  <c r="AI156" i="1"/>
  <c r="AI152" i="1"/>
  <c r="AI148" i="1"/>
  <c r="AI144" i="1"/>
  <c r="AI140" i="1"/>
  <c r="AI136" i="1"/>
  <c r="AI132" i="1"/>
  <c r="AI127" i="1"/>
  <c r="AI126" i="1"/>
  <c r="AI118" i="1"/>
  <c r="AI114" i="1"/>
  <c r="AI110" i="1"/>
  <c r="AI106" i="1"/>
  <c r="AI102" i="1"/>
  <c r="AI99" i="1"/>
  <c r="AI96" i="1"/>
  <c r="AI91" i="1"/>
  <c r="AI80" i="1"/>
  <c r="AI76" i="1"/>
  <c r="AI226" i="1" s="1"/>
  <c r="AI75" i="1"/>
  <c r="AI74" i="1"/>
  <c r="AI73" i="1"/>
  <c r="AI55" i="1"/>
  <c r="AI51" i="1"/>
  <c r="AI47" i="1"/>
  <c r="AI230" i="1" s="1"/>
  <c r="AI41" i="1"/>
  <c r="AI35" i="1"/>
  <c r="AI30" i="1"/>
  <c r="AI22" i="1"/>
  <c r="AI20" i="1"/>
  <c r="AI19" i="1"/>
  <c r="AI18" i="1"/>
  <c r="AI17" i="1"/>
  <c r="CU124" i="1" l="1"/>
  <c r="CU232" i="1"/>
  <c r="CU230" i="1"/>
  <c r="AI227" i="1"/>
  <c r="AI232" i="1"/>
  <c r="CU231" i="1"/>
  <c r="CU227" i="1"/>
  <c r="AI231" i="1"/>
  <c r="CU15" i="1"/>
  <c r="CU182" i="1"/>
  <c r="AI182" i="1"/>
  <c r="AI124" i="1"/>
  <c r="CU223" i="1"/>
  <c r="CU225" i="1"/>
  <c r="CU71" i="1"/>
  <c r="CU224" i="1"/>
  <c r="CU229" i="1"/>
  <c r="CU194" i="1"/>
  <c r="AI71" i="1"/>
  <c r="AI223" i="1"/>
  <c r="AI225" i="1"/>
  <c r="AI15" i="1"/>
  <c r="AI224" i="1"/>
  <c r="AI229" i="1"/>
  <c r="AI194" i="1"/>
  <c r="AG73" i="1"/>
  <c r="CS235" i="1"/>
  <c r="CS234" i="1"/>
  <c r="CS219" i="1"/>
  <c r="CS206" i="1"/>
  <c r="CS199" i="1"/>
  <c r="CS194" i="1" s="1"/>
  <c r="CS197" i="1"/>
  <c r="CS196" i="1"/>
  <c r="CS192" i="1"/>
  <c r="CS187" i="1"/>
  <c r="CS186" i="1"/>
  <c r="CS185" i="1"/>
  <c r="CS184" i="1"/>
  <c r="CS168" i="1"/>
  <c r="CS164" i="1"/>
  <c r="CS160" i="1"/>
  <c r="CS156" i="1"/>
  <c r="CS152" i="1"/>
  <c r="CS148" i="1"/>
  <c r="CS144" i="1"/>
  <c r="CS140" i="1"/>
  <c r="CS136" i="1"/>
  <c r="CS132" i="1"/>
  <c r="CS127" i="1"/>
  <c r="CS126" i="1"/>
  <c r="CS118" i="1"/>
  <c r="CS114" i="1"/>
  <c r="CS110" i="1"/>
  <c r="CS106" i="1"/>
  <c r="CS102" i="1"/>
  <c r="CS99" i="1"/>
  <c r="CS96" i="1"/>
  <c r="CS91" i="1"/>
  <c r="CS80" i="1"/>
  <c r="CS76" i="1"/>
  <c r="CS226" i="1" s="1"/>
  <c r="CS75" i="1"/>
  <c r="CS74" i="1"/>
  <c r="CS73" i="1"/>
  <c r="CS55" i="1"/>
  <c r="CS51" i="1"/>
  <c r="CS47" i="1"/>
  <c r="CS230" i="1" s="1"/>
  <c r="CS41" i="1"/>
  <c r="CS35" i="1"/>
  <c r="CS30" i="1"/>
  <c r="CS22" i="1"/>
  <c r="CS20" i="1"/>
  <c r="CS227" i="1" s="1"/>
  <c r="CS19" i="1"/>
  <c r="CS18" i="1"/>
  <c r="CS17" i="1"/>
  <c r="BR235" i="1"/>
  <c r="BR234" i="1"/>
  <c r="BR219" i="1"/>
  <c r="BR206" i="1"/>
  <c r="BR199" i="1"/>
  <c r="BR197" i="1"/>
  <c r="BR196" i="1"/>
  <c r="BR192" i="1"/>
  <c r="BR187" i="1"/>
  <c r="BR233" i="1" s="1"/>
  <c r="BR186" i="1"/>
  <c r="BR185" i="1"/>
  <c r="BR184" i="1"/>
  <c r="BR177" i="1"/>
  <c r="BR168" i="1"/>
  <c r="BR164" i="1"/>
  <c r="BR160" i="1"/>
  <c r="BR156" i="1"/>
  <c r="BR152" i="1"/>
  <c r="BR148" i="1"/>
  <c r="BR144" i="1"/>
  <c r="BR140" i="1"/>
  <c r="BR136" i="1"/>
  <c r="BR132" i="1"/>
  <c r="BR127" i="1"/>
  <c r="BR223" i="1" s="1"/>
  <c r="BR126" i="1"/>
  <c r="BR118" i="1"/>
  <c r="BR114" i="1"/>
  <c r="BR110" i="1"/>
  <c r="BR106" i="1"/>
  <c r="BR102" i="1"/>
  <c r="BR99" i="1"/>
  <c r="BR96" i="1"/>
  <c r="BR91" i="1"/>
  <c r="BR80" i="1"/>
  <c r="BR76" i="1"/>
  <c r="BR226" i="1" s="1"/>
  <c r="BR75" i="1"/>
  <c r="BR74" i="1"/>
  <c r="BR73" i="1"/>
  <c r="BR55" i="1"/>
  <c r="BR51" i="1"/>
  <c r="BR47" i="1"/>
  <c r="BR230" i="1" s="1"/>
  <c r="BR41" i="1"/>
  <c r="BR35" i="1"/>
  <c r="BR30" i="1"/>
  <c r="BR22" i="1"/>
  <c r="BR20" i="1"/>
  <c r="BR227" i="1" s="1"/>
  <c r="BR19" i="1"/>
  <c r="BR18" i="1"/>
  <c r="BR17" i="1"/>
  <c r="AG235" i="1"/>
  <c r="AG234" i="1"/>
  <c r="AG219" i="1"/>
  <c r="AG206" i="1"/>
  <c r="AG199" i="1"/>
  <c r="AG197" i="1"/>
  <c r="AG196" i="1"/>
  <c r="AG192" i="1"/>
  <c r="AG187" i="1"/>
  <c r="AG233" i="1" s="1"/>
  <c r="AG186" i="1"/>
  <c r="AG185" i="1"/>
  <c r="AG184" i="1"/>
  <c r="AG168" i="1"/>
  <c r="AG164" i="1"/>
  <c r="AG160" i="1"/>
  <c r="AG156" i="1"/>
  <c r="AG152" i="1"/>
  <c r="AG148" i="1"/>
  <c r="AG144" i="1"/>
  <c r="AG140" i="1"/>
  <c r="AG136" i="1"/>
  <c r="AG132" i="1"/>
  <c r="AG127" i="1"/>
  <c r="AG223" i="1" s="1"/>
  <c r="AG126" i="1"/>
  <c r="AG118" i="1"/>
  <c r="AG114" i="1"/>
  <c r="AG110" i="1"/>
  <c r="AG106" i="1"/>
  <c r="AG102" i="1"/>
  <c r="AG99" i="1"/>
  <c r="AG96" i="1"/>
  <c r="AG91" i="1"/>
  <c r="AG80" i="1"/>
  <c r="AG76" i="1"/>
  <c r="AG226" i="1" s="1"/>
  <c r="AG75" i="1"/>
  <c r="AG74" i="1"/>
  <c r="AG55" i="1"/>
  <c r="AG51" i="1"/>
  <c r="AG47" i="1"/>
  <c r="AG230" i="1" s="1"/>
  <c r="AG41" i="1"/>
  <c r="AG35" i="1"/>
  <c r="AG30" i="1"/>
  <c r="AG22" i="1"/>
  <c r="AG20" i="1"/>
  <c r="AG19" i="1"/>
  <c r="AG18" i="1"/>
  <c r="AG17" i="1"/>
  <c r="CS232" i="1" l="1"/>
  <c r="AG182" i="1"/>
  <c r="CS124" i="1"/>
  <c r="CS15" i="1"/>
  <c r="AG227" i="1"/>
  <c r="BR71" i="1"/>
  <c r="CS233" i="1"/>
  <c r="CS182" i="1"/>
  <c r="CS229" i="1"/>
  <c r="AG15" i="1"/>
  <c r="AG124" i="1"/>
  <c r="AG232" i="1"/>
  <c r="CS224" i="1"/>
  <c r="BR231" i="1"/>
  <c r="BR224" i="1"/>
  <c r="AG231" i="1"/>
  <c r="BR225" i="1"/>
  <c r="CS231" i="1"/>
  <c r="BR229" i="1"/>
  <c r="BR182" i="1"/>
  <c r="BR124" i="1"/>
  <c r="BR232" i="1"/>
  <c r="CU221" i="1"/>
  <c r="AI221" i="1"/>
  <c r="CS223" i="1"/>
  <c r="CS225" i="1"/>
  <c r="CS71" i="1"/>
  <c r="BR15" i="1"/>
  <c r="BR194" i="1"/>
  <c r="AG71" i="1"/>
  <c r="AG224" i="1"/>
  <c r="AG229" i="1"/>
  <c r="AG225" i="1"/>
  <c r="AG194" i="1"/>
  <c r="CQ235" i="1"/>
  <c r="CQ234" i="1"/>
  <c r="CQ219" i="1"/>
  <c r="CQ206" i="1"/>
  <c r="CQ199" i="1"/>
  <c r="CQ197" i="1"/>
  <c r="CQ196" i="1"/>
  <c r="CQ192" i="1"/>
  <c r="CQ187" i="1"/>
  <c r="CQ233" i="1" s="1"/>
  <c r="CQ186" i="1"/>
  <c r="CQ185" i="1"/>
  <c r="CQ184" i="1"/>
  <c r="CQ168" i="1"/>
  <c r="CQ164" i="1"/>
  <c r="CQ160" i="1"/>
  <c r="CQ156" i="1"/>
  <c r="CQ152" i="1"/>
  <c r="CQ148" i="1"/>
  <c r="CQ144" i="1"/>
  <c r="CQ140" i="1"/>
  <c r="CQ136" i="1"/>
  <c r="CQ132" i="1"/>
  <c r="CQ127" i="1"/>
  <c r="CQ223" i="1" s="1"/>
  <c r="CQ126" i="1"/>
  <c r="CQ118" i="1"/>
  <c r="CQ114" i="1"/>
  <c r="CQ110" i="1"/>
  <c r="CQ106" i="1"/>
  <c r="CQ102" i="1"/>
  <c r="CQ99" i="1"/>
  <c r="CQ96" i="1"/>
  <c r="CQ91" i="1"/>
  <c r="CQ80" i="1"/>
  <c r="CQ76" i="1"/>
  <c r="CQ226" i="1" s="1"/>
  <c r="CQ75" i="1"/>
  <c r="CQ74" i="1"/>
  <c r="CQ73" i="1"/>
  <c r="CQ55" i="1"/>
  <c r="CQ51" i="1"/>
  <c r="CQ47" i="1"/>
  <c r="CQ230" i="1" s="1"/>
  <c r="CQ41" i="1"/>
  <c r="CQ35" i="1"/>
  <c r="CQ30" i="1"/>
  <c r="CQ22" i="1"/>
  <c r="CQ20" i="1"/>
  <c r="CQ227" i="1" s="1"/>
  <c r="CQ19" i="1"/>
  <c r="CQ18" i="1"/>
  <c r="CQ17" i="1"/>
  <c r="BP235" i="1"/>
  <c r="BP234" i="1"/>
  <c r="BP219" i="1"/>
  <c r="BP206" i="1"/>
  <c r="BP199" i="1"/>
  <c r="BP197" i="1"/>
  <c r="BP196" i="1"/>
  <c r="BP192" i="1"/>
  <c r="BP187" i="1"/>
  <c r="BP233" i="1" s="1"/>
  <c r="BP186" i="1"/>
  <c r="BP185" i="1"/>
  <c r="BP184" i="1"/>
  <c r="BP177" i="1"/>
  <c r="BP168" i="1"/>
  <c r="BP164" i="1"/>
  <c r="BP160" i="1"/>
  <c r="BP156" i="1"/>
  <c r="BP152" i="1"/>
  <c r="BP148" i="1"/>
  <c r="BP144" i="1"/>
  <c r="BP140" i="1"/>
  <c r="BP136" i="1"/>
  <c r="BP132" i="1"/>
  <c r="BP127" i="1"/>
  <c r="BP223" i="1" s="1"/>
  <c r="BP126" i="1"/>
  <c r="BP118" i="1"/>
  <c r="BP114" i="1"/>
  <c r="BP110" i="1"/>
  <c r="BP106" i="1"/>
  <c r="BP102" i="1"/>
  <c r="BP99" i="1"/>
  <c r="BP96" i="1"/>
  <c r="BP91" i="1"/>
  <c r="BP80" i="1"/>
  <c r="BP76" i="1"/>
  <c r="BP75" i="1"/>
  <c r="BP74" i="1"/>
  <c r="BP73" i="1"/>
  <c r="BP55" i="1"/>
  <c r="BP51" i="1"/>
  <c r="BP47" i="1"/>
  <c r="BP230" i="1" s="1"/>
  <c r="BP41" i="1"/>
  <c r="BP35" i="1"/>
  <c r="BP30" i="1"/>
  <c r="BP22" i="1"/>
  <c r="BP20" i="1"/>
  <c r="BP227" i="1" s="1"/>
  <c r="BP19" i="1"/>
  <c r="BP18" i="1"/>
  <c r="BP17" i="1"/>
  <c r="AE235" i="1"/>
  <c r="AE234" i="1"/>
  <c r="AE219" i="1"/>
  <c r="AE206" i="1"/>
  <c r="AE199" i="1"/>
  <c r="AE197" i="1"/>
  <c r="AE196" i="1"/>
  <c r="AE192" i="1"/>
  <c r="AE187" i="1"/>
  <c r="AE182" i="1" s="1"/>
  <c r="AE186" i="1"/>
  <c r="AE185" i="1"/>
  <c r="AE184" i="1"/>
  <c r="AE168" i="1"/>
  <c r="AE164" i="1"/>
  <c r="AE160" i="1"/>
  <c r="AE156" i="1"/>
  <c r="AE152" i="1"/>
  <c r="AE148" i="1"/>
  <c r="AE144" i="1"/>
  <c r="AE140" i="1"/>
  <c r="AE136" i="1"/>
  <c r="AE132" i="1"/>
  <c r="AE127" i="1"/>
  <c r="AE223" i="1" s="1"/>
  <c r="AE126" i="1"/>
  <c r="AE118" i="1"/>
  <c r="AE114" i="1"/>
  <c r="AE110" i="1"/>
  <c r="AE106" i="1"/>
  <c r="AE102" i="1"/>
  <c r="AE99" i="1"/>
  <c r="AE96" i="1"/>
  <c r="AE91" i="1"/>
  <c r="AE80" i="1"/>
  <c r="AE76" i="1"/>
  <c r="AE226" i="1" s="1"/>
  <c r="AE75" i="1"/>
  <c r="AE74" i="1"/>
  <c r="AE73" i="1"/>
  <c r="AE55" i="1"/>
  <c r="AE51" i="1"/>
  <c r="AE47" i="1"/>
  <c r="AE230" i="1" s="1"/>
  <c r="AE41" i="1"/>
  <c r="AE35" i="1"/>
  <c r="AE30" i="1"/>
  <c r="AE22" i="1"/>
  <c r="AE20" i="1"/>
  <c r="AE227" i="1" s="1"/>
  <c r="AE19" i="1"/>
  <c r="AE18" i="1"/>
  <c r="AE17" i="1"/>
  <c r="BP182" i="1" l="1"/>
  <c r="BP225" i="1"/>
  <c r="BP15" i="1"/>
  <c r="BP232" i="1"/>
  <c r="CQ15" i="1"/>
  <c r="CQ231" i="1"/>
  <c r="CS221" i="1"/>
  <c r="BR221" i="1"/>
  <c r="AG221" i="1"/>
  <c r="AE15" i="1"/>
  <c r="AE225" i="1"/>
  <c r="AE232" i="1"/>
  <c r="CQ225" i="1"/>
  <c r="CQ232" i="1"/>
  <c r="CQ182" i="1"/>
  <c r="BP224" i="1"/>
  <c r="AE233" i="1"/>
  <c r="AE231" i="1"/>
  <c r="BP231" i="1"/>
  <c r="CQ71" i="1"/>
  <c r="BP71" i="1"/>
  <c r="BP226" i="1"/>
  <c r="CQ224" i="1"/>
  <c r="CQ194" i="1"/>
  <c r="CQ229" i="1"/>
  <c r="CQ124" i="1"/>
  <c r="BP229" i="1"/>
  <c r="BP124" i="1"/>
  <c r="BP194" i="1"/>
  <c r="AE71" i="1"/>
  <c r="AE224" i="1"/>
  <c r="AE194" i="1"/>
  <c r="AE229" i="1"/>
  <c r="AE124" i="1"/>
  <c r="BN235" i="1"/>
  <c r="BN234" i="1"/>
  <c r="BN219" i="1"/>
  <c r="BN206" i="1"/>
  <c r="BN199" i="1"/>
  <c r="BN197" i="1"/>
  <c r="BN196" i="1"/>
  <c r="BN192" i="1"/>
  <c r="BN187" i="1"/>
  <c r="BN233" i="1" s="1"/>
  <c r="BN186" i="1"/>
  <c r="BN185" i="1"/>
  <c r="BN184" i="1"/>
  <c r="BN177" i="1"/>
  <c r="BN168" i="1"/>
  <c r="BN164" i="1"/>
  <c r="BN160" i="1"/>
  <c r="BN156" i="1"/>
  <c r="BN152" i="1"/>
  <c r="BN148" i="1"/>
  <c r="BN144" i="1"/>
  <c r="BN140" i="1"/>
  <c r="BN136" i="1"/>
  <c r="BN132" i="1"/>
  <c r="BN127" i="1"/>
  <c r="BN223" i="1" s="1"/>
  <c r="BN126" i="1"/>
  <c r="BN118" i="1"/>
  <c r="BN114" i="1"/>
  <c r="BN110" i="1"/>
  <c r="BN106" i="1"/>
  <c r="BN102" i="1"/>
  <c r="BN99" i="1"/>
  <c r="BN96" i="1"/>
  <c r="BN91" i="1"/>
  <c r="BN80" i="1"/>
  <c r="BN76" i="1"/>
  <c r="BN226" i="1" s="1"/>
  <c r="BN75" i="1"/>
  <c r="BN74" i="1"/>
  <c r="BN73" i="1"/>
  <c r="BN55" i="1"/>
  <c r="BN51" i="1"/>
  <c r="BN47" i="1"/>
  <c r="BN230" i="1" s="1"/>
  <c r="BN41" i="1"/>
  <c r="BN35" i="1"/>
  <c r="BN30" i="1"/>
  <c r="BN22" i="1"/>
  <c r="BN20" i="1"/>
  <c r="BN227" i="1" s="1"/>
  <c r="BN19" i="1"/>
  <c r="BN18" i="1"/>
  <c r="BN17" i="1"/>
  <c r="BN182" i="1" l="1"/>
  <c r="BN224" i="1"/>
  <c r="BN15" i="1"/>
  <c r="BN225" i="1"/>
  <c r="BN231" i="1"/>
  <c r="BN71" i="1"/>
  <c r="CQ221" i="1"/>
  <c r="BP221" i="1"/>
  <c r="AE221" i="1"/>
  <c r="BN232" i="1"/>
  <c r="BN229" i="1"/>
  <c r="BN124" i="1"/>
  <c r="BN194" i="1"/>
  <c r="AC235" i="1"/>
  <c r="AC234" i="1"/>
  <c r="AC219" i="1"/>
  <c r="AC206" i="1"/>
  <c r="AC199" i="1"/>
  <c r="AC197" i="1"/>
  <c r="AC196" i="1"/>
  <c r="AC192" i="1"/>
  <c r="AC187" i="1"/>
  <c r="AC233" i="1" s="1"/>
  <c r="AC186" i="1"/>
  <c r="AC185" i="1"/>
  <c r="AC184" i="1"/>
  <c r="AC168" i="1"/>
  <c r="AC164" i="1"/>
  <c r="AC160" i="1"/>
  <c r="AC156" i="1"/>
  <c r="AC152" i="1"/>
  <c r="AC148" i="1"/>
  <c r="AC144" i="1"/>
  <c r="AC140" i="1"/>
  <c r="AC136" i="1"/>
  <c r="AC132" i="1"/>
  <c r="AC127" i="1"/>
  <c r="AC223" i="1" s="1"/>
  <c r="AC126" i="1"/>
  <c r="AC118" i="1"/>
  <c r="AC114" i="1"/>
  <c r="AC110" i="1"/>
  <c r="AC106" i="1"/>
  <c r="AC102" i="1"/>
  <c r="AC99" i="1"/>
  <c r="AC96" i="1"/>
  <c r="AC91" i="1"/>
  <c r="AC80" i="1"/>
  <c r="AC76" i="1"/>
  <c r="AC226" i="1" s="1"/>
  <c r="AC75" i="1"/>
  <c r="AC74" i="1"/>
  <c r="AC73" i="1"/>
  <c r="AC55" i="1"/>
  <c r="AC51" i="1"/>
  <c r="AC47" i="1"/>
  <c r="AC230" i="1" s="1"/>
  <c r="AC41" i="1"/>
  <c r="AC35" i="1"/>
  <c r="AC30" i="1"/>
  <c r="AC22" i="1"/>
  <c r="AC20" i="1"/>
  <c r="AC227" i="1" s="1"/>
  <c r="AC19" i="1"/>
  <c r="AC18" i="1"/>
  <c r="AC17" i="1"/>
  <c r="AC225" i="1" l="1"/>
  <c r="AC232" i="1"/>
  <c r="AC231" i="1"/>
  <c r="AC182" i="1"/>
  <c r="BN221" i="1"/>
  <c r="AC71" i="1"/>
  <c r="AC15" i="1"/>
  <c r="AC224" i="1"/>
  <c r="AC229" i="1"/>
  <c r="AC194" i="1"/>
  <c r="AC124" i="1"/>
  <c r="CO126" i="1"/>
  <c r="BL126" i="1"/>
  <c r="AA126" i="1"/>
  <c r="CP181" i="1"/>
  <c r="CR181" i="1" s="1"/>
  <c r="CT181" i="1" s="1"/>
  <c r="CV181" i="1" s="1"/>
  <c r="CX181" i="1" s="1"/>
  <c r="CZ181" i="1" s="1"/>
  <c r="AB181" i="1"/>
  <c r="AD181" i="1" s="1"/>
  <c r="AF181" i="1" s="1"/>
  <c r="AH181" i="1" s="1"/>
  <c r="AJ181" i="1" s="1"/>
  <c r="AL181" i="1" s="1"/>
  <c r="AN181" i="1" s="1"/>
  <c r="AP181" i="1" s="1"/>
  <c r="AR181" i="1" s="1"/>
  <c r="BM181" i="1"/>
  <c r="BO181" i="1" s="1"/>
  <c r="BQ181" i="1" s="1"/>
  <c r="BS181" i="1" s="1"/>
  <c r="BU181" i="1" s="1"/>
  <c r="BW181" i="1" s="1"/>
  <c r="AC221" i="1" l="1"/>
  <c r="CO235" i="1"/>
  <c r="CO234" i="1"/>
  <c r="CO219" i="1"/>
  <c r="CO206" i="1"/>
  <c r="CO199" i="1"/>
  <c r="CO197" i="1"/>
  <c r="CO196" i="1"/>
  <c r="CO192" i="1"/>
  <c r="CO187" i="1"/>
  <c r="CO233" i="1" s="1"/>
  <c r="CO186" i="1"/>
  <c r="CO185" i="1"/>
  <c r="CO184" i="1"/>
  <c r="CO182" i="1"/>
  <c r="CO168" i="1"/>
  <c r="CO164" i="1"/>
  <c r="CO160" i="1"/>
  <c r="CO156" i="1"/>
  <c r="CO152" i="1"/>
  <c r="CO148" i="1"/>
  <c r="CO144" i="1"/>
  <c r="CO140" i="1"/>
  <c r="CO136" i="1"/>
  <c r="CO132" i="1"/>
  <c r="CO127" i="1"/>
  <c r="CO223" i="1" s="1"/>
  <c r="CO118" i="1"/>
  <c r="CO114" i="1"/>
  <c r="CO110" i="1"/>
  <c r="CO106" i="1"/>
  <c r="CO102" i="1"/>
  <c r="CO99" i="1"/>
  <c r="CO96" i="1"/>
  <c r="CO91" i="1"/>
  <c r="CO80" i="1"/>
  <c r="CO76" i="1"/>
  <c r="CO75" i="1"/>
  <c r="CO74" i="1"/>
  <c r="CO73" i="1"/>
  <c r="CO55" i="1"/>
  <c r="CO51" i="1"/>
  <c r="CO47" i="1"/>
  <c r="CO230" i="1" s="1"/>
  <c r="CO41" i="1"/>
  <c r="CO35" i="1"/>
  <c r="CO30" i="1"/>
  <c r="CO22" i="1"/>
  <c r="CO20" i="1"/>
  <c r="CO227" i="1" s="1"/>
  <c r="CO19" i="1"/>
  <c r="CO18" i="1"/>
  <c r="CO17" i="1"/>
  <c r="BL235" i="1"/>
  <c r="BL234" i="1"/>
  <c r="BL219" i="1"/>
  <c r="BL206" i="1"/>
  <c r="BL199" i="1"/>
  <c r="BL197" i="1"/>
  <c r="BL196" i="1"/>
  <c r="BL192" i="1"/>
  <c r="BL187" i="1"/>
  <c r="BL233" i="1" s="1"/>
  <c r="BL186" i="1"/>
  <c r="BL185" i="1"/>
  <c r="BL184" i="1"/>
  <c r="BL182" i="1"/>
  <c r="BL177" i="1"/>
  <c r="BL168" i="1"/>
  <c r="BL164" i="1"/>
  <c r="BL160" i="1"/>
  <c r="BL156" i="1"/>
  <c r="BL152" i="1"/>
  <c r="BL148" i="1"/>
  <c r="BL144" i="1"/>
  <c r="BL140" i="1"/>
  <c r="BL136" i="1"/>
  <c r="BL132" i="1"/>
  <c r="BL127" i="1"/>
  <c r="BL118" i="1"/>
  <c r="BL114" i="1"/>
  <c r="BL110" i="1"/>
  <c r="BL106" i="1"/>
  <c r="BL102" i="1"/>
  <c r="BL99" i="1"/>
  <c r="BL96" i="1"/>
  <c r="BL91" i="1"/>
  <c r="BL80" i="1"/>
  <c r="BL76" i="1"/>
  <c r="BL75" i="1"/>
  <c r="BL74" i="1"/>
  <c r="BL73" i="1"/>
  <c r="BL55" i="1"/>
  <c r="BL51" i="1"/>
  <c r="BL47" i="1"/>
  <c r="BL41" i="1"/>
  <c r="BL35" i="1"/>
  <c r="BL30" i="1"/>
  <c r="BL22" i="1"/>
  <c r="BL20" i="1"/>
  <c r="BL227" i="1" s="1"/>
  <c r="BL19" i="1"/>
  <c r="BL18" i="1"/>
  <c r="BL17" i="1"/>
  <c r="AA235" i="1"/>
  <c r="AA234" i="1"/>
  <c r="AA219" i="1"/>
  <c r="AA206" i="1"/>
  <c r="AA199" i="1"/>
  <c r="AA197" i="1"/>
  <c r="AA196" i="1"/>
  <c r="AA192" i="1"/>
  <c r="AA187" i="1"/>
  <c r="AA233" i="1" s="1"/>
  <c r="AA186" i="1"/>
  <c r="AA185" i="1"/>
  <c r="AA184" i="1"/>
  <c r="AA168" i="1"/>
  <c r="AA164" i="1"/>
  <c r="AA160" i="1"/>
  <c r="AA156" i="1"/>
  <c r="AA152" i="1"/>
  <c r="AA148" i="1"/>
  <c r="AA144" i="1"/>
  <c r="AA140" i="1"/>
  <c r="AA136" i="1"/>
  <c r="AA132" i="1"/>
  <c r="AA127" i="1"/>
  <c r="AA114" i="1"/>
  <c r="AA110" i="1"/>
  <c r="AA106" i="1"/>
  <c r="AA102" i="1"/>
  <c r="AA99" i="1"/>
  <c r="AA96" i="1"/>
  <c r="AA91" i="1"/>
  <c r="AA80" i="1"/>
  <c r="AA76" i="1"/>
  <c r="AA226" i="1" s="1"/>
  <c r="AA75" i="1"/>
  <c r="AA74" i="1"/>
  <c r="AA73" i="1"/>
  <c r="AA55" i="1"/>
  <c r="AA51" i="1"/>
  <c r="AA47" i="1"/>
  <c r="AA230" i="1" s="1"/>
  <c r="AA41" i="1"/>
  <c r="AA35" i="1"/>
  <c r="AA30" i="1"/>
  <c r="AA22" i="1"/>
  <c r="AA20" i="1"/>
  <c r="AA19" i="1"/>
  <c r="AA18" i="1"/>
  <c r="AA17" i="1"/>
  <c r="AA182" i="1" l="1"/>
  <c r="AA124" i="1"/>
  <c r="AA232" i="1"/>
  <c r="BL232" i="1"/>
  <c r="BL124" i="1"/>
  <c r="CO232" i="1"/>
  <c r="CO124" i="1"/>
  <c r="BL224" i="1"/>
  <c r="BL225" i="1"/>
  <c r="BL15" i="1"/>
  <c r="CO15" i="1"/>
  <c r="AA223" i="1"/>
  <c r="BL230" i="1"/>
  <c r="BL71" i="1"/>
  <c r="AA231" i="1"/>
  <c r="CO225" i="1"/>
  <c r="CO229" i="1"/>
  <c r="CO224" i="1"/>
  <c r="CO71" i="1"/>
  <c r="BL229" i="1"/>
  <c r="AA15" i="1"/>
  <c r="AA227" i="1"/>
  <c r="CO226" i="1"/>
  <c r="CO231" i="1"/>
  <c r="CO194" i="1"/>
  <c r="BL223" i="1"/>
  <c r="BL226" i="1"/>
  <c r="BL231" i="1"/>
  <c r="BL194" i="1"/>
  <c r="AA225" i="1"/>
  <c r="AA71" i="1"/>
  <c r="AA118" i="1"/>
  <c r="AA224" i="1"/>
  <c r="AA229" i="1"/>
  <c r="AA194" i="1"/>
  <c r="BJ120" i="1"/>
  <c r="Y120" i="1"/>
  <c r="CO221" i="1" l="1"/>
  <c r="BL221" i="1"/>
  <c r="AA221" i="1"/>
  <c r="BJ235" i="1"/>
  <c r="BJ234" i="1"/>
  <c r="BJ219" i="1"/>
  <c r="BJ206" i="1"/>
  <c r="BJ199" i="1"/>
  <c r="BJ197" i="1"/>
  <c r="BJ196" i="1"/>
  <c r="BJ192" i="1"/>
  <c r="BJ187" i="1"/>
  <c r="BJ233" i="1" s="1"/>
  <c r="BJ186" i="1"/>
  <c r="BJ185" i="1"/>
  <c r="BJ184" i="1"/>
  <c r="BJ177" i="1"/>
  <c r="BJ168" i="1"/>
  <c r="BJ164" i="1"/>
  <c r="BJ160" i="1"/>
  <c r="BJ156" i="1"/>
  <c r="BJ152" i="1"/>
  <c r="BJ148" i="1"/>
  <c r="BJ144" i="1"/>
  <c r="BJ140" i="1"/>
  <c r="BJ136" i="1"/>
  <c r="BJ132" i="1"/>
  <c r="BJ127" i="1"/>
  <c r="BJ223" i="1" s="1"/>
  <c r="BJ126" i="1"/>
  <c r="BJ118" i="1"/>
  <c r="BJ114" i="1"/>
  <c r="BJ110" i="1"/>
  <c r="BJ106" i="1"/>
  <c r="BJ102" i="1"/>
  <c r="BJ99" i="1"/>
  <c r="BJ96" i="1"/>
  <c r="BJ91" i="1"/>
  <c r="BJ80" i="1"/>
  <c r="BJ76" i="1"/>
  <c r="BJ226" i="1" s="1"/>
  <c r="BJ75" i="1"/>
  <c r="BJ74" i="1"/>
  <c r="BJ73" i="1"/>
  <c r="BJ55" i="1"/>
  <c r="BJ51" i="1"/>
  <c r="BJ47" i="1"/>
  <c r="BJ230" i="1" s="1"/>
  <c r="BJ41" i="1"/>
  <c r="BJ35" i="1"/>
  <c r="BJ30" i="1"/>
  <c r="BJ22" i="1"/>
  <c r="BJ20" i="1"/>
  <c r="BJ227" i="1" s="1"/>
  <c r="BJ19" i="1"/>
  <c r="BJ18" i="1"/>
  <c r="BJ17" i="1"/>
  <c r="BJ182" i="1" l="1"/>
  <c r="BJ225" i="1"/>
  <c r="BJ231" i="1"/>
  <c r="BJ124" i="1"/>
  <c r="BJ232" i="1"/>
  <c r="BJ15" i="1"/>
  <c r="BJ71" i="1"/>
  <c r="BJ224" i="1"/>
  <c r="BJ229" i="1"/>
  <c r="BJ194" i="1"/>
  <c r="Y235" i="1"/>
  <c r="Y234" i="1"/>
  <c r="Y219" i="1"/>
  <c r="Y206" i="1"/>
  <c r="Y199" i="1"/>
  <c r="Y194" i="1" s="1"/>
  <c r="Y197" i="1"/>
  <c r="Y196" i="1"/>
  <c r="Y192" i="1"/>
  <c r="Y187" i="1"/>
  <c r="Y233" i="1" s="1"/>
  <c r="Y186" i="1"/>
  <c r="Y185" i="1"/>
  <c r="Y184" i="1"/>
  <c r="Y168" i="1"/>
  <c r="Y164" i="1"/>
  <c r="Y160" i="1"/>
  <c r="Y156" i="1"/>
  <c r="Y152" i="1"/>
  <c r="Y148" i="1"/>
  <c r="Y144" i="1"/>
  <c r="Y140" i="1"/>
  <c r="Y136" i="1"/>
  <c r="Y132" i="1"/>
  <c r="Y127" i="1"/>
  <c r="Y126" i="1"/>
  <c r="Y118" i="1"/>
  <c r="Y114" i="1"/>
  <c r="Y110" i="1"/>
  <c r="Y106" i="1"/>
  <c r="Y102" i="1"/>
  <c r="Y99" i="1"/>
  <c r="Y96" i="1"/>
  <c r="Y91" i="1"/>
  <c r="Y80" i="1"/>
  <c r="Y76" i="1"/>
  <c r="Y226" i="1" s="1"/>
  <c r="Y75" i="1"/>
  <c r="Y74" i="1"/>
  <c r="Y73" i="1"/>
  <c r="Y55" i="1"/>
  <c r="Y51" i="1"/>
  <c r="Y47" i="1"/>
  <c r="Y230" i="1" s="1"/>
  <c r="Y41" i="1"/>
  <c r="Y35" i="1"/>
  <c r="Y30" i="1"/>
  <c r="Y22" i="1"/>
  <c r="Y20" i="1"/>
  <c r="Y19" i="1"/>
  <c r="Y18" i="1"/>
  <c r="Y17" i="1"/>
  <c r="Y182" i="1" l="1"/>
  <c r="Y124" i="1"/>
  <c r="Y224" i="1"/>
  <c r="Y232" i="1"/>
  <c r="Y225" i="1"/>
  <c r="Y231" i="1"/>
  <c r="BJ221" i="1"/>
  <c r="Y223" i="1"/>
  <c r="Y227" i="1"/>
  <c r="Y229" i="1"/>
  <c r="Y15" i="1"/>
  <c r="Y71" i="1"/>
  <c r="W93" i="1"/>
  <c r="Y221" i="1" l="1"/>
  <c r="CM20" i="1"/>
  <c r="BH20" i="1"/>
  <c r="W20" i="1"/>
  <c r="W43" i="1"/>
  <c r="W17" i="1" s="1"/>
  <c r="CN46" i="1"/>
  <c r="CP46" i="1" s="1"/>
  <c r="CR46" i="1" s="1"/>
  <c r="CT46" i="1" s="1"/>
  <c r="CV46" i="1" s="1"/>
  <c r="CX46" i="1" s="1"/>
  <c r="CZ46" i="1" s="1"/>
  <c r="BI46" i="1"/>
  <c r="BK46" i="1" s="1"/>
  <c r="BM46" i="1" s="1"/>
  <c r="BO46" i="1" s="1"/>
  <c r="BQ46" i="1" s="1"/>
  <c r="BS46" i="1" s="1"/>
  <c r="BU46" i="1" s="1"/>
  <c r="BW46" i="1" s="1"/>
  <c r="CM41" i="1"/>
  <c r="BH41" i="1"/>
  <c r="X46" i="1"/>
  <c r="Z46" i="1" s="1"/>
  <c r="AB46" i="1" s="1"/>
  <c r="AD46" i="1" s="1"/>
  <c r="AF46" i="1" s="1"/>
  <c r="AH46" i="1" s="1"/>
  <c r="AJ46" i="1" s="1"/>
  <c r="AL46" i="1" s="1"/>
  <c r="AN46" i="1" s="1"/>
  <c r="AP46" i="1" s="1"/>
  <c r="AR46" i="1" s="1"/>
  <c r="BH17" i="1"/>
  <c r="CM17" i="1"/>
  <c r="CN40" i="1"/>
  <c r="CP40" i="1" s="1"/>
  <c r="CR40" i="1" s="1"/>
  <c r="CT40" i="1" s="1"/>
  <c r="CV40" i="1" s="1"/>
  <c r="CX40" i="1" s="1"/>
  <c r="CZ40" i="1" s="1"/>
  <c r="BI40" i="1"/>
  <c r="BK40" i="1" s="1"/>
  <c r="BM40" i="1" s="1"/>
  <c r="BO40" i="1" s="1"/>
  <c r="BQ40" i="1" s="1"/>
  <c r="BS40" i="1" s="1"/>
  <c r="BU40" i="1" s="1"/>
  <c r="BW40" i="1" s="1"/>
  <c r="X40" i="1"/>
  <c r="Z40" i="1" s="1"/>
  <c r="AB40" i="1" s="1"/>
  <c r="AD40" i="1" s="1"/>
  <c r="AF40" i="1" s="1"/>
  <c r="AH40" i="1" s="1"/>
  <c r="AJ40" i="1" s="1"/>
  <c r="AL40" i="1" s="1"/>
  <c r="AN40" i="1" s="1"/>
  <c r="AP40" i="1" s="1"/>
  <c r="AR40" i="1" s="1"/>
  <c r="W41" i="1" l="1"/>
  <c r="X20" i="1"/>
  <c r="Z20" i="1" s="1"/>
  <c r="AB20" i="1" s="1"/>
  <c r="AD20" i="1" s="1"/>
  <c r="AF20" i="1" s="1"/>
  <c r="AH20" i="1" s="1"/>
  <c r="AJ20" i="1" s="1"/>
  <c r="AL20" i="1" s="1"/>
  <c r="AN20" i="1" s="1"/>
  <c r="AP20" i="1" s="1"/>
  <c r="AR20" i="1" s="1"/>
  <c r="CN20" i="1"/>
  <c r="CP20" i="1" s="1"/>
  <c r="CR20" i="1" s="1"/>
  <c r="CT20" i="1" s="1"/>
  <c r="CV20" i="1" s="1"/>
  <c r="CX20" i="1" s="1"/>
  <c r="CZ20" i="1" s="1"/>
  <c r="BI20" i="1"/>
  <c r="BK20" i="1" s="1"/>
  <c r="BM20" i="1" s="1"/>
  <c r="BO20" i="1" s="1"/>
  <c r="BQ20" i="1" s="1"/>
  <c r="BS20" i="1" s="1"/>
  <c r="BU20" i="1" s="1"/>
  <c r="BW20" i="1" s="1"/>
  <c r="CN26" i="1"/>
  <c r="CP26" i="1" s="1"/>
  <c r="CR26" i="1" s="1"/>
  <c r="CT26" i="1" s="1"/>
  <c r="CV26" i="1" s="1"/>
  <c r="CX26" i="1" s="1"/>
  <c r="CZ26" i="1" s="1"/>
  <c r="BI26" i="1"/>
  <c r="BK26" i="1" s="1"/>
  <c r="BM26" i="1" s="1"/>
  <c r="BO26" i="1" s="1"/>
  <c r="BQ26" i="1" s="1"/>
  <c r="BS26" i="1" s="1"/>
  <c r="BU26" i="1" s="1"/>
  <c r="BW26" i="1" s="1"/>
  <c r="X26" i="1"/>
  <c r="Z26" i="1" s="1"/>
  <c r="AB26" i="1" s="1"/>
  <c r="AD26" i="1" s="1"/>
  <c r="AF26" i="1" s="1"/>
  <c r="AH26" i="1" s="1"/>
  <c r="AJ26" i="1" s="1"/>
  <c r="AL26" i="1" s="1"/>
  <c r="AN26" i="1" s="1"/>
  <c r="AP26" i="1" s="1"/>
  <c r="AR26" i="1" s="1"/>
  <c r="CM22" i="1"/>
  <c r="BH22" i="1"/>
  <c r="W22" i="1"/>
  <c r="CN34" i="1" l="1"/>
  <c r="CP34" i="1" s="1"/>
  <c r="CR34" i="1" s="1"/>
  <c r="CT34" i="1" s="1"/>
  <c r="CV34" i="1" s="1"/>
  <c r="CX34" i="1" s="1"/>
  <c r="CZ34" i="1" s="1"/>
  <c r="BI34" i="1"/>
  <c r="BK34" i="1" s="1"/>
  <c r="BM34" i="1" s="1"/>
  <c r="BO34" i="1" s="1"/>
  <c r="BQ34" i="1" s="1"/>
  <c r="BS34" i="1" s="1"/>
  <c r="BU34" i="1" s="1"/>
  <c r="BW34" i="1" s="1"/>
  <c r="X34" i="1"/>
  <c r="Z34" i="1" s="1"/>
  <c r="AB34" i="1" s="1"/>
  <c r="AD34" i="1" s="1"/>
  <c r="AF34" i="1" s="1"/>
  <c r="AH34" i="1" s="1"/>
  <c r="AJ34" i="1" s="1"/>
  <c r="AL34" i="1" s="1"/>
  <c r="AN34" i="1" s="1"/>
  <c r="AP34" i="1" s="1"/>
  <c r="AR34" i="1" s="1"/>
  <c r="CM227" i="1"/>
  <c r="CN227" i="1" s="1"/>
  <c r="CP227" i="1" s="1"/>
  <c r="CR227" i="1" s="1"/>
  <c r="CT227" i="1" s="1"/>
  <c r="CV227" i="1" s="1"/>
  <c r="CX227" i="1" s="1"/>
  <c r="CZ227" i="1" s="1"/>
  <c r="BH227" i="1"/>
  <c r="BI227" i="1" s="1"/>
  <c r="BK227" i="1" s="1"/>
  <c r="BM227" i="1" s="1"/>
  <c r="BO227" i="1" s="1"/>
  <c r="BQ227" i="1" s="1"/>
  <c r="BS227" i="1" s="1"/>
  <c r="BU227" i="1" s="1"/>
  <c r="BW227" i="1" s="1"/>
  <c r="W227" i="1"/>
  <c r="X227" i="1" s="1"/>
  <c r="Z227" i="1" s="1"/>
  <c r="AB227" i="1" s="1"/>
  <c r="AD227" i="1" s="1"/>
  <c r="AF227" i="1" s="1"/>
  <c r="AH227" i="1" s="1"/>
  <c r="AJ227" i="1" s="1"/>
  <c r="AL227" i="1" s="1"/>
  <c r="AN227" i="1" s="1"/>
  <c r="AP227" i="1" s="1"/>
  <c r="AR227" i="1" s="1"/>
  <c r="CN49" i="1"/>
  <c r="CP49" i="1" s="1"/>
  <c r="CR49" i="1" s="1"/>
  <c r="CT49" i="1" s="1"/>
  <c r="CV49" i="1" s="1"/>
  <c r="CX49" i="1" s="1"/>
  <c r="CZ49" i="1" s="1"/>
  <c r="CN50" i="1"/>
  <c r="CP50" i="1" s="1"/>
  <c r="CR50" i="1" s="1"/>
  <c r="CT50" i="1" s="1"/>
  <c r="CV50" i="1" s="1"/>
  <c r="CX50" i="1" s="1"/>
  <c r="CZ50" i="1" s="1"/>
  <c r="BI49" i="1"/>
  <c r="BK49" i="1" s="1"/>
  <c r="BM49" i="1" s="1"/>
  <c r="BO49" i="1" s="1"/>
  <c r="BQ49" i="1" s="1"/>
  <c r="BS49" i="1" s="1"/>
  <c r="BU49" i="1" s="1"/>
  <c r="BW49" i="1" s="1"/>
  <c r="BI50" i="1"/>
  <c r="BK50" i="1" s="1"/>
  <c r="BM50" i="1" s="1"/>
  <c r="BO50" i="1" s="1"/>
  <c r="BQ50" i="1" s="1"/>
  <c r="BS50" i="1" s="1"/>
  <c r="BU50" i="1" s="1"/>
  <c r="BW50" i="1" s="1"/>
  <c r="X49" i="1"/>
  <c r="Z49" i="1" s="1"/>
  <c r="AB49" i="1" s="1"/>
  <c r="AD49" i="1" s="1"/>
  <c r="AF49" i="1" s="1"/>
  <c r="AH49" i="1" s="1"/>
  <c r="AJ49" i="1" s="1"/>
  <c r="AL49" i="1" s="1"/>
  <c r="AN49" i="1" s="1"/>
  <c r="AP49" i="1" s="1"/>
  <c r="AR49" i="1" s="1"/>
  <c r="X50" i="1"/>
  <c r="Z50" i="1" s="1"/>
  <c r="AB50" i="1" s="1"/>
  <c r="AD50" i="1" s="1"/>
  <c r="AF50" i="1" s="1"/>
  <c r="AH50" i="1" s="1"/>
  <c r="AJ50" i="1" s="1"/>
  <c r="AL50" i="1" s="1"/>
  <c r="AN50" i="1" s="1"/>
  <c r="AP50" i="1" s="1"/>
  <c r="AR50" i="1" s="1"/>
  <c r="CM47" i="1"/>
  <c r="CM230" i="1" s="1"/>
  <c r="BH47" i="1"/>
  <c r="BH230" i="1" s="1"/>
  <c r="W47" i="1"/>
  <c r="W230" i="1" s="1"/>
  <c r="BI47" i="1" l="1"/>
  <c r="BK47" i="1" s="1"/>
  <c r="BM47" i="1" s="1"/>
  <c r="BO47" i="1" s="1"/>
  <c r="BQ47" i="1" s="1"/>
  <c r="BS47" i="1" s="1"/>
  <c r="BU47" i="1" s="1"/>
  <c r="BW47" i="1" s="1"/>
  <c r="X47" i="1"/>
  <c r="Z47" i="1" s="1"/>
  <c r="AB47" i="1" s="1"/>
  <c r="AD47" i="1" s="1"/>
  <c r="AF47" i="1" s="1"/>
  <c r="AH47" i="1" s="1"/>
  <c r="AJ47" i="1" s="1"/>
  <c r="AL47" i="1" s="1"/>
  <c r="AN47" i="1" s="1"/>
  <c r="AP47" i="1" s="1"/>
  <c r="AR47" i="1" s="1"/>
  <c r="CN47" i="1"/>
  <c r="CP47" i="1" s="1"/>
  <c r="CR47" i="1" s="1"/>
  <c r="CT47" i="1" s="1"/>
  <c r="CV47" i="1" s="1"/>
  <c r="CX47" i="1" s="1"/>
  <c r="CZ47" i="1" s="1"/>
  <c r="CM187" i="1"/>
  <c r="BH187" i="1"/>
  <c r="CM186" i="1"/>
  <c r="CN186" i="1" s="1"/>
  <c r="CP186" i="1" s="1"/>
  <c r="CR186" i="1" s="1"/>
  <c r="CT186" i="1" s="1"/>
  <c r="CV186" i="1" s="1"/>
  <c r="CX186" i="1" s="1"/>
  <c r="CZ186" i="1" s="1"/>
  <c r="BH186" i="1"/>
  <c r="BI186" i="1" s="1"/>
  <c r="BK186" i="1" s="1"/>
  <c r="BM186" i="1" s="1"/>
  <c r="BO186" i="1" s="1"/>
  <c r="BQ186" i="1" s="1"/>
  <c r="BS186" i="1" s="1"/>
  <c r="BU186" i="1" s="1"/>
  <c r="BW186" i="1" s="1"/>
  <c r="W186" i="1"/>
  <c r="X186" i="1" s="1"/>
  <c r="Z186" i="1" s="1"/>
  <c r="AB186" i="1" s="1"/>
  <c r="AD186" i="1" s="1"/>
  <c r="AF186" i="1" s="1"/>
  <c r="AH186" i="1" s="1"/>
  <c r="AJ186" i="1" s="1"/>
  <c r="AL186" i="1" s="1"/>
  <c r="AN186" i="1" s="1"/>
  <c r="AP186" i="1" s="1"/>
  <c r="AR186" i="1" s="1"/>
  <c r="CN191" i="1"/>
  <c r="CP191" i="1" s="1"/>
  <c r="CR191" i="1" s="1"/>
  <c r="CT191" i="1" s="1"/>
  <c r="CV191" i="1" s="1"/>
  <c r="CX191" i="1" s="1"/>
  <c r="CZ191" i="1" s="1"/>
  <c r="BI191" i="1"/>
  <c r="BK191" i="1" s="1"/>
  <c r="BM191" i="1" s="1"/>
  <c r="BO191" i="1" s="1"/>
  <c r="BQ191" i="1" s="1"/>
  <c r="BS191" i="1" s="1"/>
  <c r="BU191" i="1" s="1"/>
  <c r="BW191" i="1" s="1"/>
  <c r="BZ190" i="1"/>
  <c r="CB190" i="1" s="1"/>
  <c r="CD190" i="1" s="1"/>
  <c r="CF190" i="1" s="1"/>
  <c r="CH190" i="1" s="1"/>
  <c r="CJ190" i="1" s="1"/>
  <c r="X191" i="1"/>
  <c r="Z191" i="1" s="1"/>
  <c r="AB191" i="1" s="1"/>
  <c r="AD191" i="1" s="1"/>
  <c r="AF191" i="1" s="1"/>
  <c r="AH191" i="1" s="1"/>
  <c r="AJ191" i="1" s="1"/>
  <c r="AL191" i="1" s="1"/>
  <c r="AN191" i="1" s="1"/>
  <c r="AP191" i="1" s="1"/>
  <c r="AR191" i="1" s="1"/>
  <c r="W187" i="1" l="1"/>
  <c r="W182" i="1" s="1"/>
  <c r="CM127" i="1"/>
  <c r="CM223" i="1" s="1"/>
  <c r="CM126" i="1"/>
  <c r="BH127" i="1"/>
  <c r="BH223" i="1" s="1"/>
  <c r="BH126" i="1"/>
  <c r="W127" i="1"/>
  <c r="W223" i="1" s="1"/>
  <c r="W126" i="1"/>
  <c r="CN177" i="1"/>
  <c r="CP177" i="1" s="1"/>
  <c r="CR177" i="1" s="1"/>
  <c r="CT177" i="1" s="1"/>
  <c r="CV177" i="1" s="1"/>
  <c r="CX177" i="1" s="1"/>
  <c r="CZ177" i="1" s="1"/>
  <c r="CN179" i="1"/>
  <c r="CP179" i="1" s="1"/>
  <c r="CR179" i="1" s="1"/>
  <c r="CT179" i="1" s="1"/>
  <c r="CV179" i="1" s="1"/>
  <c r="CX179" i="1" s="1"/>
  <c r="CZ179" i="1" s="1"/>
  <c r="CN180" i="1"/>
  <c r="CP180" i="1" s="1"/>
  <c r="CR180" i="1" s="1"/>
  <c r="CT180" i="1" s="1"/>
  <c r="CV180" i="1" s="1"/>
  <c r="CX180" i="1" s="1"/>
  <c r="CZ180" i="1" s="1"/>
  <c r="X177" i="1"/>
  <c r="Z177" i="1" s="1"/>
  <c r="AB177" i="1" s="1"/>
  <c r="AD177" i="1" s="1"/>
  <c r="AF177" i="1" s="1"/>
  <c r="AH177" i="1" s="1"/>
  <c r="AJ177" i="1" s="1"/>
  <c r="AL177" i="1" s="1"/>
  <c r="AN177" i="1" s="1"/>
  <c r="AP177" i="1" s="1"/>
  <c r="AR177" i="1" s="1"/>
  <c r="X179" i="1"/>
  <c r="Z179" i="1" s="1"/>
  <c r="AB179" i="1" s="1"/>
  <c r="AD179" i="1" s="1"/>
  <c r="AF179" i="1" s="1"/>
  <c r="AH179" i="1" s="1"/>
  <c r="AJ179" i="1" s="1"/>
  <c r="AL179" i="1" s="1"/>
  <c r="AN179" i="1" s="1"/>
  <c r="AP179" i="1" s="1"/>
  <c r="AR179" i="1" s="1"/>
  <c r="X180" i="1"/>
  <c r="Z180" i="1" s="1"/>
  <c r="AB180" i="1" s="1"/>
  <c r="AD180" i="1" s="1"/>
  <c r="AF180" i="1" s="1"/>
  <c r="AH180" i="1" s="1"/>
  <c r="AJ180" i="1" s="1"/>
  <c r="AL180" i="1" s="1"/>
  <c r="AN180" i="1" s="1"/>
  <c r="AP180" i="1" s="1"/>
  <c r="AR180" i="1" s="1"/>
  <c r="BI179" i="1"/>
  <c r="BK179" i="1" s="1"/>
  <c r="BM179" i="1" s="1"/>
  <c r="BO179" i="1" s="1"/>
  <c r="BQ179" i="1" s="1"/>
  <c r="BS179" i="1" s="1"/>
  <c r="BU179" i="1" s="1"/>
  <c r="BW179" i="1" s="1"/>
  <c r="BI180" i="1"/>
  <c r="BK180" i="1" s="1"/>
  <c r="BM180" i="1" s="1"/>
  <c r="BO180" i="1" s="1"/>
  <c r="BQ180" i="1" s="1"/>
  <c r="BS180" i="1" s="1"/>
  <c r="BU180" i="1" s="1"/>
  <c r="BW180" i="1" s="1"/>
  <c r="BH177" i="1"/>
  <c r="BI177" i="1" s="1"/>
  <c r="BK177" i="1" s="1"/>
  <c r="BM177" i="1" s="1"/>
  <c r="BO177" i="1" s="1"/>
  <c r="BQ177" i="1" s="1"/>
  <c r="BS177" i="1" s="1"/>
  <c r="BU177" i="1" s="1"/>
  <c r="BW177" i="1" s="1"/>
  <c r="CM235" i="1"/>
  <c r="CM234" i="1"/>
  <c r="CM219" i="1"/>
  <c r="CM206" i="1"/>
  <c r="CM199" i="1"/>
  <c r="CM194" i="1" s="1"/>
  <c r="CM197" i="1"/>
  <c r="CM196" i="1"/>
  <c r="CM192" i="1"/>
  <c r="CM185" i="1"/>
  <c r="CM184" i="1"/>
  <c r="CM182" i="1"/>
  <c r="CM168" i="1"/>
  <c r="CM164" i="1"/>
  <c r="CM160" i="1"/>
  <c r="CM156" i="1"/>
  <c r="CM152" i="1"/>
  <c r="CM148" i="1"/>
  <c r="CM144" i="1"/>
  <c r="CM140" i="1"/>
  <c r="CM136" i="1"/>
  <c r="CM132" i="1"/>
  <c r="CM118" i="1"/>
  <c r="CM114" i="1"/>
  <c r="CM110" i="1"/>
  <c r="CM106" i="1"/>
  <c r="CM102" i="1"/>
  <c r="CM99" i="1"/>
  <c r="CM96" i="1"/>
  <c r="CM91" i="1"/>
  <c r="CM80" i="1"/>
  <c r="CM76" i="1"/>
  <c r="CM226" i="1" s="1"/>
  <c r="CM75" i="1"/>
  <c r="CM74" i="1"/>
  <c r="CM73" i="1"/>
  <c r="CM55" i="1"/>
  <c r="CM51" i="1"/>
  <c r="CM35" i="1"/>
  <c r="CM30" i="1"/>
  <c r="CM19" i="1"/>
  <c r="CM18" i="1"/>
  <c r="BH235" i="1"/>
  <c r="BH234" i="1"/>
  <c r="BH219" i="1"/>
  <c r="BH206" i="1"/>
  <c r="BH199" i="1"/>
  <c r="BH194" i="1" s="1"/>
  <c r="BH197" i="1"/>
  <c r="BH196" i="1"/>
  <c r="BH192" i="1"/>
  <c r="BH182" i="1"/>
  <c r="BH185" i="1"/>
  <c r="BH184" i="1"/>
  <c r="BH168" i="1"/>
  <c r="BH164" i="1"/>
  <c r="BH160" i="1"/>
  <c r="BH156" i="1"/>
  <c r="BH152" i="1"/>
  <c r="BH148" i="1"/>
  <c r="BH144" i="1"/>
  <c r="BH140" i="1"/>
  <c r="BH136" i="1"/>
  <c r="BH132" i="1"/>
  <c r="BH118" i="1"/>
  <c r="BH114" i="1"/>
  <c r="BH110" i="1"/>
  <c r="BH106" i="1"/>
  <c r="BH102" i="1"/>
  <c r="BH99" i="1"/>
  <c r="BH96" i="1"/>
  <c r="BH91" i="1"/>
  <c r="BH80" i="1"/>
  <c r="BH76" i="1"/>
  <c r="BH226" i="1" s="1"/>
  <c r="BH75" i="1"/>
  <c r="BH74" i="1"/>
  <c r="BH73" i="1"/>
  <c r="BH55" i="1"/>
  <c r="BH51" i="1"/>
  <c r="BH35" i="1"/>
  <c r="BH30" i="1"/>
  <c r="BH19" i="1"/>
  <c r="BH18" i="1"/>
  <c r="W235" i="1"/>
  <c r="W234" i="1"/>
  <c r="W219" i="1"/>
  <c r="W206" i="1"/>
  <c r="W199" i="1"/>
  <c r="W197" i="1"/>
  <c r="W196" i="1"/>
  <c r="W192" i="1"/>
  <c r="W185" i="1"/>
  <c r="W184" i="1"/>
  <c r="W168" i="1"/>
  <c r="W164" i="1"/>
  <c r="W160" i="1"/>
  <c r="W156" i="1"/>
  <c r="W152" i="1"/>
  <c r="W148" i="1"/>
  <c r="W144" i="1"/>
  <c r="W140" i="1"/>
  <c r="W136" i="1"/>
  <c r="W132" i="1"/>
  <c r="W118" i="1"/>
  <c r="W114" i="1"/>
  <c r="W110" i="1"/>
  <c r="W106" i="1"/>
  <c r="W102" i="1"/>
  <c r="W99" i="1"/>
  <c r="W96" i="1"/>
  <c r="W91" i="1"/>
  <c r="W80" i="1"/>
  <c r="W76" i="1"/>
  <c r="W75" i="1"/>
  <c r="W74" i="1"/>
  <c r="W73" i="1"/>
  <c r="W55" i="1"/>
  <c r="W51" i="1"/>
  <c r="W35" i="1"/>
  <c r="W30" i="1"/>
  <c r="W19" i="1"/>
  <c r="W18" i="1"/>
  <c r="BH15" i="1" l="1"/>
  <c r="CM15" i="1"/>
  <c r="W15" i="1"/>
  <c r="CM225" i="1"/>
  <c r="BH225" i="1"/>
  <c r="CM224" i="1"/>
  <c r="W225" i="1"/>
  <c r="W232" i="1"/>
  <c r="CM232" i="1"/>
  <c r="W124" i="1"/>
  <c r="BH224" i="1"/>
  <c r="W229" i="1"/>
  <c r="CM231" i="1"/>
  <c r="CM124" i="1"/>
  <c r="BH232" i="1"/>
  <c r="BH124" i="1"/>
  <c r="CM71" i="1"/>
  <c r="CM229" i="1"/>
  <c r="CM233" i="1"/>
  <c r="BH71" i="1"/>
  <c r="BH229" i="1"/>
  <c r="BH231" i="1"/>
  <c r="BH233" i="1"/>
  <c r="W71" i="1"/>
  <c r="W224" i="1"/>
  <c r="W226" i="1"/>
  <c r="W194" i="1"/>
  <c r="W231" i="1"/>
  <c r="W233" i="1"/>
  <c r="U235" i="1"/>
  <c r="U234" i="1"/>
  <c r="U230" i="1"/>
  <c r="U219" i="1"/>
  <c r="U206" i="1"/>
  <c r="U199" i="1"/>
  <c r="U194" i="1" s="1"/>
  <c r="U197" i="1"/>
  <c r="U196" i="1"/>
  <c r="U192" i="1"/>
  <c r="U187" i="1"/>
  <c r="U182" i="1" s="1"/>
  <c r="U185" i="1"/>
  <c r="U184" i="1"/>
  <c r="U168" i="1"/>
  <c r="U164" i="1"/>
  <c r="U160" i="1"/>
  <c r="U156" i="1"/>
  <c r="U152" i="1"/>
  <c r="U148" i="1"/>
  <c r="U144" i="1"/>
  <c r="U140" i="1"/>
  <c r="U136" i="1"/>
  <c r="U132" i="1"/>
  <c r="U127" i="1"/>
  <c r="U223" i="1" s="1"/>
  <c r="U126" i="1"/>
  <c r="U118" i="1"/>
  <c r="U114" i="1"/>
  <c r="U110" i="1"/>
  <c r="U106" i="1"/>
  <c r="U102" i="1"/>
  <c r="U99" i="1"/>
  <c r="U96" i="1"/>
  <c r="U91" i="1"/>
  <c r="U80" i="1"/>
  <c r="U76" i="1"/>
  <c r="U226" i="1" s="1"/>
  <c r="U75" i="1"/>
  <c r="U74" i="1"/>
  <c r="U73" i="1"/>
  <c r="U55" i="1"/>
  <c r="U51" i="1"/>
  <c r="U41" i="1"/>
  <c r="U35" i="1"/>
  <c r="U30" i="1"/>
  <c r="U22" i="1"/>
  <c r="U19" i="1"/>
  <c r="U18" i="1"/>
  <c r="U17" i="1"/>
  <c r="U225" i="1" l="1"/>
  <c r="U124" i="1"/>
  <c r="U224" i="1"/>
  <c r="U15" i="1"/>
  <c r="U71" i="1"/>
  <c r="U232" i="1"/>
  <c r="U229" i="1"/>
  <c r="CM221" i="1"/>
  <c r="BH221" i="1"/>
  <c r="W221" i="1"/>
  <c r="U231" i="1"/>
  <c r="U233" i="1"/>
  <c r="CK235" i="1"/>
  <c r="CK234" i="1"/>
  <c r="CK230" i="1"/>
  <c r="CK219" i="1"/>
  <c r="CK206" i="1"/>
  <c r="CK199" i="1"/>
  <c r="CK194" i="1" s="1"/>
  <c r="CK197" i="1"/>
  <c r="CK196" i="1"/>
  <c r="CK192" i="1"/>
  <c r="CK184" i="1"/>
  <c r="CK168" i="1"/>
  <c r="CK164" i="1"/>
  <c r="CK160" i="1"/>
  <c r="CK156" i="1"/>
  <c r="CK152" i="1"/>
  <c r="CK148" i="1"/>
  <c r="CK144" i="1"/>
  <c r="CK140" i="1"/>
  <c r="CK136" i="1"/>
  <c r="CK132" i="1"/>
  <c r="CK127" i="1"/>
  <c r="CK223" i="1" s="1"/>
  <c r="CK126" i="1"/>
  <c r="CK118" i="1"/>
  <c r="CK114" i="1"/>
  <c r="CK110" i="1"/>
  <c r="CK106" i="1"/>
  <c r="CK102" i="1"/>
  <c r="CK99" i="1"/>
  <c r="CK96" i="1"/>
  <c r="CK91" i="1"/>
  <c r="CK80" i="1"/>
  <c r="CK76" i="1"/>
  <c r="CK226" i="1" s="1"/>
  <c r="CK75" i="1"/>
  <c r="CK74" i="1"/>
  <c r="CK73" i="1"/>
  <c r="CK55" i="1"/>
  <c r="CK51" i="1"/>
  <c r="CK41" i="1"/>
  <c r="CK35" i="1"/>
  <c r="CK30" i="1"/>
  <c r="CK22" i="1"/>
  <c r="CK19" i="1"/>
  <c r="CK18" i="1"/>
  <c r="CK17" i="1"/>
  <c r="BF235" i="1"/>
  <c r="BF234" i="1"/>
  <c r="BF230" i="1"/>
  <c r="BF219" i="1"/>
  <c r="BF206" i="1"/>
  <c r="BF199" i="1"/>
  <c r="BF194" i="1" s="1"/>
  <c r="BF197" i="1"/>
  <c r="BF196" i="1"/>
  <c r="BF192" i="1"/>
  <c r="BF187" i="1"/>
  <c r="BF233" i="1" s="1"/>
  <c r="BF185" i="1"/>
  <c r="BF184" i="1"/>
  <c r="BF168" i="1"/>
  <c r="BF164" i="1"/>
  <c r="BF160" i="1"/>
  <c r="BF156" i="1"/>
  <c r="BF152" i="1"/>
  <c r="BF148" i="1"/>
  <c r="BF144" i="1"/>
  <c r="BF140" i="1"/>
  <c r="BF136" i="1"/>
  <c r="BF132" i="1"/>
  <c r="BF127" i="1"/>
  <c r="BF223" i="1" s="1"/>
  <c r="BF126" i="1"/>
  <c r="BF118" i="1"/>
  <c r="BF114" i="1"/>
  <c r="BF110" i="1"/>
  <c r="BF106" i="1"/>
  <c r="BF102" i="1"/>
  <c r="BF99" i="1"/>
  <c r="BF96" i="1"/>
  <c r="BF91" i="1"/>
  <c r="BF80" i="1"/>
  <c r="BF76" i="1"/>
  <c r="BF226" i="1" s="1"/>
  <c r="BF75" i="1"/>
  <c r="BF74" i="1"/>
  <c r="BF73" i="1"/>
  <c r="BF55" i="1"/>
  <c r="BF51" i="1"/>
  <c r="BF41" i="1"/>
  <c r="BF35" i="1"/>
  <c r="BF30" i="1"/>
  <c r="BF22" i="1"/>
  <c r="BF19" i="1"/>
  <c r="BF18" i="1"/>
  <c r="BF17" i="1"/>
  <c r="S235" i="1"/>
  <c r="S234" i="1"/>
  <c r="S230" i="1"/>
  <c r="S219" i="1"/>
  <c r="S206" i="1"/>
  <c r="S199" i="1"/>
  <c r="S194" i="1" s="1"/>
  <c r="S197" i="1"/>
  <c r="S196" i="1"/>
  <c r="S192" i="1"/>
  <c r="S187" i="1"/>
  <c r="S182" i="1" s="1"/>
  <c r="S185" i="1"/>
  <c r="S184" i="1"/>
  <c r="S168" i="1"/>
  <c r="S164" i="1"/>
  <c r="S160" i="1"/>
  <c r="S156" i="1"/>
  <c r="S152" i="1"/>
  <c r="S148" i="1"/>
  <c r="S144" i="1"/>
  <c r="S140" i="1"/>
  <c r="S136" i="1"/>
  <c r="S132" i="1"/>
  <c r="S127" i="1"/>
  <c r="S223" i="1" s="1"/>
  <c r="S126" i="1"/>
  <c r="S118" i="1"/>
  <c r="S114" i="1"/>
  <c r="S110" i="1"/>
  <c r="S106" i="1"/>
  <c r="S102" i="1"/>
  <c r="S99" i="1"/>
  <c r="S96" i="1"/>
  <c r="S91" i="1"/>
  <c r="S80" i="1"/>
  <c r="S76" i="1"/>
  <c r="S226" i="1" s="1"/>
  <c r="S75" i="1"/>
  <c r="S74" i="1"/>
  <c r="S73" i="1"/>
  <c r="S55" i="1"/>
  <c r="S51" i="1"/>
  <c r="S41" i="1"/>
  <c r="S35" i="1"/>
  <c r="S30" i="1"/>
  <c r="S22" i="1"/>
  <c r="S19" i="1"/>
  <c r="S18" i="1"/>
  <c r="S17" i="1"/>
  <c r="BF182" i="1" l="1"/>
  <c r="U221" i="1"/>
  <c r="BF231" i="1"/>
  <c r="S15" i="1"/>
  <c r="S231" i="1"/>
  <c r="S232" i="1"/>
  <c r="BF224" i="1"/>
  <c r="S124" i="1"/>
  <c r="S224" i="1"/>
  <c r="CK231" i="1"/>
  <c r="CK232" i="1"/>
  <c r="BF232" i="1"/>
  <c r="BF124" i="1"/>
  <c r="BF15" i="1"/>
  <c r="CK124" i="1"/>
  <c r="CK15" i="1"/>
  <c r="CK71" i="1"/>
  <c r="CK225" i="1"/>
  <c r="CK229" i="1"/>
  <c r="BF71" i="1"/>
  <c r="BF225" i="1"/>
  <c r="BF229" i="1"/>
  <c r="S71" i="1"/>
  <c r="S225" i="1"/>
  <c r="S229" i="1"/>
  <c r="S233" i="1"/>
  <c r="Q235" i="1"/>
  <c r="Q234" i="1"/>
  <c r="Q230" i="1"/>
  <c r="Q219" i="1"/>
  <c r="Q206" i="1"/>
  <c r="Q199" i="1"/>
  <c r="Q194" i="1" s="1"/>
  <c r="Q197" i="1"/>
  <c r="Q196" i="1"/>
  <c r="Q192" i="1"/>
  <c r="Q187" i="1"/>
  <c r="Q182" i="1" s="1"/>
  <c r="Q185" i="1"/>
  <c r="Q184" i="1"/>
  <c r="Q168" i="1"/>
  <c r="Q164" i="1"/>
  <c r="Q160" i="1"/>
  <c r="Q156" i="1"/>
  <c r="Q152" i="1"/>
  <c r="Q148" i="1"/>
  <c r="Q144" i="1"/>
  <c r="Q140" i="1"/>
  <c r="Q136" i="1"/>
  <c r="Q132" i="1"/>
  <c r="Q127" i="1"/>
  <c r="Q126" i="1"/>
  <c r="Q118" i="1"/>
  <c r="Q114" i="1"/>
  <c r="Q110" i="1"/>
  <c r="Q106" i="1"/>
  <c r="Q102" i="1"/>
  <c r="Q99" i="1"/>
  <c r="Q96" i="1"/>
  <c r="Q91" i="1"/>
  <c r="Q80" i="1"/>
  <c r="Q76" i="1"/>
  <c r="Q226" i="1" s="1"/>
  <c r="Q75" i="1"/>
  <c r="Q74" i="1"/>
  <c r="Q73" i="1"/>
  <c r="Q55" i="1"/>
  <c r="Q51" i="1"/>
  <c r="Q41" i="1"/>
  <c r="Q35" i="1"/>
  <c r="Q30" i="1"/>
  <c r="Q22" i="1"/>
  <c r="Q19" i="1"/>
  <c r="Q18" i="1"/>
  <c r="Q17" i="1"/>
  <c r="Q225" i="1" l="1"/>
  <c r="Q224" i="1"/>
  <c r="Q71" i="1"/>
  <c r="BF221" i="1"/>
  <c r="S221" i="1"/>
  <c r="Q232" i="1"/>
  <c r="Q124" i="1"/>
  <c r="Q15" i="1"/>
  <c r="Q223" i="1"/>
  <c r="Q229" i="1"/>
  <c r="Q231" i="1"/>
  <c r="Q233" i="1"/>
  <c r="O93" i="1"/>
  <c r="Q221" i="1" l="1"/>
  <c r="O126" i="1"/>
  <c r="O19" i="1"/>
  <c r="CI126" i="1" l="1"/>
  <c r="BD126" i="1"/>
  <c r="O82" i="1"/>
  <c r="CJ176" i="1" l="1"/>
  <c r="CL176" i="1" s="1"/>
  <c r="CN176" i="1" s="1"/>
  <c r="CP176" i="1" s="1"/>
  <c r="CR176" i="1" s="1"/>
  <c r="CT176" i="1" s="1"/>
  <c r="CV176" i="1" s="1"/>
  <c r="CX176" i="1" s="1"/>
  <c r="CZ176" i="1" s="1"/>
  <c r="BE176" i="1"/>
  <c r="BG176" i="1" s="1"/>
  <c r="BI176" i="1" s="1"/>
  <c r="BK176" i="1" s="1"/>
  <c r="BM176" i="1" s="1"/>
  <c r="BO176" i="1" s="1"/>
  <c r="BQ176" i="1" s="1"/>
  <c r="BS176" i="1" s="1"/>
  <c r="BU176" i="1" s="1"/>
  <c r="BW176" i="1" s="1"/>
  <c r="P176" i="1"/>
  <c r="R176" i="1" s="1"/>
  <c r="T176" i="1" s="1"/>
  <c r="V176" i="1" s="1"/>
  <c r="X176" i="1" s="1"/>
  <c r="Z176" i="1" s="1"/>
  <c r="AB176" i="1" s="1"/>
  <c r="AD176" i="1" s="1"/>
  <c r="AF176" i="1" s="1"/>
  <c r="AH176" i="1" s="1"/>
  <c r="AJ176" i="1" s="1"/>
  <c r="AL176" i="1" s="1"/>
  <c r="AN176" i="1" s="1"/>
  <c r="AP176" i="1" s="1"/>
  <c r="AR176" i="1" s="1"/>
  <c r="CI19" i="1" l="1"/>
  <c r="BD19" i="1"/>
  <c r="CJ59" i="1"/>
  <c r="CL59" i="1" s="1"/>
  <c r="CN59" i="1" s="1"/>
  <c r="CP59" i="1" s="1"/>
  <c r="CR59" i="1" s="1"/>
  <c r="CT59" i="1" s="1"/>
  <c r="CV59" i="1" s="1"/>
  <c r="CX59" i="1" s="1"/>
  <c r="CZ59" i="1" s="1"/>
  <c r="BE59" i="1"/>
  <c r="BG59" i="1" s="1"/>
  <c r="BI59" i="1" s="1"/>
  <c r="BK59" i="1" s="1"/>
  <c r="BM59" i="1" s="1"/>
  <c r="BO59" i="1" s="1"/>
  <c r="BQ59" i="1" s="1"/>
  <c r="BS59" i="1" s="1"/>
  <c r="BU59" i="1" s="1"/>
  <c r="BW59" i="1" s="1"/>
  <c r="P59" i="1"/>
  <c r="R59" i="1" s="1"/>
  <c r="T59" i="1" s="1"/>
  <c r="V59" i="1" s="1"/>
  <c r="X59" i="1" s="1"/>
  <c r="Z59" i="1" s="1"/>
  <c r="AB59" i="1" s="1"/>
  <c r="AD59" i="1" s="1"/>
  <c r="AF59" i="1" s="1"/>
  <c r="AH59" i="1" s="1"/>
  <c r="AJ59" i="1" s="1"/>
  <c r="AL59" i="1" s="1"/>
  <c r="AN59" i="1" s="1"/>
  <c r="AP59" i="1" s="1"/>
  <c r="AR59" i="1" s="1"/>
  <c r="CI55" i="1"/>
  <c r="BD55" i="1"/>
  <c r="O55" i="1"/>
  <c r="P175" i="1" l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AL175" i="1" s="1"/>
  <c r="AN175" i="1" s="1"/>
  <c r="AP175" i="1" s="1"/>
  <c r="AR175" i="1" s="1"/>
  <c r="BE175" i="1"/>
  <c r="BG175" i="1" s="1"/>
  <c r="BI175" i="1" s="1"/>
  <c r="BK175" i="1" s="1"/>
  <c r="BM175" i="1" s="1"/>
  <c r="BO175" i="1" s="1"/>
  <c r="BQ175" i="1" s="1"/>
  <c r="BS175" i="1" s="1"/>
  <c r="BU175" i="1" s="1"/>
  <c r="BW175" i="1" s="1"/>
  <c r="CJ174" i="1"/>
  <c r="CL174" i="1" s="1"/>
  <c r="CN174" i="1" s="1"/>
  <c r="CP174" i="1" s="1"/>
  <c r="CR174" i="1" s="1"/>
  <c r="CT174" i="1" s="1"/>
  <c r="CV174" i="1" s="1"/>
  <c r="CX174" i="1" s="1"/>
  <c r="CZ174" i="1" s="1"/>
  <c r="CJ175" i="1"/>
  <c r="CL175" i="1" s="1"/>
  <c r="CN175" i="1" s="1"/>
  <c r="CP175" i="1" s="1"/>
  <c r="CR175" i="1" s="1"/>
  <c r="CT175" i="1" s="1"/>
  <c r="CV175" i="1" s="1"/>
  <c r="CX175" i="1" s="1"/>
  <c r="CZ175" i="1" s="1"/>
  <c r="P174" i="1"/>
  <c r="R174" i="1" s="1"/>
  <c r="T174" i="1" s="1"/>
  <c r="V174" i="1" s="1"/>
  <c r="X174" i="1" s="1"/>
  <c r="Z174" i="1" s="1"/>
  <c r="AB174" i="1" s="1"/>
  <c r="AD174" i="1" s="1"/>
  <c r="AF174" i="1" s="1"/>
  <c r="AH174" i="1" s="1"/>
  <c r="AJ174" i="1" s="1"/>
  <c r="AL174" i="1" s="1"/>
  <c r="AN174" i="1" s="1"/>
  <c r="AP174" i="1" s="1"/>
  <c r="AR174" i="1" s="1"/>
  <c r="BE174" i="1"/>
  <c r="BG174" i="1" s="1"/>
  <c r="BI174" i="1" s="1"/>
  <c r="BK174" i="1" s="1"/>
  <c r="BM174" i="1" s="1"/>
  <c r="BO174" i="1" s="1"/>
  <c r="BQ174" i="1" s="1"/>
  <c r="BS174" i="1" s="1"/>
  <c r="BU174" i="1" s="1"/>
  <c r="BW174" i="1" s="1"/>
  <c r="CI235" i="1"/>
  <c r="CI234" i="1"/>
  <c r="CI230" i="1"/>
  <c r="CI219" i="1"/>
  <c r="CI206" i="1"/>
  <c r="CI199" i="1"/>
  <c r="CI194" i="1" s="1"/>
  <c r="CI197" i="1"/>
  <c r="CI196" i="1"/>
  <c r="CI192" i="1"/>
  <c r="CI187" i="1"/>
  <c r="CI182" i="1" s="1"/>
  <c r="CI185" i="1"/>
  <c r="CI184" i="1"/>
  <c r="CI168" i="1"/>
  <c r="CI164" i="1"/>
  <c r="CI160" i="1"/>
  <c r="CI156" i="1"/>
  <c r="CI152" i="1"/>
  <c r="CI148" i="1"/>
  <c r="CI144" i="1"/>
  <c r="CI140" i="1"/>
  <c r="CI136" i="1"/>
  <c r="CI132" i="1"/>
  <c r="CI127" i="1"/>
  <c r="CI223" i="1" s="1"/>
  <c r="CI118" i="1"/>
  <c r="CI114" i="1"/>
  <c r="CI110" i="1"/>
  <c r="CI106" i="1"/>
  <c r="CI102" i="1"/>
  <c r="CI99" i="1"/>
  <c r="CI96" i="1"/>
  <c r="CI91" i="1"/>
  <c r="CI80" i="1"/>
  <c r="CI76" i="1"/>
  <c r="CI226" i="1" s="1"/>
  <c r="CI75" i="1"/>
  <c r="CI74" i="1"/>
  <c r="CI73" i="1"/>
  <c r="CI51" i="1"/>
  <c r="CI41" i="1"/>
  <c r="CI35" i="1"/>
  <c r="CI30" i="1"/>
  <c r="CI22" i="1"/>
  <c r="CI18" i="1"/>
  <c r="CI17" i="1"/>
  <c r="BD235" i="1"/>
  <c r="BD234" i="1"/>
  <c r="BD230" i="1"/>
  <c r="BD219" i="1"/>
  <c r="BD206" i="1"/>
  <c r="BD199" i="1"/>
  <c r="BD194" i="1" s="1"/>
  <c r="BD197" i="1"/>
  <c r="BD196" i="1"/>
  <c r="BD192" i="1"/>
  <c r="BD187" i="1"/>
  <c r="BD182" i="1" s="1"/>
  <c r="BD185" i="1"/>
  <c r="BD184" i="1"/>
  <c r="BD168" i="1"/>
  <c r="BD164" i="1"/>
  <c r="BD160" i="1"/>
  <c r="BD156" i="1"/>
  <c r="BD152" i="1"/>
  <c r="BD148" i="1"/>
  <c r="BD144" i="1"/>
  <c r="BD140" i="1"/>
  <c r="BD136" i="1"/>
  <c r="BD132" i="1"/>
  <c r="BD127" i="1"/>
  <c r="BD223" i="1" s="1"/>
  <c r="BD118" i="1"/>
  <c r="BD114" i="1"/>
  <c r="BD110" i="1"/>
  <c r="BD106" i="1"/>
  <c r="BD102" i="1"/>
  <c r="BD99" i="1"/>
  <c r="BD96" i="1"/>
  <c r="BD91" i="1"/>
  <c r="BD80" i="1"/>
  <c r="BD76" i="1"/>
  <c r="BD226" i="1" s="1"/>
  <c r="BD75" i="1"/>
  <c r="BD74" i="1"/>
  <c r="BD73" i="1"/>
  <c r="BD51" i="1"/>
  <c r="BD41" i="1"/>
  <c r="BD35" i="1"/>
  <c r="BD30" i="1"/>
  <c r="BD22" i="1"/>
  <c r="BD18" i="1"/>
  <c r="BD17" i="1"/>
  <c r="O235" i="1"/>
  <c r="O234" i="1"/>
  <c r="O230" i="1"/>
  <c r="O219" i="1"/>
  <c r="O206" i="1"/>
  <c r="O199" i="1"/>
  <c r="O194" i="1" s="1"/>
  <c r="O197" i="1"/>
  <c r="O196" i="1"/>
  <c r="O192" i="1"/>
  <c r="O187" i="1"/>
  <c r="O182" i="1" s="1"/>
  <c r="O185" i="1"/>
  <c r="O184" i="1"/>
  <c r="O168" i="1"/>
  <c r="O164" i="1"/>
  <c r="O160" i="1"/>
  <c r="O156" i="1"/>
  <c r="O152" i="1"/>
  <c r="O148" i="1"/>
  <c r="O144" i="1"/>
  <c r="O140" i="1"/>
  <c r="O136" i="1"/>
  <c r="O132" i="1"/>
  <c r="O127" i="1"/>
  <c r="O223" i="1" s="1"/>
  <c r="O118" i="1"/>
  <c r="O114" i="1"/>
  <c r="O110" i="1"/>
  <c r="O106" i="1"/>
  <c r="O102" i="1"/>
  <c r="O99" i="1"/>
  <c r="O96" i="1"/>
  <c r="O91" i="1"/>
  <c r="O80" i="1"/>
  <c r="O76" i="1"/>
  <c r="O226" i="1" s="1"/>
  <c r="O75" i="1"/>
  <c r="O74" i="1"/>
  <c r="O73" i="1"/>
  <c r="O51" i="1"/>
  <c r="O41" i="1"/>
  <c r="O35" i="1"/>
  <c r="O30" i="1"/>
  <c r="O22" i="1"/>
  <c r="O18" i="1"/>
  <c r="O17" i="1"/>
  <c r="O124" i="1" l="1"/>
  <c r="CI232" i="1"/>
  <c r="BD232" i="1"/>
  <c r="O232" i="1"/>
  <c r="CI124" i="1"/>
  <c r="BD124" i="1"/>
  <c r="CI224" i="1"/>
  <c r="O224" i="1"/>
  <c r="BD71" i="1"/>
  <c r="O15" i="1"/>
  <c r="CI231" i="1"/>
  <c r="BD224" i="1"/>
  <c r="CI71" i="1"/>
  <c r="CI225" i="1"/>
  <c r="O231" i="1"/>
  <c r="BD231" i="1"/>
  <c r="O71" i="1"/>
  <c r="CI15" i="1"/>
  <c r="CI229" i="1"/>
  <c r="CI233" i="1"/>
  <c r="BD15" i="1"/>
  <c r="BD225" i="1"/>
  <c r="BD229" i="1"/>
  <c r="BD233" i="1"/>
  <c r="O225" i="1"/>
  <c r="O229" i="1"/>
  <c r="O233" i="1"/>
  <c r="CG19" i="1"/>
  <c r="CG18" i="1"/>
  <c r="CG17" i="1"/>
  <c r="BB19" i="1"/>
  <c r="BB18" i="1"/>
  <c r="BB17" i="1"/>
  <c r="M18" i="1"/>
  <c r="M17" i="1"/>
  <c r="CH57" i="1"/>
  <c r="CJ57" i="1" s="1"/>
  <c r="CL57" i="1" s="1"/>
  <c r="CN57" i="1" s="1"/>
  <c r="CP57" i="1" s="1"/>
  <c r="CR57" i="1" s="1"/>
  <c r="CT57" i="1" s="1"/>
  <c r="CV57" i="1" s="1"/>
  <c r="CX57" i="1" s="1"/>
  <c r="CZ57" i="1" s="1"/>
  <c r="CH58" i="1"/>
  <c r="CJ58" i="1" s="1"/>
  <c r="CL58" i="1" s="1"/>
  <c r="CN58" i="1" s="1"/>
  <c r="CP58" i="1" s="1"/>
  <c r="CR58" i="1" s="1"/>
  <c r="CT58" i="1" s="1"/>
  <c r="CV58" i="1" s="1"/>
  <c r="CX58" i="1" s="1"/>
  <c r="CZ58" i="1" s="1"/>
  <c r="BC57" i="1"/>
  <c r="BE57" i="1" s="1"/>
  <c r="BG57" i="1" s="1"/>
  <c r="BI57" i="1" s="1"/>
  <c r="BK57" i="1" s="1"/>
  <c r="BM57" i="1" s="1"/>
  <c r="BO57" i="1" s="1"/>
  <c r="BQ57" i="1" s="1"/>
  <c r="BS57" i="1" s="1"/>
  <c r="BU57" i="1" s="1"/>
  <c r="BW57" i="1" s="1"/>
  <c r="BC58" i="1"/>
  <c r="BE58" i="1" s="1"/>
  <c r="BG58" i="1" s="1"/>
  <c r="BI58" i="1" s="1"/>
  <c r="BK58" i="1" s="1"/>
  <c r="BM58" i="1" s="1"/>
  <c r="BO58" i="1" s="1"/>
  <c r="BQ58" i="1" s="1"/>
  <c r="BS58" i="1" s="1"/>
  <c r="BU58" i="1" s="1"/>
  <c r="BW58" i="1" s="1"/>
  <c r="N55" i="1"/>
  <c r="P55" i="1" s="1"/>
  <c r="R55" i="1" s="1"/>
  <c r="T55" i="1" s="1"/>
  <c r="V55" i="1" s="1"/>
  <c r="X55" i="1" s="1"/>
  <c r="Z55" i="1" s="1"/>
  <c r="AB55" i="1" s="1"/>
  <c r="AD55" i="1" s="1"/>
  <c r="AF55" i="1" s="1"/>
  <c r="AH55" i="1" s="1"/>
  <c r="AJ55" i="1" s="1"/>
  <c r="AL55" i="1" s="1"/>
  <c r="AN55" i="1" s="1"/>
  <c r="AP55" i="1" s="1"/>
  <c r="AR55" i="1" s="1"/>
  <c r="N57" i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AL57" i="1" s="1"/>
  <c r="AN57" i="1" s="1"/>
  <c r="AP57" i="1" s="1"/>
  <c r="AR57" i="1" s="1"/>
  <c r="N58" i="1"/>
  <c r="P58" i="1" s="1"/>
  <c r="R58" i="1" s="1"/>
  <c r="T58" i="1" s="1"/>
  <c r="V58" i="1" s="1"/>
  <c r="X58" i="1" s="1"/>
  <c r="Z58" i="1" s="1"/>
  <c r="AB58" i="1" s="1"/>
  <c r="AD58" i="1" s="1"/>
  <c r="AF58" i="1" s="1"/>
  <c r="AH58" i="1" s="1"/>
  <c r="AJ58" i="1" s="1"/>
  <c r="AL58" i="1" s="1"/>
  <c r="AN58" i="1" s="1"/>
  <c r="AP58" i="1" s="1"/>
  <c r="AR58" i="1" s="1"/>
  <c r="CG55" i="1"/>
  <c r="CH55" i="1" s="1"/>
  <c r="CJ55" i="1" s="1"/>
  <c r="CL55" i="1" s="1"/>
  <c r="CN55" i="1" s="1"/>
  <c r="CP55" i="1" s="1"/>
  <c r="CR55" i="1" s="1"/>
  <c r="CT55" i="1" s="1"/>
  <c r="CV55" i="1" s="1"/>
  <c r="CX55" i="1" s="1"/>
  <c r="CZ55" i="1" s="1"/>
  <c r="BB55" i="1"/>
  <c r="BC55" i="1" s="1"/>
  <c r="BE55" i="1" s="1"/>
  <c r="BG55" i="1" s="1"/>
  <c r="BI55" i="1" s="1"/>
  <c r="BK55" i="1" s="1"/>
  <c r="BM55" i="1" s="1"/>
  <c r="BO55" i="1" s="1"/>
  <c r="BQ55" i="1" s="1"/>
  <c r="BS55" i="1" s="1"/>
  <c r="BU55" i="1" s="1"/>
  <c r="BW55" i="1" s="1"/>
  <c r="CK187" i="1" l="1"/>
  <c r="CK185" i="1"/>
  <c r="CK224" i="1" s="1"/>
  <c r="CI221" i="1"/>
  <c r="BD221" i="1"/>
  <c r="O221" i="1"/>
  <c r="N69" i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AL69" i="1" s="1"/>
  <c r="AN69" i="1" s="1"/>
  <c r="AP69" i="1" s="1"/>
  <c r="AR69" i="1" s="1"/>
  <c r="N70" i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AL70" i="1" s="1"/>
  <c r="AN70" i="1" s="1"/>
  <c r="AP70" i="1" s="1"/>
  <c r="AR70" i="1" s="1"/>
  <c r="M67" i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AH67" i="1" s="1"/>
  <c r="AJ67" i="1" s="1"/>
  <c r="AL67" i="1" s="1"/>
  <c r="AN67" i="1" s="1"/>
  <c r="AP67" i="1" s="1"/>
  <c r="AR67" i="1" s="1"/>
  <c r="CG67" i="1"/>
  <c r="CH67" i="1" s="1"/>
  <c r="CJ67" i="1" s="1"/>
  <c r="CL67" i="1" s="1"/>
  <c r="CN67" i="1" s="1"/>
  <c r="CP67" i="1" s="1"/>
  <c r="CR67" i="1" s="1"/>
  <c r="CT67" i="1" s="1"/>
  <c r="CV67" i="1" s="1"/>
  <c r="CX67" i="1" s="1"/>
  <c r="CZ67" i="1" s="1"/>
  <c r="BB67" i="1"/>
  <c r="BC67" i="1" s="1"/>
  <c r="BE67" i="1" s="1"/>
  <c r="BG67" i="1" s="1"/>
  <c r="BI67" i="1" s="1"/>
  <c r="BK67" i="1" s="1"/>
  <c r="BM67" i="1" s="1"/>
  <c r="BO67" i="1" s="1"/>
  <c r="BQ67" i="1" s="1"/>
  <c r="BS67" i="1" s="1"/>
  <c r="BU67" i="1" s="1"/>
  <c r="BW67" i="1" s="1"/>
  <c r="CH69" i="1"/>
  <c r="CJ69" i="1" s="1"/>
  <c r="CL69" i="1" s="1"/>
  <c r="CN69" i="1" s="1"/>
  <c r="CP69" i="1" s="1"/>
  <c r="CR69" i="1" s="1"/>
  <c r="CT69" i="1" s="1"/>
  <c r="CV69" i="1" s="1"/>
  <c r="CX69" i="1" s="1"/>
  <c r="CZ69" i="1" s="1"/>
  <c r="CH70" i="1"/>
  <c r="CJ70" i="1" s="1"/>
  <c r="CL70" i="1" s="1"/>
  <c r="CN70" i="1" s="1"/>
  <c r="CP70" i="1" s="1"/>
  <c r="CR70" i="1" s="1"/>
  <c r="CT70" i="1" s="1"/>
  <c r="CV70" i="1" s="1"/>
  <c r="CX70" i="1" s="1"/>
  <c r="CZ70" i="1" s="1"/>
  <c r="BC69" i="1"/>
  <c r="BE69" i="1" s="1"/>
  <c r="BG69" i="1" s="1"/>
  <c r="BI69" i="1" s="1"/>
  <c r="BK69" i="1" s="1"/>
  <c r="BM69" i="1" s="1"/>
  <c r="BO69" i="1" s="1"/>
  <c r="BQ69" i="1" s="1"/>
  <c r="BS69" i="1" s="1"/>
  <c r="BU69" i="1" s="1"/>
  <c r="BW69" i="1" s="1"/>
  <c r="BC70" i="1"/>
  <c r="BE70" i="1" s="1"/>
  <c r="BG70" i="1" s="1"/>
  <c r="BI70" i="1" s="1"/>
  <c r="BK70" i="1" s="1"/>
  <c r="BM70" i="1" s="1"/>
  <c r="BO70" i="1" s="1"/>
  <c r="BQ70" i="1" s="1"/>
  <c r="BS70" i="1" s="1"/>
  <c r="BU70" i="1" s="1"/>
  <c r="BW70" i="1" s="1"/>
  <c r="CK182" i="1" l="1"/>
  <c r="CK221" i="1" s="1"/>
  <c r="CK233" i="1"/>
  <c r="CG235" i="1"/>
  <c r="CG234" i="1"/>
  <c r="CG230" i="1"/>
  <c r="CG219" i="1"/>
  <c r="CG206" i="1"/>
  <c r="CG199" i="1"/>
  <c r="CG194" i="1" s="1"/>
  <c r="CG197" i="1"/>
  <c r="CG196" i="1"/>
  <c r="CG192" i="1"/>
  <c r="CG187" i="1"/>
  <c r="CG182" i="1" s="1"/>
  <c r="CG185" i="1"/>
  <c r="CG184" i="1"/>
  <c r="CG168" i="1"/>
  <c r="CG164" i="1"/>
  <c r="CG160" i="1"/>
  <c r="CG156" i="1"/>
  <c r="CG152" i="1"/>
  <c r="CG148" i="1"/>
  <c r="CG144" i="1"/>
  <c r="CG140" i="1"/>
  <c r="CG136" i="1"/>
  <c r="CG132" i="1"/>
  <c r="CG127" i="1"/>
  <c r="CG223" i="1" s="1"/>
  <c r="CG126" i="1"/>
  <c r="CG118" i="1"/>
  <c r="CG114" i="1"/>
  <c r="CG110" i="1"/>
  <c r="CG106" i="1"/>
  <c r="CG102" i="1"/>
  <c r="CG99" i="1"/>
  <c r="CG96" i="1"/>
  <c r="CG91" i="1"/>
  <c r="CG80" i="1"/>
  <c r="CG76" i="1"/>
  <c r="CG226" i="1" s="1"/>
  <c r="CG75" i="1"/>
  <c r="CG225" i="1" s="1"/>
  <c r="CG74" i="1"/>
  <c r="CG73" i="1"/>
  <c r="CG51" i="1"/>
  <c r="CG41" i="1"/>
  <c r="CG35" i="1"/>
  <c r="CG30" i="1"/>
  <c r="CG22" i="1"/>
  <c r="BB235" i="1"/>
  <c r="BB234" i="1"/>
  <c r="BB230" i="1"/>
  <c r="BB219" i="1"/>
  <c r="BB206" i="1"/>
  <c r="BB199" i="1"/>
  <c r="BB194" i="1" s="1"/>
  <c r="BB197" i="1"/>
  <c r="BB196" i="1"/>
  <c r="BB192" i="1"/>
  <c r="BB187" i="1"/>
  <c r="BB182" i="1" s="1"/>
  <c r="BB185" i="1"/>
  <c r="BB184" i="1"/>
  <c r="BB168" i="1"/>
  <c r="BB164" i="1"/>
  <c r="BB160" i="1"/>
  <c r="BB156" i="1"/>
  <c r="BB152" i="1"/>
  <c r="BB148" i="1"/>
  <c r="BB144" i="1"/>
  <c r="BB140" i="1"/>
  <c r="BB136" i="1"/>
  <c r="BB132" i="1"/>
  <c r="BB127" i="1"/>
  <c r="BB223" i="1" s="1"/>
  <c r="BB126" i="1"/>
  <c r="BB118" i="1"/>
  <c r="BB114" i="1"/>
  <c r="BB110" i="1"/>
  <c r="BB106" i="1"/>
  <c r="BB102" i="1"/>
  <c r="BB99" i="1"/>
  <c r="BB96" i="1"/>
  <c r="BB91" i="1"/>
  <c r="BB80" i="1"/>
  <c r="BB76" i="1"/>
  <c r="BB226" i="1" s="1"/>
  <c r="BB75" i="1"/>
  <c r="BB225" i="1" s="1"/>
  <c r="BB74" i="1"/>
  <c r="BB73" i="1"/>
  <c r="BB51" i="1"/>
  <c r="BB41" i="1"/>
  <c r="BB35" i="1"/>
  <c r="BB30" i="1"/>
  <c r="BB22" i="1"/>
  <c r="M235" i="1"/>
  <c r="M234" i="1"/>
  <c r="M230" i="1"/>
  <c r="M219" i="1"/>
  <c r="M206" i="1"/>
  <c r="M199" i="1"/>
  <c r="M194" i="1" s="1"/>
  <c r="M197" i="1"/>
  <c r="M196" i="1"/>
  <c r="M192" i="1"/>
  <c r="M187" i="1"/>
  <c r="M182" i="1" s="1"/>
  <c r="M185" i="1"/>
  <c r="M184" i="1"/>
  <c r="M168" i="1"/>
  <c r="M164" i="1"/>
  <c r="M160" i="1"/>
  <c r="M156" i="1"/>
  <c r="M152" i="1"/>
  <c r="M148" i="1"/>
  <c r="M144" i="1"/>
  <c r="M140" i="1"/>
  <c r="M136" i="1"/>
  <c r="M132" i="1"/>
  <c r="M127" i="1"/>
  <c r="M223" i="1" s="1"/>
  <c r="M126" i="1"/>
  <c r="M118" i="1"/>
  <c r="M114" i="1"/>
  <c r="M110" i="1"/>
  <c r="M106" i="1"/>
  <c r="M102" i="1"/>
  <c r="M99" i="1"/>
  <c r="M96" i="1"/>
  <c r="M91" i="1"/>
  <c r="M80" i="1"/>
  <c r="M76" i="1"/>
  <c r="M226" i="1" s="1"/>
  <c r="M75" i="1"/>
  <c r="M74" i="1"/>
  <c r="M73" i="1"/>
  <c r="M51" i="1"/>
  <c r="M41" i="1"/>
  <c r="M35" i="1"/>
  <c r="M30" i="1"/>
  <c r="M22" i="1"/>
  <c r="M19" i="1"/>
  <c r="M225" i="1" s="1"/>
  <c r="M15" i="1" l="1"/>
  <c r="CG224" i="1"/>
  <c r="BB229" i="1"/>
  <c r="CG15" i="1"/>
  <c r="CG71" i="1"/>
  <c r="CG229" i="1"/>
  <c r="CG124" i="1"/>
  <c r="M229" i="1"/>
  <c r="BB15" i="1"/>
  <c r="BB224" i="1"/>
  <c r="M224" i="1"/>
  <c r="CG232" i="1"/>
  <c r="BB232" i="1"/>
  <c r="CG231" i="1"/>
  <c r="M232" i="1"/>
  <c r="BB124" i="1"/>
  <c r="M231" i="1"/>
  <c r="M124" i="1"/>
  <c r="BB231" i="1"/>
  <c r="CG233" i="1"/>
  <c r="BB71" i="1"/>
  <c r="BB233" i="1"/>
  <c r="M71" i="1"/>
  <c r="M233" i="1"/>
  <c r="CE196" i="1"/>
  <c r="AZ196" i="1"/>
  <c r="K196" i="1"/>
  <c r="I196" i="1"/>
  <c r="M221" i="1" l="1"/>
  <c r="CG221" i="1"/>
  <c r="BB221" i="1"/>
  <c r="K93" i="1"/>
  <c r="CE235" i="1" l="1"/>
  <c r="CE234" i="1"/>
  <c r="CE230" i="1"/>
  <c r="CE219" i="1"/>
  <c r="CE206" i="1"/>
  <c r="CE199" i="1"/>
  <c r="CE197" i="1"/>
  <c r="CE192" i="1"/>
  <c r="CE187" i="1"/>
  <c r="CE233" i="1" s="1"/>
  <c r="CE185" i="1"/>
  <c r="CE184" i="1"/>
  <c r="CE168" i="1"/>
  <c r="CE164" i="1"/>
  <c r="CE160" i="1"/>
  <c r="CE156" i="1"/>
  <c r="CE152" i="1"/>
  <c r="CE148" i="1"/>
  <c r="CE144" i="1"/>
  <c r="CE140" i="1"/>
  <c r="CE136" i="1"/>
  <c r="CE132" i="1"/>
  <c r="CE127" i="1"/>
  <c r="CE126" i="1"/>
  <c r="CE118" i="1"/>
  <c r="CE114" i="1"/>
  <c r="CE110" i="1"/>
  <c r="CE106" i="1"/>
  <c r="CE102" i="1"/>
  <c r="CE99" i="1"/>
  <c r="CE96" i="1"/>
  <c r="CE91" i="1"/>
  <c r="CE80" i="1"/>
  <c r="CE76" i="1"/>
  <c r="CE226" i="1" s="1"/>
  <c r="CE75" i="1"/>
  <c r="CE74" i="1"/>
  <c r="CE73" i="1"/>
  <c r="CE51" i="1"/>
  <c r="CE41" i="1"/>
  <c r="CE35" i="1"/>
  <c r="CE30" i="1"/>
  <c r="CE22" i="1"/>
  <c r="CE19" i="1"/>
  <c r="CE18" i="1"/>
  <c r="CE17" i="1"/>
  <c r="AZ235" i="1"/>
  <c r="AZ234" i="1"/>
  <c r="AZ230" i="1"/>
  <c r="AZ219" i="1"/>
  <c r="AZ206" i="1"/>
  <c r="AZ199" i="1"/>
  <c r="AZ197" i="1"/>
  <c r="AZ192" i="1"/>
  <c r="AZ187" i="1"/>
  <c r="AZ182" i="1" s="1"/>
  <c r="AZ185" i="1"/>
  <c r="AZ184" i="1"/>
  <c r="AZ168" i="1"/>
  <c r="AZ164" i="1"/>
  <c r="AZ160" i="1"/>
  <c r="AZ156" i="1"/>
  <c r="AZ152" i="1"/>
  <c r="AZ148" i="1"/>
  <c r="AZ144" i="1"/>
  <c r="AZ140" i="1"/>
  <c r="AZ136" i="1"/>
  <c r="AZ132" i="1"/>
  <c r="AZ127" i="1"/>
  <c r="AZ126" i="1"/>
  <c r="AZ118" i="1"/>
  <c r="AZ114" i="1"/>
  <c r="AZ110" i="1"/>
  <c r="AZ106" i="1"/>
  <c r="AZ102" i="1"/>
  <c r="AZ99" i="1"/>
  <c r="AZ96" i="1"/>
  <c r="AZ91" i="1"/>
  <c r="AZ80" i="1"/>
  <c r="AZ76" i="1"/>
  <c r="AZ226" i="1" s="1"/>
  <c r="AZ75" i="1"/>
  <c r="AZ74" i="1"/>
  <c r="AZ73" i="1"/>
  <c r="AZ51" i="1"/>
  <c r="AZ41" i="1"/>
  <c r="AZ35" i="1"/>
  <c r="AZ30" i="1"/>
  <c r="AZ22" i="1"/>
  <c r="AZ19" i="1"/>
  <c r="AZ18" i="1"/>
  <c r="AZ17" i="1"/>
  <c r="K235" i="1"/>
  <c r="K234" i="1"/>
  <c r="K230" i="1"/>
  <c r="K219" i="1"/>
  <c r="K206" i="1"/>
  <c r="K199" i="1"/>
  <c r="K197" i="1"/>
  <c r="K192" i="1"/>
  <c r="K187" i="1"/>
  <c r="K182" i="1" s="1"/>
  <c r="K185" i="1"/>
  <c r="K184" i="1"/>
  <c r="K168" i="1"/>
  <c r="K164" i="1"/>
  <c r="K160" i="1"/>
  <c r="K156" i="1"/>
  <c r="K152" i="1"/>
  <c r="K148" i="1"/>
  <c r="K144" i="1"/>
  <c r="K140" i="1"/>
  <c r="K136" i="1"/>
  <c r="K132" i="1"/>
  <c r="K127" i="1"/>
  <c r="K223" i="1" s="1"/>
  <c r="K126" i="1"/>
  <c r="K118" i="1"/>
  <c r="K114" i="1"/>
  <c r="K110" i="1"/>
  <c r="K106" i="1"/>
  <c r="K102" i="1"/>
  <c r="K99" i="1"/>
  <c r="K96" i="1"/>
  <c r="K91" i="1"/>
  <c r="K80" i="1"/>
  <c r="K76" i="1"/>
  <c r="K226" i="1" s="1"/>
  <c r="K75" i="1"/>
  <c r="K74" i="1"/>
  <c r="K73" i="1"/>
  <c r="K51" i="1"/>
  <c r="K41" i="1"/>
  <c r="K35" i="1"/>
  <c r="K30" i="1"/>
  <c r="K22" i="1"/>
  <c r="K19" i="1"/>
  <c r="K18" i="1"/>
  <c r="K17" i="1"/>
  <c r="CE231" i="1" l="1"/>
  <c r="K231" i="1"/>
  <c r="AZ231" i="1"/>
  <c r="AZ15" i="1"/>
  <c r="K15" i="1"/>
  <c r="CE232" i="1"/>
  <c r="K232" i="1"/>
  <c r="AZ232" i="1"/>
  <c r="AZ124" i="1"/>
  <c r="CE71" i="1"/>
  <c r="CE15" i="1"/>
  <c r="CE223" i="1"/>
  <c r="AZ71" i="1"/>
  <c r="K71" i="1"/>
  <c r="CE225" i="1"/>
  <c r="CE229" i="1"/>
  <c r="CE124" i="1"/>
  <c r="CE182" i="1"/>
  <c r="CE224" i="1"/>
  <c r="CE194" i="1"/>
  <c r="AZ223" i="1"/>
  <c r="AZ225" i="1"/>
  <c r="AZ229" i="1"/>
  <c r="AZ233" i="1"/>
  <c r="AZ224" i="1"/>
  <c r="AZ194" i="1"/>
  <c r="K225" i="1"/>
  <c r="K229" i="1"/>
  <c r="K233" i="1"/>
  <c r="K124" i="1"/>
  <c r="K224" i="1"/>
  <c r="K194" i="1"/>
  <c r="AZ221" i="1" l="1"/>
  <c r="CE221" i="1"/>
  <c r="K221" i="1"/>
  <c r="D17" i="1" l="1"/>
  <c r="E17" i="1"/>
  <c r="I17" i="1"/>
  <c r="D18" i="1"/>
  <c r="E18" i="1"/>
  <c r="G18" i="1"/>
  <c r="I18" i="1"/>
  <c r="D19" i="1"/>
  <c r="E19" i="1"/>
  <c r="G19" i="1"/>
  <c r="I19" i="1"/>
  <c r="F21" i="1"/>
  <c r="H21" i="1" s="1"/>
  <c r="D22" i="1"/>
  <c r="E22" i="1"/>
  <c r="I22" i="1"/>
  <c r="F24" i="1"/>
  <c r="G24" i="1"/>
  <c r="G17" i="1" s="1"/>
  <c r="F25" i="1"/>
  <c r="H25" i="1" s="1"/>
  <c r="F27" i="1"/>
  <c r="H27" i="1" s="1"/>
  <c r="F28" i="1"/>
  <c r="H28" i="1" s="1"/>
  <c r="F29" i="1"/>
  <c r="H29" i="1" s="1"/>
  <c r="D30" i="1"/>
  <c r="E30" i="1"/>
  <c r="G30" i="1"/>
  <c r="I30" i="1"/>
  <c r="F32" i="1"/>
  <c r="H32" i="1" s="1"/>
  <c r="F33" i="1"/>
  <c r="H33" i="1" s="1"/>
  <c r="D35" i="1"/>
  <c r="E35" i="1"/>
  <c r="G35" i="1"/>
  <c r="I35" i="1"/>
  <c r="F37" i="1"/>
  <c r="H37" i="1" s="1"/>
  <c r="F38" i="1"/>
  <c r="H38" i="1" s="1"/>
  <c r="F39" i="1"/>
  <c r="H39" i="1" s="1"/>
  <c r="D41" i="1"/>
  <c r="E41" i="1"/>
  <c r="G41" i="1"/>
  <c r="I41" i="1"/>
  <c r="F43" i="1"/>
  <c r="H43" i="1" s="1"/>
  <c r="F44" i="1"/>
  <c r="H44" i="1" s="1"/>
  <c r="F45" i="1"/>
  <c r="H45" i="1" s="1"/>
  <c r="D51" i="1"/>
  <c r="E51" i="1"/>
  <c r="G51" i="1"/>
  <c r="I51" i="1"/>
  <c r="F53" i="1"/>
  <c r="H53" i="1" s="1"/>
  <c r="F54" i="1"/>
  <c r="H54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H66" i="1"/>
  <c r="D73" i="1"/>
  <c r="I73" i="1"/>
  <c r="D74" i="1"/>
  <c r="E74" i="1"/>
  <c r="G74" i="1"/>
  <c r="I74" i="1"/>
  <c r="D75" i="1"/>
  <c r="E75" i="1"/>
  <c r="G75" i="1"/>
  <c r="I75" i="1"/>
  <c r="D76" i="1"/>
  <c r="D226" i="1" s="1"/>
  <c r="E76" i="1"/>
  <c r="E226" i="1" s="1"/>
  <c r="G76" i="1"/>
  <c r="G226" i="1" s="1"/>
  <c r="I76" i="1"/>
  <c r="I226" i="1" s="1"/>
  <c r="F77" i="1"/>
  <c r="H77" i="1" s="1"/>
  <c r="F78" i="1"/>
  <c r="G78" i="1"/>
  <c r="F79" i="1"/>
  <c r="H79" i="1" s="1"/>
  <c r="F80" i="1"/>
  <c r="I80" i="1"/>
  <c r="F82" i="1"/>
  <c r="G82" i="1"/>
  <c r="G80" i="1" s="1"/>
  <c r="F83" i="1"/>
  <c r="H83" i="1" s="1"/>
  <c r="F84" i="1"/>
  <c r="H84" i="1" s="1"/>
  <c r="F85" i="1"/>
  <c r="H85" i="1" s="1"/>
  <c r="F86" i="1"/>
  <c r="G86" i="1"/>
  <c r="F87" i="1"/>
  <c r="H87" i="1" s="1"/>
  <c r="F88" i="1"/>
  <c r="G88" i="1"/>
  <c r="F89" i="1"/>
  <c r="H89" i="1" s="1"/>
  <c r="F90" i="1"/>
  <c r="H90" i="1" s="1"/>
  <c r="D91" i="1"/>
  <c r="I91" i="1"/>
  <c r="E93" i="1"/>
  <c r="E91" i="1" s="1"/>
  <c r="G93" i="1"/>
  <c r="G91" i="1" s="1"/>
  <c r="F94" i="1"/>
  <c r="H94" i="1" s="1"/>
  <c r="F95" i="1"/>
  <c r="H95" i="1" s="1"/>
  <c r="D96" i="1"/>
  <c r="E96" i="1"/>
  <c r="G96" i="1"/>
  <c r="I96" i="1"/>
  <c r="F98" i="1"/>
  <c r="H98" i="1" s="1"/>
  <c r="D99" i="1"/>
  <c r="E99" i="1"/>
  <c r="G99" i="1"/>
  <c r="I99" i="1"/>
  <c r="F101" i="1"/>
  <c r="H101" i="1" s="1"/>
  <c r="D102" i="1"/>
  <c r="E102" i="1"/>
  <c r="G102" i="1"/>
  <c r="I102" i="1"/>
  <c r="F104" i="1"/>
  <c r="H104" i="1" s="1"/>
  <c r="F105" i="1"/>
  <c r="H105" i="1" s="1"/>
  <c r="D106" i="1"/>
  <c r="E106" i="1"/>
  <c r="G106" i="1"/>
  <c r="I106" i="1"/>
  <c r="F109" i="1"/>
  <c r="H109" i="1" s="1"/>
  <c r="D110" i="1"/>
  <c r="E110" i="1"/>
  <c r="G110" i="1"/>
  <c r="I110" i="1"/>
  <c r="F113" i="1"/>
  <c r="H113" i="1" s="1"/>
  <c r="D114" i="1"/>
  <c r="E114" i="1"/>
  <c r="G114" i="1"/>
  <c r="I114" i="1"/>
  <c r="F116" i="1"/>
  <c r="H116" i="1" s="1"/>
  <c r="H117" i="1"/>
  <c r="D118" i="1"/>
  <c r="E118" i="1"/>
  <c r="I118" i="1"/>
  <c r="F119" i="1"/>
  <c r="H119" i="1" s="1"/>
  <c r="F120" i="1"/>
  <c r="G120" i="1"/>
  <c r="G118" i="1" s="1"/>
  <c r="F121" i="1"/>
  <c r="H121" i="1" s="1"/>
  <c r="H122" i="1"/>
  <c r="D126" i="1"/>
  <c r="E126" i="1"/>
  <c r="G126" i="1"/>
  <c r="I126" i="1"/>
  <c r="D127" i="1"/>
  <c r="D223" i="1" s="1"/>
  <c r="E127" i="1"/>
  <c r="E223" i="1" s="1"/>
  <c r="G127" i="1"/>
  <c r="G223" i="1" s="1"/>
  <c r="I127" i="1"/>
  <c r="I223" i="1" s="1"/>
  <c r="F128" i="1"/>
  <c r="H128" i="1" s="1"/>
  <c r="F129" i="1"/>
  <c r="H129" i="1" s="1"/>
  <c r="F130" i="1"/>
  <c r="H130" i="1" s="1"/>
  <c r="F131" i="1"/>
  <c r="H131" i="1" s="1"/>
  <c r="D132" i="1"/>
  <c r="E132" i="1"/>
  <c r="G132" i="1"/>
  <c r="I132" i="1"/>
  <c r="F134" i="1"/>
  <c r="H134" i="1" s="1"/>
  <c r="F135" i="1"/>
  <c r="H135" i="1" s="1"/>
  <c r="D136" i="1"/>
  <c r="E136" i="1"/>
  <c r="G136" i="1"/>
  <c r="I136" i="1"/>
  <c r="F138" i="1"/>
  <c r="H138" i="1" s="1"/>
  <c r="F139" i="1"/>
  <c r="H139" i="1" s="1"/>
  <c r="D140" i="1"/>
  <c r="E140" i="1"/>
  <c r="G140" i="1"/>
  <c r="I140" i="1"/>
  <c r="F142" i="1"/>
  <c r="H142" i="1" s="1"/>
  <c r="F143" i="1"/>
  <c r="H143" i="1" s="1"/>
  <c r="D144" i="1"/>
  <c r="E144" i="1"/>
  <c r="G144" i="1"/>
  <c r="I144" i="1"/>
  <c r="F146" i="1"/>
  <c r="H146" i="1" s="1"/>
  <c r="F147" i="1"/>
  <c r="H147" i="1" s="1"/>
  <c r="D148" i="1"/>
  <c r="E148" i="1"/>
  <c r="G148" i="1"/>
  <c r="I148" i="1"/>
  <c r="F150" i="1"/>
  <c r="H150" i="1" s="1"/>
  <c r="F151" i="1"/>
  <c r="H151" i="1" s="1"/>
  <c r="D152" i="1"/>
  <c r="E152" i="1"/>
  <c r="G152" i="1"/>
  <c r="I152" i="1"/>
  <c r="F154" i="1"/>
  <c r="H154" i="1" s="1"/>
  <c r="F155" i="1"/>
  <c r="H155" i="1" s="1"/>
  <c r="D156" i="1"/>
  <c r="E156" i="1"/>
  <c r="G156" i="1"/>
  <c r="I156" i="1"/>
  <c r="F158" i="1"/>
  <c r="H158" i="1" s="1"/>
  <c r="F159" i="1"/>
  <c r="H159" i="1" s="1"/>
  <c r="D160" i="1"/>
  <c r="E160" i="1"/>
  <c r="G160" i="1"/>
  <c r="I160" i="1"/>
  <c r="F162" i="1"/>
  <c r="H162" i="1" s="1"/>
  <c r="F163" i="1"/>
  <c r="H163" i="1" s="1"/>
  <c r="D164" i="1"/>
  <c r="E164" i="1"/>
  <c r="G164" i="1"/>
  <c r="I164" i="1"/>
  <c r="F166" i="1"/>
  <c r="H166" i="1" s="1"/>
  <c r="F167" i="1"/>
  <c r="H167" i="1" s="1"/>
  <c r="D168" i="1"/>
  <c r="E168" i="1"/>
  <c r="G168" i="1"/>
  <c r="I168" i="1"/>
  <c r="F170" i="1"/>
  <c r="H170" i="1" s="1"/>
  <c r="F171" i="1"/>
  <c r="H171" i="1" s="1"/>
  <c r="H172" i="1"/>
  <c r="H173" i="1"/>
  <c r="D184" i="1"/>
  <c r="E184" i="1"/>
  <c r="G184" i="1"/>
  <c r="I184" i="1"/>
  <c r="D185" i="1"/>
  <c r="E185" i="1"/>
  <c r="G185" i="1"/>
  <c r="I185" i="1"/>
  <c r="D187" i="1"/>
  <c r="D182" i="1" s="1"/>
  <c r="E187" i="1"/>
  <c r="E182" i="1" s="1"/>
  <c r="G187" i="1"/>
  <c r="G182" i="1" s="1"/>
  <c r="I187" i="1"/>
  <c r="I182" i="1" s="1"/>
  <c r="F189" i="1"/>
  <c r="H189" i="1" s="1"/>
  <c r="F190" i="1"/>
  <c r="H190" i="1" s="1"/>
  <c r="I192" i="1"/>
  <c r="G193" i="1"/>
  <c r="G192" i="1" s="1"/>
  <c r="H192" i="1" s="1"/>
  <c r="D196" i="1"/>
  <c r="D197" i="1"/>
  <c r="E197" i="1"/>
  <c r="G197" i="1"/>
  <c r="I197" i="1"/>
  <c r="E198" i="1"/>
  <c r="E196" i="1" s="1"/>
  <c r="D199" i="1"/>
  <c r="E199" i="1"/>
  <c r="G199" i="1"/>
  <c r="I199" i="1"/>
  <c r="I194" i="1" s="1"/>
  <c r="F201" i="1"/>
  <c r="H201" i="1" s="1"/>
  <c r="F202" i="1"/>
  <c r="H202" i="1" s="1"/>
  <c r="F203" i="1"/>
  <c r="H203" i="1" s="1"/>
  <c r="F204" i="1"/>
  <c r="H204" i="1" s="1"/>
  <c r="G205" i="1"/>
  <c r="G196" i="1" s="1"/>
  <c r="D206" i="1"/>
  <c r="E206" i="1"/>
  <c r="G206" i="1"/>
  <c r="I206" i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H217" i="1"/>
  <c r="H218" i="1"/>
  <c r="G219" i="1"/>
  <c r="H219" i="1" s="1"/>
  <c r="I219" i="1"/>
  <c r="H220" i="1"/>
  <c r="D230" i="1"/>
  <c r="E230" i="1"/>
  <c r="G230" i="1"/>
  <c r="I230" i="1"/>
  <c r="D234" i="1"/>
  <c r="G234" i="1"/>
  <c r="I234" i="1"/>
  <c r="D235" i="1"/>
  <c r="E235" i="1"/>
  <c r="I235" i="1"/>
  <c r="E234" i="1" l="1"/>
  <c r="E194" i="1"/>
  <c r="H193" i="1"/>
  <c r="H88" i="1"/>
  <c r="H82" i="1"/>
  <c r="G73" i="1"/>
  <c r="F198" i="1"/>
  <c r="H198" i="1" s="1"/>
  <c r="H78" i="1"/>
  <c r="E73" i="1"/>
  <c r="F73" i="1" s="1"/>
  <c r="H120" i="1"/>
  <c r="F93" i="1"/>
  <c r="H93" i="1" s="1"/>
  <c r="F74" i="1"/>
  <c r="H74" i="1" s="1"/>
  <c r="F197" i="1"/>
  <c r="H197" i="1" s="1"/>
  <c r="D225" i="1"/>
  <c r="G233" i="1"/>
  <c r="F185" i="1"/>
  <c r="H185" i="1" s="1"/>
  <c r="F184" i="1"/>
  <c r="H184" i="1" s="1"/>
  <c r="F168" i="1"/>
  <c r="H168" i="1" s="1"/>
  <c r="F160" i="1"/>
  <c r="H160" i="1" s="1"/>
  <c r="F127" i="1"/>
  <c r="H127" i="1" s="1"/>
  <c r="D231" i="1"/>
  <c r="D224" i="1"/>
  <c r="F230" i="1"/>
  <c r="H230" i="1" s="1"/>
  <c r="I232" i="1"/>
  <c r="F41" i="1"/>
  <c r="H41" i="1" s="1"/>
  <c r="F206" i="1"/>
  <c r="H206" i="1" s="1"/>
  <c r="I224" i="1"/>
  <c r="F156" i="1"/>
  <c r="H156" i="1" s="1"/>
  <c r="G225" i="1"/>
  <c r="G194" i="1"/>
  <c r="F144" i="1"/>
  <c r="H144" i="1" s="1"/>
  <c r="F126" i="1"/>
  <c r="H126" i="1" s="1"/>
  <c r="F99" i="1"/>
  <c r="H99" i="1" s="1"/>
  <c r="E232" i="1"/>
  <c r="F152" i="1"/>
  <c r="H152" i="1" s="1"/>
  <c r="F140" i="1"/>
  <c r="H140" i="1" s="1"/>
  <c r="G232" i="1"/>
  <c r="F102" i="1"/>
  <c r="H102" i="1" s="1"/>
  <c r="F35" i="1"/>
  <c r="H35" i="1" s="1"/>
  <c r="E225" i="1"/>
  <c r="F18" i="1"/>
  <c r="H18" i="1" s="1"/>
  <c r="F17" i="1"/>
  <c r="H17" i="1" s="1"/>
  <c r="F223" i="1"/>
  <c r="H223" i="1" s="1"/>
  <c r="F235" i="1"/>
  <c r="F234" i="1"/>
  <c r="H234" i="1" s="1"/>
  <c r="F136" i="1"/>
  <c r="H136" i="1" s="1"/>
  <c r="F96" i="1"/>
  <c r="H96" i="1" s="1"/>
  <c r="H86" i="1"/>
  <c r="F51" i="1"/>
  <c r="H51" i="1" s="1"/>
  <c r="F30" i="1"/>
  <c r="H30" i="1" s="1"/>
  <c r="E15" i="1"/>
  <c r="I124" i="1"/>
  <c r="G231" i="1"/>
  <c r="D71" i="1"/>
  <c r="I225" i="1"/>
  <c r="E233" i="1"/>
  <c r="D232" i="1"/>
  <c r="F226" i="1"/>
  <c r="H226" i="1" s="1"/>
  <c r="F199" i="1"/>
  <c r="H199" i="1" s="1"/>
  <c r="F148" i="1"/>
  <c r="H148" i="1" s="1"/>
  <c r="G124" i="1"/>
  <c r="F118" i="1"/>
  <c r="H118" i="1" s="1"/>
  <c r="F110" i="1"/>
  <c r="H110" i="1" s="1"/>
  <c r="I229" i="1"/>
  <c r="I71" i="1"/>
  <c r="H80" i="1"/>
  <c r="F76" i="1"/>
  <c r="H76" i="1" s="1"/>
  <c r="F75" i="1"/>
  <c r="H75" i="1" s="1"/>
  <c r="D15" i="1"/>
  <c r="G224" i="1"/>
  <c r="E124" i="1"/>
  <c r="I233" i="1"/>
  <c r="F196" i="1"/>
  <c r="H196" i="1" s="1"/>
  <c r="F182" i="1"/>
  <c r="H182" i="1" s="1"/>
  <c r="F164" i="1"/>
  <c r="H164" i="1" s="1"/>
  <c r="D124" i="1"/>
  <c r="F114" i="1"/>
  <c r="H114" i="1" s="1"/>
  <c r="F106" i="1"/>
  <c r="H106" i="1" s="1"/>
  <c r="F91" i="1"/>
  <c r="H91" i="1" s="1"/>
  <c r="I15" i="1"/>
  <c r="F19" i="1"/>
  <c r="H19" i="1" s="1"/>
  <c r="G71" i="1"/>
  <c r="I231" i="1"/>
  <c r="E231" i="1"/>
  <c r="E229" i="1"/>
  <c r="H205" i="1"/>
  <c r="D194" i="1"/>
  <c r="F194" i="1" s="1"/>
  <c r="H24" i="1"/>
  <c r="D233" i="1"/>
  <c r="D229" i="1"/>
  <c r="F187" i="1"/>
  <c r="H187" i="1" s="1"/>
  <c r="F132" i="1"/>
  <c r="H132" i="1" s="1"/>
  <c r="E71" i="1"/>
  <c r="G22" i="1"/>
  <c r="G15" i="1" s="1"/>
  <c r="G235" i="1"/>
  <c r="E224" i="1"/>
  <c r="F22" i="1"/>
  <c r="CC235" i="1"/>
  <c r="CC234" i="1"/>
  <c r="CC230" i="1"/>
  <c r="CC219" i="1"/>
  <c r="CC206" i="1"/>
  <c r="CC199" i="1"/>
  <c r="CC197" i="1"/>
  <c r="CC196" i="1"/>
  <c r="CC192" i="1"/>
  <c r="CC187" i="1"/>
  <c r="CC185" i="1"/>
  <c r="CC184" i="1"/>
  <c r="CC168" i="1"/>
  <c r="CC164" i="1"/>
  <c r="CC160" i="1"/>
  <c r="CC156" i="1"/>
  <c r="CC152" i="1"/>
  <c r="CC148" i="1"/>
  <c r="CC144" i="1"/>
  <c r="CC140" i="1"/>
  <c r="CC136" i="1"/>
  <c r="CC132" i="1"/>
  <c r="CC127" i="1"/>
  <c r="CC126" i="1"/>
  <c r="CC118" i="1"/>
  <c r="CC114" i="1"/>
  <c r="CC110" i="1"/>
  <c r="CC106" i="1"/>
  <c r="CC102" i="1"/>
  <c r="CC99" i="1"/>
  <c r="CC96" i="1"/>
  <c r="CC91" i="1"/>
  <c r="CC80" i="1"/>
  <c r="CC76" i="1"/>
  <c r="CC75" i="1"/>
  <c r="CC74" i="1"/>
  <c r="CC73" i="1"/>
  <c r="CC51" i="1"/>
  <c r="CC41" i="1"/>
  <c r="CC35" i="1"/>
  <c r="CC30" i="1"/>
  <c r="CC22" i="1"/>
  <c r="CC19" i="1"/>
  <c r="CC18" i="1"/>
  <c r="CC17" i="1"/>
  <c r="AX235" i="1"/>
  <c r="AX234" i="1"/>
  <c r="AX230" i="1"/>
  <c r="AX219" i="1"/>
  <c r="AX206" i="1"/>
  <c r="AX199" i="1"/>
  <c r="AX197" i="1"/>
  <c r="AX196" i="1"/>
  <c r="AX192" i="1"/>
  <c r="AX187" i="1"/>
  <c r="AX185" i="1"/>
  <c r="AX184" i="1"/>
  <c r="AX168" i="1"/>
  <c r="AX164" i="1"/>
  <c r="AX160" i="1"/>
  <c r="AX156" i="1"/>
  <c r="AX152" i="1"/>
  <c r="AX148" i="1"/>
  <c r="AX144" i="1"/>
  <c r="AX140" i="1"/>
  <c r="AX136" i="1"/>
  <c r="AX132" i="1"/>
  <c r="AX127" i="1"/>
  <c r="AX126" i="1"/>
  <c r="AX118" i="1"/>
  <c r="AX114" i="1"/>
  <c r="AX110" i="1"/>
  <c r="AX106" i="1"/>
  <c r="AX102" i="1"/>
  <c r="AX99" i="1"/>
  <c r="AX96" i="1"/>
  <c r="AX91" i="1"/>
  <c r="AX80" i="1"/>
  <c r="AX76" i="1"/>
  <c r="AX75" i="1"/>
  <c r="AX74" i="1"/>
  <c r="AX73" i="1"/>
  <c r="AX51" i="1"/>
  <c r="AX41" i="1"/>
  <c r="AX35" i="1"/>
  <c r="AX30" i="1"/>
  <c r="AX22" i="1"/>
  <c r="AX19" i="1"/>
  <c r="AX18" i="1"/>
  <c r="AX17" i="1"/>
  <c r="F225" i="1" l="1"/>
  <c r="H73" i="1"/>
  <c r="F224" i="1"/>
  <c r="H224" i="1" s="1"/>
  <c r="F231" i="1"/>
  <c r="H231" i="1" s="1"/>
  <c r="H225" i="1"/>
  <c r="F71" i="1"/>
  <c r="H71" i="1" s="1"/>
  <c r="H194" i="1"/>
  <c r="F15" i="1"/>
  <c r="H15" i="1" s="1"/>
  <c r="H235" i="1"/>
  <c r="H22" i="1"/>
  <c r="F124" i="1"/>
  <c r="H124" i="1" s="1"/>
  <c r="F232" i="1"/>
  <c r="H232" i="1" s="1"/>
  <c r="E221" i="1"/>
  <c r="G221" i="1"/>
  <c r="F233" i="1"/>
  <c r="H233" i="1" s="1"/>
  <c r="I221" i="1"/>
  <c r="F229" i="1"/>
  <c r="D221" i="1"/>
  <c r="G229" i="1"/>
  <c r="CC226" i="1"/>
  <c r="CC194" i="1"/>
  <c r="AX223" i="1"/>
  <c r="AX226" i="1"/>
  <c r="AX182" i="1"/>
  <c r="AX194" i="1"/>
  <c r="CC223" i="1"/>
  <c r="CC124" i="1"/>
  <c r="CC15" i="1"/>
  <c r="CC232" i="1"/>
  <c r="AX232" i="1"/>
  <c r="CC229" i="1"/>
  <c r="CC182" i="1"/>
  <c r="AX224" i="1"/>
  <c r="AX124" i="1"/>
  <c r="CC224" i="1"/>
  <c r="CC225" i="1"/>
  <c r="CC71" i="1"/>
  <c r="CC231" i="1"/>
  <c r="CC233" i="1"/>
  <c r="AX71" i="1"/>
  <c r="AX231" i="1"/>
  <c r="AX225" i="1"/>
  <c r="AX15" i="1"/>
  <c r="AX229" i="1"/>
  <c r="AX233" i="1"/>
  <c r="CA199" i="1"/>
  <c r="F221" i="1" l="1"/>
  <c r="H229" i="1"/>
  <c r="CC221" i="1"/>
  <c r="AX221" i="1"/>
  <c r="CA126" i="1"/>
  <c r="AV126" i="1"/>
  <c r="CB173" i="1"/>
  <c r="CD173" i="1" s="1"/>
  <c r="CF173" i="1" s="1"/>
  <c r="CH173" i="1" s="1"/>
  <c r="CJ173" i="1" s="1"/>
  <c r="CL173" i="1" s="1"/>
  <c r="CN173" i="1" s="1"/>
  <c r="CP173" i="1" s="1"/>
  <c r="CR173" i="1" s="1"/>
  <c r="CT173" i="1" s="1"/>
  <c r="CV173" i="1" s="1"/>
  <c r="CX173" i="1" s="1"/>
  <c r="CZ173" i="1" s="1"/>
  <c r="AW173" i="1"/>
  <c r="AY173" i="1" s="1"/>
  <c r="BA173" i="1" s="1"/>
  <c r="BC173" i="1" s="1"/>
  <c r="BE173" i="1" s="1"/>
  <c r="BG173" i="1" s="1"/>
  <c r="BI173" i="1" s="1"/>
  <c r="BK173" i="1" s="1"/>
  <c r="BM173" i="1" s="1"/>
  <c r="BO173" i="1" s="1"/>
  <c r="BQ173" i="1" s="1"/>
  <c r="BS173" i="1" s="1"/>
  <c r="BU173" i="1" s="1"/>
  <c r="BW173" i="1" s="1"/>
  <c r="J173" i="1"/>
  <c r="L173" i="1" s="1"/>
  <c r="N173" i="1" s="1"/>
  <c r="P173" i="1" s="1"/>
  <c r="R173" i="1" s="1"/>
  <c r="T173" i="1" s="1"/>
  <c r="V173" i="1" s="1"/>
  <c r="X173" i="1" s="1"/>
  <c r="Z173" i="1" s="1"/>
  <c r="AB173" i="1" s="1"/>
  <c r="AD173" i="1" s="1"/>
  <c r="AF173" i="1" s="1"/>
  <c r="AH173" i="1" s="1"/>
  <c r="AJ173" i="1" s="1"/>
  <c r="AL173" i="1" s="1"/>
  <c r="AN173" i="1" s="1"/>
  <c r="AP173" i="1" s="1"/>
  <c r="AR173" i="1" s="1"/>
  <c r="H221" i="1" l="1"/>
  <c r="CA73" i="1"/>
  <c r="AV73" i="1"/>
  <c r="CA74" i="1"/>
  <c r="AV74" i="1"/>
  <c r="CA75" i="1"/>
  <c r="AV75" i="1"/>
  <c r="AV76" i="1"/>
  <c r="CA17" i="1" l="1"/>
  <c r="AV17" i="1"/>
  <c r="CB66" i="1"/>
  <c r="CD66" i="1" s="1"/>
  <c r="CF66" i="1" s="1"/>
  <c r="CH66" i="1" s="1"/>
  <c r="CJ66" i="1" s="1"/>
  <c r="CL66" i="1" s="1"/>
  <c r="CN66" i="1" s="1"/>
  <c r="CP66" i="1" s="1"/>
  <c r="CR66" i="1" s="1"/>
  <c r="CT66" i="1" s="1"/>
  <c r="CV66" i="1" s="1"/>
  <c r="CX66" i="1" s="1"/>
  <c r="CZ66" i="1" s="1"/>
  <c r="AW66" i="1"/>
  <c r="AY66" i="1" s="1"/>
  <c r="BA66" i="1" s="1"/>
  <c r="BC66" i="1" s="1"/>
  <c r="BE66" i="1" s="1"/>
  <c r="BG66" i="1" s="1"/>
  <c r="BI66" i="1" s="1"/>
  <c r="BK66" i="1" s="1"/>
  <c r="BM66" i="1" s="1"/>
  <c r="BO66" i="1" s="1"/>
  <c r="BQ66" i="1" s="1"/>
  <c r="BS66" i="1" s="1"/>
  <c r="BU66" i="1" s="1"/>
  <c r="BW66" i="1" s="1"/>
  <c r="J66" i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AL66" i="1" s="1"/>
  <c r="AN66" i="1" s="1"/>
  <c r="AP66" i="1" s="1"/>
  <c r="AR66" i="1" s="1"/>
  <c r="CB172" i="1" l="1"/>
  <c r="CD172" i="1" s="1"/>
  <c r="CF172" i="1" s="1"/>
  <c r="CH172" i="1" s="1"/>
  <c r="CJ172" i="1" s="1"/>
  <c r="CL172" i="1" s="1"/>
  <c r="CN172" i="1" s="1"/>
  <c r="CP172" i="1" s="1"/>
  <c r="CR172" i="1" s="1"/>
  <c r="CT172" i="1" s="1"/>
  <c r="CV172" i="1" s="1"/>
  <c r="CX172" i="1" s="1"/>
  <c r="CZ172" i="1" s="1"/>
  <c r="AW172" i="1"/>
  <c r="AY172" i="1" s="1"/>
  <c r="BA172" i="1" s="1"/>
  <c r="BC172" i="1" s="1"/>
  <c r="BE172" i="1" s="1"/>
  <c r="BG172" i="1" s="1"/>
  <c r="BI172" i="1" s="1"/>
  <c r="BK172" i="1" s="1"/>
  <c r="BM172" i="1" s="1"/>
  <c r="BO172" i="1" s="1"/>
  <c r="BQ172" i="1" s="1"/>
  <c r="BS172" i="1" s="1"/>
  <c r="BU172" i="1" s="1"/>
  <c r="BW172" i="1" s="1"/>
  <c r="J172" i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AL172" i="1" s="1"/>
  <c r="AN172" i="1" s="1"/>
  <c r="AP172" i="1" s="1"/>
  <c r="AR172" i="1" s="1"/>
  <c r="CA118" i="1"/>
  <c r="AV118" i="1"/>
  <c r="CB122" i="1"/>
  <c r="CD122" i="1" s="1"/>
  <c r="CF122" i="1" s="1"/>
  <c r="CH122" i="1" s="1"/>
  <c r="CJ122" i="1" s="1"/>
  <c r="CL122" i="1" s="1"/>
  <c r="CN122" i="1" s="1"/>
  <c r="CP122" i="1" s="1"/>
  <c r="CR122" i="1" s="1"/>
  <c r="CT122" i="1" s="1"/>
  <c r="CV122" i="1" s="1"/>
  <c r="CX122" i="1" s="1"/>
  <c r="CZ122" i="1" s="1"/>
  <c r="AW122" i="1"/>
  <c r="AY122" i="1" s="1"/>
  <c r="BA122" i="1" s="1"/>
  <c r="BC122" i="1" s="1"/>
  <c r="BE122" i="1" s="1"/>
  <c r="BG122" i="1" s="1"/>
  <c r="BI122" i="1" s="1"/>
  <c r="BK122" i="1" s="1"/>
  <c r="BM122" i="1" s="1"/>
  <c r="BO122" i="1" s="1"/>
  <c r="BQ122" i="1" s="1"/>
  <c r="BS122" i="1" s="1"/>
  <c r="BU122" i="1" s="1"/>
  <c r="BW122" i="1" s="1"/>
  <c r="J122" i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AL122" i="1" s="1"/>
  <c r="AN122" i="1" s="1"/>
  <c r="AP122" i="1" s="1"/>
  <c r="AR122" i="1" s="1"/>
  <c r="CB117" i="1"/>
  <c r="CD117" i="1" s="1"/>
  <c r="CF117" i="1" s="1"/>
  <c r="CH117" i="1" s="1"/>
  <c r="CJ117" i="1" s="1"/>
  <c r="CL117" i="1" s="1"/>
  <c r="CN117" i="1" s="1"/>
  <c r="CP117" i="1" s="1"/>
  <c r="CR117" i="1" s="1"/>
  <c r="CT117" i="1" s="1"/>
  <c r="CV117" i="1" s="1"/>
  <c r="CX117" i="1" s="1"/>
  <c r="CZ117" i="1" s="1"/>
  <c r="AW117" i="1"/>
  <c r="AY117" i="1" s="1"/>
  <c r="BA117" i="1" s="1"/>
  <c r="BC117" i="1" s="1"/>
  <c r="BE117" i="1" s="1"/>
  <c r="BG117" i="1" s="1"/>
  <c r="BI117" i="1" s="1"/>
  <c r="BK117" i="1" s="1"/>
  <c r="BM117" i="1" s="1"/>
  <c r="BO117" i="1" s="1"/>
  <c r="BQ117" i="1" s="1"/>
  <c r="BS117" i="1" s="1"/>
  <c r="BU117" i="1" s="1"/>
  <c r="BW117" i="1" s="1"/>
  <c r="J117" i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AH117" i="1" s="1"/>
  <c r="AJ117" i="1" s="1"/>
  <c r="AL117" i="1" s="1"/>
  <c r="AN117" i="1" s="1"/>
  <c r="AP117" i="1" s="1"/>
  <c r="AR117" i="1" s="1"/>
  <c r="CB205" i="1"/>
  <c r="CD205" i="1" s="1"/>
  <c r="CF205" i="1" s="1"/>
  <c r="CH205" i="1" s="1"/>
  <c r="CJ205" i="1" s="1"/>
  <c r="CL205" i="1" s="1"/>
  <c r="CN205" i="1" s="1"/>
  <c r="CP205" i="1" s="1"/>
  <c r="CR205" i="1" s="1"/>
  <c r="CT205" i="1" s="1"/>
  <c r="CV205" i="1" s="1"/>
  <c r="CX205" i="1" s="1"/>
  <c r="CZ205" i="1" s="1"/>
  <c r="AW205" i="1"/>
  <c r="AY205" i="1" s="1"/>
  <c r="BA205" i="1" s="1"/>
  <c r="BC205" i="1" s="1"/>
  <c r="BE205" i="1" s="1"/>
  <c r="BG205" i="1" s="1"/>
  <c r="BI205" i="1" s="1"/>
  <c r="BK205" i="1" s="1"/>
  <c r="BM205" i="1" s="1"/>
  <c r="BO205" i="1" s="1"/>
  <c r="BQ205" i="1" s="1"/>
  <c r="BS205" i="1" s="1"/>
  <c r="BU205" i="1" s="1"/>
  <c r="BW205" i="1" s="1"/>
  <c r="J205" i="1"/>
  <c r="L205" i="1" s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AH205" i="1" s="1"/>
  <c r="AJ205" i="1" s="1"/>
  <c r="AL205" i="1" s="1"/>
  <c r="AN205" i="1" s="1"/>
  <c r="AP205" i="1" s="1"/>
  <c r="AR205" i="1" s="1"/>
  <c r="CA206" i="1"/>
  <c r="AV206" i="1"/>
  <c r="CA192" i="1"/>
  <c r="CB192" i="1" s="1"/>
  <c r="CD192" i="1" s="1"/>
  <c r="CF192" i="1" s="1"/>
  <c r="CH192" i="1" s="1"/>
  <c r="CJ192" i="1" s="1"/>
  <c r="CL192" i="1" s="1"/>
  <c r="CN192" i="1" s="1"/>
  <c r="CP192" i="1" s="1"/>
  <c r="CR192" i="1" s="1"/>
  <c r="CT192" i="1" s="1"/>
  <c r="CV192" i="1" s="1"/>
  <c r="CX192" i="1" s="1"/>
  <c r="CZ192" i="1" s="1"/>
  <c r="AV192" i="1"/>
  <c r="AW192" i="1" s="1"/>
  <c r="AY192" i="1" s="1"/>
  <c r="BA192" i="1" s="1"/>
  <c r="BC192" i="1" s="1"/>
  <c r="BE192" i="1" s="1"/>
  <c r="BG192" i="1" s="1"/>
  <c r="BI192" i="1" s="1"/>
  <c r="BK192" i="1" s="1"/>
  <c r="BM192" i="1" s="1"/>
  <c r="BO192" i="1" s="1"/>
  <c r="BQ192" i="1" s="1"/>
  <c r="BS192" i="1" s="1"/>
  <c r="BU192" i="1" s="1"/>
  <c r="BW192" i="1" s="1"/>
  <c r="CB217" i="1"/>
  <c r="CD217" i="1" s="1"/>
  <c r="CF217" i="1" s="1"/>
  <c r="CH217" i="1" s="1"/>
  <c r="CJ217" i="1" s="1"/>
  <c r="CL217" i="1" s="1"/>
  <c r="CN217" i="1" s="1"/>
  <c r="CP217" i="1" s="1"/>
  <c r="CR217" i="1" s="1"/>
  <c r="CT217" i="1" s="1"/>
  <c r="CV217" i="1" s="1"/>
  <c r="CX217" i="1" s="1"/>
  <c r="CZ217" i="1" s="1"/>
  <c r="CB218" i="1"/>
  <c r="CD218" i="1" s="1"/>
  <c r="CF218" i="1" s="1"/>
  <c r="CH218" i="1" s="1"/>
  <c r="CJ218" i="1" s="1"/>
  <c r="CL218" i="1" s="1"/>
  <c r="CN218" i="1" s="1"/>
  <c r="CP218" i="1" s="1"/>
  <c r="CR218" i="1" s="1"/>
  <c r="CT218" i="1" s="1"/>
  <c r="CV218" i="1" s="1"/>
  <c r="CX218" i="1" s="1"/>
  <c r="CZ218" i="1" s="1"/>
  <c r="AW217" i="1"/>
  <c r="AY217" i="1" s="1"/>
  <c r="BA217" i="1" s="1"/>
  <c r="BC217" i="1" s="1"/>
  <c r="BE217" i="1" s="1"/>
  <c r="BG217" i="1" s="1"/>
  <c r="BI217" i="1" s="1"/>
  <c r="BK217" i="1" s="1"/>
  <c r="BM217" i="1" s="1"/>
  <c r="BO217" i="1" s="1"/>
  <c r="BQ217" i="1" s="1"/>
  <c r="BS217" i="1" s="1"/>
  <c r="BU217" i="1" s="1"/>
  <c r="BW217" i="1" s="1"/>
  <c r="AW218" i="1"/>
  <c r="AY218" i="1" s="1"/>
  <c r="BA218" i="1" s="1"/>
  <c r="BC218" i="1" s="1"/>
  <c r="BE218" i="1" s="1"/>
  <c r="BG218" i="1" s="1"/>
  <c r="BI218" i="1" s="1"/>
  <c r="BK218" i="1" s="1"/>
  <c r="BM218" i="1" s="1"/>
  <c r="BO218" i="1" s="1"/>
  <c r="BQ218" i="1" s="1"/>
  <c r="BS218" i="1" s="1"/>
  <c r="BU218" i="1" s="1"/>
  <c r="BW218" i="1" s="1"/>
  <c r="J217" i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AH217" i="1" s="1"/>
  <c r="AJ217" i="1" s="1"/>
  <c r="AL217" i="1" s="1"/>
  <c r="AN217" i="1" s="1"/>
  <c r="AP217" i="1" s="1"/>
  <c r="AR217" i="1" s="1"/>
  <c r="J218" i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AF218" i="1" s="1"/>
  <c r="AH218" i="1" s="1"/>
  <c r="AJ218" i="1" s="1"/>
  <c r="AL218" i="1" s="1"/>
  <c r="AN218" i="1" s="1"/>
  <c r="AP218" i="1" s="1"/>
  <c r="AR218" i="1" s="1"/>
  <c r="CB193" i="1"/>
  <c r="CD193" i="1" s="1"/>
  <c r="CF193" i="1" s="1"/>
  <c r="CH193" i="1" s="1"/>
  <c r="CJ193" i="1" s="1"/>
  <c r="CL193" i="1" s="1"/>
  <c r="CN193" i="1" s="1"/>
  <c r="CP193" i="1" s="1"/>
  <c r="CR193" i="1" s="1"/>
  <c r="CT193" i="1" s="1"/>
  <c r="CV193" i="1" s="1"/>
  <c r="CX193" i="1" s="1"/>
  <c r="CZ193" i="1" s="1"/>
  <c r="AW193" i="1"/>
  <c r="AY193" i="1" s="1"/>
  <c r="BA193" i="1" s="1"/>
  <c r="BC193" i="1" s="1"/>
  <c r="BE193" i="1" s="1"/>
  <c r="BG193" i="1" s="1"/>
  <c r="BI193" i="1" s="1"/>
  <c r="BK193" i="1" s="1"/>
  <c r="BM193" i="1" s="1"/>
  <c r="BO193" i="1" s="1"/>
  <c r="BQ193" i="1" s="1"/>
  <c r="BS193" i="1" s="1"/>
  <c r="BU193" i="1" s="1"/>
  <c r="BW193" i="1" s="1"/>
  <c r="J193" i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H193" i="1" s="1"/>
  <c r="AJ193" i="1" s="1"/>
  <c r="AL193" i="1" s="1"/>
  <c r="AN193" i="1" s="1"/>
  <c r="AP193" i="1" s="1"/>
  <c r="AR193" i="1" s="1"/>
  <c r="J192" i="1" l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AL192" i="1" s="1"/>
  <c r="AN192" i="1" s="1"/>
  <c r="AP192" i="1" s="1"/>
  <c r="AR192" i="1" s="1"/>
  <c r="CA219" i="1" l="1"/>
  <c r="CB219" i="1" s="1"/>
  <c r="CD219" i="1" s="1"/>
  <c r="CF219" i="1" s="1"/>
  <c r="CH219" i="1" s="1"/>
  <c r="CJ219" i="1" s="1"/>
  <c r="CL219" i="1" s="1"/>
  <c r="CN219" i="1" s="1"/>
  <c r="CP219" i="1" s="1"/>
  <c r="CR219" i="1" s="1"/>
  <c r="CT219" i="1" s="1"/>
  <c r="CV219" i="1" s="1"/>
  <c r="CX219" i="1" s="1"/>
  <c r="CZ219" i="1" s="1"/>
  <c r="CB220" i="1"/>
  <c r="CD220" i="1" s="1"/>
  <c r="CF220" i="1" s="1"/>
  <c r="CH220" i="1" s="1"/>
  <c r="CJ220" i="1" s="1"/>
  <c r="CL220" i="1" s="1"/>
  <c r="CN220" i="1" s="1"/>
  <c r="CP220" i="1" s="1"/>
  <c r="CR220" i="1" s="1"/>
  <c r="CT220" i="1" s="1"/>
  <c r="CV220" i="1" s="1"/>
  <c r="CX220" i="1" s="1"/>
  <c r="CZ220" i="1" s="1"/>
  <c r="AV219" i="1"/>
  <c r="AW219" i="1" s="1"/>
  <c r="AY219" i="1" s="1"/>
  <c r="BA219" i="1" s="1"/>
  <c r="BC219" i="1" s="1"/>
  <c r="BE219" i="1" s="1"/>
  <c r="BG219" i="1" s="1"/>
  <c r="BI219" i="1" s="1"/>
  <c r="BK219" i="1" s="1"/>
  <c r="BM219" i="1" s="1"/>
  <c r="BO219" i="1" s="1"/>
  <c r="BQ219" i="1" s="1"/>
  <c r="BS219" i="1" s="1"/>
  <c r="BU219" i="1" s="1"/>
  <c r="BW219" i="1" s="1"/>
  <c r="AW220" i="1"/>
  <c r="AY220" i="1" s="1"/>
  <c r="BA220" i="1" s="1"/>
  <c r="BC220" i="1" s="1"/>
  <c r="BE220" i="1" s="1"/>
  <c r="BG220" i="1" s="1"/>
  <c r="BI220" i="1" s="1"/>
  <c r="BK220" i="1" s="1"/>
  <c r="BM220" i="1" s="1"/>
  <c r="BO220" i="1" s="1"/>
  <c r="BQ220" i="1" s="1"/>
  <c r="BS220" i="1" s="1"/>
  <c r="BU220" i="1" s="1"/>
  <c r="BW220" i="1" s="1"/>
  <c r="J219" i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AF219" i="1" s="1"/>
  <c r="AH219" i="1" s="1"/>
  <c r="AJ219" i="1" s="1"/>
  <c r="AL219" i="1" s="1"/>
  <c r="AN219" i="1" s="1"/>
  <c r="AP219" i="1" s="1"/>
  <c r="AR219" i="1" s="1"/>
  <c r="J220" i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AL220" i="1" s="1"/>
  <c r="AN220" i="1" s="1"/>
  <c r="AP220" i="1" s="1"/>
  <c r="AR220" i="1" s="1"/>
  <c r="CA80" i="1" l="1"/>
  <c r="AV80" i="1"/>
  <c r="CB82" i="1"/>
  <c r="CD82" i="1" s="1"/>
  <c r="CF82" i="1" s="1"/>
  <c r="CH82" i="1" s="1"/>
  <c r="CJ82" i="1" s="1"/>
  <c r="CL82" i="1" s="1"/>
  <c r="CN82" i="1" s="1"/>
  <c r="CP82" i="1" s="1"/>
  <c r="CR82" i="1" s="1"/>
  <c r="CT82" i="1" s="1"/>
  <c r="CV82" i="1" s="1"/>
  <c r="CX82" i="1" s="1"/>
  <c r="CZ82" i="1" s="1"/>
  <c r="CB83" i="1"/>
  <c r="CD83" i="1" s="1"/>
  <c r="CF83" i="1" s="1"/>
  <c r="CH83" i="1" s="1"/>
  <c r="CJ83" i="1" s="1"/>
  <c r="CL83" i="1" s="1"/>
  <c r="CN83" i="1" s="1"/>
  <c r="CP83" i="1" s="1"/>
  <c r="CR83" i="1" s="1"/>
  <c r="CT83" i="1" s="1"/>
  <c r="CV83" i="1" s="1"/>
  <c r="CX83" i="1" s="1"/>
  <c r="CZ83" i="1" s="1"/>
  <c r="CB84" i="1"/>
  <c r="CD84" i="1" s="1"/>
  <c r="CF84" i="1" s="1"/>
  <c r="CH84" i="1" s="1"/>
  <c r="CJ84" i="1" s="1"/>
  <c r="CL84" i="1" s="1"/>
  <c r="CN84" i="1" s="1"/>
  <c r="CP84" i="1" s="1"/>
  <c r="CR84" i="1" s="1"/>
  <c r="CT84" i="1" s="1"/>
  <c r="CV84" i="1" s="1"/>
  <c r="CX84" i="1" s="1"/>
  <c r="CZ84" i="1" s="1"/>
  <c r="AW82" i="1"/>
  <c r="AY82" i="1" s="1"/>
  <c r="BA82" i="1" s="1"/>
  <c r="BC82" i="1" s="1"/>
  <c r="BE82" i="1" s="1"/>
  <c r="BG82" i="1" s="1"/>
  <c r="BI82" i="1" s="1"/>
  <c r="BK82" i="1" s="1"/>
  <c r="BM82" i="1" s="1"/>
  <c r="BO82" i="1" s="1"/>
  <c r="BQ82" i="1" s="1"/>
  <c r="BS82" i="1" s="1"/>
  <c r="BU82" i="1" s="1"/>
  <c r="BW82" i="1" s="1"/>
  <c r="AW83" i="1"/>
  <c r="AY83" i="1" s="1"/>
  <c r="BA83" i="1" s="1"/>
  <c r="BC83" i="1" s="1"/>
  <c r="BE83" i="1" s="1"/>
  <c r="BG83" i="1" s="1"/>
  <c r="BI83" i="1" s="1"/>
  <c r="BK83" i="1" s="1"/>
  <c r="BM83" i="1" s="1"/>
  <c r="BO83" i="1" s="1"/>
  <c r="BQ83" i="1" s="1"/>
  <c r="BS83" i="1" s="1"/>
  <c r="BU83" i="1" s="1"/>
  <c r="BW83" i="1" s="1"/>
  <c r="AW84" i="1"/>
  <c r="AY84" i="1" s="1"/>
  <c r="BA84" i="1" s="1"/>
  <c r="BC84" i="1" s="1"/>
  <c r="BE84" i="1" s="1"/>
  <c r="BG84" i="1" s="1"/>
  <c r="BI84" i="1" s="1"/>
  <c r="BK84" i="1" s="1"/>
  <c r="BM84" i="1" s="1"/>
  <c r="BO84" i="1" s="1"/>
  <c r="BQ84" i="1" s="1"/>
  <c r="BS84" i="1" s="1"/>
  <c r="BU84" i="1" s="1"/>
  <c r="BW84" i="1" s="1"/>
  <c r="J82" i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AL82" i="1" s="1"/>
  <c r="AN82" i="1" s="1"/>
  <c r="AP82" i="1" s="1"/>
  <c r="AR82" i="1" s="1"/>
  <c r="J83" i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AL83" i="1" s="1"/>
  <c r="AN83" i="1" s="1"/>
  <c r="AP83" i="1" s="1"/>
  <c r="AR83" i="1" s="1"/>
  <c r="J84" i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AF84" i="1" s="1"/>
  <c r="AH84" i="1" s="1"/>
  <c r="AJ84" i="1" s="1"/>
  <c r="AL84" i="1" s="1"/>
  <c r="AN84" i="1" s="1"/>
  <c r="AP84" i="1" s="1"/>
  <c r="AR84" i="1" s="1"/>
  <c r="CA235" i="1" l="1"/>
  <c r="CA234" i="1"/>
  <c r="CA230" i="1"/>
  <c r="CA194" i="1"/>
  <c r="CA197" i="1"/>
  <c r="CA196" i="1"/>
  <c r="CA187" i="1"/>
  <c r="CA233" i="1" s="1"/>
  <c r="CA185" i="1"/>
  <c r="CA184" i="1"/>
  <c r="CA168" i="1"/>
  <c r="CA164" i="1"/>
  <c r="CA160" i="1"/>
  <c r="CA156" i="1"/>
  <c r="CA152" i="1"/>
  <c r="CA148" i="1"/>
  <c r="CA144" i="1"/>
  <c r="CA140" i="1"/>
  <c r="CA136" i="1"/>
  <c r="CA132" i="1"/>
  <c r="CA127" i="1"/>
  <c r="CA223" i="1" s="1"/>
  <c r="CA114" i="1"/>
  <c r="CA110" i="1"/>
  <c r="CA106" i="1"/>
  <c r="CA102" i="1"/>
  <c r="CA99" i="1"/>
  <c r="CA96" i="1"/>
  <c r="CA91" i="1"/>
  <c r="CA76" i="1"/>
  <c r="CA226" i="1" s="1"/>
  <c r="CA51" i="1"/>
  <c r="CA41" i="1"/>
  <c r="CA35" i="1"/>
  <c r="CA30" i="1"/>
  <c r="CA22" i="1"/>
  <c r="CA19" i="1"/>
  <c r="CA18" i="1"/>
  <c r="AV235" i="1"/>
  <c r="AV234" i="1"/>
  <c r="AV230" i="1"/>
  <c r="AV199" i="1"/>
  <c r="AV194" i="1" s="1"/>
  <c r="AV197" i="1"/>
  <c r="AV196" i="1"/>
  <c r="AV187" i="1"/>
  <c r="AV233" i="1" s="1"/>
  <c r="AV185" i="1"/>
  <c r="AV184" i="1"/>
  <c r="AV168" i="1"/>
  <c r="AV164" i="1"/>
  <c r="AV160" i="1"/>
  <c r="AV156" i="1"/>
  <c r="AV152" i="1"/>
  <c r="AV148" i="1"/>
  <c r="AV144" i="1"/>
  <c r="AV140" i="1"/>
  <c r="AV136" i="1"/>
  <c r="AV132" i="1"/>
  <c r="AV127" i="1"/>
  <c r="AV223" i="1" s="1"/>
  <c r="AV114" i="1"/>
  <c r="AV110" i="1"/>
  <c r="AV106" i="1"/>
  <c r="AV102" i="1"/>
  <c r="AV99" i="1"/>
  <c r="AV96" i="1"/>
  <c r="AV91" i="1"/>
  <c r="AV226" i="1"/>
  <c r="AV51" i="1"/>
  <c r="AV41" i="1"/>
  <c r="AV35" i="1"/>
  <c r="AV30" i="1"/>
  <c r="AV22" i="1"/>
  <c r="AV19" i="1"/>
  <c r="AV18" i="1"/>
  <c r="AV232" i="1" l="1"/>
  <c r="AV124" i="1"/>
  <c r="CA232" i="1"/>
  <c r="CA124" i="1"/>
  <c r="CA15" i="1"/>
  <c r="AV229" i="1"/>
  <c r="CA229" i="1"/>
  <c r="AV225" i="1"/>
  <c r="AV15" i="1"/>
  <c r="AV224" i="1"/>
  <c r="CA224" i="1"/>
  <c r="CA182" i="1"/>
  <c r="AV182" i="1"/>
  <c r="AV231" i="1"/>
  <c r="AV71" i="1"/>
  <c r="CA71" i="1"/>
  <c r="CA225" i="1"/>
  <c r="CA231" i="1"/>
  <c r="AT93" i="1"/>
  <c r="J21" i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AL21" i="1" s="1"/>
  <c r="AN21" i="1" s="1"/>
  <c r="AP21" i="1" s="1"/>
  <c r="AR21" i="1" s="1"/>
  <c r="CA221" i="1" l="1"/>
  <c r="AV221" i="1"/>
  <c r="BZ216" i="1"/>
  <c r="CB216" i="1" s="1"/>
  <c r="CD216" i="1" s="1"/>
  <c r="CF216" i="1" s="1"/>
  <c r="CH216" i="1" s="1"/>
  <c r="CJ216" i="1" s="1"/>
  <c r="CL216" i="1" s="1"/>
  <c r="CN216" i="1" s="1"/>
  <c r="CP216" i="1" s="1"/>
  <c r="CR216" i="1" s="1"/>
  <c r="CT216" i="1" s="1"/>
  <c r="CV216" i="1" s="1"/>
  <c r="CX216" i="1" s="1"/>
  <c r="CZ216" i="1" s="1"/>
  <c r="BZ215" i="1"/>
  <c r="CB215" i="1" s="1"/>
  <c r="CD215" i="1" s="1"/>
  <c r="CF215" i="1" s="1"/>
  <c r="CH215" i="1" s="1"/>
  <c r="CJ215" i="1" s="1"/>
  <c r="CL215" i="1" s="1"/>
  <c r="CN215" i="1" s="1"/>
  <c r="CP215" i="1" s="1"/>
  <c r="CR215" i="1" s="1"/>
  <c r="CT215" i="1" s="1"/>
  <c r="CV215" i="1" s="1"/>
  <c r="CX215" i="1" s="1"/>
  <c r="CZ215" i="1" s="1"/>
  <c r="BZ214" i="1"/>
  <c r="CB214" i="1" s="1"/>
  <c r="CD214" i="1" s="1"/>
  <c r="CF214" i="1" s="1"/>
  <c r="CH214" i="1" s="1"/>
  <c r="CJ214" i="1" s="1"/>
  <c r="CL214" i="1" s="1"/>
  <c r="CN214" i="1" s="1"/>
  <c r="CP214" i="1" s="1"/>
  <c r="CR214" i="1" s="1"/>
  <c r="CT214" i="1" s="1"/>
  <c r="CV214" i="1" s="1"/>
  <c r="CX214" i="1" s="1"/>
  <c r="CZ214" i="1" s="1"/>
  <c r="BZ213" i="1"/>
  <c r="CB213" i="1" s="1"/>
  <c r="CD213" i="1" s="1"/>
  <c r="CF213" i="1" s="1"/>
  <c r="CH213" i="1" s="1"/>
  <c r="CJ213" i="1" s="1"/>
  <c r="CL213" i="1" s="1"/>
  <c r="CN213" i="1" s="1"/>
  <c r="CP213" i="1" s="1"/>
  <c r="CR213" i="1" s="1"/>
  <c r="CT213" i="1" s="1"/>
  <c r="CV213" i="1" s="1"/>
  <c r="CX213" i="1" s="1"/>
  <c r="CZ213" i="1" s="1"/>
  <c r="BZ212" i="1"/>
  <c r="CB212" i="1" s="1"/>
  <c r="CD212" i="1" s="1"/>
  <c r="CF212" i="1" s="1"/>
  <c r="CH212" i="1" s="1"/>
  <c r="CJ212" i="1" s="1"/>
  <c r="CL212" i="1" s="1"/>
  <c r="CN212" i="1" s="1"/>
  <c r="CP212" i="1" s="1"/>
  <c r="CR212" i="1" s="1"/>
  <c r="CT212" i="1" s="1"/>
  <c r="CV212" i="1" s="1"/>
  <c r="CX212" i="1" s="1"/>
  <c r="CZ212" i="1" s="1"/>
  <c r="BZ211" i="1"/>
  <c r="CB211" i="1" s="1"/>
  <c r="CD211" i="1" s="1"/>
  <c r="CF211" i="1" s="1"/>
  <c r="CH211" i="1" s="1"/>
  <c r="CJ211" i="1" s="1"/>
  <c r="CL211" i="1" s="1"/>
  <c r="CN211" i="1" s="1"/>
  <c r="CP211" i="1" s="1"/>
  <c r="CR211" i="1" s="1"/>
  <c r="CT211" i="1" s="1"/>
  <c r="CV211" i="1" s="1"/>
  <c r="CX211" i="1" s="1"/>
  <c r="CZ211" i="1" s="1"/>
  <c r="BZ210" i="1"/>
  <c r="CB210" i="1" s="1"/>
  <c r="CD210" i="1" s="1"/>
  <c r="CF210" i="1" s="1"/>
  <c r="CH210" i="1" s="1"/>
  <c r="CJ210" i="1" s="1"/>
  <c r="CL210" i="1" s="1"/>
  <c r="CN210" i="1" s="1"/>
  <c r="CP210" i="1" s="1"/>
  <c r="CR210" i="1" s="1"/>
  <c r="CT210" i="1" s="1"/>
  <c r="CV210" i="1" s="1"/>
  <c r="CX210" i="1" s="1"/>
  <c r="CZ210" i="1" s="1"/>
  <c r="BZ209" i="1"/>
  <c r="CB209" i="1" s="1"/>
  <c r="CD209" i="1" s="1"/>
  <c r="CF209" i="1" s="1"/>
  <c r="CH209" i="1" s="1"/>
  <c r="CJ209" i="1" s="1"/>
  <c r="CL209" i="1" s="1"/>
  <c r="CN209" i="1" s="1"/>
  <c r="CP209" i="1" s="1"/>
  <c r="CR209" i="1" s="1"/>
  <c r="CT209" i="1" s="1"/>
  <c r="CV209" i="1" s="1"/>
  <c r="CX209" i="1" s="1"/>
  <c r="CZ209" i="1" s="1"/>
  <c r="BZ208" i="1"/>
  <c r="CB208" i="1" s="1"/>
  <c r="CD208" i="1" s="1"/>
  <c r="CF208" i="1" s="1"/>
  <c r="CH208" i="1" s="1"/>
  <c r="CJ208" i="1" s="1"/>
  <c r="CL208" i="1" s="1"/>
  <c r="CN208" i="1" s="1"/>
  <c r="CP208" i="1" s="1"/>
  <c r="CR208" i="1" s="1"/>
  <c r="CT208" i="1" s="1"/>
  <c r="CV208" i="1" s="1"/>
  <c r="CX208" i="1" s="1"/>
  <c r="CZ208" i="1" s="1"/>
  <c r="BZ207" i="1"/>
  <c r="CB207" i="1" s="1"/>
  <c r="CD207" i="1" s="1"/>
  <c r="CF207" i="1" s="1"/>
  <c r="CH207" i="1" s="1"/>
  <c r="CJ207" i="1" s="1"/>
  <c r="CL207" i="1" s="1"/>
  <c r="CN207" i="1" s="1"/>
  <c r="CP207" i="1" s="1"/>
  <c r="CR207" i="1" s="1"/>
  <c r="CT207" i="1" s="1"/>
  <c r="CV207" i="1" s="1"/>
  <c r="CX207" i="1" s="1"/>
  <c r="CZ207" i="1" s="1"/>
  <c r="BZ204" i="1"/>
  <c r="CB204" i="1" s="1"/>
  <c r="CD204" i="1" s="1"/>
  <c r="CF204" i="1" s="1"/>
  <c r="CH204" i="1" s="1"/>
  <c r="CJ204" i="1" s="1"/>
  <c r="CL204" i="1" s="1"/>
  <c r="CN204" i="1" s="1"/>
  <c r="CP204" i="1" s="1"/>
  <c r="CR204" i="1" s="1"/>
  <c r="CT204" i="1" s="1"/>
  <c r="CV204" i="1" s="1"/>
  <c r="CX204" i="1" s="1"/>
  <c r="CZ204" i="1" s="1"/>
  <c r="BZ203" i="1"/>
  <c r="CB203" i="1" s="1"/>
  <c r="CD203" i="1" s="1"/>
  <c r="CF203" i="1" s="1"/>
  <c r="CH203" i="1" s="1"/>
  <c r="CJ203" i="1" s="1"/>
  <c r="CL203" i="1" s="1"/>
  <c r="CN203" i="1" s="1"/>
  <c r="CP203" i="1" s="1"/>
  <c r="CR203" i="1" s="1"/>
  <c r="CT203" i="1" s="1"/>
  <c r="CV203" i="1" s="1"/>
  <c r="CX203" i="1" s="1"/>
  <c r="CZ203" i="1" s="1"/>
  <c r="BZ202" i="1"/>
  <c r="CB202" i="1" s="1"/>
  <c r="CD202" i="1" s="1"/>
  <c r="CF202" i="1" s="1"/>
  <c r="CH202" i="1" s="1"/>
  <c r="CJ202" i="1" s="1"/>
  <c r="CL202" i="1" s="1"/>
  <c r="CN202" i="1" s="1"/>
  <c r="CP202" i="1" s="1"/>
  <c r="CR202" i="1" s="1"/>
  <c r="CT202" i="1" s="1"/>
  <c r="CV202" i="1" s="1"/>
  <c r="CX202" i="1" s="1"/>
  <c r="CZ202" i="1" s="1"/>
  <c r="BZ201" i="1"/>
  <c r="CB201" i="1" s="1"/>
  <c r="CD201" i="1" s="1"/>
  <c r="CF201" i="1" s="1"/>
  <c r="CH201" i="1" s="1"/>
  <c r="CJ201" i="1" s="1"/>
  <c r="CL201" i="1" s="1"/>
  <c r="CN201" i="1" s="1"/>
  <c r="CP201" i="1" s="1"/>
  <c r="CR201" i="1" s="1"/>
  <c r="CT201" i="1" s="1"/>
  <c r="CV201" i="1" s="1"/>
  <c r="CX201" i="1" s="1"/>
  <c r="CZ201" i="1" s="1"/>
  <c r="BZ198" i="1"/>
  <c r="CB198" i="1" s="1"/>
  <c r="CD198" i="1" s="1"/>
  <c r="CF198" i="1" s="1"/>
  <c r="CH198" i="1" s="1"/>
  <c r="CJ198" i="1" s="1"/>
  <c r="CL198" i="1" s="1"/>
  <c r="CN198" i="1" s="1"/>
  <c r="CP198" i="1" s="1"/>
  <c r="CR198" i="1" s="1"/>
  <c r="CT198" i="1" s="1"/>
  <c r="CV198" i="1" s="1"/>
  <c r="CX198" i="1" s="1"/>
  <c r="CZ198" i="1" s="1"/>
  <c r="CL190" i="1"/>
  <c r="CN190" i="1" s="1"/>
  <c r="CP190" i="1" s="1"/>
  <c r="CR190" i="1" s="1"/>
  <c r="CT190" i="1" s="1"/>
  <c r="CV190" i="1" s="1"/>
  <c r="CX190" i="1" s="1"/>
  <c r="CZ190" i="1" s="1"/>
  <c r="BZ189" i="1"/>
  <c r="CB189" i="1" s="1"/>
  <c r="CD189" i="1" s="1"/>
  <c r="CF189" i="1" s="1"/>
  <c r="CH189" i="1" s="1"/>
  <c r="CJ189" i="1" s="1"/>
  <c r="CL189" i="1" s="1"/>
  <c r="CN189" i="1" s="1"/>
  <c r="CP189" i="1" s="1"/>
  <c r="CR189" i="1" s="1"/>
  <c r="CT189" i="1" s="1"/>
  <c r="CV189" i="1" s="1"/>
  <c r="CX189" i="1" s="1"/>
  <c r="CZ189" i="1" s="1"/>
  <c r="BZ171" i="1"/>
  <c r="CB171" i="1" s="1"/>
  <c r="CD171" i="1" s="1"/>
  <c r="CF171" i="1" s="1"/>
  <c r="CH171" i="1" s="1"/>
  <c r="CJ171" i="1" s="1"/>
  <c r="CL171" i="1" s="1"/>
  <c r="CN171" i="1" s="1"/>
  <c r="CP171" i="1" s="1"/>
  <c r="CR171" i="1" s="1"/>
  <c r="CT171" i="1" s="1"/>
  <c r="CV171" i="1" s="1"/>
  <c r="CX171" i="1" s="1"/>
  <c r="CZ171" i="1" s="1"/>
  <c r="BZ170" i="1"/>
  <c r="CB170" i="1" s="1"/>
  <c r="CD170" i="1" s="1"/>
  <c r="CF170" i="1" s="1"/>
  <c r="CH170" i="1" s="1"/>
  <c r="CJ170" i="1" s="1"/>
  <c r="CL170" i="1" s="1"/>
  <c r="CN170" i="1" s="1"/>
  <c r="CP170" i="1" s="1"/>
  <c r="CR170" i="1" s="1"/>
  <c r="CT170" i="1" s="1"/>
  <c r="CV170" i="1" s="1"/>
  <c r="CX170" i="1" s="1"/>
  <c r="CZ170" i="1" s="1"/>
  <c r="BZ167" i="1"/>
  <c r="CB167" i="1" s="1"/>
  <c r="CD167" i="1" s="1"/>
  <c r="CF167" i="1" s="1"/>
  <c r="CH167" i="1" s="1"/>
  <c r="CJ167" i="1" s="1"/>
  <c r="CL167" i="1" s="1"/>
  <c r="CN167" i="1" s="1"/>
  <c r="CP167" i="1" s="1"/>
  <c r="CR167" i="1" s="1"/>
  <c r="CT167" i="1" s="1"/>
  <c r="CV167" i="1" s="1"/>
  <c r="CX167" i="1" s="1"/>
  <c r="CZ167" i="1" s="1"/>
  <c r="BZ166" i="1"/>
  <c r="CB166" i="1" s="1"/>
  <c r="CD166" i="1" s="1"/>
  <c r="CF166" i="1" s="1"/>
  <c r="CH166" i="1" s="1"/>
  <c r="CJ166" i="1" s="1"/>
  <c r="CL166" i="1" s="1"/>
  <c r="CN166" i="1" s="1"/>
  <c r="CP166" i="1" s="1"/>
  <c r="CR166" i="1" s="1"/>
  <c r="CT166" i="1" s="1"/>
  <c r="CV166" i="1" s="1"/>
  <c r="CX166" i="1" s="1"/>
  <c r="CZ166" i="1" s="1"/>
  <c r="BZ163" i="1"/>
  <c r="CB163" i="1" s="1"/>
  <c r="CD163" i="1" s="1"/>
  <c r="CF163" i="1" s="1"/>
  <c r="CH163" i="1" s="1"/>
  <c r="CJ163" i="1" s="1"/>
  <c r="CL163" i="1" s="1"/>
  <c r="CN163" i="1" s="1"/>
  <c r="CP163" i="1" s="1"/>
  <c r="CR163" i="1" s="1"/>
  <c r="CT163" i="1" s="1"/>
  <c r="CV163" i="1" s="1"/>
  <c r="CX163" i="1" s="1"/>
  <c r="CZ163" i="1" s="1"/>
  <c r="BZ162" i="1"/>
  <c r="CB162" i="1" s="1"/>
  <c r="CD162" i="1" s="1"/>
  <c r="CF162" i="1" s="1"/>
  <c r="CH162" i="1" s="1"/>
  <c r="CJ162" i="1" s="1"/>
  <c r="CL162" i="1" s="1"/>
  <c r="CN162" i="1" s="1"/>
  <c r="CP162" i="1" s="1"/>
  <c r="CR162" i="1" s="1"/>
  <c r="CT162" i="1" s="1"/>
  <c r="CV162" i="1" s="1"/>
  <c r="CX162" i="1" s="1"/>
  <c r="CZ162" i="1" s="1"/>
  <c r="BZ159" i="1"/>
  <c r="CB159" i="1" s="1"/>
  <c r="CD159" i="1" s="1"/>
  <c r="CF159" i="1" s="1"/>
  <c r="CH159" i="1" s="1"/>
  <c r="CJ159" i="1" s="1"/>
  <c r="CL159" i="1" s="1"/>
  <c r="CN159" i="1" s="1"/>
  <c r="CP159" i="1" s="1"/>
  <c r="CR159" i="1" s="1"/>
  <c r="CT159" i="1" s="1"/>
  <c r="CV159" i="1" s="1"/>
  <c r="CX159" i="1" s="1"/>
  <c r="CZ159" i="1" s="1"/>
  <c r="BZ158" i="1"/>
  <c r="CB158" i="1" s="1"/>
  <c r="CD158" i="1" s="1"/>
  <c r="CF158" i="1" s="1"/>
  <c r="CH158" i="1" s="1"/>
  <c r="CJ158" i="1" s="1"/>
  <c r="CL158" i="1" s="1"/>
  <c r="CN158" i="1" s="1"/>
  <c r="CP158" i="1" s="1"/>
  <c r="CR158" i="1" s="1"/>
  <c r="CT158" i="1" s="1"/>
  <c r="CV158" i="1" s="1"/>
  <c r="CX158" i="1" s="1"/>
  <c r="CZ158" i="1" s="1"/>
  <c r="BZ155" i="1"/>
  <c r="CB155" i="1" s="1"/>
  <c r="CD155" i="1" s="1"/>
  <c r="CF155" i="1" s="1"/>
  <c r="CH155" i="1" s="1"/>
  <c r="CJ155" i="1" s="1"/>
  <c r="CL155" i="1" s="1"/>
  <c r="CN155" i="1" s="1"/>
  <c r="CP155" i="1" s="1"/>
  <c r="CR155" i="1" s="1"/>
  <c r="CT155" i="1" s="1"/>
  <c r="CV155" i="1" s="1"/>
  <c r="CX155" i="1" s="1"/>
  <c r="CZ155" i="1" s="1"/>
  <c r="BZ154" i="1"/>
  <c r="CB154" i="1" s="1"/>
  <c r="CD154" i="1" s="1"/>
  <c r="CF154" i="1" s="1"/>
  <c r="CH154" i="1" s="1"/>
  <c r="CJ154" i="1" s="1"/>
  <c r="CL154" i="1" s="1"/>
  <c r="CN154" i="1" s="1"/>
  <c r="CP154" i="1" s="1"/>
  <c r="CR154" i="1" s="1"/>
  <c r="CT154" i="1" s="1"/>
  <c r="CV154" i="1" s="1"/>
  <c r="CX154" i="1" s="1"/>
  <c r="CZ154" i="1" s="1"/>
  <c r="BZ151" i="1"/>
  <c r="CB151" i="1" s="1"/>
  <c r="CD151" i="1" s="1"/>
  <c r="CF151" i="1" s="1"/>
  <c r="CH151" i="1" s="1"/>
  <c r="CJ151" i="1" s="1"/>
  <c r="CL151" i="1" s="1"/>
  <c r="CN151" i="1" s="1"/>
  <c r="CP151" i="1" s="1"/>
  <c r="CR151" i="1" s="1"/>
  <c r="CT151" i="1" s="1"/>
  <c r="CV151" i="1" s="1"/>
  <c r="CX151" i="1" s="1"/>
  <c r="CZ151" i="1" s="1"/>
  <c r="BZ150" i="1"/>
  <c r="CB150" i="1" s="1"/>
  <c r="CD150" i="1" s="1"/>
  <c r="CF150" i="1" s="1"/>
  <c r="CH150" i="1" s="1"/>
  <c r="CJ150" i="1" s="1"/>
  <c r="CL150" i="1" s="1"/>
  <c r="CN150" i="1" s="1"/>
  <c r="CP150" i="1" s="1"/>
  <c r="CR150" i="1" s="1"/>
  <c r="CT150" i="1" s="1"/>
  <c r="CV150" i="1" s="1"/>
  <c r="CX150" i="1" s="1"/>
  <c r="CZ150" i="1" s="1"/>
  <c r="BZ147" i="1"/>
  <c r="CB147" i="1" s="1"/>
  <c r="CD147" i="1" s="1"/>
  <c r="CF147" i="1" s="1"/>
  <c r="CH147" i="1" s="1"/>
  <c r="CJ147" i="1" s="1"/>
  <c r="CL147" i="1" s="1"/>
  <c r="CN147" i="1" s="1"/>
  <c r="CP147" i="1" s="1"/>
  <c r="CR147" i="1" s="1"/>
  <c r="CT147" i="1" s="1"/>
  <c r="CV147" i="1" s="1"/>
  <c r="CX147" i="1" s="1"/>
  <c r="CZ147" i="1" s="1"/>
  <c r="BZ146" i="1"/>
  <c r="CB146" i="1" s="1"/>
  <c r="CD146" i="1" s="1"/>
  <c r="CF146" i="1" s="1"/>
  <c r="CH146" i="1" s="1"/>
  <c r="CJ146" i="1" s="1"/>
  <c r="CL146" i="1" s="1"/>
  <c r="CN146" i="1" s="1"/>
  <c r="CP146" i="1" s="1"/>
  <c r="CR146" i="1" s="1"/>
  <c r="CT146" i="1" s="1"/>
  <c r="CV146" i="1" s="1"/>
  <c r="CX146" i="1" s="1"/>
  <c r="CZ146" i="1" s="1"/>
  <c r="BZ143" i="1"/>
  <c r="CB143" i="1" s="1"/>
  <c r="CD143" i="1" s="1"/>
  <c r="CF143" i="1" s="1"/>
  <c r="CH143" i="1" s="1"/>
  <c r="CJ143" i="1" s="1"/>
  <c r="CL143" i="1" s="1"/>
  <c r="CN143" i="1" s="1"/>
  <c r="CP143" i="1" s="1"/>
  <c r="CR143" i="1" s="1"/>
  <c r="CT143" i="1" s="1"/>
  <c r="CV143" i="1" s="1"/>
  <c r="CX143" i="1" s="1"/>
  <c r="CZ143" i="1" s="1"/>
  <c r="BZ142" i="1"/>
  <c r="CB142" i="1" s="1"/>
  <c r="CD142" i="1" s="1"/>
  <c r="CF142" i="1" s="1"/>
  <c r="CH142" i="1" s="1"/>
  <c r="CJ142" i="1" s="1"/>
  <c r="CL142" i="1" s="1"/>
  <c r="CN142" i="1" s="1"/>
  <c r="CP142" i="1" s="1"/>
  <c r="CR142" i="1" s="1"/>
  <c r="CT142" i="1" s="1"/>
  <c r="CV142" i="1" s="1"/>
  <c r="CX142" i="1" s="1"/>
  <c r="CZ142" i="1" s="1"/>
  <c r="BZ139" i="1"/>
  <c r="CB139" i="1" s="1"/>
  <c r="CD139" i="1" s="1"/>
  <c r="CF139" i="1" s="1"/>
  <c r="CH139" i="1" s="1"/>
  <c r="CJ139" i="1" s="1"/>
  <c r="CL139" i="1" s="1"/>
  <c r="CN139" i="1" s="1"/>
  <c r="CP139" i="1" s="1"/>
  <c r="CR139" i="1" s="1"/>
  <c r="CT139" i="1" s="1"/>
  <c r="CV139" i="1" s="1"/>
  <c r="CX139" i="1" s="1"/>
  <c r="CZ139" i="1" s="1"/>
  <c r="BZ138" i="1"/>
  <c r="CB138" i="1" s="1"/>
  <c r="CD138" i="1" s="1"/>
  <c r="CF138" i="1" s="1"/>
  <c r="CH138" i="1" s="1"/>
  <c r="CJ138" i="1" s="1"/>
  <c r="CL138" i="1" s="1"/>
  <c r="CN138" i="1" s="1"/>
  <c r="CP138" i="1" s="1"/>
  <c r="CR138" i="1" s="1"/>
  <c r="CT138" i="1" s="1"/>
  <c r="CV138" i="1" s="1"/>
  <c r="CX138" i="1" s="1"/>
  <c r="CZ138" i="1" s="1"/>
  <c r="BZ135" i="1"/>
  <c r="CB135" i="1" s="1"/>
  <c r="CD135" i="1" s="1"/>
  <c r="CF135" i="1" s="1"/>
  <c r="CH135" i="1" s="1"/>
  <c r="CJ135" i="1" s="1"/>
  <c r="CL135" i="1" s="1"/>
  <c r="CN135" i="1" s="1"/>
  <c r="CP135" i="1" s="1"/>
  <c r="CR135" i="1" s="1"/>
  <c r="CT135" i="1" s="1"/>
  <c r="CV135" i="1" s="1"/>
  <c r="CX135" i="1" s="1"/>
  <c r="CZ135" i="1" s="1"/>
  <c r="BZ134" i="1"/>
  <c r="CB134" i="1" s="1"/>
  <c r="CD134" i="1" s="1"/>
  <c r="CF134" i="1" s="1"/>
  <c r="CH134" i="1" s="1"/>
  <c r="CJ134" i="1" s="1"/>
  <c r="CL134" i="1" s="1"/>
  <c r="CN134" i="1" s="1"/>
  <c r="CP134" i="1" s="1"/>
  <c r="CR134" i="1" s="1"/>
  <c r="CT134" i="1" s="1"/>
  <c r="CV134" i="1" s="1"/>
  <c r="CX134" i="1" s="1"/>
  <c r="CZ134" i="1" s="1"/>
  <c r="BZ131" i="1"/>
  <c r="CB131" i="1" s="1"/>
  <c r="CD131" i="1" s="1"/>
  <c r="CF131" i="1" s="1"/>
  <c r="CH131" i="1" s="1"/>
  <c r="CJ131" i="1" s="1"/>
  <c r="CL131" i="1" s="1"/>
  <c r="CN131" i="1" s="1"/>
  <c r="CP131" i="1" s="1"/>
  <c r="CR131" i="1" s="1"/>
  <c r="CT131" i="1" s="1"/>
  <c r="CV131" i="1" s="1"/>
  <c r="CX131" i="1" s="1"/>
  <c r="CZ131" i="1" s="1"/>
  <c r="BZ130" i="1"/>
  <c r="CB130" i="1" s="1"/>
  <c r="CD130" i="1" s="1"/>
  <c r="CF130" i="1" s="1"/>
  <c r="CH130" i="1" s="1"/>
  <c r="CJ130" i="1" s="1"/>
  <c r="CL130" i="1" s="1"/>
  <c r="CN130" i="1" s="1"/>
  <c r="CP130" i="1" s="1"/>
  <c r="CR130" i="1" s="1"/>
  <c r="CT130" i="1" s="1"/>
  <c r="CV130" i="1" s="1"/>
  <c r="CX130" i="1" s="1"/>
  <c r="CZ130" i="1" s="1"/>
  <c r="BZ129" i="1"/>
  <c r="CB129" i="1" s="1"/>
  <c r="CD129" i="1" s="1"/>
  <c r="CF129" i="1" s="1"/>
  <c r="CH129" i="1" s="1"/>
  <c r="CJ129" i="1" s="1"/>
  <c r="CL129" i="1" s="1"/>
  <c r="CN129" i="1" s="1"/>
  <c r="CP129" i="1" s="1"/>
  <c r="CR129" i="1" s="1"/>
  <c r="CT129" i="1" s="1"/>
  <c r="CV129" i="1" s="1"/>
  <c r="CX129" i="1" s="1"/>
  <c r="CZ129" i="1" s="1"/>
  <c r="BZ128" i="1"/>
  <c r="CB128" i="1" s="1"/>
  <c r="CD128" i="1" s="1"/>
  <c r="CF128" i="1" s="1"/>
  <c r="CH128" i="1" s="1"/>
  <c r="CJ128" i="1" s="1"/>
  <c r="CL128" i="1" s="1"/>
  <c r="CN128" i="1" s="1"/>
  <c r="CP128" i="1" s="1"/>
  <c r="CR128" i="1" s="1"/>
  <c r="CT128" i="1" s="1"/>
  <c r="CV128" i="1" s="1"/>
  <c r="CX128" i="1" s="1"/>
  <c r="CZ128" i="1" s="1"/>
  <c r="BZ121" i="1"/>
  <c r="CB121" i="1" s="1"/>
  <c r="CD121" i="1" s="1"/>
  <c r="CF121" i="1" s="1"/>
  <c r="CH121" i="1" s="1"/>
  <c r="CJ121" i="1" s="1"/>
  <c r="CL121" i="1" s="1"/>
  <c r="CN121" i="1" s="1"/>
  <c r="CP121" i="1" s="1"/>
  <c r="CR121" i="1" s="1"/>
  <c r="CT121" i="1" s="1"/>
  <c r="CV121" i="1" s="1"/>
  <c r="CX121" i="1" s="1"/>
  <c r="CZ121" i="1" s="1"/>
  <c r="BZ120" i="1"/>
  <c r="CB120" i="1" s="1"/>
  <c r="CD120" i="1" s="1"/>
  <c r="CF120" i="1" s="1"/>
  <c r="CH120" i="1" s="1"/>
  <c r="CJ120" i="1" s="1"/>
  <c r="CL120" i="1" s="1"/>
  <c r="CN120" i="1" s="1"/>
  <c r="CP120" i="1" s="1"/>
  <c r="CR120" i="1" s="1"/>
  <c r="CT120" i="1" s="1"/>
  <c r="CV120" i="1" s="1"/>
  <c r="CX120" i="1" s="1"/>
  <c r="CZ120" i="1" s="1"/>
  <c r="BZ119" i="1"/>
  <c r="CB119" i="1" s="1"/>
  <c r="CD119" i="1" s="1"/>
  <c r="CF119" i="1" s="1"/>
  <c r="CH119" i="1" s="1"/>
  <c r="CJ119" i="1" s="1"/>
  <c r="CL119" i="1" s="1"/>
  <c r="CN119" i="1" s="1"/>
  <c r="CP119" i="1" s="1"/>
  <c r="CR119" i="1" s="1"/>
  <c r="CT119" i="1" s="1"/>
  <c r="CV119" i="1" s="1"/>
  <c r="CX119" i="1" s="1"/>
  <c r="CZ119" i="1" s="1"/>
  <c r="BZ116" i="1"/>
  <c r="CB116" i="1" s="1"/>
  <c r="CD116" i="1" s="1"/>
  <c r="CF116" i="1" s="1"/>
  <c r="CH116" i="1" s="1"/>
  <c r="CJ116" i="1" s="1"/>
  <c r="CL116" i="1" s="1"/>
  <c r="CN116" i="1" s="1"/>
  <c r="CP116" i="1" s="1"/>
  <c r="CR116" i="1" s="1"/>
  <c r="CT116" i="1" s="1"/>
  <c r="CV116" i="1" s="1"/>
  <c r="CX116" i="1" s="1"/>
  <c r="CZ116" i="1" s="1"/>
  <c r="BZ113" i="1"/>
  <c r="CB113" i="1" s="1"/>
  <c r="CD113" i="1" s="1"/>
  <c r="CF113" i="1" s="1"/>
  <c r="CH113" i="1" s="1"/>
  <c r="CJ113" i="1" s="1"/>
  <c r="CL113" i="1" s="1"/>
  <c r="CN113" i="1" s="1"/>
  <c r="CP113" i="1" s="1"/>
  <c r="CR113" i="1" s="1"/>
  <c r="CT113" i="1" s="1"/>
  <c r="CV113" i="1" s="1"/>
  <c r="CX113" i="1" s="1"/>
  <c r="CZ113" i="1" s="1"/>
  <c r="BZ109" i="1"/>
  <c r="CB109" i="1" s="1"/>
  <c r="CD109" i="1" s="1"/>
  <c r="CF109" i="1" s="1"/>
  <c r="CH109" i="1" s="1"/>
  <c r="CJ109" i="1" s="1"/>
  <c r="CL109" i="1" s="1"/>
  <c r="CN109" i="1" s="1"/>
  <c r="CP109" i="1" s="1"/>
  <c r="CR109" i="1" s="1"/>
  <c r="CT109" i="1" s="1"/>
  <c r="CV109" i="1" s="1"/>
  <c r="CX109" i="1" s="1"/>
  <c r="CZ109" i="1" s="1"/>
  <c r="BZ105" i="1"/>
  <c r="CB105" i="1" s="1"/>
  <c r="CD105" i="1" s="1"/>
  <c r="CF105" i="1" s="1"/>
  <c r="CH105" i="1" s="1"/>
  <c r="CJ105" i="1" s="1"/>
  <c r="CL105" i="1" s="1"/>
  <c r="CN105" i="1" s="1"/>
  <c r="CP105" i="1" s="1"/>
  <c r="CR105" i="1" s="1"/>
  <c r="CT105" i="1" s="1"/>
  <c r="CV105" i="1" s="1"/>
  <c r="CX105" i="1" s="1"/>
  <c r="CZ105" i="1" s="1"/>
  <c r="BZ104" i="1"/>
  <c r="CB104" i="1" s="1"/>
  <c r="CD104" i="1" s="1"/>
  <c r="CF104" i="1" s="1"/>
  <c r="CH104" i="1" s="1"/>
  <c r="CJ104" i="1" s="1"/>
  <c r="CL104" i="1" s="1"/>
  <c r="CN104" i="1" s="1"/>
  <c r="CP104" i="1" s="1"/>
  <c r="CR104" i="1" s="1"/>
  <c r="CT104" i="1" s="1"/>
  <c r="CV104" i="1" s="1"/>
  <c r="CX104" i="1" s="1"/>
  <c r="CZ104" i="1" s="1"/>
  <c r="BZ101" i="1"/>
  <c r="CB101" i="1" s="1"/>
  <c r="CD101" i="1" s="1"/>
  <c r="CF101" i="1" s="1"/>
  <c r="CH101" i="1" s="1"/>
  <c r="CJ101" i="1" s="1"/>
  <c r="CL101" i="1" s="1"/>
  <c r="CN101" i="1" s="1"/>
  <c r="CP101" i="1" s="1"/>
  <c r="CR101" i="1" s="1"/>
  <c r="CT101" i="1" s="1"/>
  <c r="CV101" i="1" s="1"/>
  <c r="CX101" i="1" s="1"/>
  <c r="CZ101" i="1" s="1"/>
  <c r="BZ98" i="1"/>
  <c r="CB98" i="1" s="1"/>
  <c r="CD98" i="1" s="1"/>
  <c r="CF98" i="1" s="1"/>
  <c r="CH98" i="1" s="1"/>
  <c r="CJ98" i="1" s="1"/>
  <c r="CL98" i="1" s="1"/>
  <c r="CN98" i="1" s="1"/>
  <c r="CP98" i="1" s="1"/>
  <c r="CR98" i="1" s="1"/>
  <c r="CT98" i="1" s="1"/>
  <c r="CV98" i="1" s="1"/>
  <c r="CX98" i="1" s="1"/>
  <c r="CZ98" i="1" s="1"/>
  <c r="BZ95" i="1"/>
  <c r="CB95" i="1" s="1"/>
  <c r="CD95" i="1" s="1"/>
  <c r="CF95" i="1" s="1"/>
  <c r="CH95" i="1" s="1"/>
  <c r="CJ95" i="1" s="1"/>
  <c r="CL95" i="1" s="1"/>
  <c r="CN95" i="1" s="1"/>
  <c r="CP95" i="1" s="1"/>
  <c r="CR95" i="1" s="1"/>
  <c r="CT95" i="1" s="1"/>
  <c r="CV95" i="1" s="1"/>
  <c r="CX95" i="1" s="1"/>
  <c r="CZ95" i="1" s="1"/>
  <c r="BZ94" i="1"/>
  <c r="CB94" i="1" s="1"/>
  <c r="CD94" i="1" s="1"/>
  <c r="CF94" i="1" s="1"/>
  <c r="CH94" i="1" s="1"/>
  <c r="CJ94" i="1" s="1"/>
  <c r="CL94" i="1" s="1"/>
  <c r="CN94" i="1" s="1"/>
  <c r="CP94" i="1" s="1"/>
  <c r="CR94" i="1" s="1"/>
  <c r="CT94" i="1" s="1"/>
  <c r="CV94" i="1" s="1"/>
  <c r="CX94" i="1" s="1"/>
  <c r="CZ94" i="1" s="1"/>
  <c r="BZ93" i="1"/>
  <c r="CB93" i="1" s="1"/>
  <c r="CD93" i="1" s="1"/>
  <c r="CF93" i="1" s="1"/>
  <c r="CH93" i="1" s="1"/>
  <c r="CJ93" i="1" s="1"/>
  <c r="CL93" i="1" s="1"/>
  <c r="CN93" i="1" s="1"/>
  <c r="CP93" i="1" s="1"/>
  <c r="CR93" i="1" s="1"/>
  <c r="CT93" i="1" s="1"/>
  <c r="CV93" i="1" s="1"/>
  <c r="CX93" i="1" s="1"/>
  <c r="CZ93" i="1" s="1"/>
  <c r="BZ90" i="1"/>
  <c r="CB90" i="1" s="1"/>
  <c r="CD90" i="1" s="1"/>
  <c r="CF90" i="1" s="1"/>
  <c r="CH90" i="1" s="1"/>
  <c r="CJ90" i="1" s="1"/>
  <c r="CL90" i="1" s="1"/>
  <c r="CN90" i="1" s="1"/>
  <c r="CP90" i="1" s="1"/>
  <c r="CR90" i="1" s="1"/>
  <c r="CT90" i="1" s="1"/>
  <c r="CV90" i="1" s="1"/>
  <c r="CX90" i="1" s="1"/>
  <c r="CZ90" i="1" s="1"/>
  <c r="BZ89" i="1"/>
  <c r="CB89" i="1" s="1"/>
  <c r="CD89" i="1" s="1"/>
  <c r="CF89" i="1" s="1"/>
  <c r="CH89" i="1" s="1"/>
  <c r="CJ89" i="1" s="1"/>
  <c r="CL89" i="1" s="1"/>
  <c r="CN89" i="1" s="1"/>
  <c r="CP89" i="1" s="1"/>
  <c r="CR89" i="1" s="1"/>
  <c r="CT89" i="1" s="1"/>
  <c r="CV89" i="1" s="1"/>
  <c r="CX89" i="1" s="1"/>
  <c r="CZ89" i="1" s="1"/>
  <c r="BZ88" i="1"/>
  <c r="CB88" i="1" s="1"/>
  <c r="CD88" i="1" s="1"/>
  <c r="CF88" i="1" s="1"/>
  <c r="CH88" i="1" s="1"/>
  <c r="CJ88" i="1" s="1"/>
  <c r="CL88" i="1" s="1"/>
  <c r="CN88" i="1" s="1"/>
  <c r="CP88" i="1" s="1"/>
  <c r="CR88" i="1" s="1"/>
  <c r="CT88" i="1" s="1"/>
  <c r="CV88" i="1" s="1"/>
  <c r="CX88" i="1" s="1"/>
  <c r="CZ88" i="1" s="1"/>
  <c r="BZ87" i="1"/>
  <c r="CB87" i="1" s="1"/>
  <c r="CD87" i="1" s="1"/>
  <c r="CF87" i="1" s="1"/>
  <c r="CH87" i="1" s="1"/>
  <c r="CJ87" i="1" s="1"/>
  <c r="CL87" i="1" s="1"/>
  <c r="CN87" i="1" s="1"/>
  <c r="CP87" i="1" s="1"/>
  <c r="CR87" i="1" s="1"/>
  <c r="CT87" i="1" s="1"/>
  <c r="CV87" i="1" s="1"/>
  <c r="CX87" i="1" s="1"/>
  <c r="CZ87" i="1" s="1"/>
  <c r="BZ86" i="1"/>
  <c r="CB86" i="1" s="1"/>
  <c r="CD86" i="1" s="1"/>
  <c r="CF86" i="1" s="1"/>
  <c r="CH86" i="1" s="1"/>
  <c r="CJ86" i="1" s="1"/>
  <c r="CL86" i="1" s="1"/>
  <c r="CN86" i="1" s="1"/>
  <c r="CP86" i="1" s="1"/>
  <c r="CR86" i="1" s="1"/>
  <c r="CT86" i="1" s="1"/>
  <c r="CV86" i="1" s="1"/>
  <c r="CX86" i="1" s="1"/>
  <c r="CZ86" i="1" s="1"/>
  <c r="BZ85" i="1"/>
  <c r="CB85" i="1" s="1"/>
  <c r="CD85" i="1" s="1"/>
  <c r="CF85" i="1" s="1"/>
  <c r="CH85" i="1" s="1"/>
  <c r="CJ85" i="1" s="1"/>
  <c r="CL85" i="1" s="1"/>
  <c r="CN85" i="1" s="1"/>
  <c r="CP85" i="1" s="1"/>
  <c r="CR85" i="1" s="1"/>
  <c r="CT85" i="1" s="1"/>
  <c r="CV85" i="1" s="1"/>
  <c r="CX85" i="1" s="1"/>
  <c r="CZ85" i="1" s="1"/>
  <c r="BZ80" i="1"/>
  <c r="CB80" i="1" s="1"/>
  <c r="CD80" i="1" s="1"/>
  <c r="CF80" i="1" s="1"/>
  <c r="CH80" i="1" s="1"/>
  <c r="CJ80" i="1" s="1"/>
  <c r="CL80" i="1" s="1"/>
  <c r="CN80" i="1" s="1"/>
  <c r="CP80" i="1" s="1"/>
  <c r="CR80" i="1" s="1"/>
  <c r="CT80" i="1" s="1"/>
  <c r="CV80" i="1" s="1"/>
  <c r="CX80" i="1" s="1"/>
  <c r="CZ80" i="1" s="1"/>
  <c r="BZ79" i="1"/>
  <c r="CB79" i="1" s="1"/>
  <c r="CD79" i="1" s="1"/>
  <c r="CF79" i="1" s="1"/>
  <c r="CH79" i="1" s="1"/>
  <c r="CJ79" i="1" s="1"/>
  <c r="CL79" i="1" s="1"/>
  <c r="CN79" i="1" s="1"/>
  <c r="CP79" i="1" s="1"/>
  <c r="CR79" i="1" s="1"/>
  <c r="CT79" i="1" s="1"/>
  <c r="CV79" i="1" s="1"/>
  <c r="CX79" i="1" s="1"/>
  <c r="CZ79" i="1" s="1"/>
  <c r="BZ78" i="1"/>
  <c r="CB78" i="1" s="1"/>
  <c r="CD78" i="1" s="1"/>
  <c r="CF78" i="1" s="1"/>
  <c r="CH78" i="1" s="1"/>
  <c r="CJ78" i="1" s="1"/>
  <c r="CL78" i="1" s="1"/>
  <c r="CN78" i="1" s="1"/>
  <c r="CP78" i="1" s="1"/>
  <c r="CR78" i="1" s="1"/>
  <c r="CT78" i="1" s="1"/>
  <c r="CV78" i="1" s="1"/>
  <c r="CX78" i="1" s="1"/>
  <c r="CZ78" i="1" s="1"/>
  <c r="BZ77" i="1"/>
  <c r="CB77" i="1" s="1"/>
  <c r="CD77" i="1" s="1"/>
  <c r="CF77" i="1" s="1"/>
  <c r="CH77" i="1" s="1"/>
  <c r="CJ77" i="1" s="1"/>
  <c r="CL77" i="1" s="1"/>
  <c r="CN77" i="1" s="1"/>
  <c r="CP77" i="1" s="1"/>
  <c r="CR77" i="1" s="1"/>
  <c r="CT77" i="1" s="1"/>
  <c r="CV77" i="1" s="1"/>
  <c r="CX77" i="1" s="1"/>
  <c r="CZ77" i="1" s="1"/>
  <c r="BZ65" i="1"/>
  <c r="CB65" i="1" s="1"/>
  <c r="CD65" i="1" s="1"/>
  <c r="CF65" i="1" s="1"/>
  <c r="CH65" i="1" s="1"/>
  <c r="CJ65" i="1" s="1"/>
  <c r="CL65" i="1" s="1"/>
  <c r="CN65" i="1" s="1"/>
  <c r="CP65" i="1" s="1"/>
  <c r="CR65" i="1" s="1"/>
  <c r="CT65" i="1" s="1"/>
  <c r="CV65" i="1" s="1"/>
  <c r="CX65" i="1" s="1"/>
  <c r="CZ65" i="1" s="1"/>
  <c r="BZ64" i="1"/>
  <c r="CB64" i="1" s="1"/>
  <c r="CD64" i="1" s="1"/>
  <c r="CF64" i="1" s="1"/>
  <c r="CH64" i="1" s="1"/>
  <c r="CJ64" i="1" s="1"/>
  <c r="CL64" i="1" s="1"/>
  <c r="CN64" i="1" s="1"/>
  <c r="CP64" i="1" s="1"/>
  <c r="CR64" i="1" s="1"/>
  <c r="CT64" i="1" s="1"/>
  <c r="CV64" i="1" s="1"/>
  <c r="CX64" i="1" s="1"/>
  <c r="CZ64" i="1" s="1"/>
  <c r="BZ63" i="1"/>
  <c r="CB63" i="1" s="1"/>
  <c r="CD63" i="1" s="1"/>
  <c r="CF63" i="1" s="1"/>
  <c r="CH63" i="1" s="1"/>
  <c r="CJ63" i="1" s="1"/>
  <c r="CL63" i="1" s="1"/>
  <c r="CN63" i="1" s="1"/>
  <c r="CP63" i="1" s="1"/>
  <c r="CR63" i="1" s="1"/>
  <c r="CT63" i="1" s="1"/>
  <c r="CV63" i="1" s="1"/>
  <c r="CX63" i="1" s="1"/>
  <c r="CZ63" i="1" s="1"/>
  <c r="BZ62" i="1"/>
  <c r="CB62" i="1" s="1"/>
  <c r="CD62" i="1" s="1"/>
  <c r="CF62" i="1" s="1"/>
  <c r="CH62" i="1" s="1"/>
  <c r="CJ62" i="1" s="1"/>
  <c r="CL62" i="1" s="1"/>
  <c r="CN62" i="1" s="1"/>
  <c r="CP62" i="1" s="1"/>
  <c r="CR62" i="1" s="1"/>
  <c r="CT62" i="1" s="1"/>
  <c r="CV62" i="1" s="1"/>
  <c r="CX62" i="1" s="1"/>
  <c r="CZ62" i="1" s="1"/>
  <c r="BZ61" i="1"/>
  <c r="CB61" i="1" s="1"/>
  <c r="CD61" i="1" s="1"/>
  <c r="CF61" i="1" s="1"/>
  <c r="CH61" i="1" s="1"/>
  <c r="CJ61" i="1" s="1"/>
  <c r="CL61" i="1" s="1"/>
  <c r="CN61" i="1" s="1"/>
  <c r="CP61" i="1" s="1"/>
  <c r="CR61" i="1" s="1"/>
  <c r="CT61" i="1" s="1"/>
  <c r="CV61" i="1" s="1"/>
  <c r="CX61" i="1" s="1"/>
  <c r="CZ61" i="1" s="1"/>
  <c r="BZ60" i="1"/>
  <c r="CB60" i="1" s="1"/>
  <c r="CD60" i="1" s="1"/>
  <c r="CF60" i="1" s="1"/>
  <c r="CH60" i="1" s="1"/>
  <c r="CJ60" i="1" s="1"/>
  <c r="CL60" i="1" s="1"/>
  <c r="CN60" i="1" s="1"/>
  <c r="CP60" i="1" s="1"/>
  <c r="CR60" i="1" s="1"/>
  <c r="CT60" i="1" s="1"/>
  <c r="CV60" i="1" s="1"/>
  <c r="CX60" i="1" s="1"/>
  <c r="CZ60" i="1" s="1"/>
  <c r="BZ54" i="1"/>
  <c r="CB54" i="1" s="1"/>
  <c r="CD54" i="1" s="1"/>
  <c r="CF54" i="1" s="1"/>
  <c r="CH54" i="1" s="1"/>
  <c r="CJ54" i="1" s="1"/>
  <c r="CL54" i="1" s="1"/>
  <c r="CN54" i="1" s="1"/>
  <c r="CP54" i="1" s="1"/>
  <c r="CR54" i="1" s="1"/>
  <c r="CT54" i="1" s="1"/>
  <c r="CV54" i="1" s="1"/>
  <c r="CX54" i="1" s="1"/>
  <c r="CZ54" i="1" s="1"/>
  <c r="BZ53" i="1"/>
  <c r="CB53" i="1" s="1"/>
  <c r="CD53" i="1" s="1"/>
  <c r="CF53" i="1" s="1"/>
  <c r="CH53" i="1" s="1"/>
  <c r="CJ53" i="1" s="1"/>
  <c r="CL53" i="1" s="1"/>
  <c r="CN53" i="1" s="1"/>
  <c r="CP53" i="1" s="1"/>
  <c r="CR53" i="1" s="1"/>
  <c r="CT53" i="1" s="1"/>
  <c r="CV53" i="1" s="1"/>
  <c r="CX53" i="1" s="1"/>
  <c r="CZ53" i="1" s="1"/>
  <c r="BZ45" i="1"/>
  <c r="CB45" i="1" s="1"/>
  <c r="CD45" i="1" s="1"/>
  <c r="CF45" i="1" s="1"/>
  <c r="CH45" i="1" s="1"/>
  <c r="CJ45" i="1" s="1"/>
  <c r="CL45" i="1" s="1"/>
  <c r="CN45" i="1" s="1"/>
  <c r="CP45" i="1" s="1"/>
  <c r="CR45" i="1" s="1"/>
  <c r="CT45" i="1" s="1"/>
  <c r="CV45" i="1" s="1"/>
  <c r="CX45" i="1" s="1"/>
  <c r="CZ45" i="1" s="1"/>
  <c r="BZ44" i="1"/>
  <c r="CB44" i="1" s="1"/>
  <c r="CD44" i="1" s="1"/>
  <c r="CF44" i="1" s="1"/>
  <c r="CH44" i="1" s="1"/>
  <c r="CJ44" i="1" s="1"/>
  <c r="CL44" i="1" s="1"/>
  <c r="CN44" i="1" s="1"/>
  <c r="CP44" i="1" s="1"/>
  <c r="CR44" i="1" s="1"/>
  <c r="CT44" i="1" s="1"/>
  <c r="CV44" i="1" s="1"/>
  <c r="CX44" i="1" s="1"/>
  <c r="CZ44" i="1" s="1"/>
  <c r="BZ43" i="1"/>
  <c r="CB43" i="1" s="1"/>
  <c r="CD43" i="1" s="1"/>
  <c r="CF43" i="1" s="1"/>
  <c r="CH43" i="1" s="1"/>
  <c r="CJ43" i="1" s="1"/>
  <c r="CL43" i="1" s="1"/>
  <c r="CN43" i="1" s="1"/>
  <c r="CP43" i="1" s="1"/>
  <c r="CR43" i="1" s="1"/>
  <c r="CT43" i="1" s="1"/>
  <c r="CV43" i="1" s="1"/>
  <c r="CX43" i="1" s="1"/>
  <c r="CZ43" i="1" s="1"/>
  <c r="BZ39" i="1"/>
  <c r="CB39" i="1" s="1"/>
  <c r="CD39" i="1" s="1"/>
  <c r="CF39" i="1" s="1"/>
  <c r="CH39" i="1" s="1"/>
  <c r="CJ39" i="1" s="1"/>
  <c r="CL39" i="1" s="1"/>
  <c r="CN39" i="1" s="1"/>
  <c r="CP39" i="1" s="1"/>
  <c r="CR39" i="1" s="1"/>
  <c r="CT39" i="1" s="1"/>
  <c r="CV39" i="1" s="1"/>
  <c r="CX39" i="1" s="1"/>
  <c r="CZ39" i="1" s="1"/>
  <c r="BZ38" i="1"/>
  <c r="CB38" i="1" s="1"/>
  <c r="CD38" i="1" s="1"/>
  <c r="CF38" i="1" s="1"/>
  <c r="CH38" i="1" s="1"/>
  <c r="CJ38" i="1" s="1"/>
  <c r="CL38" i="1" s="1"/>
  <c r="CN38" i="1" s="1"/>
  <c r="CP38" i="1" s="1"/>
  <c r="CR38" i="1" s="1"/>
  <c r="CT38" i="1" s="1"/>
  <c r="CV38" i="1" s="1"/>
  <c r="CX38" i="1" s="1"/>
  <c r="CZ38" i="1" s="1"/>
  <c r="BZ37" i="1"/>
  <c r="CB37" i="1" s="1"/>
  <c r="CD37" i="1" s="1"/>
  <c r="CF37" i="1" s="1"/>
  <c r="CH37" i="1" s="1"/>
  <c r="CJ37" i="1" s="1"/>
  <c r="CL37" i="1" s="1"/>
  <c r="CN37" i="1" s="1"/>
  <c r="CP37" i="1" s="1"/>
  <c r="CR37" i="1" s="1"/>
  <c r="CT37" i="1" s="1"/>
  <c r="CV37" i="1" s="1"/>
  <c r="CX37" i="1" s="1"/>
  <c r="CZ37" i="1" s="1"/>
  <c r="BZ33" i="1"/>
  <c r="CB33" i="1" s="1"/>
  <c r="CD33" i="1" s="1"/>
  <c r="CF33" i="1" s="1"/>
  <c r="CH33" i="1" s="1"/>
  <c r="CJ33" i="1" s="1"/>
  <c r="CL33" i="1" s="1"/>
  <c r="CN33" i="1" s="1"/>
  <c r="CP33" i="1" s="1"/>
  <c r="CR33" i="1" s="1"/>
  <c r="CT33" i="1" s="1"/>
  <c r="CV33" i="1" s="1"/>
  <c r="CX33" i="1" s="1"/>
  <c r="CZ33" i="1" s="1"/>
  <c r="BZ32" i="1"/>
  <c r="CB32" i="1" s="1"/>
  <c r="CD32" i="1" s="1"/>
  <c r="CF32" i="1" s="1"/>
  <c r="CH32" i="1" s="1"/>
  <c r="CJ32" i="1" s="1"/>
  <c r="CL32" i="1" s="1"/>
  <c r="CN32" i="1" s="1"/>
  <c r="CP32" i="1" s="1"/>
  <c r="CR32" i="1" s="1"/>
  <c r="CT32" i="1" s="1"/>
  <c r="CV32" i="1" s="1"/>
  <c r="CX32" i="1" s="1"/>
  <c r="CZ32" i="1" s="1"/>
  <c r="BZ29" i="1"/>
  <c r="CB29" i="1" s="1"/>
  <c r="CD29" i="1" s="1"/>
  <c r="CF29" i="1" s="1"/>
  <c r="CH29" i="1" s="1"/>
  <c r="CJ29" i="1" s="1"/>
  <c r="CL29" i="1" s="1"/>
  <c r="CN29" i="1" s="1"/>
  <c r="CP29" i="1" s="1"/>
  <c r="CR29" i="1" s="1"/>
  <c r="CT29" i="1" s="1"/>
  <c r="CV29" i="1" s="1"/>
  <c r="CX29" i="1" s="1"/>
  <c r="CZ29" i="1" s="1"/>
  <c r="BZ28" i="1"/>
  <c r="CB28" i="1" s="1"/>
  <c r="CD28" i="1" s="1"/>
  <c r="CF28" i="1" s="1"/>
  <c r="CH28" i="1" s="1"/>
  <c r="CJ28" i="1" s="1"/>
  <c r="CL28" i="1" s="1"/>
  <c r="CN28" i="1" s="1"/>
  <c r="CP28" i="1" s="1"/>
  <c r="CR28" i="1" s="1"/>
  <c r="CT28" i="1" s="1"/>
  <c r="CV28" i="1" s="1"/>
  <c r="CX28" i="1" s="1"/>
  <c r="CZ28" i="1" s="1"/>
  <c r="BZ27" i="1"/>
  <c r="CB27" i="1" s="1"/>
  <c r="CD27" i="1" s="1"/>
  <c r="CF27" i="1" s="1"/>
  <c r="CH27" i="1" s="1"/>
  <c r="CJ27" i="1" s="1"/>
  <c r="CL27" i="1" s="1"/>
  <c r="CN27" i="1" s="1"/>
  <c r="CP27" i="1" s="1"/>
  <c r="CR27" i="1" s="1"/>
  <c r="CT27" i="1" s="1"/>
  <c r="CV27" i="1" s="1"/>
  <c r="CX27" i="1" s="1"/>
  <c r="CZ27" i="1" s="1"/>
  <c r="BZ25" i="1"/>
  <c r="CB25" i="1" s="1"/>
  <c r="CD25" i="1" s="1"/>
  <c r="CF25" i="1" s="1"/>
  <c r="CH25" i="1" s="1"/>
  <c r="CJ25" i="1" s="1"/>
  <c r="CL25" i="1" s="1"/>
  <c r="CN25" i="1" s="1"/>
  <c r="CP25" i="1" s="1"/>
  <c r="CR25" i="1" s="1"/>
  <c r="CT25" i="1" s="1"/>
  <c r="CV25" i="1" s="1"/>
  <c r="CX25" i="1" s="1"/>
  <c r="CZ25" i="1" s="1"/>
  <c r="BZ24" i="1"/>
  <c r="CB24" i="1" s="1"/>
  <c r="CD24" i="1" s="1"/>
  <c r="CF24" i="1" s="1"/>
  <c r="CH24" i="1" s="1"/>
  <c r="CJ24" i="1" s="1"/>
  <c r="CL24" i="1" s="1"/>
  <c r="CN24" i="1" s="1"/>
  <c r="CP24" i="1" s="1"/>
  <c r="CR24" i="1" s="1"/>
  <c r="CT24" i="1" s="1"/>
  <c r="CV24" i="1" s="1"/>
  <c r="CX24" i="1" s="1"/>
  <c r="CZ24" i="1" s="1"/>
  <c r="BZ21" i="1"/>
  <c r="CB21" i="1" s="1"/>
  <c r="CD21" i="1" s="1"/>
  <c r="CF21" i="1" s="1"/>
  <c r="CH21" i="1" s="1"/>
  <c r="CJ21" i="1" s="1"/>
  <c r="CL21" i="1" s="1"/>
  <c r="CN21" i="1" s="1"/>
  <c r="CP21" i="1" s="1"/>
  <c r="CR21" i="1" s="1"/>
  <c r="CT21" i="1" s="1"/>
  <c r="CV21" i="1" s="1"/>
  <c r="CX21" i="1" s="1"/>
  <c r="CZ21" i="1" s="1"/>
  <c r="AU216" i="1"/>
  <c r="AW216" i="1" s="1"/>
  <c r="AY216" i="1" s="1"/>
  <c r="BA216" i="1" s="1"/>
  <c r="BC216" i="1" s="1"/>
  <c r="BE216" i="1" s="1"/>
  <c r="BG216" i="1" s="1"/>
  <c r="BI216" i="1" s="1"/>
  <c r="BK216" i="1" s="1"/>
  <c r="BM216" i="1" s="1"/>
  <c r="BO216" i="1" s="1"/>
  <c r="BQ216" i="1" s="1"/>
  <c r="BS216" i="1" s="1"/>
  <c r="BU216" i="1" s="1"/>
  <c r="BW216" i="1" s="1"/>
  <c r="AU215" i="1"/>
  <c r="AW215" i="1" s="1"/>
  <c r="AY215" i="1" s="1"/>
  <c r="BA215" i="1" s="1"/>
  <c r="BC215" i="1" s="1"/>
  <c r="BE215" i="1" s="1"/>
  <c r="BG215" i="1" s="1"/>
  <c r="BI215" i="1" s="1"/>
  <c r="BK215" i="1" s="1"/>
  <c r="BM215" i="1" s="1"/>
  <c r="BO215" i="1" s="1"/>
  <c r="BQ215" i="1" s="1"/>
  <c r="BS215" i="1" s="1"/>
  <c r="BU215" i="1" s="1"/>
  <c r="BW215" i="1" s="1"/>
  <c r="AU214" i="1"/>
  <c r="AW214" i="1" s="1"/>
  <c r="AY214" i="1" s="1"/>
  <c r="BA214" i="1" s="1"/>
  <c r="BC214" i="1" s="1"/>
  <c r="BE214" i="1" s="1"/>
  <c r="BG214" i="1" s="1"/>
  <c r="BI214" i="1" s="1"/>
  <c r="BK214" i="1" s="1"/>
  <c r="BM214" i="1" s="1"/>
  <c r="BO214" i="1" s="1"/>
  <c r="BQ214" i="1" s="1"/>
  <c r="BS214" i="1" s="1"/>
  <c r="BU214" i="1" s="1"/>
  <c r="BW214" i="1" s="1"/>
  <c r="AU213" i="1"/>
  <c r="AW213" i="1" s="1"/>
  <c r="AY213" i="1" s="1"/>
  <c r="BA213" i="1" s="1"/>
  <c r="BC213" i="1" s="1"/>
  <c r="BE213" i="1" s="1"/>
  <c r="BG213" i="1" s="1"/>
  <c r="BI213" i="1" s="1"/>
  <c r="BK213" i="1" s="1"/>
  <c r="BM213" i="1" s="1"/>
  <c r="BO213" i="1" s="1"/>
  <c r="BQ213" i="1" s="1"/>
  <c r="BS213" i="1" s="1"/>
  <c r="BU213" i="1" s="1"/>
  <c r="BW213" i="1" s="1"/>
  <c r="AU212" i="1"/>
  <c r="AW212" i="1" s="1"/>
  <c r="AY212" i="1" s="1"/>
  <c r="BA212" i="1" s="1"/>
  <c r="BC212" i="1" s="1"/>
  <c r="BE212" i="1" s="1"/>
  <c r="BG212" i="1" s="1"/>
  <c r="BI212" i="1" s="1"/>
  <c r="BK212" i="1" s="1"/>
  <c r="BM212" i="1" s="1"/>
  <c r="BO212" i="1" s="1"/>
  <c r="BQ212" i="1" s="1"/>
  <c r="BS212" i="1" s="1"/>
  <c r="BU212" i="1" s="1"/>
  <c r="BW212" i="1" s="1"/>
  <c r="AU211" i="1"/>
  <c r="AW211" i="1" s="1"/>
  <c r="AY211" i="1" s="1"/>
  <c r="BA211" i="1" s="1"/>
  <c r="BC211" i="1" s="1"/>
  <c r="BE211" i="1" s="1"/>
  <c r="BG211" i="1" s="1"/>
  <c r="BI211" i="1" s="1"/>
  <c r="BK211" i="1" s="1"/>
  <c r="BM211" i="1" s="1"/>
  <c r="BO211" i="1" s="1"/>
  <c r="BQ211" i="1" s="1"/>
  <c r="BS211" i="1" s="1"/>
  <c r="BU211" i="1" s="1"/>
  <c r="BW211" i="1" s="1"/>
  <c r="AU210" i="1"/>
  <c r="AW210" i="1" s="1"/>
  <c r="AY210" i="1" s="1"/>
  <c r="BA210" i="1" s="1"/>
  <c r="BC210" i="1" s="1"/>
  <c r="BE210" i="1" s="1"/>
  <c r="BG210" i="1" s="1"/>
  <c r="BI210" i="1" s="1"/>
  <c r="BK210" i="1" s="1"/>
  <c r="BM210" i="1" s="1"/>
  <c r="BO210" i="1" s="1"/>
  <c r="BQ210" i="1" s="1"/>
  <c r="BS210" i="1" s="1"/>
  <c r="BU210" i="1" s="1"/>
  <c r="BW210" i="1" s="1"/>
  <c r="AU209" i="1"/>
  <c r="AW209" i="1" s="1"/>
  <c r="AY209" i="1" s="1"/>
  <c r="BA209" i="1" s="1"/>
  <c r="BC209" i="1" s="1"/>
  <c r="BE209" i="1" s="1"/>
  <c r="BG209" i="1" s="1"/>
  <c r="BI209" i="1" s="1"/>
  <c r="BK209" i="1" s="1"/>
  <c r="BM209" i="1" s="1"/>
  <c r="BO209" i="1" s="1"/>
  <c r="BQ209" i="1" s="1"/>
  <c r="BS209" i="1" s="1"/>
  <c r="BU209" i="1" s="1"/>
  <c r="BW209" i="1" s="1"/>
  <c r="AU208" i="1"/>
  <c r="AW208" i="1" s="1"/>
  <c r="AY208" i="1" s="1"/>
  <c r="BA208" i="1" s="1"/>
  <c r="BC208" i="1" s="1"/>
  <c r="BE208" i="1" s="1"/>
  <c r="BG208" i="1" s="1"/>
  <c r="BI208" i="1" s="1"/>
  <c r="BK208" i="1" s="1"/>
  <c r="BM208" i="1" s="1"/>
  <c r="BO208" i="1" s="1"/>
  <c r="BQ208" i="1" s="1"/>
  <c r="BS208" i="1" s="1"/>
  <c r="BU208" i="1" s="1"/>
  <c r="BW208" i="1" s="1"/>
  <c r="AU207" i="1"/>
  <c r="AW207" i="1" s="1"/>
  <c r="AY207" i="1" s="1"/>
  <c r="BA207" i="1" s="1"/>
  <c r="BC207" i="1" s="1"/>
  <c r="BE207" i="1" s="1"/>
  <c r="BG207" i="1" s="1"/>
  <c r="BI207" i="1" s="1"/>
  <c r="BK207" i="1" s="1"/>
  <c r="BM207" i="1" s="1"/>
  <c r="BO207" i="1" s="1"/>
  <c r="BQ207" i="1" s="1"/>
  <c r="BS207" i="1" s="1"/>
  <c r="BU207" i="1" s="1"/>
  <c r="BW207" i="1" s="1"/>
  <c r="AU204" i="1"/>
  <c r="AW204" i="1" s="1"/>
  <c r="AY204" i="1" s="1"/>
  <c r="BA204" i="1" s="1"/>
  <c r="BC204" i="1" s="1"/>
  <c r="BE204" i="1" s="1"/>
  <c r="BG204" i="1" s="1"/>
  <c r="BI204" i="1" s="1"/>
  <c r="BK204" i="1" s="1"/>
  <c r="BM204" i="1" s="1"/>
  <c r="BO204" i="1" s="1"/>
  <c r="BQ204" i="1" s="1"/>
  <c r="BS204" i="1" s="1"/>
  <c r="BU204" i="1" s="1"/>
  <c r="BW204" i="1" s="1"/>
  <c r="AU203" i="1"/>
  <c r="AW203" i="1" s="1"/>
  <c r="AY203" i="1" s="1"/>
  <c r="BA203" i="1" s="1"/>
  <c r="BC203" i="1" s="1"/>
  <c r="BE203" i="1" s="1"/>
  <c r="BG203" i="1" s="1"/>
  <c r="BI203" i="1" s="1"/>
  <c r="BK203" i="1" s="1"/>
  <c r="BM203" i="1" s="1"/>
  <c r="BO203" i="1" s="1"/>
  <c r="BQ203" i="1" s="1"/>
  <c r="BS203" i="1" s="1"/>
  <c r="BU203" i="1" s="1"/>
  <c r="BW203" i="1" s="1"/>
  <c r="AU202" i="1"/>
  <c r="AW202" i="1" s="1"/>
  <c r="AY202" i="1" s="1"/>
  <c r="BA202" i="1" s="1"/>
  <c r="BC202" i="1" s="1"/>
  <c r="BE202" i="1" s="1"/>
  <c r="BG202" i="1" s="1"/>
  <c r="BI202" i="1" s="1"/>
  <c r="BK202" i="1" s="1"/>
  <c r="BM202" i="1" s="1"/>
  <c r="BO202" i="1" s="1"/>
  <c r="BQ202" i="1" s="1"/>
  <c r="BS202" i="1" s="1"/>
  <c r="BU202" i="1" s="1"/>
  <c r="BW202" i="1" s="1"/>
  <c r="AU201" i="1"/>
  <c r="AW201" i="1" s="1"/>
  <c r="AY201" i="1" s="1"/>
  <c r="BA201" i="1" s="1"/>
  <c r="BC201" i="1" s="1"/>
  <c r="BE201" i="1" s="1"/>
  <c r="BG201" i="1" s="1"/>
  <c r="BI201" i="1" s="1"/>
  <c r="BK201" i="1" s="1"/>
  <c r="BM201" i="1" s="1"/>
  <c r="BO201" i="1" s="1"/>
  <c r="BQ201" i="1" s="1"/>
  <c r="BS201" i="1" s="1"/>
  <c r="BU201" i="1" s="1"/>
  <c r="BW201" i="1" s="1"/>
  <c r="AU198" i="1"/>
  <c r="AW198" i="1" s="1"/>
  <c r="AY198" i="1" s="1"/>
  <c r="BA198" i="1" s="1"/>
  <c r="BC198" i="1" s="1"/>
  <c r="BE198" i="1" s="1"/>
  <c r="BG198" i="1" s="1"/>
  <c r="BI198" i="1" s="1"/>
  <c r="BK198" i="1" s="1"/>
  <c r="BM198" i="1" s="1"/>
  <c r="BO198" i="1" s="1"/>
  <c r="BQ198" i="1" s="1"/>
  <c r="BS198" i="1" s="1"/>
  <c r="BU198" i="1" s="1"/>
  <c r="BW198" i="1" s="1"/>
  <c r="AU190" i="1"/>
  <c r="AW190" i="1" s="1"/>
  <c r="AY190" i="1" s="1"/>
  <c r="BA190" i="1" s="1"/>
  <c r="BC190" i="1" s="1"/>
  <c r="BE190" i="1" s="1"/>
  <c r="BG190" i="1" s="1"/>
  <c r="BI190" i="1" s="1"/>
  <c r="BK190" i="1" s="1"/>
  <c r="BM190" i="1" s="1"/>
  <c r="BO190" i="1" s="1"/>
  <c r="BQ190" i="1" s="1"/>
  <c r="BS190" i="1" s="1"/>
  <c r="BU190" i="1" s="1"/>
  <c r="BW190" i="1" s="1"/>
  <c r="AU189" i="1"/>
  <c r="AW189" i="1" s="1"/>
  <c r="AY189" i="1" s="1"/>
  <c r="BA189" i="1" s="1"/>
  <c r="BC189" i="1" s="1"/>
  <c r="BE189" i="1" s="1"/>
  <c r="BG189" i="1" s="1"/>
  <c r="BI189" i="1" s="1"/>
  <c r="BK189" i="1" s="1"/>
  <c r="BM189" i="1" s="1"/>
  <c r="BO189" i="1" s="1"/>
  <c r="BQ189" i="1" s="1"/>
  <c r="BS189" i="1" s="1"/>
  <c r="BU189" i="1" s="1"/>
  <c r="BW189" i="1" s="1"/>
  <c r="AU171" i="1"/>
  <c r="AW171" i="1" s="1"/>
  <c r="AY171" i="1" s="1"/>
  <c r="BA171" i="1" s="1"/>
  <c r="BC171" i="1" s="1"/>
  <c r="BE171" i="1" s="1"/>
  <c r="BG171" i="1" s="1"/>
  <c r="BI171" i="1" s="1"/>
  <c r="BK171" i="1" s="1"/>
  <c r="BM171" i="1" s="1"/>
  <c r="BO171" i="1" s="1"/>
  <c r="BQ171" i="1" s="1"/>
  <c r="BS171" i="1" s="1"/>
  <c r="BU171" i="1" s="1"/>
  <c r="BW171" i="1" s="1"/>
  <c r="AU170" i="1"/>
  <c r="AW170" i="1" s="1"/>
  <c r="AY170" i="1" s="1"/>
  <c r="BA170" i="1" s="1"/>
  <c r="BC170" i="1" s="1"/>
  <c r="BE170" i="1" s="1"/>
  <c r="BG170" i="1" s="1"/>
  <c r="BI170" i="1" s="1"/>
  <c r="BK170" i="1" s="1"/>
  <c r="BM170" i="1" s="1"/>
  <c r="BO170" i="1" s="1"/>
  <c r="BQ170" i="1" s="1"/>
  <c r="BS170" i="1" s="1"/>
  <c r="BU170" i="1" s="1"/>
  <c r="BW170" i="1" s="1"/>
  <c r="AU167" i="1"/>
  <c r="AW167" i="1" s="1"/>
  <c r="AY167" i="1" s="1"/>
  <c r="BA167" i="1" s="1"/>
  <c r="BC167" i="1" s="1"/>
  <c r="BE167" i="1" s="1"/>
  <c r="BG167" i="1" s="1"/>
  <c r="BI167" i="1" s="1"/>
  <c r="BK167" i="1" s="1"/>
  <c r="BM167" i="1" s="1"/>
  <c r="BO167" i="1" s="1"/>
  <c r="BQ167" i="1" s="1"/>
  <c r="BS167" i="1" s="1"/>
  <c r="BU167" i="1" s="1"/>
  <c r="BW167" i="1" s="1"/>
  <c r="AU166" i="1"/>
  <c r="AW166" i="1" s="1"/>
  <c r="AY166" i="1" s="1"/>
  <c r="BA166" i="1" s="1"/>
  <c r="BC166" i="1" s="1"/>
  <c r="BE166" i="1" s="1"/>
  <c r="BG166" i="1" s="1"/>
  <c r="BI166" i="1" s="1"/>
  <c r="BK166" i="1" s="1"/>
  <c r="BM166" i="1" s="1"/>
  <c r="BO166" i="1" s="1"/>
  <c r="BQ166" i="1" s="1"/>
  <c r="BS166" i="1" s="1"/>
  <c r="BU166" i="1" s="1"/>
  <c r="BW166" i="1" s="1"/>
  <c r="AU163" i="1"/>
  <c r="AW163" i="1" s="1"/>
  <c r="AY163" i="1" s="1"/>
  <c r="BA163" i="1" s="1"/>
  <c r="BC163" i="1" s="1"/>
  <c r="BE163" i="1" s="1"/>
  <c r="BG163" i="1" s="1"/>
  <c r="BI163" i="1" s="1"/>
  <c r="BK163" i="1" s="1"/>
  <c r="BM163" i="1" s="1"/>
  <c r="BO163" i="1" s="1"/>
  <c r="BQ163" i="1" s="1"/>
  <c r="BS163" i="1" s="1"/>
  <c r="BU163" i="1" s="1"/>
  <c r="BW163" i="1" s="1"/>
  <c r="AU162" i="1"/>
  <c r="AW162" i="1" s="1"/>
  <c r="AY162" i="1" s="1"/>
  <c r="BA162" i="1" s="1"/>
  <c r="BC162" i="1" s="1"/>
  <c r="BE162" i="1" s="1"/>
  <c r="BG162" i="1" s="1"/>
  <c r="BI162" i="1" s="1"/>
  <c r="BK162" i="1" s="1"/>
  <c r="BM162" i="1" s="1"/>
  <c r="BO162" i="1" s="1"/>
  <c r="BQ162" i="1" s="1"/>
  <c r="BS162" i="1" s="1"/>
  <c r="BU162" i="1" s="1"/>
  <c r="BW162" i="1" s="1"/>
  <c r="AU159" i="1"/>
  <c r="AW159" i="1" s="1"/>
  <c r="AY159" i="1" s="1"/>
  <c r="BA159" i="1" s="1"/>
  <c r="BC159" i="1" s="1"/>
  <c r="BE159" i="1" s="1"/>
  <c r="BG159" i="1" s="1"/>
  <c r="BI159" i="1" s="1"/>
  <c r="BK159" i="1" s="1"/>
  <c r="BM159" i="1" s="1"/>
  <c r="BO159" i="1" s="1"/>
  <c r="BQ159" i="1" s="1"/>
  <c r="BS159" i="1" s="1"/>
  <c r="BU159" i="1" s="1"/>
  <c r="BW159" i="1" s="1"/>
  <c r="AU158" i="1"/>
  <c r="AW158" i="1" s="1"/>
  <c r="AY158" i="1" s="1"/>
  <c r="BA158" i="1" s="1"/>
  <c r="BC158" i="1" s="1"/>
  <c r="BE158" i="1" s="1"/>
  <c r="BG158" i="1" s="1"/>
  <c r="BI158" i="1" s="1"/>
  <c r="BK158" i="1" s="1"/>
  <c r="BM158" i="1" s="1"/>
  <c r="BO158" i="1" s="1"/>
  <c r="BQ158" i="1" s="1"/>
  <c r="BS158" i="1" s="1"/>
  <c r="BU158" i="1" s="1"/>
  <c r="BW158" i="1" s="1"/>
  <c r="AU155" i="1"/>
  <c r="AW155" i="1" s="1"/>
  <c r="AY155" i="1" s="1"/>
  <c r="BA155" i="1" s="1"/>
  <c r="BC155" i="1" s="1"/>
  <c r="BE155" i="1" s="1"/>
  <c r="BG155" i="1" s="1"/>
  <c r="BI155" i="1" s="1"/>
  <c r="BK155" i="1" s="1"/>
  <c r="BM155" i="1" s="1"/>
  <c r="BO155" i="1" s="1"/>
  <c r="BQ155" i="1" s="1"/>
  <c r="BS155" i="1" s="1"/>
  <c r="BU155" i="1" s="1"/>
  <c r="BW155" i="1" s="1"/>
  <c r="AU154" i="1"/>
  <c r="AW154" i="1" s="1"/>
  <c r="AY154" i="1" s="1"/>
  <c r="BA154" i="1" s="1"/>
  <c r="BC154" i="1" s="1"/>
  <c r="BE154" i="1" s="1"/>
  <c r="BG154" i="1" s="1"/>
  <c r="BI154" i="1" s="1"/>
  <c r="BK154" i="1" s="1"/>
  <c r="BM154" i="1" s="1"/>
  <c r="BO154" i="1" s="1"/>
  <c r="BQ154" i="1" s="1"/>
  <c r="BS154" i="1" s="1"/>
  <c r="BU154" i="1" s="1"/>
  <c r="BW154" i="1" s="1"/>
  <c r="AU151" i="1"/>
  <c r="AW151" i="1" s="1"/>
  <c r="AY151" i="1" s="1"/>
  <c r="BA151" i="1" s="1"/>
  <c r="BC151" i="1" s="1"/>
  <c r="BE151" i="1" s="1"/>
  <c r="BG151" i="1" s="1"/>
  <c r="BI151" i="1" s="1"/>
  <c r="BK151" i="1" s="1"/>
  <c r="BM151" i="1" s="1"/>
  <c r="BO151" i="1" s="1"/>
  <c r="BQ151" i="1" s="1"/>
  <c r="BS151" i="1" s="1"/>
  <c r="BU151" i="1" s="1"/>
  <c r="BW151" i="1" s="1"/>
  <c r="AU150" i="1"/>
  <c r="AW150" i="1" s="1"/>
  <c r="AY150" i="1" s="1"/>
  <c r="BA150" i="1" s="1"/>
  <c r="BC150" i="1" s="1"/>
  <c r="BE150" i="1" s="1"/>
  <c r="BG150" i="1" s="1"/>
  <c r="BI150" i="1" s="1"/>
  <c r="BK150" i="1" s="1"/>
  <c r="BM150" i="1" s="1"/>
  <c r="BO150" i="1" s="1"/>
  <c r="BQ150" i="1" s="1"/>
  <c r="BS150" i="1" s="1"/>
  <c r="BU150" i="1" s="1"/>
  <c r="BW150" i="1" s="1"/>
  <c r="AU147" i="1"/>
  <c r="AW147" i="1" s="1"/>
  <c r="AY147" i="1" s="1"/>
  <c r="BA147" i="1" s="1"/>
  <c r="BC147" i="1" s="1"/>
  <c r="BE147" i="1" s="1"/>
  <c r="BG147" i="1" s="1"/>
  <c r="BI147" i="1" s="1"/>
  <c r="BK147" i="1" s="1"/>
  <c r="BM147" i="1" s="1"/>
  <c r="BO147" i="1" s="1"/>
  <c r="BQ147" i="1" s="1"/>
  <c r="BS147" i="1" s="1"/>
  <c r="BU147" i="1" s="1"/>
  <c r="BW147" i="1" s="1"/>
  <c r="AU146" i="1"/>
  <c r="AW146" i="1" s="1"/>
  <c r="AY146" i="1" s="1"/>
  <c r="BA146" i="1" s="1"/>
  <c r="BC146" i="1" s="1"/>
  <c r="BE146" i="1" s="1"/>
  <c r="BG146" i="1" s="1"/>
  <c r="BI146" i="1" s="1"/>
  <c r="BK146" i="1" s="1"/>
  <c r="BM146" i="1" s="1"/>
  <c r="BO146" i="1" s="1"/>
  <c r="BQ146" i="1" s="1"/>
  <c r="BS146" i="1" s="1"/>
  <c r="BU146" i="1" s="1"/>
  <c r="BW146" i="1" s="1"/>
  <c r="AU143" i="1"/>
  <c r="AW143" i="1" s="1"/>
  <c r="AY143" i="1" s="1"/>
  <c r="BA143" i="1" s="1"/>
  <c r="BC143" i="1" s="1"/>
  <c r="BE143" i="1" s="1"/>
  <c r="BG143" i="1" s="1"/>
  <c r="BI143" i="1" s="1"/>
  <c r="BK143" i="1" s="1"/>
  <c r="BM143" i="1" s="1"/>
  <c r="BO143" i="1" s="1"/>
  <c r="BQ143" i="1" s="1"/>
  <c r="BS143" i="1" s="1"/>
  <c r="BU143" i="1" s="1"/>
  <c r="BW143" i="1" s="1"/>
  <c r="AU142" i="1"/>
  <c r="AW142" i="1" s="1"/>
  <c r="AY142" i="1" s="1"/>
  <c r="BA142" i="1" s="1"/>
  <c r="BC142" i="1" s="1"/>
  <c r="BE142" i="1" s="1"/>
  <c r="BG142" i="1" s="1"/>
  <c r="BI142" i="1" s="1"/>
  <c r="BK142" i="1" s="1"/>
  <c r="BM142" i="1" s="1"/>
  <c r="BO142" i="1" s="1"/>
  <c r="BQ142" i="1" s="1"/>
  <c r="BS142" i="1" s="1"/>
  <c r="BU142" i="1" s="1"/>
  <c r="BW142" i="1" s="1"/>
  <c r="AU139" i="1"/>
  <c r="AW139" i="1" s="1"/>
  <c r="AY139" i="1" s="1"/>
  <c r="BA139" i="1" s="1"/>
  <c r="BC139" i="1" s="1"/>
  <c r="BE139" i="1" s="1"/>
  <c r="BG139" i="1" s="1"/>
  <c r="BI139" i="1" s="1"/>
  <c r="BK139" i="1" s="1"/>
  <c r="BM139" i="1" s="1"/>
  <c r="BO139" i="1" s="1"/>
  <c r="BQ139" i="1" s="1"/>
  <c r="BS139" i="1" s="1"/>
  <c r="BU139" i="1" s="1"/>
  <c r="BW139" i="1" s="1"/>
  <c r="AU138" i="1"/>
  <c r="AW138" i="1" s="1"/>
  <c r="AY138" i="1" s="1"/>
  <c r="BA138" i="1" s="1"/>
  <c r="BC138" i="1" s="1"/>
  <c r="BE138" i="1" s="1"/>
  <c r="BG138" i="1" s="1"/>
  <c r="BI138" i="1" s="1"/>
  <c r="BK138" i="1" s="1"/>
  <c r="BM138" i="1" s="1"/>
  <c r="BO138" i="1" s="1"/>
  <c r="BQ138" i="1" s="1"/>
  <c r="BS138" i="1" s="1"/>
  <c r="BU138" i="1" s="1"/>
  <c r="BW138" i="1" s="1"/>
  <c r="AU135" i="1"/>
  <c r="AW135" i="1" s="1"/>
  <c r="AY135" i="1" s="1"/>
  <c r="BA135" i="1" s="1"/>
  <c r="BC135" i="1" s="1"/>
  <c r="BE135" i="1" s="1"/>
  <c r="BG135" i="1" s="1"/>
  <c r="BI135" i="1" s="1"/>
  <c r="BK135" i="1" s="1"/>
  <c r="BM135" i="1" s="1"/>
  <c r="BO135" i="1" s="1"/>
  <c r="BQ135" i="1" s="1"/>
  <c r="BS135" i="1" s="1"/>
  <c r="BU135" i="1" s="1"/>
  <c r="BW135" i="1" s="1"/>
  <c r="AU134" i="1"/>
  <c r="AW134" i="1" s="1"/>
  <c r="AY134" i="1" s="1"/>
  <c r="BA134" i="1" s="1"/>
  <c r="BC134" i="1" s="1"/>
  <c r="BE134" i="1" s="1"/>
  <c r="BG134" i="1" s="1"/>
  <c r="BI134" i="1" s="1"/>
  <c r="BK134" i="1" s="1"/>
  <c r="BM134" i="1" s="1"/>
  <c r="BO134" i="1" s="1"/>
  <c r="BQ134" i="1" s="1"/>
  <c r="BS134" i="1" s="1"/>
  <c r="BU134" i="1" s="1"/>
  <c r="BW134" i="1" s="1"/>
  <c r="AU131" i="1"/>
  <c r="AW131" i="1" s="1"/>
  <c r="AY131" i="1" s="1"/>
  <c r="BA131" i="1" s="1"/>
  <c r="BC131" i="1" s="1"/>
  <c r="BE131" i="1" s="1"/>
  <c r="BG131" i="1" s="1"/>
  <c r="BI131" i="1" s="1"/>
  <c r="BK131" i="1" s="1"/>
  <c r="BM131" i="1" s="1"/>
  <c r="BO131" i="1" s="1"/>
  <c r="BQ131" i="1" s="1"/>
  <c r="BS131" i="1" s="1"/>
  <c r="BU131" i="1" s="1"/>
  <c r="BW131" i="1" s="1"/>
  <c r="AU130" i="1"/>
  <c r="AW130" i="1" s="1"/>
  <c r="AY130" i="1" s="1"/>
  <c r="BA130" i="1" s="1"/>
  <c r="BC130" i="1" s="1"/>
  <c r="BE130" i="1" s="1"/>
  <c r="BG130" i="1" s="1"/>
  <c r="BI130" i="1" s="1"/>
  <c r="BK130" i="1" s="1"/>
  <c r="BM130" i="1" s="1"/>
  <c r="BO130" i="1" s="1"/>
  <c r="BQ130" i="1" s="1"/>
  <c r="BS130" i="1" s="1"/>
  <c r="BU130" i="1" s="1"/>
  <c r="BW130" i="1" s="1"/>
  <c r="AU129" i="1"/>
  <c r="AW129" i="1" s="1"/>
  <c r="AY129" i="1" s="1"/>
  <c r="BA129" i="1" s="1"/>
  <c r="BC129" i="1" s="1"/>
  <c r="BE129" i="1" s="1"/>
  <c r="BG129" i="1" s="1"/>
  <c r="BI129" i="1" s="1"/>
  <c r="BK129" i="1" s="1"/>
  <c r="BM129" i="1" s="1"/>
  <c r="BO129" i="1" s="1"/>
  <c r="BQ129" i="1" s="1"/>
  <c r="BS129" i="1" s="1"/>
  <c r="BU129" i="1" s="1"/>
  <c r="BW129" i="1" s="1"/>
  <c r="AU128" i="1"/>
  <c r="AW128" i="1" s="1"/>
  <c r="AY128" i="1" s="1"/>
  <c r="BA128" i="1" s="1"/>
  <c r="BC128" i="1" s="1"/>
  <c r="BE128" i="1" s="1"/>
  <c r="BG128" i="1" s="1"/>
  <c r="BI128" i="1" s="1"/>
  <c r="BK128" i="1" s="1"/>
  <c r="BM128" i="1" s="1"/>
  <c r="BO128" i="1" s="1"/>
  <c r="BQ128" i="1" s="1"/>
  <c r="BS128" i="1" s="1"/>
  <c r="BU128" i="1" s="1"/>
  <c r="BW128" i="1" s="1"/>
  <c r="AU121" i="1"/>
  <c r="AW121" i="1" s="1"/>
  <c r="AY121" i="1" s="1"/>
  <c r="BA121" i="1" s="1"/>
  <c r="BC121" i="1" s="1"/>
  <c r="BE121" i="1" s="1"/>
  <c r="BG121" i="1" s="1"/>
  <c r="BI121" i="1" s="1"/>
  <c r="BK121" i="1" s="1"/>
  <c r="BM121" i="1" s="1"/>
  <c r="BO121" i="1" s="1"/>
  <c r="BQ121" i="1" s="1"/>
  <c r="BS121" i="1" s="1"/>
  <c r="BU121" i="1" s="1"/>
  <c r="BW121" i="1" s="1"/>
  <c r="AU120" i="1"/>
  <c r="AW120" i="1" s="1"/>
  <c r="AY120" i="1" s="1"/>
  <c r="BA120" i="1" s="1"/>
  <c r="BC120" i="1" s="1"/>
  <c r="BE120" i="1" s="1"/>
  <c r="BG120" i="1" s="1"/>
  <c r="BI120" i="1" s="1"/>
  <c r="BK120" i="1" s="1"/>
  <c r="BM120" i="1" s="1"/>
  <c r="BO120" i="1" s="1"/>
  <c r="BQ120" i="1" s="1"/>
  <c r="BS120" i="1" s="1"/>
  <c r="BU120" i="1" s="1"/>
  <c r="BW120" i="1" s="1"/>
  <c r="AU119" i="1"/>
  <c r="AW119" i="1" s="1"/>
  <c r="AY119" i="1" s="1"/>
  <c r="BA119" i="1" s="1"/>
  <c r="BC119" i="1" s="1"/>
  <c r="BE119" i="1" s="1"/>
  <c r="BG119" i="1" s="1"/>
  <c r="BI119" i="1" s="1"/>
  <c r="BK119" i="1" s="1"/>
  <c r="BM119" i="1" s="1"/>
  <c r="BO119" i="1" s="1"/>
  <c r="BQ119" i="1" s="1"/>
  <c r="BS119" i="1" s="1"/>
  <c r="BU119" i="1" s="1"/>
  <c r="BW119" i="1" s="1"/>
  <c r="AU116" i="1"/>
  <c r="AW116" i="1" s="1"/>
  <c r="AY116" i="1" s="1"/>
  <c r="BA116" i="1" s="1"/>
  <c r="BC116" i="1" s="1"/>
  <c r="BE116" i="1" s="1"/>
  <c r="BG116" i="1" s="1"/>
  <c r="BI116" i="1" s="1"/>
  <c r="BK116" i="1" s="1"/>
  <c r="BM116" i="1" s="1"/>
  <c r="BO116" i="1" s="1"/>
  <c r="BQ116" i="1" s="1"/>
  <c r="BS116" i="1" s="1"/>
  <c r="BU116" i="1" s="1"/>
  <c r="BW116" i="1" s="1"/>
  <c r="AU113" i="1"/>
  <c r="AW113" i="1" s="1"/>
  <c r="AY113" i="1" s="1"/>
  <c r="BA113" i="1" s="1"/>
  <c r="BC113" i="1" s="1"/>
  <c r="BE113" i="1" s="1"/>
  <c r="BG113" i="1" s="1"/>
  <c r="BI113" i="1" s="1"/>
  <c r="BK113" i="1" s="1"/>
  <c r="BM113" i="1" s="1"/>
  <c r="BO113" i="1" s="1"/>
  <c r="BQ113" i="1" s="1"/>
  <c r="BS113" i="1" s="1"/>
  <c r="BU113" i="1" s="1"/>
  <c r="BW113" i="1" s="1"/>
  <c r="AU109" i="1"/>
  <c r="AW109" i="1" s="1"/>
  <c r="AY109" i="1" s="1"/>
  <c r="BA109" i="1" s="1"/>
  <c r="BC109" i="1" s="1"/>
  <c r="BE109" i="1" s="1"/>
  <c r="BG109" i="1" s="1"/>
  <c r="BI109" i="1" s="1"/>
  <c r="BK109" i="1" s="1"/>
  <c r="BM109" i="1" s="1"/>
  <c r="BO109" i="1" s="1"/>
  <c r="BQ109" i="1" s="1"/>
  <c r="BS109" i="1" s="1"/>
  <c r="BU109" i="1" s="1"/>
  <c r="BW109" i="1" s="1"/>
  <c r="AU105" i="1"/>
  <c r="AW105" i="1" s="1"/>
  <c r="AY105" i="1" s="1"/>
  <c r="BA105" i="1" s="1"/>
  <c r="BC105" i="1" s="1"/>
  <c r="BE105" i="1" s="1"/>
  <c r="BG105" i="1" s="1"/>
  <c r="BI105" i="1" s="1"/>
  <c r="BK105" i="1" s="1"/>
  <c r="BM105" i="1" s="1"/>
  <c r="BO105" i="1" s="1"/>
  <c r="BQ105" i="1" s="1"/>
  <c r="BS105" i="1" s="1"/>
  <c r="BU105" i="1" s="1"/>
  <c r="BW105" i="1" s="1"/>
  <c r="AU104" i="1"/>
  <c r="AW104" i="1" s="1"/>
  <c r="AY104" i="1" s="1"/>
  <c r="BA104" i="1" s="1"/>
  <c r="BC104" i="1" s="1"/>
  <c r="BE104" i="1" s="1"/>
  <c r="BG104" i="1" s="1"/>
  <c r="BI104" i="1" s="1"/>
  <c r="BK104" i="1" s="1"/>
  <c r="BM104" i="1" s="1"/>
  <c r="BO104" i="1" s="1"/>
  <c r="BQ104" i="1" s="1"/>
  <c r="BS104" i="1" s="1"/>
  <c r="BU104" i="1" s="1"/>
  <c r="BW104" i="1" s="1"/>
  <c r="AU101" i="1"/>
  <c r="AW101" i="1" s="1"/>
  <c r="AY101" i="1" s="1"/>
  <c r="BA101" i="1" s="1"/>
  <c r="BC101" i="1" s="1"/>
  <c r="BE101" i="1" s="1"/>
  <c r="BG101" i="1" s="1"/>
  <c r="BI101" i="1" s="1"/>
  <c r="BK101" i="1" s="1"/>
  <c r="BM101" i="1" s="1"/>
  <c r="BO101" i="1" s="1"/>
  <c r="BQ101" i="1" s="1"/>
  <c r="BS101" i="1" s="1"/>
  <c r="BU101" i="1" s="1"/>
  <c r="BW101" i="1" s="1"/>
  <c r="AU98" i="1"/>
  <c r="AW98" i="1" s="1"/>
  <c r="AY98" i="1" s="1"/>
  <c r="BA98" i="1" s="1"/>
  <c r="BC98" i="1" s="1"/>
  <c r="BE98" i="1" s="1"/>
  <c r="BG98" i="1" s="1"/>
  <c r="BI98" i="1" s="1"/>
  <c r="BK98" i="1" s="1"/>
  <c r="BM98" i="1" s="1"/>
  <c r="BO98" i="1" s="1"/>
  <c r="BQ98" i="1" s="1"/>
  <c r="BS98" i="1" s="1"/>
  <c r="BU98" i="1" s="1"/>
  <c r="BW98" i="1" s="1"/>
  <c r="AU95" i="1"/>
  <c r="AW95" i="1" s="1"/>
  <c r="AY95" i="1" s="1"/>
  <c r="BA95" i="1" s="1"/>
  <c r="BC95" i="1" s="1"/>
  <c r="BE95" i="1" s="1"/>
  <c r="BG95" i="1" s="1"/>
  <c r="BI95" i="1" s="1"/>
  <c r="BK95" i="1" s="1"/>
  <c r="BM95" i="1" s="1"/>
  <c r="BO95" i="1" s="1"/>
  <c r="BQ95" i="1" s="1"/>
  <c r="BS95" i="1" s="1"/>
  <c r="BU95" i="1" s="1"/>
  <c r="BW95" i="1" s="1"/>
  <c r="AU94" i="1"/>
  <c r="AW94" i="1" s="1"/>
  <c r="AY94" i="1" s="1"/>
  <c r="BA94" i="1" s="1"/>
  <c r="BC94" i="1" s="1"/>
  <c r="BE94" i="1" s="1"/>
  <c r="BG94" i="1" s="1"/>
  <c r="BI94" i="1" s="1"/>
  <c r="BK94" i="1" s="1"/>
  <c r="BM94" i="1" s="1"/>
  <c r="BO94" i="1" s="1"/>
  <c r="BQ94" i="1" s="1"/>
  <c r="BS94" i="1" s="1"/>
  <c r="BU94" i="1" s="1"/>
  <c r="BW94" i="1" s="1"/>
  <c r="AU93" i="1"/>
  <c r="AW93" i="1" s="1"/>
  <c r="AY93" i="1" s="1"/>
  <c r="BA93" i="1" s="1"/>
  <c r="BC93" i="1" s="1"/>
  <c r="BE93" i="1" s="1"/>
  <c r="BG93" i="1" s="1"/>
  <c r="BI93" i="1" s="1"/>
  <c r="BK93" i="1" s="1"/>
  <c r="BM93" i="1" s="1"/>
  <c r="BO93" i="1" s="1"/>
  <c r="BQ93" i="1" s="1"/>
  <c r="BS93" i="1" s="1"/>
  <c r="BU93" i="1" s="1"/>
  <c r="BW93" i="1" s="1"/>
  <c r="AU90" i="1"/>
  <c r="AW90" i="1" s="1"/>
  <c r="AY90" i="1" s="1"/>
  <c r="BA90" i="1" s="1"/>
  <c r="BC90" i="1" s="1"/>
  <c r="BE90" i="1" s="1"/>
  <c r="BG90" i="1" s="1"/>
  <c r="BI90" i="1" s="1"/>
  <c r="BK90" i="1" s="1"/>
  <c r="BM90" i="1" s="1"/>
  <c r="BO90" i="1" s="1"/>
  <c r="BQ90" i="1" s="1"/>
  <c r="BS90" i="1" s="1"/>
  <c r="BU90" i="1" s="1"/>
  <c r="BW90" i="1" s="1"/>
  <c r="AU89" i="1"/>
  <c r="AW89" i="1" s="1"/>
  <c r="AY89" i="1" s="1"/>
  <c r="BA89" i="1" s="1"/>
  <c r="BC89" i="1" s="1"/>
  <c r="BE89" i="1" s="1"/>
  <c r="BG89" i="1" s="1"/>
  <c r="BI89" i="1" s="1"/>
  <c r="BK89" i="1" s="1"/>
  <c r="BM89" i="1" s="1"/>
  <c r="BO89" i="1" s="1"/>
  <c r="BQ89" i="1" s="1"/>
  <c r="BS89" i="1" s="1"/>
  <c r="BU89" i="1" s="1"/>
  <c r="BW89" i="1" s="1"/>
  <c r="AU88" i="1"/>
  <c r="AW88" i="1" s="1"/>
  <c r="AY88" i="1" s="1"/>
  <c r="BA88" i="1" s="1"/>
  <c r="BC88" i="1" s="1"/>
  <c r="BE88" i="1" s="1"/>
  <c r="BG88" i="1" s="1"/>
  <c r="BI88" i="1" s="1"/>
  <c r="BK88" i="1" s="1"/>
  <c r="BM88" i="1" s="1"/>
  <c r="BO88" i="1" s="1"/>
  <c r="BQ88" i="1" s="1"/>
  <c r="BS88" i="1" s="1"/>
  <c r="BU88" i="1" s="1"/>
  <c r="BW88" i="1" s="1"/>
  <c r="AU87" i="1"/>
  <c r="AW87" i="1" s="1"/>
  <c r="AY87" i="1" s="1"/>
  <c r="BA87" i="1" s="1"/>
  <c r="BC87" i="1" s="1"/>
  <c r="BE87" i="1" s="1"/>
  <c r="BG87" i="1" s="1"/>
  <c r="BI87" i="1" s="1"/>
  <c r="BK87" i="1" s="1"/>
  <c r="BM87" i="1" s="1"/>
  <c r="BO87" i="1" s="1"/>
  <c r="BQ87" i="1" s="1"/>
  <c r="BS87" i="1" s="1"/>
  <c r="BU87" i="1" s="1"/>
  <c r="BW87" i="1" s="1"/>
  <c r="AU86" i="1"/>
  <c r="AW86" i="1" s="1"/>
  <c r="AY86" i="1" s="1"/>
  <c r="BA86" i="1" s="1"/>
  <c r="BC86" i="1" s="1"/>
  <c r="BE86" i="1" s="1"/>
  <c r="BG86" i="1" s="1"/>
  <c r="BI86" i="1" s="1"/>
  <c r="BK86" i="1" s="1"/>
  <c r="BM86" i="1" s="1"/>
  <c r="BO86" i="1" s="1"/>
  <c r="BQ86" i="1" s="1"/>
  <c r="BS86" i="1" s="1"/>
  <c r="BU86" i="1" s="1"/>
  <c r="BW86" i="1" s="1"/>
  <c r="AU85" i="1"/>
  <c r="AW85" i="1" s="1"/>
  <c r="AY85" i="1" s="1"/>
  <c r="BA85" i="1" s="1"/>
  <c r="BC85" i="1" s="1"/>
  <c r="BE85" i="1" s="1"/>
  <c r="BG85" i="1" s="1"/>
  <c r="BI85" i="1" s="1"/>
  <c r="BK85" i="1" s="1"/>
  <c r="BM85" i="1" s="1"/>
  <c r="BO85" i="1" s="1"/>
  <c r="BQ85" i="1" s="1"/>
  <c r="BS85" i="1" s="1"/>
  <c r="BU85" i="1" s="1"/>
  <c r="BW85" i="1" s="1"/>
  <c r="AU80" i="1"/>
  <c r="AW80" i="1" s="1"/>
  <c r="AY80" i="1" s="1"/>
  <c r="BA80" i="1" s="1"/>
  <c r="BC80" i="1" s="1"/>
  <c r="BE80" i="1" s="1"/>
  <c r="BG80" i="1" s="1"/>
  <c r="BI80" i="1" s="1"/>
  <c r="BK80" i="1" s="1"/>
  <c r="BM80" i="1" s="1"/>
  <c r="BO80" i="1" s="1"/>
  <c r="BQ80" i="1" s="1"/>
  <c r="BS80" i="1" s="1"/>
  <c r="BU80" i="1" s="1"/>
  <c r="BW80" i="1" s="1"/>
  <c r="AU79" i="1"/>
  <c r="AW79" i="1" s="1"/>
  <c r="AY79" i="1" s="1"/>
  <c r="BA79" i="1" s="1"/>
  <c r="BC79" i="1" s="1"/>
  <c r="BE79" i="1" s="1"/>
  <c r="BG79" i="1" s="1"/>
  <c r="BI79" i="1" s="1"/>
  <c r="BK79" i="1" s="1"/>
  <c r="BM79" i="1" s="1"/>
  <c r="BO79" i="1" s="1"/>
  <c r="BQ79" i="1" s="1"/>
  <c r="BS79" i="1" s="1"/>
  <c r="BU79" i="1" s="1"/>
  <c r="BW79" i="1" s="1"/>
  <c r="AU78" i="1"/>
  <c r="AW78" i="1" s="1"/>
  <c r="AY78" i="1" s="1"/>
  <c r="BA78" i="1" s="1"/>
  <c r="BC78" i="1" s="1"/>
  <c r="BE78" i="1" s="1"/>
  <c r="BG78" i="1" s="1"/>
  <c r="BI78" i="1" s="1"/>
  <c r="BK78" i="1" s="1"/>
  <c r="BM78" i="1" s="1"/>
  <c r="BO78" i="1" s="1"/>
  <c r="BQ78" i="1" s="1"/>
  <c r="BS78" i="1" s="1"/>
  <c r="BU78" i="1" s="1"/>
  <c r="BW78" i="1" s="1"/>
  <c r="AU77" i="1"/>
  <c r="AW77" i="1" s="1"/>
  <c r="AY77" i="1" s="1"/>
  <c r="BA77" i="1" s="1"/>
  <c r="BC77" i="1" s="1"/>
  <c r="BE77" i="1" s="1"/>
  <c r="BG77" i="1" s="1"/>
  <c r="BI77" i="1" s="1"/>
  <c r="BK77" i="1" s="1"/>
  <c r="BM77" i="1" s="1"/>
  <c r="BO77" i="1" s="1"/>
  <c r="BQ77" i="1" s="1"/>
  <c r="BS77" i="1" s="1"/>
  <c r="BU77" i="1" s="1"/>
  <c r="BW77" i="1" s="1"/>
  <c r="AU65" i="1"/>
  <c r="AW65" i="1" s="1"/>
  <c r="AY65" i="1" s="1"/>
  <c r="BA65" i="1" s="1"/>
  <c r="BC65" i="1" s="1"/>
  <c r="BE65" i="1" s="1"/>
  <c r="BG65" i="1" s="1"/>
  <c r="BI65" i="1" s="1"/>
  <c r="BK65" i="1" s="1"/>
  <c r="BM65" i="1" s="1"/>
  <c r="BO65" i="1" s="1"/>
  <c r="BQ65" i="1" s="1"/>
  <c r="BS65" i="1" s="1"/>
  <c r="BU65" i="1" s="1"/>
  <c r="BW65" i="1" s="1"/>
  <c r="AU64" i="1"/>
  <c r="AW64" i="1" s="1"/>
  <c r="AY64" i="1" s="1"/>
  <c r="BA64" i="1" s="1"/>
  <c r="BC64" i="1" s="1"/>
  <c r="BE64" i="1" s="1"/>
  <c r="BG64" i="1" s="1"/>
  <c r="BI64" i="1" s="1"/>
  <c r="BK64" i="1" s="1"/>
  <c r="BM64" i="1" s="1"/>
  <c r="BO64" i="1" s="1"/>
  <c r="BQ64" i="1" s="1"/>
  <c r="BS64" i="1" s="1"/>
  <c r="BU64" i="1" s="1"/>
  <c r="BW64" i="1" s="1"/>
  <c r="AU63" i="1"/>
  <c r="AW63" i="1" s="1"/>
  <c r="AY63" i="1" s="1"/>
  <c r="BA63" i="1" s="1"/>
  <c r="BC63" i="1" s="1"/>
  <c r="BE63" i="1" s="1"/>
  <c r="BG63" i="1" s="1"/>
  <c r="BI63" i="1" s="1"/>
  <c r="BK63" i="1" s="1"/>
  <c r="BM63" i="1" s="1"/>
  <c r="BO63" i="1" s="1"/>
  <c r="BQ63" i="1" s="1"/>
  <c r="BS63" i="1" s="1"/>
  <c r="BU63" i="1" s="1"/>
  <c r="BW63" i="1" s="1"/>
  <c r="AU62" i="1"/>
  <c r="AW62" i="1" s="1"/>
  <c r="AY62" i="1" s="1"/>
  <c r="BA62" i="1" s="1"/>
  <c r="BC62" i="1" s="1"/>
  <c r="BE62" i="1" s="1"/>
  <c r="BG62" i="1" s="1"/>
  <c r="BI62" i="1" s="1"/>
  <c r="BK62" i="1" s="1"/>
  <c r="BM62" i="1" s="1"/>
  <c r="BO62" i="1" s="1"/>
  <c r="BQ62" i="1" s="1"/>
  <c r="BS62" i="1" s="1"/>
  <c r="BU62" i="1" s="1"/>
  <c r="BW62" i="1" s="1"/>
  <c r="AU61" i="1"/>
  <c r="AW61" i="1" s="1"/>
  <c r="AY61" i="1" s="1"/>
  <c r="BA61" i="1" s="1"/>
  <c r="BC61" i="1" s="1"/>
  <c r="BE61" i="1" s="1"/>
  <c r="BG61" i="1" s="1"/>
  <c r="BI61" i="1" s="1"/>
  <c r="BK61" i="1" s="1"/>
  <c r="BM61" i="1" s="1"/>
  <c r="BO61" i="1" s="1"/>
  <c r="BQ61" i="1" s="1"/>
  <c r="BS61" i="1" s="1"/>
  <c r="BU61" i="1" s="1"/>
  <c r="BW61" i="1" s="1"/>
  <c r="AU60" i="1"/>
  <c r="AW60" i="1" s="1"/>
  <c r="AY60" i="1" s="1"/>
  <c r="BA60" i="1" s="1"/>
  <c r="BC60" i="1" s="1"/>
  <c r="BE60" i="1" s="1"/>
  <c r="BG60" i="1" s="1"/>
  <c r="BI60" i="1" s="1"/>
  <c r="BK60" i="1" s="1"/>
  <c r="BM60" i="1" s="1"/>
  <c r="BO60" i="1" s="1"/>
  <c r="BQ60" i="1" s="1"/>
  <c r="BS60" i="1" s="1"/>
  <c r="BU60" i="1" s="1"/>
  <c r="BW60" i="1" s="1"/>
  <c r="AU54" i="1"/>
  <c r="AW54" i="1" s="1"/>
  <c r="AY54" i="1" s="1"/>
  <c r="BA54" i="1" s="1"/>
  <c r="BC54" i="1" s="1"/>
  <c r="BE54" i="1" s="1"/>
  <c r="BG54" i="1" s="1"/>
  <c r="BI54" i="1" s="1"/>
  <c r="BK54" i="1" s="1"/>
  <c r="BM54" i="1" s="1"/>
  <c r="BO54" i="1" s="1"/>
  <c r="BQ54" i="1" s="1"/>
  <c r="BS54" i="1" s="1"/>
  <c r="BU54" i="1" s="1"/>
  <c r="BW54" i="1" s="1"/>
  <c r="AU53" i="1"/>
  <c r="AW53" i="1" s="1"/>
  <c r="AY53" i="1" s="1"/>
  <c r="BA53" i="1" s="1"/>
  <c r="BC53" i="1" s="1"/>
  <c r="BE53" i="1" s="1"/>
  <c r="BG53" i="1" s="1"/>
  <c r="BI53" i="1" s="1"/>
  <c r="BK53" i="1" s="1"/>
  <c r="BM53" i="1" s="1"/>
  <c r="BO53" i="1" s="1"/>
  <c r="BQ53" i="1" s="1"/>
  <c r="BS53" i="1" s="1"/>
  <c r="BU53" i="1" s="1"/>
  <c r="BW53" i="1" s="1"/>
  <c r="AU45" i="1"/>
  <c r="AW45" i="1" s="1"/>
  <c r="AY45" i="1" s="1"/>
  <c r="BA45" i="1" s="1"/>
  <c r="BC45" i="1" s="1"/>
  <c r="BE45" i="1" s="1"/>
  <c r="BG45" i="1" s="1"/>
  <c r="BI45" i="1" s="1"/>
  <c r="BK45" i="1" s="1"/>
  <c r="BM45" i="1" s="1"/>
  <c r="BO45" i="1" s="1"/>
  <c r="BQ45" i="1" s="1"/>
  <c r="BS45" i="1" s="1"/>
  <c r="BU45" i="1" s="1"/>
  <c r="BW45" i="1" s="1"/>
  <c r="AU44" i="1"/>
  <c r="AW44" i="1" s="1"/>
  <c r="AY44" i="1" s="1"/>
  <c r="BA44" i="1" s="1"/>
  <c r="BC44" i="1" s="1"/>
  <c r="BE44" i="1" s="1"/>
  <c r="BG44" i="1" s="1"/>
  <c r="BI44" i="1" s="1"/>
  <c r="BK44" i="1" s="1"/>
  <c r="BM44" i="1" s="1"/>
  <c r="BO44" i="1" s="1"/>
  <c r="BQ44" i="1" s="1"/>
  <c r="BS44" i="1" s="1"/>
  <c r="BU44" i="1" s="1"/>
  <c r="BW44" i="1" s="1"/>
  <c r="AU43" i="1"/>
  <c r="AW43" i="1" s="1"/>
  <c r="AY43" i="1" s="1"/>
  <c r="BA43" i="1" s="1"/>
  <c r="BC43" i="1" s="1"/>
  <c r="BE43" i="1" s="1"/>
  <c r="BG43" i="1" s="1"/>
  <c r="BI43" i="1" s="1"/>
  <c r="BK43" i="1" s="1"/>
  <c r="BM43" i="1" s="1"/>
  <c r="BO43" i="1" s="1"/>
  <c r="BQ43" i="1" s="1"/>
  <c r="BS43" i="1" s="1"/>
  <c r="BU43" i="1" s="1"/>
  <c r="BW43" i="1" s="1"/>
  <c r="AU39" i="1"/>
  <c r="AW39" i="1" s="1"/>
  <c r="AY39" i="1" s="1"/>
  <c r="BA39" i="1" s="1"/>
  <c r="BC39" i="1" s="1"/>
  <c r="BE39" i="1" s="1"/>
  <c r="BG39" i="1" s="1"/>
  <c r="BI39" i="1" s="1"/>
  <c r="BK39" i="1" s="1"/>
  <c r="BM39" i="1" s="1"/>
  <c r="BO39" i="1" s="1"/>
  <c r="BQ39" i="1" s="1"/>
  <c r="BS39" i="1" s="1"/>
  <c r="BU39" i="1" s="1"/>
  <c r="BW39" i="1" s="1"/>
  <c r="AU38" i="1"/>
  <c r="AW38" i="1" s="1"/>
  <c r="AY38" i="1" s="1"/>
  <c r="BA38" i="1" s="1"/>
  <c r="BC38" i="1" s="1"/>
  <c r="BE38" i="1" s="1"/>
  <c r="BG38" i="1" s="1"/>
  <c r="BI38" i="1" s="1"/>
  <c r="BK38" i="1" s="1"/>
  <c r="BM38" i="1" s="1"/>
  <c r="BO38" i="1" s="1"/>
  <c r="BQ38" i="1" s="1"/>
  <c r="BS38" i="1" s="1"/>
  <c r="BU38" i="1" s="1"/>
  <c r="BW38" i="1" s="1"/>
  <c r="AU37" i="1"/>
  <c r="AW37" i="1" s="1"/>
  <c r="AY37" i="1" s="1"/>
  <c r="BA37" i="1" s="1"/>
  <c r="BC37" i="1" s="1"/>
  <c r="BE37" i="1" s="1"/>
  <c r="BG37" i="1" s="1"/>
  <c r="BI37" i="1" s="1"/>
  <c r="BK37" i="1" s="1"/>
  <c r="BM37" i="1" s="1"/>
  <c r="BO37" i="1" s="1"/>
  <c r="BQ37" i="1" s="1"/>
  <c r="BS37" i="1" s="1"/>
  <c r="BU37" i="1" s="1"/>
  <c r="BW37" i="1" s="1"/>
  <c r="AU33" i="1"/>
  <c r="AW33" i="1" s="1"/>
  <c r="AY33" i="1" s="1"/>
  <c r="BA33" i="1" s="1"/>
  <c r="BC33" i="1" s="1"/>
  <c r="BE33" i="1" s="1"/>
  <c r="BG33" i="1" s="1"/>
  <c r="BI33" i="1" s="1"/>
  <c r="BK33" i="1" s="1"/>
  <c r="BM33" i="1" s="1"/>
  <c r="BO33" i="1" s="1"/>
  <c r="BQ33" i="1" s="1"/>
  <c r="BS33" i="1" s="1"/>
  <c r="BU33" i="1" s="1"/>
  <c r="BW33" i="1" s="1"/>
  <c r="AU32" i="1"/>
  <c r="AW32" i="1" s="1"/>
  <c r="AY32" i="1" s="1"/>
  <c r="BA32" i="1" s="1"/>
  <c r="BC32" i="1" s="1"/>
  <c r="BE32" i="1" s="1"/>
  <c r="BG32" i="1" s="1"/>
  <c r="BI32" i="1" s="1"/>
  <c r="BK32" i="1" s="1"/>
  <c r="BM32" i="1" s="1"/>
  <c r="BO32" i="1" s="1"/>
  <c r="BQ32" i="1" s="1"/>
  <c r="BS32" i="1" s="1"/>
  <c r="BU32" i="1" s="1"/>
  <c r="BW32" i="1" s="1"/>
  <c r="AU29" i="1"/>
  <c r="AW29" i="1" s="1"/>
  <c r="AY29" i="1" s="1"/>
  <c r="BA29" i="1" s="1"/>
  <c r="BC29" i="1" s="1"/>
  <c r="BE29" i="1" s="1"/>
  <c r="BG29" i="1" s="1"/>
  <c r="BI29" i="1" s="1"/>
  <c r="BK29" i="1" s="1"/>
  <c r="BM29" i="1" s="1"/>
  <c r="BO29" i="1" s="1"/>
  <c r="BQ29" i="1" s="1"/>
  <c r="BS29" i="1" s="1"/>
  <c r="BU29" i="1" s="1"/>
  <c r="BW29" i="1" s="1"/>
  <c r="AU28" i="1"/>
  <c r="AW28" i="1" s="1"/>
  <c r="AY28" i="1" s="1"/>
  <c r="BA28" i="1" s="1"/>
  <c r="BC28" i="1" s="1"/>
  <c r="BE28" i="1" s="1"/>
  <c r="BG28" i="1" s="1"/>
  <c r="BI28" i="1" s="1"/>
  <c r="BK28" i="1" s="1"/>
  <c r="BM28" i="1" s="1"/>
  <c r="BO28" i="1" s="1"/>
  <c r="BQ28" i="1" s="1"/>
  <c r="BS28" i="1" s="1"/>
  <c r="BU28" i="1" s="1"/>
  <c r="BW28" i="1" s="1"/>
  <c r="AU27" i="1"/>
  <c r="AW27" i="1" s="1"/>
  <c r="AY27" i="1" s="1"/>
  <c r="BA27" i="1" s="1"/>
  <c r="BC27" i="1" s="1"/>
  <c r="BE27" i="1" s="1"/>
  <c r="BG27" i="1" s="1"/>
  <c r="BI27" i="1" s="1"/>
  <c r="BK27" i="1" s="1"/>
  <c r="BM27" i="1" s="1"/>
  <c r="BO27" i="1" s="1"/>
  <c r="BQ27" i="1" s="1"/>
  <c r="BS27" i="1" s="1"/>
  <c r="BU27" i="1" s="1"/>
  <c r="BW27" i="1" s="1"/>
  <c r="AU25" i="1"/>
  <c r="AW25" i="1" s="1"/>
  <c r="AY25" i="1" s="1"/>
  <c r="BA25" i="1" s="1"/>
  <c r="BC25" i="1" s="1"/>
  <c r="BE25" i="1" s="1"/>
  <c r="BG25" i="1" s="1"/>
  <c r="BI25" i="1" s="1"/>
  <c r="BK25" i="1" s="1"/>
  <c r="BM25" i="1" s="1"/>
  <c r="BO25" i="1" s="1"/>
  <c r="BQ25" i="1" s="1"/>
  <c r="BS25" i="1" s="1"/>
  <c r="BU25" i="1" s="1"/>
  <c r="BW25" i="1" s="1"/>
  <c r="AU24" i="1"/>
  <c r="AW24" i="1" s="1"/>
  <c r="AY24" i="1" s="1"/>
  <c r="BA24" i="1" s="1"/>
  <c r="BC24" i="1" s="1"/>
  <c r="BE24" i="1" s="1"/>
  <c r="BG24" i="1" s="1"/>
  <c r="BI24" i="1" s="1"/>
  <c r="BK24" i="1" s="1"/>
  <c r="BM24" i="1" s="1"/>
  <c r="BO24" i="1" s="1"/>
  <c r="BQ24" i="1" s="1"/>
  <c r="BS24" i="1" s="1"/>
  <c r="BU24" i="1" s="1"/>
  <c r="BW24" i="1" s="1"/>
  <c r="AU21" i="1"/>
  <c r="AW21" i="1" s="1"/>
  <c r="AY21" i="1" s="1"/>
  <c r="BA21" i="1" s="1"/>
  <c r="BC21" i="1" s="1"/>
  <c r="BE21" i="1" s="1"/>
  <c r="BG21" i="1" s="1"/>
  <c r="BI21" i="1" s="1"/>
  <c r="BK21" i="1" s="1"/>
  <c r="BM21" i="1" s="1"/>
  <c r="BO21" i="1" s="1"/>
  <c r="BQ21" i="1" s="1"/>
  <c r="BS21" i="1" s="1"/>
  <c r="BU21" i="1" s="1"/>
  <c r="BW21" i="1" s="1"/>
  <c r="J216" i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AF216" i="1" s="1"/>
  <c r="AH216" i="1" s="1"/>
  <c r="AJ216" i="1" s="1"/>
  <c r="AL216" i="1" s="1"/>
  <c r="AN216" i="1" s="1"/>
  <c r="AP216" i="1" s="1"/>
  <c r="AR216" i="1" s="1"/>
  <c r="J215" i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AH215" i="1" s="1"/>
  <c r="AJ215" i="1" s="1"/>
  <c r="AL215" i="1" s="1"/>
  <c r="AN215" i="1" s="1"/>
  <c r="AP215" i="1" s="1"/>
  <c r="AR215" i="1" s="1"/>
  <c r="J214" i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AF214" i="1" s="1"/>
  <c r="AH214" i="1" s="1"/>
  <c r="AJ214" i="1" s="1"/>
  <c r="AL214" i="1" s="1"/>
  <c r="AN214" i="1" s="1"/>
  <c r="AP214" i="1" s="1"/>
  <c r="AR214" i="1" s="1"/>
  <c r="J213" i="1"/>
  <c r="L213" i="1" s="1"/>
  <c r="N213" i="1" s="1"/>
  <c r="P213" i="1" s="1"/>
  <c r="R213" i="1" s="1"/>
  <c r="T213" i="1" s="1"/>
  <c r="V213" i="1" s="1"/>
  <c r="X213" i="1" s="1"/>
  <c r="Z213" i="1" s="1"/>
  <c r="AB213" i="1" s="1"/>
  <c r="AD213" i="1" s="1"/>
  <c r="AF213" i="1" s="1"/>
  <c r="AH213" i="1" s="1"/>
  <c r="AJ213" i="1" s="1"/>
  <c r="AL213" i="1" s="1"/>
  <c r="AN213" i="1" s="1"/>
  <c r="AP213" i="1" s="1"/>
  <c r="AR213" i="1" s="1"/>
  <c r="J212" i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AJ212" i="1" s="1"/>
  <c r="AL212" i="1" s="1"/>
  <c r="AN212" i="1" s="1"/>
  <c r="AP212" i="1" s="1"/>
  <c r="AR212" i="1" s="1"/>
  <c r="J211" i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AH211" i="1" s="1"/>
  <c r="AJ211" i="1" s="1"/>
  <c r="AL211" i="1" s="1"/>
  <c r="AN211" i="1" s="1"/>
  <c r="AP211" i="1" s="1"/>
  <c r="AR211" i="1" s="1"/>
  <c r="J210" i="1"/>
  <c r="L210" i="1" s="1"/>
  <c r="N210" i="1" s="1"/>
  <c r="P210" i="1" s="1"/>
  <c r="R210" i="1" s="1"/>
  <c r="T210" i="1" s="1"/>
  <c r="V210" i="1" s="1"/>
  <c r="X210" i="1" s="1"/>
  <c r="Z210" i="1" s="1"/>
  <c r="AB210" i="1" s="1"/>
  <c r="AD210" i="1" s="1"/>
  <c r="AF210" i="1" s="1"/>
  <c r="AH210" i="1" s="1"/>
  <c r="AJ210" i="1" s="1"/>
  <c r="AL210" i="1" s="1"/>
  <c r="AN210" i="1" s="1"/>
  <c r="AP210" i="1" s="1"/>
  <c r="AR210" i="1" s="1"/>
  <c r="J209" i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AL209" i="1" s="1"/>
  <c r="AN209" i="1" s="1"/>
  <c r="AP209" i="1" s="1"/>
  <c r="AR209" i="1" s="1"/>
  <c r="J208" i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AL208" i="1" s="1"/>
  <c r="AN208" i="1" s="1"/>
  <c r="AP208" i="1" s="1"/>
  <c r="AR208" i="1" s="1"/>
  <c r="J207" i="1"/>
  <c r="L207" i="1" s="1"/>
  <c r="N207" i="1" s="1"/>
  <c r="P207" i="1" s="1"/>
  <c r="R207" i="1" s="1"/>
  <c r="T207" i="1" s="1"/>
  <c r="V207" i="1" s="1"/>
  <c r="X207" i="1" s="1"/>
  <c r="Z207" i="1" s="1"/>
  <c r="AB207" i="1" s="1"/>
  <c r="AD207" i="1" s="1"/>
  <c r="AF207" i="1" s="1"/>
  <c r="AH207" i="1" s="1"/>
  <c r="AJ207" i="1" s="1"/>
  <c r="AL207" i="1" s="1"/>
  <c r="AN207" i="1" s="1"/>
  <c r="AP207" i="1" s="1"/>
  <c r="AR207" i="1" s="1"/>
  <c r="J204" i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AH204" i="1" s="1"/>
  <c r="AJ204" i="1" s="1"/>
  <c r="AL204" i="1" s="1"/>
  <c r="AN204" i="1" s="1"/>
  <c r="AP204" i="1" s="1"/>
  <c r="AR204" i="1" s="1"/>
  <c r="J203" i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AL203" i="1" s="1"/>
  <c r="AN203" i="1" s="1"/>
  <c r="AP203" i="1" s="1"/>
  <c r="AR203" i="1" s="1"/>
  <c r="J202" i="1"/>
  <c r="L202" i="1" s="1"/>
  <c r="N202" i="1" s="1"/>
  <c r="P202" i="1" s="1"/>
  <c r="R202" i="1" s="1"/>
  <c r="T202" i="1" s="1"/>
  <c r="V202" i="1" s="1"/>
  <c r="X202" i="1" s="1"/>
  <c r="Z202" i="1" s="1"/>
  <c r="AB202" i="1" s="1"/>
  <c r="AD202" i="1" s="1"/>
  <c r="AF202" i="1" s="1"/>
  <c r="AH202" i="1" s="1"/>
  <c r="AJ202" i="1" s="1"/>
  <c r="AL202" i="1" s="1"/>
  <c r="AN202" i="1" s="1"/>
  <c r="AP202" i="1" s="1"/>
  <c r="AR202" i="1" s="1"/>
  <c r="J201" i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AH201" i="1" s="1"/>
  <c r="AJ201" i="1" s="1"/>
  <c r="AL201" i="1" s="1"/>
  <c r="AN201" i="1" s="1"/>
  <c r="AP201" i="1" s="1"/>
  <c r="AR201" i="1" s="1"/>
  <c r="J198" i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F198" i="1" s="1"/>
  <c r="AH198" i="1" s="1"/>
  <c r="AJ198" i="1" s="1"/>
  <c r="AL198" i="1" s="1"/>
  <c r="AN198" i="1" s="1"/>
  <c r="AP198" i="1" s="1"/>
  <c r="AR198" i="1" s="1"/>
  <c r="J190" i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AF190" i="1" s="1"/>
  <c r="AH190" i="1" s="1"/>
  <c r="AJ190" i="1" s="1"/>
  <c r="AL190" i="1" s="1"/>
  <c r="AN190" i="1" s="1"/>
  <c r="AP190" i="1" s="1"/>
  <c r="AR190" i="1" s="1"/>
  <c r="J189" i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H189" i="1" s="1"/>
  <c r="AJ189" i="1" s="1"/>
  <c r="AL189" i="1" s="1"/>
  <c r="AN189" i="1" s="1"/>
  <c r="AP189" i="1" s="1"/>
  <c r="AR189" i="1" s="1"/>
  <c r="J171" i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AL171" i="1" s="1"/>
  <c r="AN171" i="1" s="1"/>
  <c r="AP171" i="1" s="1"/>
  <c r="AR171" i="1" s="1"/>
  <c r="J170" i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AH170" i="1" s="1"/>
  <c r="AJ170" i="1" s="1"/>
  <c r="AL170" i="1" s="1"/>
  <c r="AN170" i="1" s="1"/>
  <c r="AP170" i="1" s="1"/>
  <c r="AR170" i="1" s="1"/>
  <c r="J167" i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AL167" i="1" s="1"/>
  <c r="AN167" i="1" s="1"/>
  <c r="AP167" i="1" s="1"/>
  <c r="AR167" i="1" s="1"/>
  <c r="J166" i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AL166" i="1" s="1"/>
  <c r="AN166" i="1" s="1"/>
  <c r="AP166" i="1" s="1"/>
  <c r="AR166" i="1" s="1"/>
  <c r="J163" i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AL163" i="1" s="1"/>
  <c r="AN163" i="1" s="1"/>
  <c r="AP163" i="1" s="1"/>
  <c r="AR163" i="1" s="1"/>
  <c r="J162" i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AL162" i="1" s="1"/>
  <c r="AN162" i="1" s="1"/>
  <c r="AP162" i="1" s="1"/>
  <c r="AR162" i="1" s="1"/>
  <c r="J159" i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AL159" i="1" s="1"/>
  <c r="AN159" i="1" s="1"/>
  <c r="AP159" i="1" s="1"/>
  <c r="AR159" i="1" s="1"/>
  <c r="J158" i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AH158" i="1" s="1"/>
  <c r="AJ158" i="1" s="1"/>
  <c r="AL158" i="1" s="1"/>
  <c r="AN158" i="1" s="1"/>
  <c r="AP158" i="1" s="1"/>
  <c r="AR158" i="1" s="1"/>
  <c r="J155" i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AL155" i="1" s="1"/>
  <c r="AN155" i="1" s="1"/>
  <c r="AP155" i="1" s="1"/>
  <c r="AR155" i="1" s="1"/>
  <c r="J154" i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AH154" i="1" s="1"/>
  <c r="AJ154" i="1" s="1"/>
  <c r="AL154" i="1" s="1"/>
  <c r="AN154" i="1" s="1"/>
  <c r="AP154" i="1" s="1"/>
  <c r="AR154" i="1" s="1"/>
  <c r="J151" i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AL151" i="1" s="1"/>
  <c r="AN151" i="1" s="1"/>
  <c r="AP151" i="1" s="1"/>
  <c r="AR151" i="1" s="1"/>
  <c r="J150" i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AL150" i="1" s="1"/>
  <c r="AN150" i="1" s="1"/>
  <c r="AP150" i="1" s="1"/>
  <c r="AR150" i="1" s="1"/>
  <c r="J147" i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AL147" i="1" s="1"/>
  <c r="AN147" i="1" s="1"/>
  <c r="AP147" i="1" s="1"/>
  <c r="AR147" i="1" s="1"/>
  <c r="J146" i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AL146" i="1" s="1"/>
  <c r="AN146" i="1" s="1"/>
  <c r="AP146" i="1" s="1"/>
  <c r="AR146" i="1" s="1"/>
  <c r="J143" i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AL143" i="1" s="1"/>
  <c r="AN143" i="1" s="1"/>
  <c r="AP143" i="1" s="1"/>
  <c r="AR143" i="1" s="1"/>
  <c r="J142" i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AF142" i="1" s="1"/>
  <c r="AH142" i="1" s="1"/>
  <c r="AJ142" i="1" s="1"/>
  <c r="AL142" i="1" s="1"/>
  <c r="AN142" i="1" s="1"/>
  <c r="AP142" i="1" s="1"/>
  <c r="AR142" i="1" s="1"/>
  <c r="J139" i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AF139" i="1" s="1"/>
  <c r="AH139" i="1" s="1"/>
  <c r="AJ139" i="1" s="1"/>
  <c r="AL139" i="1" s="1"/>
  <c r="AN139" i="1" s="1"/>
  <c r="AP139" i="1" s="1"/>
  <c r="AR139" i="1" s="1"/>
  <c r="J138" i="1"/>
  <c r="L138" i="1" s="1"/>
  <c r="N138" i="1" s="1"/>
  <c r="P138" i="1" s="1"/>
  <c r="R138" i="1" s="1"/>
  <c r="T138" i="1" s="1"/>
  <c r="V138" i="1" s="1"/>
  <c r="X138" i="1" s="1"/>
  <c r="Z138" i="1" s="1"/>
  <c r="AB138" i="1" s="1"/>
  <c r="AD138" i="1" s="1"/>
  <c r="AF138" i="1" s="1"/>
  <c r="AH138" i="1" s="1"/>
  <c r="AJ138" i="1" s="1"/>
  <c r="AL138" i="1" s="1"/>
  <c r="AN138" i="1" s="1"/>
  <c r="AP138" i="1" s="1"/>
  <c r="AR138" i="1" s="1"/>
  <c r="J135" i="1"/>
  <c r="L135" i="1" s="1"/>
  <c r="N135" i="1" s="1"/>
  <c r="P135" i="1" s="1"/>
  <c r="R135" i="1" s="1"/>
  <c r="T135" i="1" s="1"/>
  <c r="V135" i="1" s="1"/>
  <c r="X135" i="1" s="1"/>
  <c r="Z135" i="1" s="1"/>
  <c r="AB135" i="1" s="1"/>
  <c r="AD135" i="1" s="1"/>
  <c r="AF135" i="1" s="1"/>
  <c r="AH135" i="1" s="1"/>
  <c r="AJ135" i="1" s="1"/>
  <c r="AL135" i="1" s="1"/>
  <c r="AN135" i="1" s="1"/>
  <c r="AP135" i="1" s="1"/>
  <c r="AR135" i="1" s="1"/>
  <c r="J134" i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AH134" i="1" s="1"/>
  <c r="AJ134" i="1" s="1"/>
  <c r="AL134" i="1" s="1"/>
  <c r="AN134" i="1" s="1"/>
  <c r="AP134" i="1" s="1"/>
  <c r="AR134" i="1" s="1"/>
  <c r="J131" i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AL131" i="1" s="1"/>
  <c r="AN131" i="1" s="1"/>
  <c r="AP131" i="1" s="1"/>
  <c r="AR131" i="1" s="1"/>
  <c r="J130" i="1"/>
  <c r="L130" i="1" s="1"/>
  <c r="N130" i="1" s="1"/>
  <c r="P130" i="1" s="1"/>
  <c r="R130" i="1" s="1"/>
  <c r="T130" i="1" s="1"/>
  <c r="V130" i="1" s="1"/>
  <c r="X130" i="1" s="1"/>
  <c r="Z130" i="1" s="1"/>
  <c r="AB130" i="1" s="1"/>
  <c r="AD130" i="1" s="1"/>
  <c r="AF130" i="1" s="1"/>
  <c r="AH130" i="1" s="1"/>
  <c r="AJ130" i="1" s="1"/>
  <c r="AL130" i="1" s="1"/>
  <c r="AN130" i="1" s="1"/>
  <c r="AP130" i="1" s="1"/>
  <c r="AR130" i="1" s="1"/>
  <c r="J129" i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AL129" i="1" s="1"/>
  <c r="AN129" i="1" s="1"/>
  <c r="AP129" i="1" s="1"/>
  <c r="AR129" i="1" s="1"/>
  <c r="J128" i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AL128" i="1" s="1"/>
  <c r="AN128" i="1" s="1"/>
  <c r="AP128" i="1" s="1"/>
  <c r="AR128" i="1" s="1"/>
  <c r="J121" i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AL121" i="1" s="1"/>
  <c r="AN121" i="1" s="1"/>
  <c r="AP121" i="1" s="1"/>
  <c r="AR121" i="1" s="1"/>
  <c r="J120" i="1"/>
  <c r="L120" i="1" s="1"/>
  <c r="N120" i="1" s="1"/>
  <c r="P120" i="1" s="1"/>
  <c r="R120" i="1" s="1"/>
  <c r="T120" i="1" s="1"/>
  <c r="V120" i="1" s="1"/>
  <c r="X120" i="1" s="1"/>
  <c r="Z120" i="1" s="1"/>
  <c r="AB120" i="1" s="1"/>
  <c r="AD120" i="1" s="1"/>
  <c r="AF120" i="1" s="1"/>
  <c r="AH120" i="1" s="1"/>
  <c r="AJ120" i="1" s="1"/>
  <c r="AL120" i="1" s="1"/>
  <c r="AN120" i="1" s="1"/>
  <c r="AP120" i="1" s="1"/>
  <c r="AR120" i="1" s="1"/>
  <c r="J119" i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AL119" i="1" s="1"/>
  <c r="AN119" i="1" s="1"/>
  <c r="AP119" i="1" s="1"/>
  <c r="AR119" i="1" s="1"/>
  <c r="J116" i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H116" i="1" s="1"/>
  <c r="AJ116" i="1" s="1"/>
  <c r="AL116" i="1" s="1"/>
  <c r="AN116" i="1" s="1"/>
  <c r="AP116" i="1" s="1"/>
  <c r="AR116" i="1" s="1"/>
  <c r="J113" i="1"/>
  <c r="L113" i="1" s="1"/>
  <c r="N113" i="1" s="1"/>
  <c r="P113" i="1" s="1"/>
  <c r="R113" i="1" s="1"/>
  <c r="T113" i="1" s="1"/>
  <c r="V113" i="1" s="1"/>
  <c r="X113" i="1" s="1"/>
  <c r="Z113" i="1" s="1"/>
  <c r="AB113" i="1" s="1"/>
  <c r="AD113" i="1" s="1"/>
  <c r="AF113" i="1" s="1"/>
  <c r="AH113" i="1" s="1"/>
  <c r="AJ113" i="1" s="1"/>
  <c r="AL113" i="1" s="1"/>
  <c r="AN113" i="1" s="1"/>
  <c r="AP113" i="1" s="1"/>
  <c r="AR113" i="1" s="1"/>
  <c r="J109" i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AH109" i="1" s="1"/>
  <c r="AJ109" i="1" s="1"/>
  <c r="AL109" i="1" s="1"/>
  <c r="AN109" i="1" s="1"/>
  <c r="AP109" i="1" s="1"/>
  <c r="AR109" i="1" s="1"/>
  <c r="J105" i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AL105" i="1" s="1"/>
  <c r="AN105" i="1" s="1"/>
  <c r="AP105" i="1" s="1"/>
  <c r="AR105" i="1" s="1"/>
  <c r="J104" i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AL104" i="1" s="1"/>
  <c r="AN104" i="1" s="1"/>
  <c r="AP104" i="1" s="1"/>
  <c r="AR104" i="1" s="1"/>
  <c r="J101" i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AL101" i="1" s="1"/>
  <c r="AN101" i="1" s="1"/>
  <c r="AP101" i="1" s="1"/>
  <c r="AR101" i="1" s="1"/>
  <c r="J98" i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AL98" i="1" s="1"/>
  <c r="AN98" i="1" s="1"/>
  <c r="AP98" i="1" s="1"/>
  <c r="AR98" i="1" s="1"/>
  <c r="J95" i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AJ95" i="1" s="1"/>
  <c r="AL95" i="1" s="1"/>
  <c r="AN95" i="1" s="1"/>
  <c r="AP95" i="1" s="1"/>
  <c r="AR95" i="1" s="1"/>
  <c r="J94" i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AF94" i="1" s="1"/>
  <c r="AH94" i="1" s="1"/>
  <c r="AJ94" i="1" s="1"/>
  <c r="AL94" i="1" s="1"/>
  <c r="AN94" i="1" s="1"/>
  <c r="AP94" i="1" s="1"/>
  <c r="AR94" i="1" s="1"/>
  <c r="J93" i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AL93" i="1" s="1"/>
  <c r="AN93" i="1" s="1"/>
  <c r="AP93" i="1" s="1"/>
  <c r="AR93" i="1" s="1"/>
  <c r="J90" i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AL90" i="1" s="1"/>
  <c r="AN90" i="1" s="1"/>
  <c r="AP90" i="1" s="1"/>
  <c r="AR90" i="1" s="1"/>
  <c r="J89" i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AH89" i="1" s="1"/>
  <c r="AJ89" i="1" s="1"/>
  <c r="AL89" i="1" s="1"/>
  <c r="AN89" i="1" s="1"/>
  <c r="AP89" i="1" s="1"/>
  <c r="AR89" i="1" s="1"/>
  <c r="J88" i="1"/>
  <c r="L88" i="1" s="1"/>
  <c r="N88" i="1" s="1"/>
  <c r="P88" i="1" s="1"/>
  <c r="R88" i="1" s="1"/>
  <c r="T88" i="1" s="1"/>
  <c r="V88" i="1" s="1"/>
  <c r="X88" i="1" s="1"/>
  <c r="Z88" i="1" s="1"/>
  <c r="AB88" i="1" s="1"/>
  <c r="AD88" i="1" s="1"/>
  <c r="AF88" i="1" s="1"/>
  <c r="AH88" i="1" s="1"/>
  <c r="AJ88" i="1" s="1"/>
  <c r="AL88" i="1" s="1"/>
  <c r="AN88" i="1" s="1"/>
  <c r="AP88" i="1" s="1"/>
  <c r="AR88" i="1" s="1"/>
  <c r="J87" i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AL87" i="1" s="1"/>
  <c r="AN87" i="1" s="1"/>
  <c r="AP87" i="1" s="1"/>
  <c r="AR87" i="1" s="1"/>
  <c r="J86" i="1"/>
  <c r="L86" i="1" s="1"/>
  <c r="N86" i="1" s="1"/>
  <c r="P86" i="1" s="1"/>
  <c r="R86" i="1" s="1"/>
  <c r="T86" i="1" s="1"/>
  <c r="V86" i="1" s="1"/>
  <c r="X86" i="1" s="1"/>
  <c r="Z86" i="1" s="1"/>
  <c r="AB86" i="1" s="1"/>
  <c r="AD86" i="1" s="1"/>
  <c r="AF86" i="1" s="1"/>
  <c r="AH86" i="1" s="1"/>
  <c r="AJ86" i="1" s="1"/>
  <c r="AL86" i="1" s="1"/>
  <c r="AN86" i="1" s="1"/>
  <c r="AP86" i="1" s="1"/>
  <c r="AR86" i="1" s="1"/>
  <c r="J85" i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AF85" i="1" s="1"/>
  <c r="AH85" i="1" s="1"/>
  <c r="AJ85" i="1" s="1"/>
  <c r="AL85" i="1" s="1"/>
  <c r="AN85" i="1" s="1"/>
  <c r="AP85" i="1" s="1"/>
  <c r="AR85" i="1" s="1"/>
  <c r="J80" i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AL80" i="1" s="1"/>
  <c r="AN80" i="1" s="1"/>
  <c r="AP80" i="1" s="1"/>
  <c r="AR80" i="1" s="1"/>
  <c r="J79" i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AL79" i="1" s="1"/>
  <c r="AN79" i="1" s="1"/>
  <c r="AP79" i="1" s="1"/>
  <c r="AR79" i="1" s="1"/>
  <c r="J78" i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AL78" i="1" s="1"/>
  <c r="AN78" i="1" s="1"/>
  <c r="AP78" i="1" s="1"/>
  <c r="AR78" i="1" s="1"/>
  <c r="J77" i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AL77" i="1" s="1"/>
  <c r="AN77" i="1" s="1"/>
  <c r="AP77" i="1" s="1"/>
  <c r="AR77" i="1" s="1"/>
  <c r="J65" i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AL65" i="1" s="1"/>
  <c r="AN65" i="1" s="1"/>
  <c r="AP65" i="1" s="1"/>
  <c r="AR65" i="1" s="1"/>
  <c r="J64" i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AH64" i="1" s="1"/>
  <c r="AJ64" i="1" s="1"/>
  <c r="AL64" i="1" s="1"/>
  <c r="AN64" i="1" s="1"/>
  <c r="AP64" i="1" s="1"/>
  <c r="AR64" i="1" s="1"/>
  <c r="J63" i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AL63" i="1" s="1"/>
  <c r="AN63" i="1" s="1"/>
  <c r="AP63" i="1" s="1"/>
  <c r="AR63" i="1" s="1"/>
  <c r="J62" i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AF62" i="1" s="1"/>
  <c r="AH62" i="1" s="1"/>
  <c r="AJ62" i="1" s="1"/>
  <c r="AL62" i="1" s="1"/>
  <c r="AN62" i="1" s="1"/>
  <c r="AP62" i="1" s="1"/>
  <c r="AR62" i="1" s="1"/>
  <c r="J61" i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AL61" i="1" s="1"/>
  <c r="AN61" i="1" s="1"/>
  <c r="AP61" i="1" s="1"/>
  <c r="AR61" i="1" s="1"/>
  <c r="J60" i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AL60" i="1" s="1"/>
  <c r="AN60" i="1" s="1"/>
  <c r="AP60" i="1" s="1"/>
  <c r="AR60" i="1" s="1"/>
  <c r="J54" i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AL54" i="1" s="1"/>
  <c r="AN54" i="1" s="1"/>
  <c r="AP54" i="1" s="1"/>
  <c r="AR54" i="1" s="1"/>
  <c r="J53" i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AH53" i="1" s="1"/>
  <c r="AJ53" i="1" s="1"/>
  <c r="AL53" i="1" s="1"/>
  <c r="AN53" i="1" s="1"/>
  <c r="AP53" i="1" s="1"/>
  <c r="AR53" i="1" s="1"/>
  <c r="J45" i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AJ45" i="1" s="1"/>
  <c r="AL45" i="1" s="1"/>
  <c r="AN45" i="1" s="1"/>
  <c r="AP45" i="1" s="1"/>
  <c r="AR45" i="1" s="1"/>
  <c r="J44" i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AF44" i="1" s="1"/>
  <c r="AH44" i="1" s="1"/>
  <c r="AJ44" i="1" s="1"/>
  <c r="AL44" i="1" s="1"/>
  <c r="AN44" i="1" s="1"/>
  <c r="AP44" i="1" s="1"/>
  <c r="AR44" i="1" s="1"/>
  <c r="J43" i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AH43" i="1" s="1"/>
  <c r="AJ43" i="1" s="1"/>
  <c r="AL43" i="1" s="1"/>
  <c r="AN43" i="1" s="1"/>
  <c r="AP43" i="1" s="1"/>
  <c r="AR43" i="1" s="1"/>
  <c r="J39" i="1"/>
  <c r="L39" i="1" s="1"/>
  <c r="N39" i="1" s="1"/>
  <c r="P39" i="1" s="1"/>
  <c r="R39" i="1" s="1"/>
  <c r="T39" i="1" s="1"/>
  <c r="V39" i="1" s="1"/>
  <c r="X39" i="1" s="1"/>
  <c r="Z39" i="1" s="1"/>
  <c r="AB39" i="1" s="1"/>
  <c r="AD39" i="1" s="1"/>
  <c r="AF39" i="1" s="1"/>
  <c r="AH39" i="1" s="1"/>
  <c r="AJ39" i="1" s="1"/>
  <c r="AL39" i="1" s="1"/>
  <c r="AN39" i="1" s="1"/>
  <c r="AP39" i="1" s="1"/>
  <c r="AR39" i="1" s="1"/>
  <c r="J38" i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AL38" i="1" s="1"/>
  <c r="AN38" i="1" s="1"/>
  <c r="AP38" i="1" s="1"/>
  <c r="AR38" i="1" s="1"/>
  <c r="J37" i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AH37" i="1" s="1"/>
  <c r="AJ37" i="1" s="1"/>
  <c r="AL37" i="1" s="1"/>
  <c r="AN37" i="1" s="1"/>
  <c r="AP37" i="1" s="1"/>
  <c r="AR37" i="1" s="1"/>
  <c r="J33" i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AL33" i="1" s="1"/>
  <c r="AN33" i="1" s="1"/>
  <c r="AP33" i="1" s="1"/>
  <c r="AR33" i="1" s="1"/>
  <c r="J32" i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AH32" i="1" s="1"/>
  <c r="AJ32" i="1" s="1"/>
  <c r="AL32" i="1" s="1"/>
  <c r="AN32" i="1" s="1"/>
  <c r="AP32" i="1" s="1"/>
  <c r="AR32" i="1" s="1"/>
  <c r="J29" i="1"/>
  <c r="L29" i="1" s="1"/>
  <c r="N29" i="1" s="1"/>
  <c r="P29" i="1" s="1"/>
  <c r="R29" i="1" s="1"/>
  <c r="T29" i="1" s="1"/>
  <c r="V29" i="1" s="1"/>
  <c r="X29" i="1" s="1"/>
  <c r="Z29" i="1" s="1"/>
  <c r="AB29" i="1" s="1"/>
  <c r="AD29" i="1" s="1"/>
  <c r="AF29" i="1" s="1"/>
  <c r="AH29" i="1" s="1"/>
  <c r="AJ29" i="1" s="1"/>
  <c r="AL29" i="1" s="1"/>
  <c r="AN29" i="1" s="1"/>
  <c r="AP29" i="1" s="1"/>
  <c r="AR29" i="1" s="1"/>
  <c r="J28" i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AL28" i="1" s="1"/>
  <c r="AN28" i="1" s="1"/>
  <c r="AP28" i="1" s="1"/>
  <c r="AR28" i="1" s="1"/>
  <c r="J27" i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AL27" i="1" s="1"/>
  <c r="AN27" i="1" s="1"/>
  <c r="AP27" i="1" s="1"/>
  <c r="AR27" i="1" s="1"/>
  <c r="J25" i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AL25" i="1" s="1"/>
  <c r="AN25" i="1" s="1"/>
  <c r="AP25" i="1" s="1"/>
  <c r="AR25" i="1" s="1"/>
  <c r="J24" i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AL24" i="1" s="1"/>
  <c r="AN24" i="1" s="1"/>
  <c r="AP24" i="1" s="1"/>
  <c r="AR24" i="1" s="1"/>
  <c r="BY235" i="1"/>
  <c r="BY234" i="1"/>
  <c r="BY230" i="1"/>
  <c r="BY206" i="1"/>
  <c r="BY199" i="1"/>
  <c r="BY194" i="1" s="1"/>
  <c r="BY197" i="1"/>
  <c r="BY196" i="1"/>
  <c r="BY187" i="1"/>
  <c r="BY233" i="1" s="1"/>
  <c r="BY185" i="1"/>
  <c r="BY184" i="1"/>
  <c r="BY168" i="1"/>
  <c r="BY164" i="1"/>
  <c r="BY160" i="1"/>
  <c r="BY156" i="1"/>
  <c r="BY152" i="1"/>
  <c r="BY148" i="1"/>
  <c r="BY144" i="1"/>
  <c r="BY140" i="1"/>
  <c r="BY136" i="1"/>
  <c r="BY132" i="1"/>
  <c r="BY127" i="1"/>
  <c r="BY223" i="1" s="1"/>
  <c r="BY126" i="1"/>
  <c r="BY118" i="1"/>
  <c r="BY114" i="1"/>
  <c r="BY110" i="1"/>
  <c r="BY106" i="1"/>
  <c r="BY102" i="1"/>
  <c r="BY99" i="1"/>
  <c r="BY96" i="1"/>
  <c r="BY91" i="1"/>
  <c r="BY76" i="1"/>
  <c r="BY226" i="1" s="1"/>
  <c r="BY75" i="1"/>
  <c r="BY74" i="1"/>
  <c r="BY73" i="1"/>
  <c r="BY51" i="1"/>
  <c r="BY41" i="1"/>
  <c r="BY35" i="1"/>
  <c r="BY30" i="1"/>
  <c r="BY22" i="1"/>
  <c r="BY19" i="1"/>
  <c r="BY225" i="1" s="1"/>
  <c r="BY18" i="1"/>
  <c r="BY17" i="1"/>
  <c r="AT235" i="1"/>
  <c r="AT234" i="1"/>
  <c r="AT230" i="1"/>
  <c r="AT206" i="1"/>
  <c r="AT199" i="1"/>
  <c r="AT194" i="1" s="1"/>
  <c r="AT197" i="1"/>
  <c r="AT196" i="1"/>
  <c r="AT187" i="1"/>
  <c r="AT233" i="1" s="1"/>
  <c r="AT185" i="1"/>
  <c r="AT184" i="1"/>
  <c r="AT168" i="1"/>
  <c r="AT164" i="1"/>
  <c r="AT160" i="1"/>
  <c r="AT156" i="1"/>
  <c r="AT152" i="1"/>
  <c r="AT148" i="1"/>
  <c r="AT144" i="1"/>
  <c r="AT140" i="1"/>
  <c r="AT136" i="1"/>
  <c r="AT132" i="1"/>
  <c r="AT127" i="1"/>
  <c r="AT223" i="1" s="1"/>
  <c r="AT126" i="1"/>
  <c r="AT118" i="1"/>
  <c r="AT114" i="1"/>
  <c r="AT110" i="1"/>
  <c r="AT106" i="1"/>
  <c r="AT102" i="1"/>
  <c r="AT99" i="1"/>
  <c r="AT96" i="1"/>
  <c r="AT91" i="1"/>
  <c r="AT76" i="1"/>
  <c r="AT226" i="1" s="1"/>
  <c r="AT75" i="1"/>
  <c r="AT74" i="1"/>
  <c r="AT73" i="1"/>
  <c r="AT51" i="1"/>
  <c r="AT41" i="1"/>
  <c r="AT35" i="1"/>
  <c r="AT30" i="1"/>
  <c r="AT22" i="1"/>
  <c r="AT19" i="1"/>
  <c r="AT18" i="1"/>
  <c r="AT17" i="1"/>
  <c r="AT225" i="1" l="1"/>
  <c r="J127" i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AH127" i="1" s="1"/>
  <c r="AJ127" i="1" s="1"/>
  <c r="AL127" i="1" s="1"/>
  <c r="AN127" i="1" s="1"/>
  <c r="AP127" i="1" s="1"/>
  <c r="AR127" i="1" s="1"/>
  <c r="AT224" i="1"/>
  <c r="AT182" i="1"/>
  <c r="BY15" i="1"/>
  <c r="BY71" i="1"/>
  <c r="BY124" i="1"/>
  <c r="AT71" i="1"/>
  <c r="AT124" i="1"/>
  <c r="AT229" i="1"/>
  <c r="AT15" i="1"/>
  <c r="AT231" i="1"/>
  <c r="BY231" i="1"/>
  <c r="BY182" i="1"/>
  <c r="BY224" i="1"/>
  <c r="BY229" i="1"/>
  <c r="BY232" i="1"/>
  <c r="AT232" i="1"/>
  <c r="AS230" i="1"/>
  <c r="AU230" i="1" s="1"/>
  <c r="AW230" i="1" s="1"/>
  <c r="AY230" i="1" s="1"/>
  <c r="BA230" i="1" s="1"/>
  <c r="BC230" i="1" s="1"/>
  <c r="BE230" i="1" s="1"/>
  <c r="BG230" i="1" s="1"/>
  <c r="BI230" i="1" s="1"/>
  <c r="BK230" i="1" s="1"/>
  <c r="BM230" i="1" s="1"/>
  <c r="BO230" i="1" s="1"/>
  <c r="BQ230" i="1" s="1"/>
  <c r="BS230" i="1" s="1"/>
  <c r="BU230" i="1" s="1"/>
  <c r="BW230" i="1" s="1"/>
  <c r="BX230" i="1"/>
  <c r="BZ230" i="1" s="1"/>
  <c r="CB230" i="1" s="1"/>
  <c r="CD230" i="1" s="1"/>
  <c r="CF230" i="1" s="1"/>
  <c r="CH230" i="1" s="1"/>
  <c r="CJ230" i="1" s="1"/>
  <c r="CL230" i="1" s="1"/>
  <c r="CN230" i="1" s="1"/>
  <c r="CP230" i="1" s="1"/>
  <c r="CR230" i="1" s="1"/>
  <c r="CT230" i="1" s="1"/>
  <c r="CV230" i="1" s="1"/>
  <c r="CX230" i="1" s="1"/>
  <c r="CZ230" i="1" s="1"/>
  <c r="J230" i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AL230" i="1" s="1"/>
  <c r="AN230" i="1" s="1"/>
  <c r="AP230" i="1" s="1"/>
  <c r="AR230" i="1" s="1"/>
  <c r="BY221" i="1" l="1"/>
  <c r="AT221" i="1"/>
  <c r="AS17" i="1"/>
  <c r="AU17" i="1" s="1"/>
  <c r="AW17" i="1" s="1"/>
  <c r="AY17" i="1" s="1"/>
  <c r="BA17" i="1" s="1"/>
  <c r="BC17" i="1" s="1"/>
  <c r="BE17" i="1" s="1"/>
  <c r="BG17" i="1" s="1"/>
  <c r="BI17" i="1" s="1"/>
  <c r="BK17" i="1" s="1"/>
  <c r="BM17" i="1" s="1"/>
  <c r="BO17" i="1" s="1"/>
  <c r="BQ17" i="1" s="1"/>
  <c r="BS17" i="1" s="1"/>
  <c r="BU17" i="1" s="1"/>
  <c r="BW17" i="1" s="1"/>
  <c r="BX17" i="1"/>
  <c r="BZ17" i="1" s="1"/>
  <c r="CB17" i="1" s="1"/>
  <c r="CD17" i="1" s="1"/>
  <c r="CF17" i="1" s="1"/>
  <c r="CH17" i="1" s="1"/>
  <c r="CJ17" i="1" s="1"/>
  <c r="CL17" i="1" s="1"/>
  <c r="CN17" i="1" s="1"/>
  <c r="CP17" i="1" s="1"/>
  <c r="CR17" i="1" s="1"/>
  <c r="CT17" i="1" s="1"/>
  <c r="CV17" i="1" s="1"/>
  <c r="CX17" i="1" s="1"/>
  <c r="CZ17" i="1" s="1"/>
  <c r="AS18" i="1"/>
  <c r="AU18" i="1" s="1"/>
  <c r="AW18" i="1" s="1"/>
  <c r="AY18" i="1" s="1"/>
  <c r="BA18" i="1" s="1"/>
  <c r="BC18" i="1" s="1"/>
  <c r="BE18" i="1" s="1"/>
  <c r="BG18" i="1" s="1"/>
  <c r="BI18" i="1" s="1"/>
  <c r="BK18" i="1" s="1"/>
  <c r="BM18" i="1" s="1"/>
  <c r="BO18" i="1" s="1"/>
  <c r="BQ18" i="1" s="1"/>
  <c r="BS18" i="1" s="1"/>
  <c r="BU18" i="1" s="1"/>
  <c r="BW18" i="1" s="1"/>
  <c r="BX18" i="1"/>
  <c r="BZ18" i="1" s="1"/>
  <c r="CB18" i="1" s="1"/>
  <c r="CD18" i="1" s="1"/>
  <c r="CF18" i="1" s="1"/>
  <c r="CH18" i="1" s="1"/>
  <c r="CJ18" i="1" s="1"/>
  <c r="CL18" i="1" s="1"/>
  <c r="CN18" i="1" s="1"/>
  <c r="CP18" i="1" s="1"/>
  <c r="CR18" i="1" s="1"/>
  <c r="CT18" i="1" s="1"/>
  <c r="CV18" i="1" s="1"/>
  <c r="CX18" i="1" s="1"/>
  <c r="CZ18" i="1" s="1"/>
  <c r="AS19" i="1"/>
  <c r="AU19" i="1" s="1"/>
  <c r="AW19" i="1" s="1"/>
  <c r="AY19" i="1" s="1"/>
  <c r="BA19" i="1" s="1"/>
  <c r="BC19" i="1" s="1"/>
  <c r="BE19" i="1" s="1"/>
  <c r="BG19" i="1" s="1"/>
  <c r="BI19" i="1" s="1"/>
  <c r="BK19" i="1" s="1"/>
  <c r="BM19" i="1" s="1"/>
  <c r="BO19" i="1" s="1"/>
  <c r="BQ19" i="1" s="1"/>
  <c r="BS19" i="1" s="1"/>
  <c r="BU19" i="1" s="1"/>
  <c r="BW19" i="1" s="1"/>
  <c r="BX19" i="1"/>
  <c r="BZ19" i="1" s="1"/>
  <c r="CB19" i="1" s="1"/>
  <c r="CD19" i="1" s="1"/>
  <c r="CF19" i="1" s="1"/>
  <c r="CH19" i="1" s="1"/>
  <c r="CJ19" i="1" s="1"/>
  <c r="CL19" i="1" s="1"/>
  <c r="CN19" i="1" s="1"/>
  <c r="CP19" i="1" s="1"/>
  <c r="CR19" i="1" s="1"/>
  <c r="CT19" i="1" s="1"/>
  <c r="CV19" i="1" s="1"/>
  <c r="CX19" i="1" s="1"/>
  <c r="CZ19" i="1" s="1"/>
  <c r="J19" i="1"/>
  <c r="L19" i="1" s="1"/>
  <c r="N19" i="1" s="1"/>
  <c r="P19" i="1" s="1"/>
  <c r="R19" i="1" s="1"/>
  <c r="T19" i="1" s="1"/>
  <c r="V19" i="1" s="1"/>
  <c r="X19" i="1" s="1"/>
  <c r="Z19" i="1" s="1"/>
  <c r="AB19" i="1" s="1"/>
  <c r="AD19" i="1" s="1"/>
  <c r="AF19" i="1" s="1"/>
  <c r="AH19" i="1" s="1"/>
  <c r="AJ19" i="1" s="1"/>
  <c r="AL19" i="1" s="1"/>
  <c r="AN19" i="1" s="1"/>
  <c r="AP19" i="1" s="1"/>
  <c r="AR19" i="1" s="1"/>
  <c r="J18" i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AL18" i="1" s="1"/>
  <c r="AN18" i="1" s="1"/>
  <c r="AP18" i="1" s="1"/>
  <c r="AR18" i="1" s="1"/>
  <c r="J17" i="1"/>
  <c r="L17" i="1" s="1"/>
  <c r="N17" i="1" s="1"/>
  <c r="P17" i="1" s="1"/>
  <c r="R17" i="1" s="1"/>
  <c r="T17" i="1" s="1"/>
  <c r="V17" i="1" s="1"/>
  <c r="X17" i="1" s="1"/>
  <c r="Z17" i="1" s="1"/>
  <c r="AB17" i="1" s="1"/>
  <c r="AD17" i="1" s="1"/>
  <c r="AF17" i="1" s="1"/>
  <c r="AH17" i="1" s="1"/>
  <c r="AJ17" i="1" s="1"/>
  <c r="AL17" i="1" s="1"/>
  <c r="AN17" i="1" s="1"/>
  <c r="AP17" i="1" s="1"/>
  <c r="AR17" i="1" s="1"/>
  <c r="AS51" i="1"/>
  <c r="AU51" i="1" s="1"/>
  <c r="AW51" i="1" s="1"/>
  <c r="AY51" i="1" s="1"/>
  <c r="BA51" i="1" s="1"/>
  <c r="BC51" i="1" s="1"/>
  <c r="BE51" i="1" s="1"/>
  <c r="BG51" i="1" s="1"/>
  <c r="BI51" i="1" s="1"/>
  <c r="BK51" i="1" s="1"/>
  <c r="BM51" i="1" s="1"/>
  <c r="BO51" i="1" s="1"/>
  <c r="BQ51" i="1" s="1"/>
  <c r="BS51" i="1" s="1"/>
  <c r="BU51" i="1" s="1"/>
  <c r="BW51" i="1" s="1"/>
  <c r="BX51" i="1"/>
  <c r="BZ51" i="1" s="1"/>
  <c r="CB51" i="1" s="1"/>
  <c r="CD51" i="1" s="1"/>
  <c r="CF51" i="1" s="1"/>
  <c r="CH51" i="1" s="1"/>
  <c r="CJ51" i="1" s="1"/>
  <c r="CL51" i="1" s="1"/>
  <c r="CN51" i="1" s="1"/>
  <c r="CP51" i="1" s="1"/>
  <c r="CR51" i="1" s="1"/>
  <c r="CT51" i="1" s="1"/>
  <c r="CV51" i="1" s="1"/>
  <c r="CX51" i="1" s="1"/>
  <c r="CZ51" i="1" s="1"/>
  <c r="J51" i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AH51" i="1" s="1"/>
  <c r="AJ51" i="1" s="1"/>
  <c r="AL51" i="1" s="1"/>
  <c r="AN51" i="1" s="1"/>
  <c r="AP51" i="1" s="1"/>
  <c r="AR51" i="1" s="1"/>
  <c r="AS41" i="1"/>
  <c r="AU41" i="1" s="1"/>
  <c r="AW41" i="1" s="1"/>
  <c r="AY41" i="1" s="1"/>
  <c r="BA41" i="1" s="1"/>
  <c r="BC41" i="1" s="1"/>
  <c r="BE41" i="1" s="1"/>
  <c r="BG41" i="1" s="1"/>
  <c r="BI41" i="1" s="1"/>
  <c r="BK41" i="1" s="1"/>
  <c r="BM41" i="1" s="1"/>
  <c r="BO41" i="1" s="1"/>
  <c r="BQ41" i="1" s="1"/>
  <c r="BS41" i="1" s="1"/>
  <c r="BU41" i="1" s="1"/>
  <c r="BW41" i="1" s="1"/>
  <c r="BX41" i="1"/>
  <c r="BZ41" i="1" s="1"/>
  <c r="CB41" i="1" s="1"/>
  <c r="CD41" i="1" s="1"/>
  <c r="CF41" i="1" s="1"/>
  <c r="CH41" i="1" s="1"/>
  <c r="CJ41" i="1" s="1"/>
  <c r="CL41" i="1" s="1"/>
  <c r="CN41" i="1" s="1"/>
  <c r="CP41" i="1" s="1"/>
  <c r="CR41" i="1" s="1"/>
  <c r="CT41" i="1" s="1"/>
  <c r="CV41" i="1" s="1"/>
  <c r="CX41" i="1" s="1"/>
  <c r="CZ41" i="1" s="1"/>
  <c r="J41" i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AH41" i="1" s="1"/>
  <c r="AJ41" i="1" s="1"/>
  <c r="AL41" i="1" s="1"/>
  <c r="AN41" i="1" s="1"/>
  <c r="AP41" i="1" s="1"/>
  <c r="AR41" i="1" s="1"/>
  <c r="AS35" i="1"/>
  <c r="AU35" i="1" s="1"/>
  <c r="AW35" i="1" s="1"/>
  <c r="AY35" i="1" s="1"/>
  <c r="BA35" i="1" s="1"/>
  <c r="BC35" i="1" s="1"/>
  <c r="BE35" i="1" s="1"/>
  <c r="BG35" i="1" s="1"/>
  <c r="BI35" i="1" s="1"/>
  <c r="BK35" i="1" s="1"/>
  <c r="BM35" i="1" s="1"/>
  <c r="BO35" i="1" s="1"/>
  <c r="BQ35" i="1" s="1"/>
  <c r="BS35" i="1" s="1"/>
  <c r="BU35" i="1" s="1"/>
  <c r="BW35" i="1" s="1"/>
  <c r="BX35" i="1"/>
  <c r="BZ35" i="1" s="1"/>
  <c r="CB35" i="1" s="1"/>
  <c r="CD35" i="1" s="1"/>
  <c r="CF35" i="1" s="1"/>
  <c r="CH35" i="1" s="1"/>
  <c r="CJ35" i="1" s="1"/>
  <c r="CL35" i="1" s="1"/>
  <c r="CN35" i="1" s="1"/>
  <c r="CP35" i="1" s="1"/>
  <c r="CR35" i="1" s="1"/>
  <c r="CT35" i="1" s="1"/>
  <c r="CV35" i="1" s="1"/>
  <c r="CX35" i="1" s="1"/>
  <c r="CZ35" i="1" s="1"/>
  <c r="J35" i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AL35" i="1" s="1"/>
  <c r="AN35" i="1" s="1"/>
  <c r="AP35" i="1" s="1"/>
  <c r="AR35" i="1" s="1"/>
  <c r="AS30" i="1"/>
  <c r="AU30" i="1" s="1"/>
  <c r="AW30" i="1" s="1"/>
  <c r="AY30" i="1" s="1"/>
  <c r="BA30" i="1" s="1"/>
  <c r="BC30" i="1" s="1"/>
  <c r="BE30" i="1" s="1"/>
  <c r="BG30" i="1" s="1"/>
  <c r="BI30" i="1" s="1"/>
  <c r="BK30" i="1" s="1"/>
  <c r="BM30" i="1" s="1"/>
  <c r="BO30" i="1" s="1"/>
  <c r="BQ30" i="1" s="1"/>
  <c r="BS30" i="1" s="1"/>
  <c r="BU30" i="1" s="1"/>
  <c r="BW30" i="1" s="1"/>
  <c r="BX30" i="1"/>
  <c r="BZ30" i="1" s="1"/>
  <c r="CB30" i="1" s="1"/>
  <c r="CD30" i="1" s="1"/>
  <c r="CF30" i="1" s="1"/>
  <c r="CH30" i="1" s="1"/>
  <c r="CJ30" i="1" s="1"/>
  <c r="CL30" i="1" s="1"/>
  <c r="CN30" i="1" s="1"/>
  <c r="CP30" i="1" s="1"/>
  <c r="CR30" i="1" s="1"/>
  <c r="CT30" i="1" s="1"/>
  <c r="CV30" i="1" s="1"/>
  <c r="CX30" i="1" s="1"/>
  <c r="CZ30" i="1" s="1"/>
  <c r="J30" i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AL30" i="1" s="1"/>
  <c r="AN30" i="1" s="1"/>
  <c r="AP30" i="1" s="1"/>
  <c r="AR30" i="1" s="1"/>
  <c r="AS22" i="1"/>
  <c r="AU22" i="1" s="1"/>
  <c r="AW22" i="1" s="1"/>
  <c r="AY22" i="1" s="1"/>
  <c r="BA22" i="1" s="1"/>
  <c r="BC22" i="1" s="1"/>
  <c r="BE22" i="1" s="1"/>
  <c r="BG22" i="1" s="1"/>
  <c r="BI22" i="1" s="1"/>
  <c r="BK22" i="1" s="1"/>
  <c r="BM22" i="1" s="1"/>
  <c r="BO22" i="1" s="1"/>
  <c r="BQ22" i="1" s="1"/>
  <c r="BS22" i="1" s="1"/>
  <c r="BU22" i="1" s="1"/>
  <c r="BW22" i="1" s="1"/>
  <c r="BX22" i="1"/>
  <c r="BZ22" i="1" s="1"/>
  <c r="CB22" i="1" s="1"/>
  <c r="CD22" i="1" s="1"/>
  <c r="CF22" i="1" s="1"/>
  <c r="CH22" i="1" s="1"/>
  <c r="CJ22" i="1" s="1"/>
  <c r="CL22" i="1" s="1"/>
  <c r="CN22" i="1" s="1"/>
  <c r="CP22" i="1" s="1"/>
  <c r="CR22" i="1" s="1"/>
  <c r="CT22" i="1" s="1"/>
  <c r="CV22" i="1" s="1"/>
  <c r="CX22" i="1" s="1"/>
  <c r="CZ22" i="1" s="1"/>
  <c r="J22" i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AL22" i="1" s="1"/>
  <c r="AN22" i="1" s="1"/>
  <c r="AP22" i="1" s="1"/>
  <c r="AR22" i="1" s="1"/>
  <c r="J15" i="1" l="1"/>
  <c r="L15" i="1" s="1"/>
  <c r="N15" i="1" s="1"/>
  <c r="P15" i="1" s="1"/>
  <c r="R15" i="1" s="1"/>
  <c r="T15" i="1" s="1"/>
  <c r="V15" i="1" s="1"/>
  <c r="X15" i="1" s="1"/>
  <c r="Z15" i="1" s="1"/>
  <c r="AB15" i="1" s="1"/>
  <c r="AD15" i="1" s="1"/>
  <c r="AF15" i="1" s="1"/>
  <c r="AH15" i="1" s="1"/>
  <c r="AJ15" i="1" s="1"/>
  <c r="AL15" i="1" s="1"/>
  <c r="AN15" i="1" s="1"/>
  <c r="AP15" i="1" s="1"/>
  <c r="AR15" i="1" s="1"/>
  <c r="AS15" i="1"/>
  <c r="AU15" i="1" s="1"/>
  <c r="AW15" i="1" s="1"/>
  <c r="AY15" i="1" s="1"/>
  <c r="BA15" i="1" s="1"/>
  <c r="BC15" i="1" s="1"/>
  <c r="BE15" i="1" s="1"/>
  <c r="BG15" i="1" s="1"/>
  <c r="BI15" i="1" s="1"/>
  <c r="BK15" i="1" s="1"/>
  <c r="BM15" i="1" s="1"/>
  <c r="BO15" i="1" s="1"/>
  <c r="BQ15" i="1" s="1"/>
  <c r="BS15" i="1" s="1"/>
  <c r="BU15" i="1" s="1"/>
  <c r="BW15" i="1" s="1"/>
  <c r="BX15" i="1"/>
  <c r="BZ15" i="1" s="1"/>
  <c r="CB15" i="1" s="1"/>
  <c r="CD15" i="1" s="1"/>
  <c r="CF15" i="1" s="1"/>
  <c r="CH15" i="1" s="1"/>
  <c r="CJ15" i="1" s="1"/>
  <c r="CL15" i="1" s="1"/>
  <c r="CN15" i="1" s="1"/>
  <c r="CP15" i="1" s="1"/>
  <c r="CR15" i="1" s="1"/>
  <c r="CT15" i="1" s="1"/>
  <c r="CV15" i="1" s="1"/>
  <c r="CX15" i="1" s="1"/>
  <c r="CZ15" i="1" s="1"/>
  <c r="AS206" i="1"/>
  <c r="AU206" i="1" s="1"/>
  <c r="AW206" i="1" s="1"/>
  <c r="AY206" i="1" s="1"/>
  <c r="BA206" i="1" s="1"/>
  <c r="BC206" i="1" s="1"/>
  <c r="BE206" i="1" s="1"/>
  <c r="BG206" i="1" s="1"/>
  <c r="BI206" i="1" s="1"/>
  <c r="BK206" i="1" s="1"/>
  <c r="BM206" i="1" s="1"/>
  <c r="BO206" i="1" s="1"/>
  <c r="BQ206" i="1" s="1"/>
  <c r="BS206" i="1" s="1"/>
  <c r="BU206" i="1" s="1"/>
  <c r="BW206" i="1" s="1"/>
  <c r="BX206" i="1"/>
  <c r="BZ206" i="1" s="1"/>
  <c r="CB206" i="1" s="1"/>
  <c r="CD206" i="1" s="1"/>
  <c r="CF206" i="1" s="1"/>
  <c r="CH206" i="1" s="1"/>
  <c r="CJ206" i="1" s="1"/>
  <c r="CL206" i="1" s="1"/>
  <c r="CN206" i="1" s="1"/>
  <c r="CP206" i="1" s="1"/>
  <c r="CR206" i="1" s="1"/>
  <c r="CT206" i="1" s="1"/>
  <c r="CV206" i="1" s="1"/>
  <c r="CX206" i="1" s="1"/>
  <c r="CZ206" i="1" s="1"/>
  <c r="J206" i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AL206" i="1" s="1"/>
  <c r="AN206" i="1" s="1"/>
  <c r="AP206" i="1" s="1"/>
  <c r="AR206" i="1" s="1"/>
  <c r="AS73" i="1" l="1"/>
  <c r="AU73" i="1" s="1"/>
  <c r="AW73" i="1" s="1"/>
  <c r="AY73" i="1" s="1"/>
  <c r="BA73" i="1" s="1"/>
  <c r="BC73" i="1" s="1"/>
  <c r="BE73" i="1" s="1"/>
  <c r="BG73" i="1" s="1"/>
  <c r="BI73" i="1" s="1"/>
  <c r="BK73" i="1" s="1"/>
  <c r="BM73" i="1" s="1"/>
  <c r="BO73" i="1" s="1"/>
  <c r="BQ73" i="1" s="1"/>
  <c r="BS73" i="1" s="1"/>
  <c r="BU73" i="1" s="1"/>
  <c r="BW73" i="1" s="1"/>
  <c r="BX73" i="1"/>
  <c r="BZ73" i="1" s="1"/>
  <c r="CB73" i="1" s="1"/>
  <c r="CD73" i="1" s="1"/>
  <c r="CF73" i="1" s="1"/>
  <c r="CH73" i="1" s="1"/>
  <c r="CJ73" i="1" s="1"/>
  <c r="CL73" i="1" s="1"/>
  <c r="CN73" i="1" s="1"/>
  <c r="CP73" i="1" s="1"/>
  <c r="CR73" i="1" s="1"/>
  <c r="CT73" i="1" s="1"/>
  <c r="CV73" i="1" s="1"/>
  <c r="CX73" i="1" s="1"/>
  <c r="CZ73" i="1" s="1"/>
  <c r="J73" i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AL73" i="1" s="1"/>
  <c r="AN73" i="1" s="1"/>
  <c r="AP73" i="1" s="1"/>
  <c r="AR73" i="1" s="1"/>
  <c r="AS234" i="1" l="1"/>
  <c r="AU234" i="1" s="1"/>
  <c r="AW234" i="1" s="1"/>
  <c r="AY234" i="1" s="1"/>
  <c r="BA234" i="1" s="1"/>
  <c r="BC234" i="1" s="1"/>
  <c r="BE234" i="1" s="1"/>
  <c r="BG234" i="1" s="1"/>
  <c r="BI234" i="1" s="1"/>
  <c r="BK234" i="1" s="1"/>
  <c r="BM234" i="1" s="1"/>
  <c r="BO234" i="1" s="1"/>
  <c r="BQ234" i="1" s="1"/>
  <c r="BS234" i="1" s="1"/>
  <c r="BU234" i="1" s="1"/>
  <c r="BW234" i="1" s="1"/>
  <c r="BX234" i="1"/>
  <c r="BZ234" i="1" s="1"/>
  <c r="CB234" i="1" s="1"/>
  <c r="CD234" i="1" s="1"/>
  <c r="CF234" i="1" s="1"/>
  <c r="CH234" i="1" s="1"/>
  <c r="CJ234" i="1" s="1"/>
  <c r="CL234" i="1" s="1"/>
  <c r="CN234" i="1" s="1"/>
  <c r="CP234" i="1" s="1"/>
  <c r="CR234" i="1" s="1"/>
  <c r="CT234" i="1" s="1"/>
  <c r="CV234" i="1" s="1"/>
  <c r="CX234" i="1" s="1"/>
  <c r="CZ234" i="1" s="1"/>
  <c r="J234" i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AL234" i="1" s="1"/>
  <c r="AN234" i="1" s="1"/>
  <c r="AP234" i="1" s="1"/>
  <c r="AR234" i="1" s="1"/>
  <c r="AS197" i="1"/>
  <c r="AU197" i="1" s="1"/>
  <c r="AW197" i="1" s="1"/>
  <c r="AY197" i="1" s="1"/>
  <c r="BA197" i="1" s="1"/>
  <c r="BC197" i="1" s="1"/>
  <c r="BE197" i="1" s="1"/>
  <c r="BG197" i="1" s="1"/>
  <c r="BI197" i="1" s="1"/>
  <c r="BK197" i="1" s="1"/>
  <c r="BM197" i="1" s="1"/>
  <c r="BO197" i="1" s="1"/>
  <c r="BQ197" i="1" s="1"/>
  <c r="BS197" i="1" s="1"/>
  <c r="BU197" i="1" s="1"/>
  <c r="BW197" i="1" s="1"/>
  <c r="BX197" i="1"/>
  <c r="BZ197" i="1" s="1"/>
  <c r="CB197" i="1" s="1"/>
  <c r="CD197" i="1" s="1"/>
  <c r="CF197" i="1" s="1"/>
  <c r="CH197" i="1" s="1"/>
  <c r="CJ197" i="1" s="1"/>
  <c r="CL197" i="1" s="1"/>
  <c r="CN197" i="1" s="1"/>
  <c r="CP197" i="1" s="1"/>
  <c r="CR197" i="1" s="1"/>
  <c r="CT197" i="1" s="1"/>
  <c r="CV197" i="1" s="1"/>
  <c r="CX197" i="1" s="1"/>
  <c r="CZ197" i="1" s="1"/>
  <c r="J197" i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AH197" i="1" s="1"/>
  <c r="AJ197" i="1" s="1"/>
  <c r="AL197" i="1" s="1"/>
  <c r="AN197" i="1" s="1"/>
  <c r="AP197" i="1" s="1"/>
  <c r="AR197" i="1" s="1"/>
  <c r="AS196" i="1"/>
  <c r="AU196" i="1" s="1"/>
  <c r="AW196" i="1" s="1"/>
  <c r="AY196" i="1" s="1"/>
  <c r="BA196" i="1" s="1"/>
  <c r="BC196" i="1" s="1"/>
  <c r="BE196" i="1" s="1"/>
  <c r="BG196" i="1" s="1"/>
  <c r="BI196" i="1" s="1"/>
  <c r="BK196" i="1" s="1"/>
  <c r="BM196" i="1" s="1"/>
  <c r="BO196" i="1" s="1"/>
  <c r="BQ196" i="1" s="1"/>
  <c r="BS196" i="1" s="1"/>
  <c r="BU196" i="1" s="1"/>
  <c r="BW196" i="1" s="1"/>
  <c r="BX196" i="1"/>
  <c r="BZ196" i="1" s="1"/>
  <c r="CB196" i="1" s="1"/>
  <c r="CD196" i="1" s="1"/>
  <c r="CF196" i="1" s="1"/>
  <c r="CH196" i="1" s="1"/>
  <c r="CJ196" i="1" s="1"/>
  <c r="CL196" i="1" s="1"/>
  <c r="CN196" i="1" s="1"/>
  <c r="CP196" i="1" s="1"/>
  <c r="CR196" i="1" s="1"/>
  <c r="CT196" i="1" s="1"/>
  <c r="CV196" i="1" s="1"/>
  <c r="CX196" i="1" s="1"/>
  <c r="CZ196" i="1" s="1"/>
  <c r="J196" i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AL196" i="1" s="1"/>
  <c r="AN196" i="1" s="1"/>
  <c r="AP196" i="1" s="1"/>
  <c r="AR196" i="1" s="1"/>
  <c r="AS199" i="1"/>
  <c r="AU199" i="1" s="1"/>
  <c r="AW199" i="1" s="1"/>
  <c r="AY199" i="1" s="1"/>
  <c r="BA199" i="1" s="1"/>
  <c r="BC199" i="1" s="1"/>
  <c r="BE199" i="1" s="1"/>
  <c r="BG199" i="1" s="1"/>
  <c r="BI199" i="1" s="1"/>
  <c r="BK199" i="1" s="1"/>
  <c r="BM199" i="1" s="1"/>
  <c r="BO199" i="1" s="1"/>
  <c r="BQ199" i="1" s="1"/>
  <c r="BS199" i="1" s="1"/>
  <c r="BU199" i="1" s="1"/>
  <c r="BW199" i="1" s="1"/>
  <c r="BX199" i="1"/>
  <c r="BZ199" i="1" s="1"/>
  <c r="CB199" i="1" s="1"/>
  <c r="CD199" i="1" s="1"/>
  <c r="CF199" i="1" s="1"/>
  <c r="CH199" i="1" s="1"/>
  <c r="CJ199" i="1" s="1"/>
  <c r="CL199" i="1" s="1"/>
  <c r="CN199" i="1" s="1"/>
  <c r="CP199" i="1" s="1"/>
  <c r="CR199" i="1" s="1"/>
  <c r="CT199" i="1" s="1"/>
  <c r="CV199" i="1" s="1"/>
  <c r="CX199" i="1" s="1"/>
  <c r="CZ199" i="1" s="1"/>
  <c r="J194" i="1" l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AF194" i="1" s="1"/>
  <c r="AH194" i="1" s="1"/>
  <c r="AJ194" i="1" s="1"/>
  <c r="AL194" i="1" s="1"/>
  <c r="AN194" i="1" s="1"/>
  <c r="AP194" i="1" s="1"/>
  <c r="AR194" i="1" s="1"/>
  <c r="J199" i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AH199" i="1" s="1"/>
  <c r="AJ199" i="1" s="1"/>
  <c r="AL199" i="1" s="1"/>
  <c r="AN199" i="1" s="1"/>
  <c r="AP199" i="1" s="1"/>
  <c r="AR199" i="1" s="1"/>
  <c r="BX194" i="1"/>
  <c r="BZ194" i="1" s="1"/>
  <c r="CB194" i="1" s="1"/>
  <c r="CD194" i="1" s="1"/>
  <c r="CF194" i="1" s="1"/>
  <c r="CH194" i="1" s="1"/>
  <c r="CJ194" i="1" s="1"/>
  <c r="CL194" i="1" s="1"/>
  <c r="CN194" i="1" s="1"/>
  <c r="CP194" i="1" s="1"/>
  <c r="CR194" i="1" s="1"/>
  <c r="CT194" i="1" s="1"/>
  <c r="CV194" i="1" s="1"/>
  <c r="CX194" i="1" s="1"/>
  <c r="CZ194" i="1" s="1"/>
  <c r="AS194" i="1"/>
  <c r="AU194" i="1" s="1"/>
  <c r="AW194" i="1" s="1"/>
  <c r="AY194" i="1" s="1"/>
  <c r="BA194" i="1" s="1"/>
  <c r="BC194" i="1" s="1"/>
  <c r="BE194" i="1" s="1"/>
  <c r="BG194" i="1" s="1"/>
  <c r="BI194" i="1" s="1"/>
  <c r="BK194" i="1" s="1"/>
  <c r="BM194" i="1" s="1"/>
  <c r="BO194" i="1" s="1"/>
  <c r="BQ194" i="1" s="1"/>
  <c r="BS194" i="1" s="1"/>
  <c r="BU194" i="1" s="1"/>
  <c r="BW194" i="1" s="1"/>
  <c r="AS185" i="1"/>
  <c r="AU185" i="1" s="1"/>
  <c r="AW185" i="1" s="1"/>
  <c r="AY185" i="1" s="1"/>
  <c r="BA185" i="1" s="1"/>
  <c r="BC185" i="1" s="1"/>
  <c r="BE185" i="1" s="1"/>
  <c r="BG185" i="1" s="1"/>
  <c r="BI185" i="1" s="1"/>
  <c r="BK185" i="1" s="1"/>
  <c r="BM185" i="1" s="1"/>
  <c r="BO185" i="1" s="1"/>
  <c r="BQ185" i="1" s="1"/>
  <c r="BS185" i="1" s="1"/>
  <c r="BU185" i="1" s="1"/>
  <c r="BW185" i="1" s="1"/>
  <c r="BX185" i="1"/>
  <c r="BZ185" i="1" s="1"/>
  <c r="CB185" i="1" s="1"/>
  <c r="CD185" i="1" s="1"/>
  <c r="CF185" i="1" s="1"/>
  <c r="CH185" i="1" s="1"/>
  <c r="CJ185" i="1" s="1"/>
  <c r="CL185" i="1" s="1"/>
  <c r="CN185" i="1" s="1"/>
  <c r="CP185" i="1" s="1"/>
  <c r="CR185" i="1" s="1"/>
  <c r="CT185" i="1" s="1"/>
  <c r="CV185" i="1" s="1"/>
  <c r="CX185" i="1" s="1"/>
  <c r="CZ185" i="1" s="1"/>
  <c r="J185" i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AL185" i="1" s="1"/>
  <c r="AN185" i="1" s="1"/>
  <c r="AP185" i="1" s="1"/>
  <c r="AR185" i="1" s="1"/>
  <c r="AS184" i="1"/>
  <c r="AU184" i="1" s="1"/>
  <c r="AW184" i="1" s="1"/>
  <c r="AY184" i="1" s="1"/>
  <c r="BA184" i="1" s="1"/>
  <c r="BC184" i="1" s="1"/>
  <c r="BE184" i="1" s="1"/>
  <c r="BG184" i="1" s="1"/>
  <c r="BI184" i="1" s="1"/>
  <c r="BK184" i="1" s="1"/>
  <c r="BM184" i="1" s="1"/>
  <c r="BO184" i="1" s="1"/>
  <c r="BQ184" i="1" s="1"/>
  <c r="BS184" i="1" s="1"/>
  <c r="BU184" i="1" s="1"/>
  <c r="BW184" i="1" s="1"/>
  <c r="BX184" i="1"/>
  <c r="BZ184" i="1" s="1"/>
  <c r="CB184" i="1" s="1"/>
  <c r="CD184" i="1" s="1"/>
  <c r="CF184" i="1" s="1"/>
  <c r="CH184" i="1" s="1"/>
  <c r="CJ184" i="1" s="1"/>
  <c r="CL184" i="1" s="1"/>
  <c r="CN184" i="1" s="1"/>
  <c r="CP184" i="1" s="1"/>
  <c r="CR184" i="1" s="1"/>
  <c r="CT184" i="1" s="1"/>
  <c r="CV184" i="1" s="1"/>
  <c r="CX184" i="1" s="1"/>
  <c r="CZ184" i="1" s="1"/>
  <c r="J184" i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AH184" i="1" s="1"/>
  <c r="AJ184" i="1" s="1"/>
  <c r="AL184" i="1" s="1"/>
  <c r="AN184" i="1" s="1"/>
  <c r="AP184" i="1" s="1"/>
  <c r="AR184" i="1" s="1"/>
  <c r="AS187" i="1"/>
  <c r="BX187" i="1"/>
  <c r="BX233" i="1" l="1"/>
  <c r="BZ233" i="1" s="1"/>
  <c r="CB233" i="1" s="1"/>
  <c r="CD233" i="1" s="1"/>
  <c r="CF233" i="1" s="1"/>
  <c r="CH233" i="1" s="1"/>
  <c r="CJ233" i="1" s="1"/>
  <c r="CL233" i="1" s="1"/>
  <c r="CN233" i="1" s="1"/>
  <c r="CP233" i="1" s="1"/>
  <c r="CR233" i="1" s="1"/>
  <c r="CT233" i="1" s="1"/>
  <c r="CV233" i="1" s="1"/>
  <c r="CX233" i="1" s="1"/>
  <c r="CZ233" i="1" s="1"/>
  <c r="BZ187" i="1"/>
  <c r="CB187" i="1" s="1"/>
  <c r="CD187" i="1" s="1"/>
  <c r="CF187" i="1" s="1"/>
  <c r="CH187" i="1" s="1"/>
  <c r="CJ187" i="1" s="1"/>
  <c r="CL187" i="1" s="1"/>
  <c r="CN187" i="1" s="1"/>
  <c r="CP187" i="1" s="1"/>
  <c r="CR187" i="1" s="1"/>
  <c r="CT187" i="1" s="1"/>
  <c r="CV187" i="1" s="1"/>
  <c r="CX187" i="1" s="1"/>
  <c r="CZ187" i="1" s="1"/>
  <c r="AS233" i="1"/>
  <c r="AU233" i="1" s="1"/>
  <c r="AW233" i="1" s="1"/>
  <c r="AY233" i="1" s="1"/>
  <c r="BA233" i="1" s="1"/>
  <c r="BC233" i="1" s="1"/>
  <c r="BE233" i="1" s="1"/>
  <c r="BG233" i="1" s="1"/>
  <c r="BI233" i="1" s="1"/>
  <c r="BK233" i="1" s="1"/>
  <c r="BM233" i="1" s="1"/>
  <c r="BO233" i="1" s="1"/>
  <c r="BQ233" i="1" s="1"/>
  <c r="BS233" i="1" s="1"/>
  <c r="BU233" i="1" s="1"/>
  <c r="BW233" i="1" s="1"/>
  <c r="AU187" i="1"/>
  <c r="AW187" i="1" s="1"/>
  <c r="AY187" i="1" s="1"/>
  <c r="BA187" i="1" s="1"/>
  <c r="BC187" i="1" s="1"/>
  <c r="BE187" i="1" s="1"/>
  <c r="BG187" i="1" s="1"/>
  <c r="BI187" i="1" s="1"/>
  <c r="BK187" i="1" s="1"/>
  <c r="BM187" i="1" s="1"/>
  <c r="BO187" i="1" s="1"/>
  <c r="BQ187" i="1" s="1"/>
  <c r="BS187" i="1" s="1"/>
  <c r="BU187" i="1" s="1"/>
  <c r="BW187" i="1" s="1"/>
  <c r="J233" i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AH233" i="1" s="1"/>
  <c r="AJ233" i="1" s="1"/>
  <c r="AL233" i="1" s="1"/>
  <c r="AN233" i="1" s="1"/>
  <c r="AP233" i="1" s="1"/>
  <c r="AR233" i="1" s="1"/>
  <c r="J187" i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AJ187" i="1" s="1"/>
  <c r="AL187" i="1" s="1"/>
  <c r="AN187" i="1" s="1"/>
  <c r="AP187" i="1" s="1"/>
  <c r="AR187" i="1" s="1"/>
  <c r="AS127" i="1"/>
  <c r="AU127" i="1" s="1"/>
  <c r="AW127" i="1" s="1"/>
  <c r="AY127" i="1" s="1"/>
  <c r="BA127" i="1" s="1"/>
  <c r="BC127" i="1" s="1"/>
  <c r="BE127" i="1" s="1"/>
  <c r="BG127" i="1" s="1"/>
  <c r="BI127" i="1" s="1"/>
  <c r="BK127" i="1" s="1"/>
  <c r="BM127" i="1" s="1"/>
  <c r="BO127" i="1" s="1"/>
  <c r="BQ127" i="1" s="1"/>
  <c r="BS127" i="1" s="1"/>
  <c r="BU127" i="1" s="1"/>
  <c r="BW127" i="1" s="1"/>
  <c r="BX127" i="1"/>
  <c r="BZ127" i="1" s="1"/>
  <c r="CB127" i="1" s="1"/>
  <c r="CD127" i="1" s="1"/>
  <c r="CF127" i="1" s="1"/>
  <c r="CH127" i="1" s="1"/>
  <c r="CJ127" i="1" s="1"/>
  <c r="CL127" i="1" s="1"/>
  <c r="CN127" i="1" s="1"/>
  <c r="CP127" i="1" s="1"/>
  <c r="CR127" i="1" s="1"/>
  <c r="CT127" i="1" s="1"/>
  <c r="CV127" i="1" s="1"/>
  <c r="CX127" i="1" s="1"/>
  <c r="CZ127" i="1" s="1"/>
  <c r="AS126" i="1"/>
  <c r="AU126" i="1" s="1"/>
  <c r="AW126" i="1" s="1"/>
  <c r="AY126" i="1" s="1"/>
  <c r="BA126" i="1" s="1"/>
  <c r="BC126" i="1" s="1"/>
  <c r="BE126" i="1" s="1"/>
  <c r="BG126" i="1" s="1"/>
  <c r="BI126" i="1" s="1"/>
  <c r="BK126" i="1" s="1"/>
  <c r="BM126" i="1" s="1"/>
  <c r="BO126" i="1" s="1"/>
  <c r="BQ126" i="1" s="1"/>
  <c r="BS126" i="1" s="1"/>
  <c r="BU126" i="1" s="1"/>
  <c r="BW126" i="1" s="1"/>
  <c r="BX126" i="1"/>
  <c r="BZ126" i="1" s="1"/>
  <c r="CB126" i="1" s="1"/>
  <c r="CD126" i="1" s="1"/>
  <c r="CF126" i="1" s="1"/>
  <c r="CH126" i="1" s="1"/>
  <c r="CJ126" i="1" s="1"/>
  <c r="CL126" i="1" s="1"/>
  <c r="CN126" i="1" s="1"/>
  <c r="CP126" i="1" s="1"/>
  <c r="CR126" i="1" s="1"/>
  <c r="CT126" i="1" s="1"/>
  <c r="CV126" i="1" s="1"/>
  <c r="CX126" i="1" s="1"/>
  <c r="CZ126" i="1" s="1"/>
  <c r="J126" i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AF126" i="1" s="1"/>
  <c r="AH126" i="1" s="1"/>
  <c r="AJ126" i="1" s="1"/>
  <c r="AL126" i="1" s="1"/>
  <c r="AN126" i="1" s="1"/>
  <c r="AP126" i="1" s="1"/>
  <c r="AR126" i="1" s="1"/>
  <c r="AS168" i="1"/>
  <c r="AU168" i="1" s="1"/>
  <c r="AW168" i="1" s="1"/>
  <c r="AY168" i="1" s="1"/>
  <c r="BA168" i="1" s="1"/>
  <c r="BC168" i="1" s="1"/>
  <c r="BE168" i="1" s="1"/>
  <c r="BG168" i="1" s="1"/>
  <c r="BI168" i="1" s="1"/>
  <c r="BK168" i="1" s="1"/>
  <c r="BM168" i="1" s="1"/>
  <c r="BO168" i="1" s="1"/>
  <c r="BQ168" i="1" s="1"/>
  <c r="BS168" i="1" s="1"/>
  <c r="BU168" i="1" s="1"/>
  <c r="BW168" i="1" s="1"/>
  <c r="BX168" i="1"/>
  <c r="BZ168" i="1" s="1"/>
  <c r="CB168" i="1" s="1"/>
  <c r="CD168" i="1" s="1"/>
  <c r="CF168" i="1" s="1"/>
  <c r="CH168" i="1" s="1"/>
  <c r="CJ168" i="1" s="1"/>
  <c r="CL168" i="1" s="1"/>
  <c r="CN168" i="1" s="1"/>
  <c r="CP168" i="1" s="1"/>
  <c r="CR168" i="1" s="1"/>
  <c r="CT168" i="1" s="1"/>
  <c r="CV168" i="1" s="1"/>
  <c r="CX168" i="1" s="1"/>
  <c r="CZ168" i="1" s="1"/>
  <c r="J168" i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AL168" i="1" s="1"/>
  <c r="AN168" i="1" s="1"/>
  <c r="AP168" i="1" s="1"/>
  <c r="AR168" i="1" s="1"/>
  <c r="AS164" i="1"/>
  <c r="AU164" i="1" s="1"/>
  <c r="AW164" i="1" s="1"/>
  <c r="AY164" i="1" s="1"/>
  <c r="BA164" i="1" s="1"/>
  <c r="BC164" i="1" s="1"/>
  <c r="BE164" i="1" s="1"/>
  <c r="BG164" i="1" s="1"/>
  <c r="BI164" i="1" s="1"/>
  <c r="BK164" i="1" s="1"/>
  <c r="BM164" i="1" s="1"/>
  <c r="BO164" i="1" s="1"/>
  <c r="BQ164" i="1" s="1"/>
  <c r="BS164" i="1" s="1"/>
  <c r="BU164" i="1" s="1"/>
  <c r="BW164" i="1" s="1"/>
  <c r="BX164" i="1"/>
  <c r="BZ164" i="1" s="1"/>
  <c r="CB164" i="1" s="1"/>
  <c r="CD164" i="1" s="1"/>
  <c r="CF164" i="1" s="1"/>
  <c r="CH164" i="1" s="1"/>
  <c r="CJ164" i="1" s="1"/>
  <c r="CL164" i="1" s="1"/>
  <c r="CN164" i="1" s="1"/>
  <c r="CP164" i="1" s="1"/>
  <c r="CR164" i="1" s="1"/>
  <c r="CT164" i="1" s="1"/>
  <c r="CV164" i="1" s="1"/>
  <c r="CX164" i="1" s="1"/>
  <c r="CZ164" i="1" s="1"/>
  <c r="J164" i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AH164" i="1" s="1"/>
  <c r="AJ164" i="1" s="1"/>
  <c r="AL164" i="1" s="1"/>
  <c r="AN164" i="1" s="1"/>
  <c r="AP164" i="1" s="1"/>
  <c r="AR164" i="1" s="1"/>
  <c r="AS160" i="1"/>
  <c r="AU160" i="1" s="1"/>
  <c r="AW160" i="1" s="1"/>
  <c r="AY160" i="1" s="1"/>
  <c r="BA160" i="1" s="1"/>
  <c r="BC160" i="1" s="1"/>
  <c r="BE160" i="1" s="1"/>
  <c r="BG160" i="1" s="1"/>
  <c r="BI160" i="1" s="1"/>
  <c r="BK160" i="1" s="1"/>
  <c r="BM160" i="1" s="1"/>
  <c r="BO160" i="1" s="1"/>
  <c r="BQ160" i="1" s="1"/>
  <c r="BS160" i="1" s="1"/>
  <c r="BU160" i="1" s="1"/>
  <c r="BW160" i="1" s="1"/>
  <c r="BX160" i="1"/>
  <c r="BZ160" i="1" s="1"/>
  <c r="CB160" i="1" s="1"/>
  <c r="CD160" i="1" s="1"/>
  <c r="CF160" i="1" s="1"/>
  <c r="CH160" i="1" s="1"/>
  <c r="CJ160" i="1" s="1"/>
  <c r="CL160" i="1" s="1"/>
  <c r="CN160" i="1" s="1"/>
  <c r="CP160" i="1" s="1"/>
  <c r="CR160" i="1" s="1"/>
  <c r="CT160" i="1" s="1"/>
  <c r="CV160" i="1" s="1"/>
  <c r="CX160" i="1" s="1"/>
  <c r="CZ160" i="1" s="1"/>
  <c r="J160" i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H160" i="1" s="1"/>
  <c r="AJ160" i="1" s="1"/>
  <c r="AL160" i="1" s="1"/>
  <c r="AN160" i="1" s="1"/>
  <c r="AP160" i="1" s="1"/>
  <c r="AR160" i="1" s="1"/>
  <c r="AS156" i="1"/>
  <c r="AU156" i="1" s="1"/>
  <c r="AW156" i="1" s="1"/>
  <c r="AY156" i="1" s="1"/>
  <c r="BA156" i="1" s="1"/>
  <c r="BC156" i="1" s="1"/>
  <c r="BE156" i="1" s="1"/>
  <c r="BG156" i="1" s="1"/>
  <c r="BI156" i="1" s="1"/>
  <c r="BK156" i="1" s="1"/>
  <c r="BM156" i="1" s="1"/>
  <c r="BO156" i="1" s="1"/>
  <c r="BQ156" i="1" s="1"/>
  <c r="BS156" i="1" s="1"/>
  <c r="BU156" i="1" s="1"/>
  <c r="BW156" i="1" s="1"/>
  <c r="BX156" i="1"/>
  <c r="BZ156" i="1" s="1"/>
  <c r="CB156" i="1" s="1"/>
  <c r="CD156" i="1" s="1"/>
  <c r="CF156" i="1" s="1"/>
  <c r="CH156" i="1" s="1"/>
  <c r="CJ156" i="1" s="1"/>
  <c r="CL156" i="1" s="1"/>
  <c r="CN156" i="1" s="1"/>
  <c r="CP156" i="1" s="1"/>
  <c r="CR156" i="1" s="1"/>
  <c r="CT156" i="1" s="1"/>
  <c r="CV156" i="1" s="1"/>
  <c r="CX156" i="1" s="1"/>
  <c r="CZ156" i="1" s="1"/>
  <c r="J156" i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AL156" i="1" s="1"/>
  <c r="AN156" i="1" s="1"/>
  <c r="AP156" i="1" s="1"/>
  <c r="AR156" i="1" s="1"/>
  <c r="AS152" i="1"/>
  <c r="AU152" i="1" s="1"/>
  <c r="AW152" i="1" s="1"/>
  <c r="AY152" i="1" s="1"/>
  <c r="BA152" i="1" s="1"/>
  <c r="BC152" i="1" s="1"/>
  <c r="BE152" i="1" s="1"/>
  <c r="BG152" i="1" s="1"/>
  <c r="BI152" i="1" s="1"/>
  <c r="BK152" i="1" s="1"/>
  <c r="BM152" i="1" s="1"/>
  <c r="BO152" i="1" s="1"/>
  <c r="BQ152" i="1" s="1"/>
  <c r="BS152" i="1" s="1"/>
  <c r="BU152" i="1" s="1"/>
  <c r="BW152" i="1" s="1"/>
  <c r="BX152" i="1"/>
  <c r="BZ152" i="1" s="1"/>
  <c r="CB152" i="1" s="1"/>
  <c r="CD152" i="1" s="1"/>
  <c r="CF152" i="1" s="1"/>
  <c r="CH152" i="1" s="1"/>
  <c r="CJ152" i="1" s="1"/>
  <c r="CL152" i="1" s="1"/>
  <c r="CN152" i="1" s="1"/>
  <c r="CP152" i="1" s="1"/>
  <c r="CR152" i="1" s="1"/>
  <c r="CT152" i="1" s="1"/>
  <c r="CV152" i="1" s="1"/>
  <c r="CX152" i="1" s="1"/>
  <c r="CZ152" i="1" s="1"/>
  <c r="J152" i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AL152" i="1" s="1"/>
  <c r="AN152" i="1" s="1"/>
  <c r="AP152" i="1" s="1"/>
  <c r="AR152" i="1" s="1"/>
  <c r="AS148" i="1"/>
  <c r="AU148" i="1" s="1"/>
  <c r="AW148" i="1" s="1"/>
  <c r="AY148" i="1" s="1"/>
  <c r="BA148" i="1" s="1"/>
  <c r="BC148" i="1" s="1"/>
  <c r="BE148" i="1" s="1"/>
  <c r="BG148" i="1" s="1"/>
  <c r="BI148" i="1" s="1"/>
  <c r="BK148" i="1" s="1"/>
  <c r="BM148" i="1" s="1"/>
  <c r="BO148" i="1" s="1"/>
  <c r="BQ148" i="1" s="1"/>
  <c r="BS148" i="1" s="1"/>
  <c r="BU148" i="1" s="1"/>
  <c r="BW148" i="1" s="1"/>
  <c r="BX148" i="1"/>
  <c r="BZ148" i="1" s="1"/>
  <c r="CB148" i="1" s="1"/>
  <c r="CD148" i="1" s="1"/>
  <c r="CF148" i="1" s="1"/>
  <c r="CH148" i="1" s="1"/>
  <c r="CJ148" i="1" s="1"/>
  <c r="CL148" i="1" s="1"/>
  <c r="CN148" i="1" s="1"/>
  <c r="CP148" i="1" s="1"/>
  <c r="CR148" i="1" s="1"/>
  <c r="CT148" i="1" s="1"/>
  <c r="CV148" i="1" s="1"/>
  <c r="CX148" i="1" s="1"/>
  <c r="CZ148" i="1" s="1"/>
  <c r="J148" i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AL148" i="1" s="1"/>
  <c r="AN148" i="1" s="1"/>
  <c r="AP148" i="1" s="1"/>
  <c r="AR148" i="1" s="1"/>
  <c r="AS144" i="1"/>
  <c r="AU144" i="1" s="1"/>
  <c r="AW144" i="1" s="1"/>
  <c r="AY144" i="1" s="1"/>
  <c r="BA144" i="1" s="1"/>
  <c r="BC144" i="1" s="1"/>
  <c r="BE144" i="1" s="1"/>
  <c r="BG144" i="1" s="1"/>
  <c r="BI144" i="1" s="1"/>
  <c r="BK144" i="1" s="1"/>
  <c r="BM144" i="1" s="1"/>
  <c r="BO144" i="1" s="1"/>
  <c r="BQ144" i="1" s="1"/>
  <c r="BS144" i="1" s="1"/>
  <c r="BU144" i="1" s="1"/>
  <c r="BW144" i="1" s="1"/>
  <c r="BX144" i="1"/>
  <c r="BZ144" i="1" s="1"/>
  <c r="CB144" i="1" s="1"/>
  <c r="CD144" i="1" s="1"/>
  <c r="CF144" i="1" s="1"/>
  <c r="CH144" i="1" s="1"/>
  <c r="CJ144" i="1" s="1"/>
  <c r="CL144" i="1" s="1"/>
  <c r="CN144" i="1" s="1"/>
  <c r="CP144" i="1" s="1"/>
  <c r="CR144" i="1" s="1"/>
  <c r="CT144" i="1" s="1"/>
  <c r="CV144" i="1" s="1"/>
  <c r="CX144" i="1" s="1"/>
  <c r="CZ144" i="1" s="1"/>
  <c r="J144" i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AL144" i="1" s="1"/>
  <c r="AN144" i="1" s="1"/>
  <c r="AP144" i="1" s="1"/>
  <c r="AR144" i="1" s="1"/>
  <c r="AS140" i="1"/>
  <c r="AU140" i="1" s="1"/>
  <c r="AW140" i="1" s="1"/>
  <c r="AY140" i="1" s="1"/>
  <c r="BA140" i="1" s="1"/>
  <c r="BC140" i="1" s="1"/>
  <c r="BE140" i="1" s="1"/>
  <c r="BG140" i="1" s="1"/>
  <c r="BI140" i="1" s="1"/>
  <c r="BK140" i="1" s="1"/>
  <c r="BM140" i="1" s="1"/>
  <c r="BO140" i="1" s="1"/>
  <c r="BQ140" i="1" s="1"/>
  <c r="BS140" i="1" s="1"/>
  <c r="BU140" i="1" s="1"/>
  <c r="BW140" i="1" s="1"/>
  <c r="BX140" i="1"/>
  <c r="BZ140" i="1" s="1"/>
  <c r="CB140" i="1" s="1"/>
  <c r="CD140" i="1" s="1"/>
  <c r="CF140" i="1" s="1"/>
  <c r="CH140" i="1" s="1"/>
  <c r="CJ140" i="1" s="1"/>
  <c r="CL140" i="1" s="1"/>
  <c r="CN140" i="1" s="1"/>
  <c r="CP140" i="1" s="1"/>
  <c r="CR140" i="1" s="1"/>
  <c r="CT140" i="1" s="1"/>
  <c r="CV140" i="1" s="1"/>
  <c r="CX140" i="1" s="1"/>
  <c r="CZ140" i="1" s="1"/>
  <c r="J140" i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AL140" i="1" s="1"/>
  <c r="AN140" i="1" s="1"/>
  <c r="AP140" i="1" s="1"/>
  <c r="AR140" i="1" s="1"/>
  <c r="AS136" i="1"/>
  <c r="AU136" i="1" s="1"/>
  <c r="AW136" i="1" s="1"/>
  <c r="AY136" i="1" s="1"/>
  <c r="BA136" i="1" s="1"/>
  <c r="BC136" i="1" s="1"/>
  <c r="BE136" i="1" s="1"/>
  <c r="BG136" i="1" s="1"/>
  <c r="BI136" i="1" s="1"/>
  <c r="BK136" i="1" s="1"/>
  <c r="BM136" i="1" s="1"/>
  <c r="BO136" i="1" s="1"/>
  <c r="BQ136" i="1" s="1"/>
  <c r="BS136" i="1" s="1"/>
  <c r="BU136" i="1" s="1"/>
  <c r="BW136" i="1" s="1"/>
  <c r="BX136" i="1"/>
  <c r="BZ136" i="1" s="1"/>
  <c r="CB136" i="1" s="1"/>
  <c r="CD136" i="1" s="1"/>
  <c r="CF136" i="1" s="1"/>
  <c r="CH136" i="1" s="1"/>
  <c r="CJ136" i="1" s="1"/>
  <c r="CL136" i="1" s="1"/>
  <c r="CN136" i="1" s="1"/>
  <c r="CP136" i="1" s="1"/>
  <c r="CR136" i="1" s="1"/>
  <c r="CT136" i="1" s="1"/>
  <c r="CV136" i="1" s="1"/>
  <c r="CX136" i="1" s="1"/>
  <c r="CZ136" i="1" s="1"/>
  <c r="J136" i="1"/>
  <c r="L136" i="1" s="1"/>
  <c r="N136" i="1" s="1"/>
  <c r="P136" i="1" s="1"/>
  <c r="R136" i="1" s="1"/>
  <c r="T136" i="1" s="1"/>
  <c r="V136" i="1" s="1"/>
  <c r="X136" i="1" s="1"/>
  <c r="Z136" i="1" s="1"/>
  <c r="AB136" i="1" s="1"/>
  <c r="AD136" i="1" s="1"/>
  <c r="AF136" i="1" s="1"/>
  <c r="AH136" i="1" s="1"/>
  <c r="AJ136" i="1" s="1"/>
  <c r="AL136" i="1" s="1"/>
  <c r="AN136" i="1" s="1"/>
  <c r="AP136" i="1" s="1"/>
  <c r="AR136" i="1" s="1"/>
  <c r="AS132" i="1"/>
  <c r="AU132" i="1" s="1"/>
  <c r="AW132" i="1" s="1"/>
  <c r="AY132" i="1" s="1"/>
  <c r="BA132" i="1" s="1"/>
  <c r="BC132" i="1" s="1"/>
  <c r="BE132" i="1" s="1"/>
  <c r="BG132" i="1" s="1"/>
  <c r="BI132" i="1" s="1"/>
  <c r="BK132" i="1" s="1"/>
  <c r="BM132" i="1" s="1"/>
  <c r="BO132" i="1" s="1"/>
  <c r="BQ132" i="1" s="1"/>
  <c r="BS132" i="1" s="1"/>
  <c r="BU132" i="1" s="1"/>
  <c r="BW132" i="1" s="1"/>
  <c r="BX132" i="1"/>
  <c r="BZ132" i="1" s="1"/>
  <c r="CB132" i="1" s="1"/>
  <c r="CD132" i="1" s="1"/>
  <c r="CF132" i="1" s="1"/>
  <c r="CH132" i="1" s="1"/>
  <c r="CJ132" i="1" s="1"/>
  <c r="CL132" i="1" s="1"/>
  <c r="CN132" i="1" s="1"/>
  <c r="CP132" i="1" s="1"/>
  <c r="CR132" i="1" s="1"/>
  <c r="CT132" i="1" s="1"/>
  <c r="CV132" i="1" s="1"/>
  <c r="CX132" i="1" s="1"/>
  <c r="CZ132" i="1" s="1"/>
  <c r="J132" i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F132" i="1" s="1"/>
  <c r="AH132" i="1" s="1"/>
  <c r="AJ132" i="1" s="1"/>
  <c r="AL132" i="1" s="1"/>
  <c r="AN132" i="1" s="1"/>
  <c r="AP132" i="1" s="1"/>
  <c r="AR132" i="1" s="1"/>
  <c r="AS118" i="1"/>
  <c r="AU118" i="1" s="1"/>
  <c r="AW118" i="1" s="1"/>
  <c r="AY118" i="1" s="1"/>
  <c r="BA118" i="1" s="1"/>
  <c r="BC118" i="1" s="1"/>
  <c r="BE118" i="1" s="1"/>
  <c r="BG118" i="1" s="1"/>
  <c r="BI118" i="1" s="1"/>
  <c r="BK118" i="1" s="1"/>
  <c r="BM118" i="1" s="1"/>
  <c r="BO118" i="1" s="1"/>
  <c r="BQ118" i="1" s="1"/>
  <c r="BS118" i="1" s="1"/>
  <c r="BU118" i="1" s="1"/>
  <c r="BW118" i="1" s="1"/>
  <c r="BX118" i="1"/>
  <c r="BZ118" i="1" s="1"/>
  <c r="CB118" i="1" s="1"/>
  <c r="CD118" i="1" s="1"/>
  <c r="CF118" i="1" s="1"/>
  <c r="CH118" i="1" s="1"/>
  <c r="CJ118" i="1" s="1"/>
  <c r="CL118" i="1" s="1"/>
  <c r="CN118" i="1" s="1"/>
  <c r="CP118" i="1" s="1"/>
  <c r="CR118" i="1" s="1"/>
  <c r="CT118" i="1" s="1"/>
  <c r="CV118" i="1" s="1"/>
  <c r="CX118" i="1" s="1"/>
  <c r="CZ118" i="1" s="1"/>
  <c r="J118" i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AL118" i="1" s="1"/>
  <c r="AN118" i="1" s="1"/>
  <c r="AP118" i="1" s="1"/>
  <c r="AR118" i="1" s="1"/>
  <c r="J223" i="1" l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AL223" i="1" s="1"/>
  <c r="AN223" i="1" s="1"/>
  <c r="AP223" i="1" s="1"/>
  <c r="AR223" i="1" s="1"/>
  <c r="J232" i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H232" i="1" s="1"/>
  <c r="AJ232" i="1" s="1"/>
  <c r="AL232" i="1" s="1"/>
  <c r="AN232" i="1" s="1"/>
  <c r="AP232" i="1" s="1"/>
  <c r="AR232" i="1" s="1"/>
  <c r="AS124" i="1"/>
  <c r="AU124" i="1" s="1"/>
  <c r="AW124" i="1" s="1"/>
  <c r="AY124" i="1" s="1"/>
  <c r="BA124" i="1" s="1"/>
  <c r="BC124" i="1" s="1"/>
  <c r="BE124" i="1" s="1"/>
  <c r="BG124" i="1" s="1"/>
  <c r="BI124" i="1" s="1"/>
  <c r="BK124" i="1" s="1"/>
  <c r="BM124" i="1" s="1"/>
  <c r="BO124" i="1" s="1"/>
  <c r="BQ124" i="1" s="1"/>
  <c r="BS124" i="1" s="1"/>
  <c r="BU124" i="1" s="1"/>
  <c r="BW124" i="1" s="1"/>
  <c r="BX232" i="1"/>
  <c r="BZ232" i="1" s="1"/>
  <c r="CB232" i="1" s="1"/>
  <c r="CD232" i="1" s="1"/>
  <c r="CF232" i="1" s="1"/>
  <c r="CH232" i="1" s="1"/>
  <c r="CJ232" i="1" s="1"/>
  <c r="CL232" i="1" s="1"/>
  <c r="CN232" i="1" s="1"/>
  <c r="CP232" i="1" s="1"/>
  <c r="CR232" i="1" s="1"/>
  <c r="CT232" i="1" s="1"/>
  <c r="CV232" i="1" s="1"/>
  <c r="CX232" i="1" s="1"/>
  <c r="CZ232" i="1" s="1"/>
  <c r="AS232" i="1"/>
  <c r="AU232" i="1" s="1"/>
  <c r="AW232" i="1" s="1"/>
  <c r="AY232" i="1" s="1"/>
  <c r="BA232" i="1" s="1"/>
  <c r="BC232" i="1" s="1"/>
  <c r="BE232" i="1" s="1"/>
  <c r="BG232" i="1" s="1"/>
  <c r="BI232" i="1" s="1"/>
  <c r="BK232" i="1" s="1"/>
  <c r="BM232" i="1" s="1"/>
  <c r="BO232" i="1" s="1"/>
  <c r="BQ232" i="1" s="1"/>
  <c r="BS232" i="1" s="1"/>
  <c r="BU232" i="1" s="1"/>
  <c r="BW232" i="1" s="1"/>
  <c r="J124" i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AL124" i="1" s="1"/>
  <c r="AN124" i="1" s="1"/>
  <c r="AP124" i="1" s="1"/>
  <c r="AR124" i="1" s="1"/>
  <c r="BX124" i="1"/>
  <c r="BZ124" i="1" s="1"/>
  <c r="CB124" i="1" s="1"/>
  <c r="CD124" i="1" s="1"/>
  <c r="CF124" i="1" s="1"/>
  <c r="CH124" i="1" s="1"/>
  <c r="CJ124" i="1" s="1"/>
  <c r="CL124" i="1" s="1"/>
  <c r="CN124" i="1" s="1"/>
  <c r="CP124" i="1" s="1"/>
  <c r="CR124" i="1" s="1"/>
  <c r="CT124" i="1" s="1"/>
  <c r="CV124" i="1" s="1"/>
  <c r="CX124" i="1" s="1"/>
  <c r="CZ124" i="1" s="1"/>
  <c r="AS235" i="1"/>
  <c r="AU235" i="1" s="1"/>
  <c r="AW235" i="1" s="1"/>
  <c r="AY235" i="1" s="1"/>
  <c r="BA235" i="1" s="1"/>
  <c r="BC235" i="1" s="1"/>
  <c r="BE235" i="1" s="1"/>
  <c r="BG235" i="1" s="1"/>
  <c r="BI235" i="1" s="1"/>
  <c r="BK235" i="1" s="1"/>
  <c r="BM235" i="1" s="1"/>
  <c r="BO235" i="1" s="1"/>
  <c r="BQ235" i="1" s="1"/>
  <c r="BS235" i="1" s="1"/>
  <c r="BU235" i="1" s="1"/>
  <c r="BW235" i="1" s="1"/>
  <c r="BX235" i="1"/>
  <c r="BZ235" i="1" s="1"/>
  <c r="CB235" i="1" s="1"/>
  <c r="CD235" i="1" s="1"/>
  <c r="CF235" i="1" s="1"/>
  <c r="CH235" i="1" s="1"/>
  <c r="CJ235" i="1" s="1"/>
  <c r="CL235" i="1" s="1"/>
  <c r="CN235" i="1" s="1"/>
  <c r="CP235" i="1" s="1"/>
  <c r="CR235" i="1" s="1"/>
  <c r="CT235" i="1" s="1"/>
  <c r="CV235" i="1" s="1"/>
  <c r="CX235" i="1" s="1"/>
  <c r="CZ235" i="1" s="1"/>
  <c r="J235" i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AL235" i="1" s="1"/>
  <c r="AN235" i="1" s="1"/>
  <c r="AP235" i="1" s="1"/>
  <c r="AR235" i="1" s="1"/>
  <c r="AS74" i="1" l="1"/>
  <c r="BX74" i="1"/>
  <c r="AS75" i="1"/>
  <c r="AU75" i="1" s="1"/>
  <c r="AW75" i="1" s="1"/>
  <c r="AY75" i="1" s="1"/>
  <c r="BA75" i="1" s="1"/>
  <c r="BC75" i="1" s="1"/>
  <c r="BE75" i="1" s="1"/>
  <c r="BG75" i="1" s="1"/>
  <c r="BI75" i="1" s="1"/>
  <c r="BK75" i="1" s="1"/>
  <c r="BM75" i="1" s="1"/>
  <c r="BO75" i="1" s="1"/>
  <c r="BQ75" i="1" s="1"/>
  <c r="BS75" i="1" s="1"/>
  <c r="BU75" i="1" s="1"/>
  <c r="BW75" i="1" s="1"/>
  <c r="BX75" i="1"/>
  <c r="BZ75" i="1" s="1"/>
  <c r="CB75" i="1" s="1"/>
  <c r="CD75" i="1" s="1"/>
  <c r="CF75" i="1" s="1"/>
  <c r="CH75" i="1" s="1"/>
  <c r="CJ75" i="1" s="1"/>
  <c r="CL75" i="1" s="1"/>
  <c r="CN75" i="1" s="1"/>
  <c r="CP75" i="1" s="1"/>
  <c r="CR75" i="1" s="1"/>
  <c r="CT75" i="1" s="1"/>
  <c r="CV75" i="1" s="1"/>
  <c r="CX75" i="1" s="1"/>
  <c r="CZ75" i="1" s="1"/>
  <c r="AS76" i="1"/>
  <c r="AU76" i="1" s="1"/>
  <c r="AW76" i="1" s="1"/>
  <c r="AY76" i="1" s="1"/>
  <c r="BA76" i="1" s="1"/>
  <c r="BC76" i="1" s="1"/>
  <c r="BE76" i="1" s="1"/>
  <c r="BG76" i="1" s="1"/>
  <c r="BI76" i="1" s="1"/>
  <c r="BK76" i="1" s="1"/>
  <c r="BM76" i="1" s="1"/>
  <c r="BO76" i="1" s="1"/>
  <c r="BQ76" i="1" s="1"/>
  <c r="BS76" i="1" s="1"/>
  <c r="BU76" i="1" s="1"/>
  <c r="BW76" i="1" s="1"/>
  <c r="BX76" i="1"/>
  <c r="BZ76" i="1" s="1"/>
  <c r="CB76" i="1" s="1"/>
  <c r="CD76" i="1" s="1"/>
  <c r="CF76" i="1" s="1"/>
  <c r="CH76" i="1" s="1"/>
  <c r="CJ76" i="1" s="1"/>
  <c r="CL76" i="1" s="1"/>
  <c r="CN76" i="1" s="1"/>
  <c r="CP76" i="1" s="1"/>
  <c r="CR76" i="1" s="1"/>
  <c r="CT76" i="1" s="1"/>
  <c r="CV76" i="1" s="1"/>
  <c r="CX76" i="1" s="1"/>
  <c r="CZ76" i="1" s="1"/>
  <c r="J76" i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AL76" i="1" s="1"/>
  <c r="AN76" i="1" s="1"/>
  <c r="AP76" i="1" s="1"/>
  <c r="AR76" i="1" s="1"/>
  <c r="J75" i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AH75" i="1" s="1"/>
  <c r="AJ75" i="1" s="1"/>
  <c r="AL75" i="1" s="1"/>
  <c r="AN75" i="1" s="1"/>
  <c r="AP75" i="1" s="1"/>
  <c r="AR75" i="1" s="1"/>
  <c r="J114" i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AL114" i="1" s="1"/>
  <c r="AN114" i="1" s="1"/>
  <c r="AP114" i="1" s="1"/>
  <c r="AR114" i="1" s="1"/>
  <c r="AS114" i="1"/>
  <c r="AU114" i="1" s="1"/>
  <c r="AW114" i="1" s="1"/>
  <c r="AY114" i="1" s="1"/>
  <c r="BA114" i="1" s="1"/>
  <c r="BC114" i="1" s="1"/>
  <c r="BE114" i="1" s="1"/>
  <c r="BG114" i="1" s="1"/>
  <c r="BI114" i="1" s="1"/>
  <c r="BK114" i="1" s="1"/>
  <c r="BM114" i="1" s="1"/>
  <c r="BO114" i="1" s="1"/>
  <c r="BQ114" i="1" s="1"/>
  <c r="BS114" i="1" s="1"/>
  <c r="BU114" i="1" s="1"/>
  <c r="BW114" i="1" s="1"/>
  <c r="BX114" i="1"/>
  <c r="BZ114" i="1" s="1"/>
  <c r="CB114" i="1" s="1"/>
  <c r="CD114" i="1" s="1"/>
  <c r="CF114" i="1" s="1"/>
  <c r="CH114" i="1" s="1"/>
  <c r="CJ114" i="1" s="1"/>
  <c r="CL114" i="1" s="1"/>
  <c r="CN114" i="1" s="1"/>
  <c r="CP114" i="1" s="1"/>
  <c r="CR114" i="1" s="1"/>
  <c r="CT114" i="1" s="1"/>
  <c r="CV114" i="1" s="1"/>
  <c r="CX114" i="1" s="1"/>
  <c r="CZ114" i="1" s="1"/>
  <c r="AS110" i="1"/>
  <c r="AU110" i="1" s="1"/>
  <c r="AW110" i="1" s="1"/>
  <c r="AY110" i="1" s="1"/>
  <c r="BA110" i="1" s="1"/>
  <c r="BC110" i="1" s="1"/>
  <c r="BE110" i="1" s="1"/>
  <c r="BG110" i="1" s="1"/>
  <c r="BI110" i="1" s="1"/>
  <c r="BK110" i="1" s="1"/>
  <c r="BM110" i="1" s="1"/>
  <c r="BO110" i="1" s="1"/>
  <c r="BQ110" i="1" s="1"/>
  <c r="BS110" i="1" s="1"/>
  <c r="BU110" i="1" s="1"/>
  <c r="BW110" i="1" s="1"/>
  <c r="BX110" i="1"/>
  <c r="BZ110" i="1" s="1"/>
  <c r="CB110" i="1" s="1"/>
  <c r="CD110" i="1" s="1"/>
  <c r="CF110" i="1" s="1"/>
  <c r="CH110" i="1" s="1"/>
  <c r="CJ110" i="1" s="1"/>
  <c r="CL110" i="1" s="1"/>
  <c r="CN110" i="1" s="1"/>
  <c r="CP110" i="1" s="1"/>
  <c r="CR110" i="1" s="1"/>
  <c r="CT110" i="1" s="1"/>
  <c r="CV110" i="1" s="1"/>
  <c r="CX110" i="1" s="1"/>
  <c r="CZ110" i="1" s="1"/>
  <c r="J110" i="1"/>
  <c r="L110" i="1" s="1"/>
  <c r="N110" i="1" s="1"/>
  <c r="P110" i="1" s="1"/>
  <c r="R110" i="1" s="1"/>
  <c r="T110" i="1" s="1"/>
  <c r="V110" i="1" s="1"/>
  <c r="X110" i="1" s="1"/>
  <c r="Z110" i="1" s="1"/>
  <c r="AB110" i="1" s="1"/>
  <c r="AD110" i="1" s="1"/>
  <c r="AF110" i="1" s="1"/>
  <c r="AH110" i="1" s="1"/>
  <c r="AJ110" i="1" s="1"/>
  <c r="AL110" i="1" s="1"/>
  <c r="AN110" i="1" s="1"/>
  <c r="AP110" i="1" s="1"/>
  <c r="AR110" i="1" s="1"/>
  <c r="AS106" i="1"/>
  <c r="AU106" i="1" s="1"/>
  <c r="AW106" i="1" s="1"/>
  <c r="AY106" i="1" s="1"/>
  <c r="BA106" i="1" s="1"/>
  <c r="BC106" i="1" s="1"/>
  <c r="BE106" i="1" s="1"/>
  <c r="BG106" i="1" s="1"/>
  <c r="BI106" i="1" s="1"/>
  <c r="BK106" i="1" s="1"/>
  <c r="BM106" i="1" s="1"/>
  <c r="BO106" i="1" s="1"/>
  <c r="BQ106" i="1" s="1"/>
  <c r="BS106" i="1" s="1"/>
  <c r="BU106" i="1" s="1"/>
  <c r="BW106" i="1" s="1"/>
  <c r="BX106" i="1"/>
  <c r="BZ106" i="1" s="1"/>
  <c r="CB106" i="1" s="1"/>
  <c r="CD106" i="1" s="1"/>
  <c r="CF106" i="1" s="1"/>
  <c r="CH106" i="1" s="1"/>
  <c r="CJ106" i="1" s="1"/>
  <c r="CL106" i="1" s="1"/>
  <c r="CN106" i="1" s="1"/>
  <c r="CP106" i="1" s="1"/>
  <c r="CR106" i="1" s="1"/>
  <c r="CT106" i="1" s="1"/>
  <c r="CV106" i="1" s="1"/>
  <c r="CX106" i="1" s="1"/>
  <c r="CZ106" i="1" s="1"/>
  <c r="J106" i="1"/>
  <c r="L106" i="1" s="1"/>
  <c r="N106" i="1" s="1"/>
  <c r="P106" i="1" s="1"/>
  <c r="R106" i="1" s="1"/>
  <c r="T106" i="1" s="1"/>
  <c r="V106" i="1" s="1"/>
  <c r="X106" i="1" s="1"/>
  <c r="Z106" i="1" s="1"/>
  <c r="AB106" i="1" s="1"/>
  <c r="AD106" i="1" s="1"/>
  <c r="AF106" i="1" s="1"/>
  <c r="AH106" i="1" s="1"/>
  <c r="AJ106" i="1" s="1"/>
  <c r="AL106" i="1" s="1"/>
  <c r="AN106" i="1" s="1"/>
  <c r="AP106" i="1" s="1"/>
  <c r="AR106" i="1" s="1"/>
  <c r="AS102" i="1"/>
  <c r="AU102" i="1" s="1"/>
  <c r="AW102" i="1" s="1"/>
  <c r="AY102" i="1" s="1"/>
  <c r="BA102" i="1" s="1"/>
  <c r="BC102" i="1" s="1"/>
  <c r="BE102" i="1" s="1"/>
  <c r="BG102" i="1" s="1"/>
  <c r="BI102" i="1" s="1"/>
  <c r="BK102" i="1" s="1"/>
  <c r="BM102" i="1" s="1"/>
  <c r="BO102" i="1" s="1"/>
  <c r="BQ102" i="1" s="1"/>
  <c r="BS102" i="1" s="1"/>
  <c r="BU102" i="1" s="1"/>
  <c r="BW102" i="1" s="1"/>
  <c r="BX102" i="1"/>
  <c r="BZ102" i="1" s="1"/>
  <c r="CB102" i="1" s="1"/>
  <c r="CD102" i="1" s="1"/>
  <c r="CF102" i="1" s="1"/>
  <c r="CH102" i="1" s="1"/>
  <c r="CJ102" i="1" s="1"/>
  <c r="CL102" i="1" s="1"/>
  <c r="CN102" i="1" s="1"/>
  <c r="CP102" i="1" s="1"/>
  <c r="CR102" i="1" s="1"/>
  <c r="CT102" i="1" s="1"/>
  <c r="CV102" i="1" s="1"/>
  <c r="CX102" i="1" s="1"/>
  <c r="CZ102" i="1" s="1"/>
  <c r="J102" i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AL102" i="1" s="1"/>
  <c r="AN102" i="1" s="1"/>
  <c r="AP102" i="1" s="1"/>
  <c r="AR102" i="1" s="1"/>
  <c r="AS99" i="1"/>
  <c r="AU99" i="1" s="1"/>
  <c r="AW99" i="1" s="1"/>
  <c r="AY99" i="1" s="1"/>
  <c r="BA99" i="1" s="1"/>
  <c r="BC99" i="1" s="1"/>
  <c r="BE99" i="1" s="1"/>
  <c r="BG99" i="1" s="1"/>
  <c r="BI99" i="1" s="1"/>
  <c r="BK99" i="1" s="1"/>
  <c r="BM99" i="1" s="1"/>
  <c r="BO99" i="1" s="1"/>
  <c r="BQ99" i="1" s="1"/>
  <c r="BS99" i="1" s="1"/>
  <c r="BU99" i="1" s="1"/>
  <c r="BW99" i="1" s="1"/>
  <c r="BX99" i="1"/>
  <c r="BZ99" i="1" s="1"/>
  <c r="CB99" i="1" s="1"/>
  <c r="CD99" i="1" s="1"/>
  <c r="CF99" i="1" s="1"/>
  <c r="CH99" i="1" s="1"/>
  <c r="CJ99" i="1" s="1"/>
  <c r="CL99" i="1" s="1"/>
  <c r="CN99" i="1" s="1"/>
  <c r="CP99" i="1" s="1"/>
  <c r="CR99" i="1" s="1"/>
  <c r="CT99" i="1" s="1"/>
  <c r="CV99" i="1" s="1"/>
  <c r="CX99" i="1" s="1"/>
  <c r="CZ99" i="1" s="1"/>
  <c r="J99" i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AL99" i="1" s="1"/>
  <c r="AN99" i="1" s="1"/>
  <c r="AP99" i="1" s="1"/>
  <c r="AR99" i="1" s="1"/>
  <c r="AS96" i="1"/>
  <c r="AU96" i="1" s="1"/>
  <c r="AW96" i="1" s="1"/>
  <c r="AY96" i="1" s="1"/>
  <c r="BA96" i="1" s="1"/>
  <c r="BC96" i="1" s="1"/>
  <c r="BE96" i="1" s="1"/>
  <c r="BG96" i="1" s="1"/>
  <c r="BI96" i="1" s="1"/>
  <c r="BK96" i="1" s="1"/>
  <c r="BM96" i="1" s="1"/>
  <c r="BO96" i="1" s="1"/>
  <c r="BQ96" i="1" s="1"/>
  <c r="BS96" i="1" s="1"/>
  <c r="BU96" i="1" s="1"/>
  <c r="BW96" i="1" s="1"/>
  <c r="BX96" i="1"/>
  <c r="BZ96" i="1" s="1"/>
  <c r="CB96" i="1" s="1"/>
  <c r="CD96" i="1" s="1"/>
  <c r="CF96" i="1" s="1"/>
  <c r="CH96" i="1" s="1"/>
  <c r="CJ96" i="1" s="1"/>
  <c r="CL96" i="1" s="1"/>
  <c r="CN96" i="1" s="1"/>
  <c r="CP96" i="1" s="1"/>
  <c r="CR96" i="1" s="1"/>
  <c r="CT96" i="1" s="1"/>
  <c r="CV96" i="1" s="1"/>
  <c r="CX96" i="1" s="1"/>
  <c r="CZ96" i="1" s="1"/>
  <c r="AS91" i="1"/>
  <c r="AU91" i="1" s="1"/>
  <c r="AW91" i="1" s="1"/>
  <c r="AY91" i="1" s="1"/>
  <c r="BA91" i="1" s="1"/>
  <c r="BC91" i="1" s="1"/>
  <c r="BE91" i="1" s="1"/>
  <c r="BG91" i="1" s="1"/>
  <c r="BI91" i="1" s="1"/>
  <c r="BK91" i="1" s="1"/>
  <c r="BM91" i="1" s="1"/>
  <c r="BO91" i="1" s="1"/>
  <c r="BQ91" i="1" s="1"/>
  <c r="BS91" i="1" s="1"/>
  <c r="BU91" i="1" s="1"/>
  <c r="BW91" i="1" s="1"/>
  <c r="BX91" i="1"/>
  <c r="BZ91" i="1" s="1"/>
  <c r="CB91" i="1" s="1"/>
  <c r="CD91" i="1" s="1"/>
  <c r="CF91" i="1" s="1"/>
  <c r="CH91" i="1" s="1"/>
  <c r="CJ91" i="1" s="1"/>
  <c r="CL91" i="1" s="1"/>
  <c r="CN91" i="1" s="1"/>
  <c r="CP91" i="1" s="1"/>
  <c r="CR91" i="1" s="1"/>
  <c r="CT91" i="1" s="1"/>
  <c r="CV91" i="1" s="1"/>
  <c r="CX91" i="1" s="1"/>
  <c r="CZ91" i="1" s="1"/>
  <c r="J91" i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AF91" i="1" s="1"/>
  <c r="AH91" i="1" s="1"/>
  <c r="AJ91" i="1" s="1"/>
  <c r="AL91" i="1" s="1"/>
  <c r="AN91" i="1" s="1"/>
  <c r="AP91" i="1" s="1"/>
  <c r="AR91" i="1" s="1"/>
  <c r="BX224" i="1" l="1"/>
  <c r="BZ224" i="1" s="1"/>
  <c r="CB224" i="1" s="1"/>
  <c r="CD224" i="1" s="1"/>
  <c r="CF224" i="1" s="1"/>
  <c r="CH224" i="1" s="1"/>
  <c r="CJ224" i="1" s="1"/>
  <c r="CL224" i="1" s="1"/>
  <c r="CN224" i="1" s="1"/>
  <c r="CP224" i="1" s="1"/>
  <c r="CR224" i="1" s="1"/>
  <c r="CT224" i="1" s="1"/>
  <c r="CV224" i="1" s="1"/>
  <c r="CX224" i="1" s="1"/>
  <c r="CZ224" i="1" s="1"/>
  <c r="BZ74" i="1"/>
  <c r="CB74" i="1" s="1"/>
  <c r="CD74" i="1" s="1"/>
  <c r="CF74" i="1" s="1"/>
  <c r="CH74" i="1" s="1"/>
  <c r="CJ74" i="1" s="1"/>
  <c r="CL74" i="1" s="1"/>
  <c r="CN74" i="1" s="1"/>
  <c r="CP74" i="1" s="1"/>
  <c r="CR74" i="1" s="1"/>
  <c r="CT74" i="1" s="1"/>
  <c r="CV74" i="1" s="1"/>
  <c r="CX74" i="1" s="1"/>
  <c r="CZ74" i="1" s="1"/>
  <c r="AS224" i="1"/>
  <c r="AU224" i="1" s="1"/>
  <c r="AW224" i="1" s="1"/>
  <c r="AY224" i="1" s="1"/>
  <c r="BA224" i="1" s="1"/>
  <c r="BC224" i="1" s="1"/>
  <c r="BE224" i="1" s="1"/>
  <c r="BG224" i="1" s="1"/>
  <c r="BI224" i="1" s="1"/>
  <c r="BK224" i="1" s="1"/>
  <c r="BM224" i="1" s="1"/>
  <c r="BO224" i="1" s="1"/>
  <c r="BQ224" i="1" s="1"/>
  <c r="BS224" i="1" s="1"/>
  <c r="BU224" i="1" s="1"/>
  <c r="BW224" i="1" s="1"/>
  <c r="AU74" i="1"/>
  <c r="AW74" i="1" s="1"/>
  <c r="AY74" i="1" s="1"/>
  <c r="BA74" i="1" s="1"/>
  <c r="BC74" i="1" s="1"/>
  <c r="BE74" i="1" s="1"/>
  <c r="BG74" i="1" s="1"/>
  <c r="BI74" i="1" s="1"/>
  <c r="BK74" i="1" s="1"/>
  <c r="BM74" i="1" s="1"/>
  <c r="BO74" i="1" s="1"/>
  <c r="BQ74" i="1" s="1"/>
  <c r="BS74" i="1" s="1"/>
  <c r="BU74" i="1" s="1"/>
  <c r="BW74" i="1" s="1"/>
  <c r="J229" i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AJ229" i="1" s="1"/>
  <c r="AL229" i="1" s="1"/>
  <c r="AN229" i="1" s="1"/>
  <c r="AP229" i="1" s="1"/>
  <c r="AR229" i="1" s="1"/>
  <c r="J96" i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AL96" i="1" s="1"/>
  <c r="AN96" i="1" s="1"/>
  <c r="AP96" i="1" s="1"/>
  <c r="AR96" i="1" s="1"/>
  <c r="J224" i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AH224" i="1" s="1"/>
  <c r="AJ224" i="1" s="1"/>
  <c r="AL224" i="1" s="1"/>
  <c r="AN224" i="1" s="1"/>
  <c r="AP224" i="1" s="1"/>
  <c r="AR224" i="1" s="1"/>
  <c r="J74" i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AL74" i="1" s="1"/>
  <c r="AN74" i="1" s="1"/>
  <c r="AP74" i="1" s="1"/>
  <c r="AR74" i="1" s="1"/>
  <c r="BX229" i="1"/>
  <c r="BZ229" i="1" s="1"/>
  <c r="CB229" i="1" s="1"/>
  <c r="CD229" i="1" s="1"/>
  <c r="CF229" i="1" s="1"/>
  <c r="CH229" i="1" s="1"/>
  <c r="CJ229" i="1" s="1"/>
  <c r="CL229" i="1" s="1"/>
  <c r="CN229" i="1" s="1"/>
  <c r="CP229" i="1" s="1"/>
  <c r="CR229" i="1" s="1"/>
  <c r="CT229" i="1" s="1"/>
  <c r="CV229" i="1" s="1"/>
  <c r="CX229" i="1" s="1"/>
  <c r="CZ229" i="1" s="1"/>
  <c r="AS229" i="1"/>
  <c r="AU229" i="1" s="1"/>
  <c r="AW229" i="1" s="1"/>
  <c r="AY229" i="1" s="1"/>
  <c r="BA229" i="1" s="1"/>
  <c r="BC229" i="1" s="1"/>
  <c r="BE229" i="1" s="1"/>
  <c r="BG229" i="1" s="1"/>
  <c r="BI229" i="1" s="1"/>
  <c r="BK229" i="1" s="1"/>
  <c r="BM229" i="1" s="1"/>
  <c r="BO229" i="1" s="1"/>
  <c r="BQ229" i="1" s="1"/>
  <c r="BS229" i="1" s="1"/>
  <c r="BU229" i="1" s="1"/>
  <c r="BW229" i="1" s="1"/>
  <c r="J71" i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AH71" i="1" s="1"/>
  <c r="AJ71" i="1" s="1"/>
  <c r="AL71" i="1" s="1"/>
  <c r="AN71" i="1" s="1"/>
  <c r="AP71" i="1" s="1"/>
  <c r="AR71" i="1" s="1"/>
  <c r="BX231" i="1"/>
  <c r="BZ231" i="1" s="1"/>
  <c r="CB231" i="1" s="1"/>
  <c r="CD231" i="1" s="1"/>
  <c r="CF231" i="1" s="1"/>
  <c r="CH231" i="1" s="1"/>
  <c r="CJ231" i="1" s="1"/>
  <c r="CL231" i="1" s="1"/>
  <c r="CN231" i="1" s="1"/>
  <c r="CP231" i="1" s="1"/>
  <c r="CR231" i="1" s="1"/>
  <c r="CT231" i="1" s="1"/>
  <c r="CV231" i="1" s="1"/>
  <c r="CX231" i="1" s="1"/>
  <c r="CZ231" i="1" s="1"/>
  <c r="BX71" i="1"/>
  <c r="BZ71" i="1" s="1"/>
  <c r="CB71" i="1" s="1"/>
  <c r="CD71" i="1" s="1"/>
  <c r="CF71" i="1" s="1"/>
  <c r="CH71" i="1" s="1"/>
  <c r="CJ71" i="1" s="1"/>
  <c r="CL71" i="1" s="1"/>
  <c r="CN71" i="1" s="1"/>
  <c r="CP71" i="1" s="1"/>
  <c r="CR71" i="1" s="1"/>
  <c r="CT71" i="1" s="1"/>
  <c r="CV71" i="1" s="1"/>
  <c r="CX71" i="1" s="1"/>
  <c r="CZ71" i="1" s="1"/>
  <c r="AS71" i="1"/>
  <c r="AU71" i="1" s="1"/>
  <c r="AW71" i="1" s="1"/>
  <c r="AY71" i="1" s="1"/>
  <c r="BA71" i="1" s="1"/>
  <c r="BC71" i="1" s="1"/>
  <c r="BE71" i="1" s="1"/>
  <c r="BG71" i="1" s="1"/>
  <c r="BI71" i="1" s="1"/>
  <c r="BK71" i="1" s="1"/>
  <c r="BM71" i="1" s="1"/>
  <c r="BO71" i="1" s="1"/>
  <c r="BQ71" i="1" s="1"/>
  <c r="BS71" i="1" s="1"/>
  <c r="BU71" i="1" s="1"/>
  <c r="BW71" i="1" s="1"/>
  <c r="J231" i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H231" i="1" s="1"/>
  <c r="AJ231" i="1" s="1"/>
  <c r="AL231" i="1" s="1"/>
  <c r="AN231" i="1" s="1"/>
  <c r="AP231" i="1" s="1"/>
  <c r="AR231" i="1" s="1"/>
  <c r="AS231" i="1"/>
  <c r="AU231" i="1" s="1"/>
  <c r="AW231" i="1" s="1"/>
  <c r="AY231" i="1" s="1"/>
  <c r="BA231" i="1" s="1"/>
  <c r="BC231" i="1" s="1"/>
  <c r="BE231" i="1" s="1"/>
  <c r="BG231" i="1" s="1"/>
  <c r="BI231" i="1" s="1"/>
  <c r="BK231" i="1" s="1"/>
  <c r="BM231" i="1" s="1"/>
  <c r="BO231" i="1" s="1"/>
  <c r="BQ231" i="1" s="1"/>
  <c r="BS231" i="1" s="1"/>
  <c r="BU231" i="1" s="1"/>
  <c r="BW231" i="1" s="1"/>
  <c r="AS226" i="1" l="1"/>
  <c r="AU226" i="1" s="1"/>
  <c r="AW226" i="1" s="1"/>
  <c r="AY226" i="1" s="1"/>
  <c r="BA226" i="1" s="1"/>
  <c r="BC226" i="1" s="1"/>
  <c r="BE226" i="1" s="1"/>
  <c r="BG226" i="1" s="1"/>
  <c r="BI226" i="1" s="1"/>
  <c r="BK226" i="1" s="1"/>
  <c r="BM226" i="1" s="1"/>
  <c r="BO226" i="1" s="1"/>
  <c r="BQ226" i="1" s="1"/>
  <c r="BS226" i="1" s="1"/>
  <c r="BU226" i="1" s="1"/>
  <c r="BW226" i="1" s="1"/>
  <c r="BX226" i="1"/>
  <c r="BZ226" i="1" s="1"/>
  <c r="CB226" i="1" s="1"/>
  <c r="CD226" i="1" s="1"/>
  <c r="CF226" i="1" s="1"/>
  <c r="CH226" i="1" s="1"/>
  <c r="CJ226" i="1" s="1"/>
  <c r="CL226" i="1" s="1"/>
  <c r="CN226" i="1" s="1"/>
  <c r="CP226" i="1" s="1"/>
  <c r="CR226" i="1" s="1"/>
  <c r="CT226" i="1" s="1"/>
  <c r="CV226" i="1" s="1"/>
  <c r="CX226" i="1" s="1"/>
  <c r="CZ226" i="1" s="1"/>
  <c r="J226" i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AL226" i="1" s="1"/>
  <c r="AN226" i="1" s="1"/>
  <c r="AP226" i="1" s="1"/>
  <c r="AR226" i="1" s="1"/>
  <c r="AS182" i="1" l="1"/>
  <c r="AU182" i="1" s="1"/>
  <c r="AW182" i="1" s="1"/>
  <c r="AY182" i="1" s="1"/>
  <c r="BA182" i="1" s="1"/>
  <c r="BC182" i="1" s="1"/>
  <c r="BE182" i="1" s="1"/>
  <c r="BG182" i="1" s="1"/>
  <c r="BI182" i="1" s="1"/>
  <c r="BK182" i="1" s="1"/>
  <c r="BM182" i="1" s="1"/>
  <c r="BO182" i="1" s="1"/>
  <c r="BQ182" i="1" s="1"/>
  <c r="BS182" i="1" s="1"/>
  <c r="BU182" i="1" s="1"/>
  <c r="BW182" i="1" s="1"/>
  <c r="BX182" i="1"/>
  <c r="BZ182" i="1" s="1"/>
  <c r="CB182" i="1" s="1"/>
  <c r="CD182" i="1" s="1"/>
  <c r="CF182" i="1" s="1"/>
  <c r="CH182" i="1" s="1"/>
  <c r="CJ182" i="1" s="1"/>
  <c r="CL182" i="1" s="1"/>
  <c r="CN182" i="1" s="1"/>
  <c r="CP182" i="1" s="1"/>
  <c r="CR182" i="1" s="1"/>
  <c r="CT182" i="1" s="1"/>
  <c r="CV182" i="1" s="1"/>
  <c r="CX182" i="1" s="1"/>
  <c r="CZ182" i="1" s="1"/>
  <c r="J182" i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AL182" i="1" s="1"/>
  <c r="AN182" i="1" s="1"/>
  <c r="AP182" i="1" s="1"/>
  <c r="AR182" i="1" s="1"/>
  <c r="AS223" i="1" l="1"/>
  <c r="AU223" i="1" s="1"/>
  <c r="AW223" i="1" s="1"/>
  <c r="AY223" i="1" s="1"/>
  <c r="BA223" i="1" s="1"/>
  <c r="BC223" i="1" s="1"/>
  <c r="BE223" i="1" s="1"/>
  <c r="BG223" i="1" s="1"/>
  <c r="BI223" i="1" s="1"/>
  <c r="BK223" i="1" s="1"/>
  <c r="BM223" i="1" s="1"/>
  <c r="BO223" i="1" s="1"/>
  <c r="BQ223" i="1" s="1"/>
  <c r="BS223" i="1" s="1"/>
  <c r="BU223" i="1" s="1"/>
  <c r="BW223" i="1" s="1"/>
  <c r="BX223" i="1"/>
  <c r="BZ223" i="1" s="1"/>
  <c r="CB223" i="1" s="1"/>
  <c r="CD223" i="1" s="1"/>
  <c r="CF223" i="1" s="1"/>
  <c r="CH223" i="1" s="1"/>
  <c r="CJ223" i="1" s="1"/>
  <c r="CL223" i="1" s="1"/>
  <c r="CN223" i="1" s="1"/>
  <c r="CP223" i="1" s="1"/>
  <c r="CR223" i="1" s="1"/>
  <c r="CT223" i="1" s="1"/>
  <c r="CV223" i="1" s="1"/>
  <c r="CX223" i="1" s="1"/>
  <c r="CZ223" i="1" s="1"/>
  <c r="AS225" i="1" l="1"/>
  <c r="AU225" i="1" s="1"/>
  <c r="AW225" i="1" s="1"/>
  <c r="AY225" i="1" s="1"/>
  <c r="BA225" i="1" s="1"/>
  <c r="BC225" i="1" s="1"/>
  <c r="BE225" i="1" s="1"/>
  <c r="BG225" i="1" s="1"/>
  <c r="BI225" i="1" s="1"/>
  <c r="BK225" i="1" s="1"/>
  <c r="BM225" i="1" s="1"/>
  <c r="BO225" i="1" s="1"/>
  <c r="BQ225" i="1" s="1"/>
  <c r="BS225" i="1" s="1"/>
  <c r="BU225" i="1" s="1"/>
  <c r="BW225" i="1" s="1"/>
  <c r="BX225" i="1"/>
  <c r="BZ225" i="1" s="1"/>
  <c r="CB225" i="1" s="1"/>
  <c r="CD225" i="1" s="1"/>
  <c r="CF225" i="1" s="1"/>
  <c r="CH225" i="1" s="1"/>
  <c r="CJ225" i="1" s="1"/>
  <c r="CL225" i="1" s="1"/>
  <c r="CN225" i="1" s="1"/>
  <c r="CP225" i="1" s="1"/>
  <c r="CR225" i="1" s="1"/>
  <c r="CT225" i="1" s="1"/>
  <c r="CV225" i="1" s="1"/>
  <c r="CX225" i="1" s="1"/>
  <c r="CZ225" i="1" s="1"/>
  <c r="J225" i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AF225" i="1" s="1"/>
  <c r="AH225" i="1" s="1"/>
  <c r="AJ225" i="1" s="1"/>
  <c r="AL225" i="1" s="1"/>
  <c r="AN225" i="1" s="1"/>
  <c r="AP225" i="1" s="1"/>
  <c r="AR225" i="1" s="1"/>
  <c r="AS221" i="1" l="1"/>
  <c r="BX221" i="1"/>
  <c r="J221" i="1" l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BZ221" i="1"/>
  <c r="AU221" i="1"/>
  <c r="AF221" i="1" l="1"/>
  <c r="AH221" i="1" s="1"/>
  <c r="AW221" i="1"/>
  <c r="CB221" i="1"/>
  <c r="AJ221" i="1" l="1"/>
  <c r="AL221" i="1" s="1"/>
  <c r="AN221" i="1" s="1"/>
  <c r="AP221" i="1" s="1"/>
  <c r="AR221" i="1" s="1"/>
  <c r="CD221" i="1"/>
  <c r="AY221" i="1"/>
  <c r="BA221" i="1" l="1"/>
  <c r="CF221" i="1"/>
  <c r="CH221" i="1" l="1"/>
  <c r="BC221" i="1"/>
  <c r="BE221" i="1" l="1"/>
  <c r="CJ221" i="1"/>
  <c r="CL221" i="1" l="1"/>
  <c r="BG221" i="1"/>
  <c r="BI221" i="1" l="1"/>
  <c r="CN221" i="1"/>
  <c r="CP221" i="1" l="1"/>
  <c r="BK221" i="1"/>
  <c r="CR221" i="1" l="1"/>
  <c r="BM221" i="1"/>
  <c r="CT221" i="1" l="1"/>
  <c r="BO221" i="1"/>
  <c r="CV221" i="1" l="1"/>
  <c r="BQ221" i="1"/>
  <c r="CX221" i="1" l="1"/>
  <c r="BS221" i="1"/>
  <c r="CZ221" i="1" l="1"/>
  <c r="BU221" i="1"/>
  <c r="BW221" i="1" l="1"/>
</calcChain>
</file>

<file path=xl/sharedStrings.xml><?xml version="1.0" encoding="utf-8"?>
<sst xmlns="http://schemas.openxmlformats.org/spreadsheetml/2006/main" count="667" uniqueCount="284">
  <si>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</si>
  <si>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</si>
  <si>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</si>
  <si>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</si>
  <si>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</si>
  <si>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</si>
  <si>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</si>
  <si>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</si>
  <si>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</si>
  <si>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</si>
  <si>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</si>
  <si>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</si>
  <si>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</si>
  <si>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</si>
  <si>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</si>
  <si>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</si>
  <si>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</si>
  <si>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</si>
  <si>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</si>
  <si>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</si>
  <si>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</si>
  <si>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</si>
  <si>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</si>
  <si>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</si>
  <si>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</si>
  <si>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</si>
  <si>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</si>
  <si>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</si>
  <si>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</si>
  <si>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</si>
  <si>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</si>
  <si>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</si>
  <si>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</si>
  <si>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</si>
  <si>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</si>
  <si>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</si>
  <si>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</si>
  <si>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</si>
  <si>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</si>
  <si>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</si>
  <si>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</si>
  <si>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</si>
  <si>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</si>
  <si>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</si>
  <si>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</si>
  <si>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</si>
  <si>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</si>
  <si>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</si>
  <si>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</si>
  <si>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</si>
  <si>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</si>
  <si>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</si>
  <si>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</si>
  <si>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</si>
  <si>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</si>
  <si>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</si>
  <si>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</si>
  <si>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</si>
  <si>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</si>
  <si>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</si>
  <si>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</si>
  <si>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</si>
  <si>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</si>
  <si>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</si>
  <si>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</si>
  <si>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</si>
  <si>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</si>
  <si>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</si>
  <si>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</si>
  <si>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</si>
  <si>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</si>
  <si>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</si>
  <si>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</si>
  <si>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</si>
  <si>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</si>
  <si>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</si>
  <si>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</si>
  <si>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</si>
  <si>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</si>
  <si>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</si>
  <si>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</si>
  <si>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</si>
  <si>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</si>
  <si>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</si>
  <si>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</si>
  <si>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</si>
  <si>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</si>
  <si>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</si>
  <si>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</si>
  <si>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</si>
  <si>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</si>
  <si>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</si>
  <si>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</si>
  <si>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</si>
  <si>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</si>
  <si>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</si>
  <si>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</si>
  <si>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</si>
  <si>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</si>
  <si>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</si>
  <si>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</si>
  <si>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</si>
  <si>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</si>
  <si>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</si>
  <si>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</si>
  <si>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</si>
  <si>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</si>
  <si>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</si>
  <si>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</si>
  <si>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</si>
  <si>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</si>
  <si>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</si>
  <si>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</si>
  <si>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</si>
  <si>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</si>
  <si>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</si>
  <si>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</si>
  <si>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</si>
  <si>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</si>
  <si>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</si>
  <si>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</si>
  <si>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</si>
  <si>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</si>
  <si>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</si>
  <si>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</si>
  <si>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</si>
  <si>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</si>
  <si>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</si>
  <si>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</si>
  <si>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</si>
  <si>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</si>
  <si>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</si>
  <si>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</si>
  <si>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</si>
  <si>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</si>
  <si>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</si>
  <si>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</si>
  <si>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</si>
  <si>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</si>
  <si>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</si>
  <si>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</si>
  <si>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</si>
  <si>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</si>
  <si>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</si>
  <si>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</si>
  <si>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</si>
  <si>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</si>
  <si>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</si>
  <si>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</si>
  <si>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</si>
  <si>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</si>
  <si>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</si>
  <si>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</si>
  <si>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</si>
  <si>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</si>
  <si>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</si>
  <si>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</si>
  <si>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</si>
  <si>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</si>
  <si>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</si>
  <si>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</si>
  <si>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</si>
  <si>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</si>
  <si>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</si>
  <si>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</si>
  <si>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</si>
  <si>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</si>
  <si>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</si>
  <si>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</si>
  <si>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</si>
  <si>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</si>
  <si>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</si>
  <si>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</si>
  <si>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</si>
  <si>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</si>
  <si>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</si>
  <si>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</si>
  <si>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</si>
  <si>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</si>
  <si>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</si>
  <si>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</si>
  <si>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</si>
  <si>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</si>
  <si>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</si>
  <si>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</si>
  <si>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</si>
  <si>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</si>
  <si>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</si>
  <si>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</si>
  <si>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</si>
  <si>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</si>
  <si>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</si>
  <si>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</si>
  <si>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</si>
  <si>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</si>
  <si>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</si>
  <si>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</si>
  <si>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</si>
  <si>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</si>
  <si>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</si>
  <si>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</si>
  <si>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</si>
  <si>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</si>
  <si>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</si>
  <si>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</si>
  <si>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</si>
  <si>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</si>
  <si>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</si>
  <si>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</si>
  <si>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</si>
  <si>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</si>
  <si>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</si>
  <si>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</si>
  <si>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</si>
  <si>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</si>
  <si>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</si>
  <si>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</si>
  <si>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</si>
  <si>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</si>
  <si>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</si>
  <si>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</si>
  <si>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</si>
  <si>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</si>
  <si>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</si>
  <si>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</si>
  <si>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</si>
  <si>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</si>
  <si>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</si>
  <si>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</si>
  <si>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</si>
  <si>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</si>
  <si>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</si>
  <si>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</si>
  <si>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</si>
  <si>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</si>
  <si>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</si>
  <si>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</si>
  <si>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</si>
  <si>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</si>
  <si>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</si>
  <si>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</si>
  <si>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</si>
  <si>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</si>
  <si>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</si>
  <si>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</si>
  <si>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</si>
  <si>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</si>
  <si>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</si>
  <si>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</si>
  <si>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</si>
  <si>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</si>
  <si>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</si>
  <si>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</si>
  <si>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</si>
  <si>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</si>
  <si>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</si>
  <si>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</si>
  <si>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</si>
  <si>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</si>
  <si>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</si>
  <si>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</si>
  <si>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</si>
  <si>
    <t>Комитет май</t>
  </si>
  <si>
    <t>Уточнение июнь</t>
  </si>
  <si>
    <t>Реконструкция ул. Пермской от ул. Плеханова до ул. Попова</t>
  </si>
  <si>
    <t>20101ST04D</t>
  </si>
  <si>
    <t>121R754010</t>
  </si>
  <si>
    <t>12106ST420, 121R754010</t>
  </si>
  <si>
    <t>безвозмездные поступления</t>
  </si>
  <si>
    <t>Комитет июнь</t>
  </si>
  <si>
    <t>Уточнение август</t>
  </si>
  <si>
    <t>20101ST04J, 2010142570</t>
  </si>
  <si>
    <t>2010141670</t>
  </si>
  <si>
    <t>Строительство проезда на участке от ул. Уральской до ул. Степана Разина</t>
  </si>
  <si>
    <t>Комитет август</t>
  </si>
  <si>
    <t>Уточнение сентябрь</t>
  </si>
  <si>
    <t>Комитет сентябрь</t>
  </si>
  <si>
    <t>Уточнение октябрь</t>
  </si>
  <si>
    <t>Комитет октябрь</t>
  </si>
  <si>
    <t>Уточнение ноябрь</t>
  </si>
  <si>
    <t>Комитет ноябрь</t>
  </si>
  <si>
    <t>Уточнение декабрь</t>
  </si>
  <si>
    <t>1710643460</t>
  </si>
  <si>
    <t>151F367484, 15101SЖ860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</si>
</sst>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3" fillId="4" borderId="0" xfId="0" applyNumberFormat="1" applyFont="1" applyFill="1" applyBorder="1" applyAlignment="1">
      <alignment horizontal="lef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5" fontId="3" fillId="4" borderId="0" xfId="0" applyNumberFormat="1" applyFont="1" applyFill="1" applyBorder="1" applyAlignment="1">
      <alignment horizontal="left"/>
    </xf>
    <xf numFmtId="1" fontId="1" fillId="4" borderId="0" xfId="0" applyNumberFormat="1" applyFont="1" applyFill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top" wrapText="1"/>
    </xf>
    <xf numFmtId="49" fontId="3" fillId="4" borderId="0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0" fillId="2" borderId="8" xfId="0" applyNumberForma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DD236"/>
  <sheetViews>
    <sheetView tabSelected="1" topLeftCell="A8" zoomScale="70" zoomScaleNormal="70" workbookViewId="0">
      <selection activeCell="DA8" sqref="DA1:DD1048576"/>
    </sheetView>
  </sheetViews>
  <sheetFormatPr defaultColWidth="9.140625" defaultRowHeight="18.75" x14ac:dyDescent="0.3"/>
  <cols>
    <col min="1" max="1" width="5.5703125" style="3" customWidth="1"/>
    <col min="2" max="2" width="82.7109375" style="25" customWidth="1"/>
    <col min="3" max="3" width="21.28515625" style="25" customWidth="1"/>
    <col min="4" max="42" width="17.5703125" style="18" hidden="1" customWidth="1"/>
    <col min="43" max="43" width="17.5703125" style="39" hidden="1" customWidth="1"/>
    <col min="44" max="44" width="17.5703125" style="18" customWidth="1"/>
    <col min="45" max="73" width="17.5703125" style="18" hidden="1" customWidth="1"/>
    <col min="74" max="74" width="17.5703125" style="39" hidden="1" customWidth="1"/>
    <col min="75" max="75" width="17.5703125" style="18" customWidth="1"/>
    <col min="76" max="102" width="17.5703125" style="18" hidden="1" customWidth="1"/>
    <col min="103" max="103" width="17.5703125" style="39" hidden="1" customWidth="1"/>
    <col min="104" max="104" width="17.5703125" style="18" customWidth="1"/>
    <col min="105" max="105" width="17.140625" style="8" hidden="1" customWidth="1"/>
    <col min="106" max="106" width="10" style="7" hidden="1" customWidth="1"/>
    <col min="107" max="107" width="9.42578125" style="3" hidden="1" customWidth="1"/>
    <col min="108" max="108" width="9.140625" style="3" hidden="1" customWidth="1"/>
    <col min="109" max="109" width="9.140625" style="3" customWidth="1"/>
    <col min="110" max="16384" width="9.140625" style="3"/>
  </cols>
  <sheetData>
    <row r="1" spans="1:108" x14ac:dyDescent="0.3">
      <c r="BX1" s="19"/>
      <c r="BZ1" s="19"/>
      <c r="CB1" s="19"/>
      <c r="CD1" s="19"/>
      <c r="CF1" s="19"/>
      <c r="CH1" s="19"/>
      <c r="CJ1" s="19"/>
      <c r="CL1" s="19"/>
      <c r="CN1" s="19"/>
      <c r="CP1" s="19"/>
      <c r="CR1" s="19"/>
      <c r="CT1" s="19"/>
      <c r="CV1" s="19"/>
      <c r="CX1" s="19"/>
      <c r="CZ1" s="19" t="s">
        <v>243</v>
      </c>
    </row>
    <row r="2" spans="1:108" x14ac:dyDescent="0.3">
      <c r="BX2" s="19"/>
      <c r="BZ2" s="19"/>
      <c r="CB2" s="19"/>
      <c r="CD2" s="19"/>
      <c r="CF2" s="19"/>
      <c r="CH2" s="19"/>
      <c r="CJ2" s="19"/>
      <c r="CL2" s="19"/>
      <c r="CN2" s="19"/>
      <c r="CP2" s="19"/>
      <c r="CR2" s="19"/>
      <c r="CT2" s="19"/>
      <c r="CV2" s="19"/>
      <c r="CX2" s="19"/>
      <c r="CZ2" s="19" t="s">
        <v>244</v>
      </c>
    </row>
    <row r="3" spans="1:108" x14ac:dyDescent="0.3">
      <c r="BX3" s="19"/>
      <c r="BZ3" s="19"/>
      <c r="CB3" s="19"/>
      <c r="CD3" s="19"/>
      <c r="CF3" s="19"/>
      <c r="CH3" s="19"/>
      <c r="CJ3" s="19"/>
      <c r="CL3" s="19"/>
      <c r="CN3" s="19"/>
      <c r="CP3" s="19"/>
      <c r="CR3" s="19"/>
      <c r="CT3" s="19"/>
      <c r="CV3" s="19"/>
      <c r="CX3" s="19"/>
      <c r="CZ3" s="19" t="s">
        <v>245</v>
      </c>
    </row>
    <row r="5" spans="1:108" x14ac:dyDescent="0.3">
      <c r="CB5" s="19"/>
      <c r="CD5" s="19"/>
      <c r="CF5" s="19"/>
      <c r="CH5" s="19"/>
      <c r="CJ5" s="19"/>
      <c r="CL5" s="19"/>
      <c r="CN5" s="19"/>
      <c r="CP5" s="19"/>
      <c r="CR5" s="19"/>
      <c r="CT5" s="19"/>
      <c r="CV5" s="19"/>
      <c r="CX5" s="19"/>
      <c r="CZ5" s="19" t="s">
        <v>243</v>
      </c>
    </row>
    <row r="6" spans="1:108" x14ac:dyDescent="0.3">
      <c r="CB6" s="19"/>
      <c r="CD6" s="19"/>
      <c r="CF6" s="19"/>
      <c r="CH6" s="19"/>
      <c r="CJ6" s="19"/>
      <c r="CL6" s="19"/>
      <c r="CN6" s="19"/>
      <c r="CP6" s="19"/>
      <c r="CR6" s="19"/>
      <c r="CT6" s="19"/>
      <c r="CV6" s="19"/>
      <c r="CX6" s="19"/>
      <c r="CZ6" s="19" t="s">
        <v>244</v>
      </c>
    </row>
    <row r="7" spans="1:108" x14ac:dyDescent="0.3">
      <c r="CB7" s="19"/>
      <c r="CD7" s="19"/>
      <c r="CF7" s="19"/>
      <c r="CH7" s="19"/>
      <c r="CJ7" s="19"/>
      <c r="CL7" s="19"/>
      <c r="CN7" s="19"/>
      <c r="CP7" s="19"/>
      <c r="CR7" s="19"/>
      <c r="CT7" s="19"/>
      <c r="CV7" s="19"/>
      <c r="CX7" s="19"/>
      <c r="CZ7" s="19" t="s">
        <v>245</v>
      </c>
    </row>
    <row r="8" spans="1:108" x14ac:dyDescent="0.3">
      <c r="CB8" s="19"/>
      <c r="CD8" s="19"/>
      <c r="CF8" s="19"/>
      <c r="CH8" s="19"/>
      <c r="CJ8" s="19"/>
      <c r="CL8" s="19"/>
      <c r="CN8" s="19"/>
      <c r="CP8" s="19"/>
      <c r="CR8" s="19"/>
      <c r="CT8" s="19"/>
      <c r="CV8" s="19"/>
      <c r="CX8" s="19"/>
      <c r="CZ8" s="19" t="s">
        <v>246</v>
      </c>
    </row>
    <row r="9" spans="1:108" ht="15.75" customHeight="1" x14ac:dyDescent="0.3">
      <c r="A9" s="93" t="s">
        <v>17</v>
      </c>
      <c r="B9" s="94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6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8"/>
      <c r="CT9" s="98"/>
      <c r="CU9" s="98"/>
      <c r="CV9" s="97"/>
      <c r="CW9" s="98"/>
      <c r="CX9" s="97"/>
      <c r="CY9" s="98"/>
      <c r="CZ9" s="97"/>
      <c r="DA9" s="9"/>
    </row>
    <row r="10" spans="1:108" ht="19.5" customHeight="1" x14ac:dyDescent="0.3">
      <c r="A10" s="93" t="s">
        <v>211</v>
      </c>
      <c r="B10" s="94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6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8"/>
      <c r="CT10" s="98"/>
      <c r="CU10" s="98"/>
      <c r="CV10" s="97"/>
      <c r="CW10" s="98"/>
      <c r="CX10" s="97"/>
      <c r="CY10" s="98"/>
      <c r="CZ10" s="97"/>
      <c r="DA10" s="9"/>
    </row>
    <row r="11" spans="1:108" x14ac:dyDescent="0.3">
      <c r="A11" s="99"/>
      <c r="B11" s="94"/>
      <c r="C11" s="94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6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8"/>
      <c r="CT11" s="98"/>
      <c r="CU11" s="98"/>
      <c r="CV11" s="97"/>
      <c r="CW11" s="98"/>
      <c r="CX11" s="97"/>
      <c r="CY11" s="98"/>
      <c r="CZ11" s="97"/>
      <c r="DA11" s="9"/>
    </row>
    <row r="12" spans="1:108" x14ac:dyDescent="0.3">
      <c r="A12" s="26"/>
      <c r="B12" s="27"/>
      <c r="C12" s="27"/>
      <c r="BX12" s="19"/>
      <c r="BZ12" s="19"/>
      <c r="CB12" s="19"/>
      <c r="CD12" s="19"/>
      <c r="CF12" s="19"/>
      <c r="CH12" s="19"/>
      <c r="CJ12" s="19"/>
      <c r="CL12" s="19"/>
      <c r="CN12" s="19"/>
      <c r="CP12" s="19"/>
      <c r="CR12" s="19"/>
      <c r="CT12" s="19"/>
      <c r="CV12" s="19"/>
      <c r="CX12" s="19"/>
      <c r="CZ12" s="19" t="s">
        <v>247</v>
      </c>
    </row>
    <row r="13" spans="1:108" ht="18.75" customHeight="1" x14ac:dyDescent="0.3">
      <c r="A13" s="100" t="s">
        <v>0</v>
      </c>
      <c r="B13" s="100" t="s">
        <v>12</v>
      </c>
      <c r="C13" s="100" t="s">
        <v>1</v>
      </c>
      <c r="D13" s="90" t="s">
        <v>23</v>
      </c>
      <c r="E13" s="90" t="s">
        <v>212</v>
      </c>
      <c r="F13" s="90" t="s">
        <v>23</v>
      </c>
      <c r="G13" s="90" t="s">
        <v>214</v>
      </c>
      <c r="H13" s="90" t="s">
        <v>23</v>
      </c>
      <c r="I13" s="90" t="s">
        <v>240</v>
      </c>
      <c r="J13" s="71" t="s">
        <v>23</v>
      </c>
      <c r="K13" s="71" t="s">
        <v>241</v>
      </c>
      <c r="L13" s="71" t="s">
        <v>23</v>
      </c>
      <c r="M13" s="71" t="s">
        <v>248</v>
      </c>
      <c r="N13" s="71" t="s">
        <v>23</v>
      </c>
      <c r="O13" s="71" t="s">
        <v>251</v>
      </c>
      <c r="P13" s="71" t="s">
        <v>23</v>
      </c>
      <c r="Q13" s="71" t="s">
        <v>260</v>
      </c>
      <c r="R13" s="71" t="s">
        <v>23</v>
      </c>
      <c r="S13" s="71" t="s">
        <v>261</v>
      </c>
      <c r="T13" s="71" t="s">
        <v>23</v>
      </c>
      <c r="U13" s="71" t="s">
        <v>262</v>
      </c>
      <c r="V13" s="71" t="s">
        <v>23</v>
      </c>
      <c r="W13" s="71" t="s">
        <v>263</v>
      </c>
      <c r="X13" s="71" t="s">
        <v>23</v>
      </c>
      <c r="Y13" s="71" t="s">
        <v>269</v>
      </c>
      <c r="Z13" s="71" t="s">
        <v>23</v>
      </c>
      <c r="AA13" s="71" t="s">
        <v>270</v>
      </c>
      <c r="AB13" s="71" t="s">
        <v>23</v>
      </c>
      <c r="AC13" s="71" t="s">
        <v>274</v>
      </c>
      <c r="AD13" s="71" t="s">
        <v>23</v>
      </c>
      <c r="AE13" s="71" t="s">
        <v>275</v>
      </c>
      <c r="AF13" s="71" t="s">
        <v>23</v>
      </c>
      <c r="AG13" s="71" t="s">
        <v>276</v>
      </c>
      <c r="AH13" s="71" t="s">
        <v>23</v>
      </c>
      <c r="AI13" s="71" t="s">
        <v>277</v>
      </c>
      <c r="AJ13" s="71" t="s">
        <v>23</v>
      </c>
      <c r="AK13" s="71" t="s">
        <v>278</v>
      </c>
      <c r="AL13" s="71" t="s">
        <v>23</v>
      </c>
      <c r="AM13" s="71" t="s">
        <v>279</v>
      </c>
      <c r="AN13" s="71" t="s">
        <v>23</v>
      </c>
      <c r="AO13" s="71" t="s">
        <v>280</v>
      </c>
      <c r="AP13" s="71" t="s">
        <v>23</v>
      </c>
      <c r="AQ13" s="79" t="s">
        <v>281</v>
      </c>
      <c r="AR13" s="71" t="s">
        <v>23</v>
      </c>
      <c r="AS13" s="69" t="s">
        <v>26</v>
      </c>
      <c r="AT13" s="71" t="s">
        <v>212</v>
      </c>
      <c r="AU13" s="69" t="s">
        <v>26</v>
      </c>
      <c r="AV13" s="71" t="s">
        <v>214</v>
      </c>
      <c r="AW13" s="69" t="s">
        <v>26</v>
      </c>
      <c r="AX13" s="71" t="s">
        <v>240</v>
      </c>
      <c r="AY13" s="69" t="s">
        <v>26</v>
      </c>
      <c r="AZ13" s="71" t="s">
        <v>241</v>
      </c>
      <c r="BA13" s="69" t="s">
        <v>26</v>
      </c>
      <c r="BB13" s="71" t="s">
        <v>248</v>
      </c>
      <c r="BC13" s="69" t="s">
        <v>26</v>
      </c>
      <c r="BD13" s="71" t="s">
        <v>251</v>
      </c>
      <c r="BE13" s="69" t="s">
        <v>26</v>
      </c>
      <c r="BF13" s="71" t="s">
        <v>261</v>
      </c>
      <c r="BG13" s="69" t="s">
        <v>26</v>
      </c>
      <c r="BH13" s="71" t="s">
        <v>263</v>
      </c>
      <c r="BI13" s="69" t="s">
        <v>26</v>
      </c>
      <c r="BJ13" s="71" t="s">
        <v>269</v>
      </c>
      <c r="BK13" s="69" t="s">
        <v>26</v>
      </c>
      <c r="BL13" s="71" t="s">
        <v>270</v>
      </c>
      <c r="BM13" s="69" t="s">
        <v>26</v>
      </c>
      <c r="BN13" s="71" t="s">
        <v>274</v>
      </c>
      <c r="BO13" s="69" t="s">
        <v>26</v>
      </c>
      <c r="BP13" s="71" t="s">
        <v>275</v>
      </c>
      <c r="BQ13" s="69" t="s">
        <v>26</v>
      </c>
      <c r="BR13" s="71" t="s">
        <v>277</v>
      </c>
      <c r="BS13" s="69" t="s">
        <v>26</v>
      </c>
      <c r="BT13" s="71" t="s">
        <v>279</v>
      </c>
      <c r="BU13" s="69" t="s">
        <v>26</v>
      </c>
      <c r="BV13" s="79" t="s">
        <v>281</v>
      </c>
      <c r="BW13" s="69" t="s">
        <v>26</v>
      </c>
      <c r="BX13" s="69" t="s">
        <v>29</v>
      </c>
      <c r="BY13" s="71" t="s">
        <v>212</v>
      </c>
      <c r="BZ13" s="69" t="s">
        <v>29</v>
      </c>
      <c r="CA13" s="71" t="s">
        <v>214</v>
      </c>
      <c r="CB13" s="69" t="s">
        <v>29</v>
      </c>
      <c r="CC13" s="71" t="s">
        <v>240</v>
      </c>
      <c r="CD13" s="69" t="s">
        <v>29</v>
      </c>
      <c r="CE13" s="71" t="s">
        <v>241</v>
      </c>
      <c r="CF13" s="69" t="s">
        <v>29</v>
      </c>
      <c r="CG13" s="71" t="s">
        <v>248</v>
      </c>
      <c r="CH13" s="69" t="s">
        <v>29</v>
      </c>
      <c r="CI13" s="71" t="s">
        <v>251</v>
      </c>
      <c r="CJ13" s="69" t="s">
        <v>29</v>
      </c>
      <c r="CK13" s="71" t="s">
        <v>251</v>
      </c>
      <c r="CL13" s="69" t="s">
        <v>29</v>
      </c>
      <c r="CM13" s="71" t="s">
        <v>263</v>
      </c>
      <c r="CN13" s="69" t="s">
        <v>29</v>
      </c>
      <c r="CO13" s="71" t="s">
        <v>270</v>
      </c>
      <c r="CP13" s="69" t="s">
        <v>29</v>
      </c>
      <c r="CQ13" s="71" t="s">
        <v>275</v>
      </c>
      <c r="CR13" s="69" t="s">
        <v>29</v>
      </c>
      <c r="CS13" s="71" t="s">
        <v>276</v>
      </c>
      <c r="CT13" s="69" t="s">
        <v>29</v>
      </c>
      <c r="CU13" s="71" t="s">
        <v>277</v>
      </c>
      <c r="CV13" s="69" t="s">
        <v>29</v>
      </c>
      <c r="CW13" s="71" t="s">
        <v>279</v>
      </c>
      <c r="CX13" s="69" t="s">
        <v>29</v>
      </c>
      <c r="CY13" s="79" t="s">
        <v>281</v>
      </c>
      <c r="CZ13" s="69" t="s">
        <v>29</v>
      </c>
      <c r="DA13" s="10"/>
    </row>
    <row r="14" spans="1:108" x14ac:dyDescent="0.3">
      <c r="A14" s="101"/>
      <c r="B14" s="102"/>
      <c r="C14" s="101"/>
      <c r="D14" s="91"/>
      <c r="E14" s="91"/>
      <c r="F14" s="91"/>
      <c r="G14" s="91"/>
      <c r="H14" s="91"/>
      <c r="I14" s="91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80"/>
      <c r="AR14" s="72"/>
      <c r="AS14" s="70"/>
      <c r="AT14" s="72"/>
      <c r="AU14" s="70"/>
      <c r="AV14" s="72"/>
      <c r="AW14" s="70"/>
      <c r="AX14" s="72"/>
      <c r="AY14" s="70"/>
      <c r="AZ14" s="72"/>
      <c r="BA14" s="70"/>
      <c r="BB14" s="72"/>
      <c r="BC14" s="70"/>
      <c r="BD14" s="72"/>
      <c r="BE14" s="70"/>
      <c r="BF14" s="72"/>
      <c r="BG14" s="70"/>
      <c r="BH14" s="72"/>
      <c r="BI14" s="70"/>
      <c r="BJ14" s="72"/>
      <c r="BK14" s="70"/>
      <c r="BL14" s="72"/>
      <c r="BM14" s="70"/>
      <c r="BN14" s="72"/>
      <c r="BO14" s="70"/>
      <c r="BP14" s="72"/>
      <c r="BQ14" s="70"/>
      <c r="BR14" s="72"/>
      <c r="BS14" s="70"/>
      <c r="BT14" s="72"/>
      <c r="BU14" s="70"/>
      <c r="BV14" s="80"/>
      <c r="BW14" s="70"/>
      <c r="BX14" s="70"/>
      <c r="BY14" s="72"/>
      <c r="BZ14" s="70"/>
      <c r="CA14" s="72"/>
      <c r="CB14" s="70"/>
      <c r="CC14" s="72"/>
      <c r="CD14" s="70"/>
      <c r="CE14" s="72"/>
      <c r="CF14" s="70"/>
      <c r="CG14" s="72"/>
      <c r="CH14" s="70"/>
      <c r="CI14" s="72"/>
      <c r="CJ14" s="70"/>
      <c r="CK14" s="72"/>
      <c r="CL14" s="70"/>
      <c r="CM14" s="72"/>
      <c r="CN14" s="70"/>
      <c r="CO14" s="72"/>
      <c r="CP14" s="70"/>
      <c r="CQ14" s="72"/>
      <c r="CR14" s="70"/>
      <c r="CS14" s="72"/>
      <c r="CT14" s="70"/>
      <c r="CU14" s="72"/>
      <c r="CV14" s="70"/>
      <c r="CW14" s="72"/>
      <c r="CX14" s="70"/>
      <c r="CY14" s="80"/>
      <c r="CZ14" s="70"/>
      <c r="DA14" s="11"/>
    </row>
    <row r="15" spans="1:108" x14ac:dyDescent="0.3">
      <c r="A15" s="1"/>
      <c r="B15" s="28" t="s">
        <v>2</v>
      </c>
      <c r="C15" s="28"/>
      <c r="D15" s="45">
        <f>D21+D22+D27+D28+D29+D30+D35+D41+D51+D60+D61+D62+D63+D64+D65</f>
        <v>2485883.4999999995</v>
      </c>
      <c r="E15" s="45">
        <f>E21+E22+E27+E28+E29+E30+E35+E41+E51+E60+E61+E62+E63+E64+E65</f>
        <v>-62212.889000000003</v>
      </c>
      <c r="F15" s="45">
        <f>D15+E15</f>
        <v>2423670.6109999996</v>
      </c>
      <c r="G15" s="45">
        <f>G21+G22+G27+G28+G29+G30+G35+G41+G51+G60+G61+G62+G63+G64+G65+G66</f>
        <v>-64802.659999999989</v>
      </c>
      <c r="H15" s="45">
        <f>F15+G15</f>
        <v>2358867.9509999994</v>
      </c>
      <c r="I15" s="45">
        <f>I21+I22+I27+I28+I29+I30+I35+I41+I51+I60+I61+I62+I63+I64+I65+I66</f>
        <v>0</v>
      </c>
      <c r="J15" s="45">
        <f>H15+I15</f>
        <v>2358867.9509999994</v>
      </c>
      <c r="K15" s="45">
        <f>K21+K22+K27+K28+K29+K30+K35+K41+K51+K60+K61+K62+K63+K64+K65+K66</f>
        <v>0</v>
      </c>
      <c r="L15" s="45">
        <f>J15+K15</f>
        <v>2358867.9509999994</v>
      </c>
      <c r="M15" s="45">
        <f>M21+M22+M27+M28+M29+M30+M35+M41+M51+M60+M61+M62+M63+M64+M65+M66+M67+M55</f>
        <v>0</v>
      </c>
      <c r="N15" s="45">
        <f>L15+M15</f>
        <v>2358867.9509999994</v>
      </c>
      <c r="O15" s="45">
        <f>O21+O22+O27+O28+O29+O30+O35+O41+O51+O60+O61+O62+O63+O64+O65+O66+O67+O55</f>
        <v>81307.5</v>
      </c>
      <c r="P15" s="45">
        <f>N15+O15</f>
        <v>2440175.4509999994</v>
      </c>
      <c r="Q15" s="45">
        <f>Q21+Q22+Q27+Q28+Q29+Q30+Q35+Q41+Q51+Q60+Q61+Q62+Q63+Q64+Q65+Q66+Q67+Q55</f>
        <v>0</v>
      </c>
      <c r="R15" s="45">
        <f>P15+Q15</f>
        <v>2440175.4509999994</v>
      </c>
      <c r="S15" s="45">
        <f>S21+S22+S27+S28+S29+S30+S35+S41+S51+S60+S61+S62+S63+S64+S65+S66+S67+S55</f>
        <v>0</v>
      </c>
      <c r="T15" s="45">
        <f>R15+S15</f>
        <v>2440175.4509999994</v>
      </c>
      <c r="U15" s="45">
        <f>U21+U22+U27+U28+U29+U30+U35+U41+U51+U60+U61+U62+U63+U64+U65+U66+U67+U55</f>
        <v>0</v>
      </c>
      <c r="V15" s="45">
        <f>T15+U15</f>
        <v>2440175.4509999994</v>
      </c>
      <c r="W15" s="45">
        <f>W21+W22+W27+W28+W29+W30+W35+W41+W51+W60+W61+W62+W63+W64+W65+W66+W67+W55+W34+W47+W40</f>
        <v>103716.842</v>
      </c>
      <c r="X15" s="45">
        <f>V15+W15</f>
        <v>2543892.2929999996</v>
      </c>
      <c r="Y15" s="45">
        <f>Y21+Y22+Y27+Y28+Y29+Y30+Y35+Y41+Y51+Y60+Y61+Y62+Y63+Y64+Y65+Y66+Y67+Y55+Y34+Y47+Y40</f>
        <v>0</v>
      </c>
      <c r="Z15" s="45">
        <f>X15+Y15</f>
        <v>2543892.2929999996</v>
      </c>
      <c r="AA15" s="45">
        <f>AA21+AA22+AA27+AA28+AA29+AA30+AA35+AA41+AA51+AA60+AA61+AA62+AA63+AA64+AA65+AA66+AA67+AA55+AA34+AA47+AA40</f>
        <v>118506.65100000001</v>
      </c>
      <c r="AB15" s="45">
        <f>Z15+AA15</f>
        <v>2662398.9439999997</v>
      </c>
      <c r="AC15" s="45">
        <f>AC21+AC22+AC27+AC28+AC29+AC30+AC35+AC41+AC51+AC60+AC61+AC62+AC63+AC64+AC65+AC66+AC67+AC55+AC34+AC47+AC40</f>
        <v>0</v>
      </c>
      <c r="AD15" s="45">
        <f>AB15+AC15</f>
        <v>2662398.9439999997</v>
      </c>
      <c r="AE15" s="45">
        <f>AE21+AE22+AE27+AE28+AE29+AE30+AE35+AE41+AE51+AE60+AE61+AE62+AE63+AE64+AE65+AE66+AE67+AE55+AE34+AE47+AE40</f>
        <v>316.65899999999999</v>
      </c>
      <c r="AF15" s="45">
        <f>AD15+AE15</f>
        <v>2662715.6029999997</v>
      </c>
      <c r="AG15" s="45">
        <f>AG21+AG22+AG27+AG28+AG29+AG30+AG35+AG41+AG51+AG60+AG61+AG62+AG63+AG64+AG65+AG66+AG67+AG55+AG34+AG47+AG40</f>
        <v>0</v>
      </c>
      <c r="AH15" s="45">
        <f>AF15+AG15</f>
        <v>2662715.6029999997</v>
      </c>
      <c r="AI15" s="45">
        <f>AI21+AI22+AI27+AI28+AI29+AI30+AI35+AI41+AI51+AI60+AI61+AI62+AI63+AI64+AI65+AI66+AI67+AI55+AI34+AI47+AI40</f>
        <v>137556.40900000001</v>
      </c>
      <c r="AJ15" s="45">
        <f>AH15+AI15</f>
        <v>2800272.0119999996</v>
      </c>
      <c r="AK15" s="45">
        <f>AK21+AK22+AK27+AK28+AK29+AK30+AK35+AK41+AK51+AK60+AK61+AK62+AK63+AK64+AK65+AK66+AK67+AK55+AK34+AK47+AK40</f>
        <v>0</v>
      </c>
      <c r="AL15" s="45">
        <f>AJ15+AK15</f>
        <v>2800272.0119999996</v>
      </c>
      <c r="AM15" s="45">
        <f>AM21+AM22+AM27+AM28+AM29+AM30+AM35+AM41+AM51+AM60+AM61+AM62+AM63+AM64+AM65+AM66+AM67+AM55+AM34+AM47+AM40</f>
        <v>21444.351999999999</v>
      </c>
      <c r="AN15" s="45">
        <f>AL15+AM15</f>
        <v>2821716.3639999996</v>
      </c>
      <c r="AO15" s="21">
        <f>AO21+AO22+AO27+AO28+AO29+AO30+AO35+AO41+AO51+AO60+AO61+AO62+AO63+AO64+AO65+AO66+AO67+AO55+AO34+AO47+AO40</f>
        <v>0</v>
      </c>
      <c r="AP15" s="45">
        <f>AN15+AO15</f>
        <v>2821716.3639999996</v>
      </c>
      <c r="AQ15" s="45">
        <f>AQ21+AQ22+AQ27+AQ28+AQ29+AQ30+AQ35+AQ41+AQ51+AQ60+AQ61+AQ62+AQ63+AQ64+AQ65+AQ66+AQ67+AQ55+AQ34+AQ47+AQ40</f>
        <v>0</v>
      </c>
      <c r="AR15" s="21">
        <f>AP15+AQ15</f>
        <v>2821716.3639999996</v>
      </c>
      <c r="AS15" s="45">
        <f>AS21+AS22+AS27+AS28+AS29+AS30+AS35+AS41+AS51+AS60+AS61+AS62+AS63+AS64+AS65</f>
        <v>1281790.9000000001</v>
      </c>
      <c r="AT15" s="45">
        <f>AT21+AT22+AT27+AT28+AT29+AT30+AT35+AT41+AT51+AT60+AT61+AT62+AT63+AT64+AT65</f>
        <v>0</v>
      </c>
      <c r="AU15" s="45">
        <f>AS15+AT15</f>
        <v>1281790.9000000001</v>
      </c>
      <c r="AV15" s="45">
        <f>AV21+AV22+AV27+AV28+AV29+AV30+AV35+AV41+AV51+AV60+AV61+AV62+AV63+AV64+AV65+AV66</f>
        <v>155932.80000000002</v>
      </c>
      <c r="AW15" s="45">
        <f>AU15+AV15</f>
        <v>1437723.7000000002</v>
      </c>
      <c r="AX15" s="45">
        <f>AX21+AX22+AX27+AX28+AX29+AX30+AX35+AX41+AX51+AX60+AX61+AX62+AX63+AX64+AX65+AX66</f>
        <v>0</v>
      </c>
      <c r="AY15" s="45">
        <f>AW15+AX15</f>
        <v>1437723.7000000002</v>
      </c>
      <c r="AZ15" s="45">
        <f>AZ21+AZ22+AZ27+AZ28+AZ29+AZ30+AZ35+AZ41+AZ51+AZ60+AZ61+AZ62+AZ63+AZ64+AZ65+AZ66</f>
        <v>0</v>
      </c>
      <c r="BA15" s="45">
        <f>AY15+AZ15</f>
        <v>1437723.7000000002</v>
      </c>
      <c r="BB15" s="45">
        <f>BB21+BB22+BB27+BB28+BB29+BB30+BB35+BB41+BB51+BB60+BB61+BB62+BB63+BB64+BB65+BB66+BB67+BB55</f>
        <v>0</v>
      </c>
      <c r="BC15" s="45">
        <f>BA15+BB15</f>
        <v>1437723.7000000002</v>
      </c>
      <c r="BD15" s="45">
        <f>BD21+BD22+BD27+BD28+BD29+BD30+BD35+BD41+BD51+BD60+BD61+BD62+BD63+BD64+BD65+BD66+BD67+BD55</f>
        <v>526931.19999999995</v>
      </c>
      <c r="BE15" s="45">
        <f>BC15+BD15</f>
        <v>1964654.9000000001</v>
      </c>
      <c r="BF15" s="45">
        <f>BF21+BF22+BF27+BF28+BF29+BF30+BF35+BF41+BF51+BF60+BF61+BF62+BF63+BF64+BF65+BF66+BF67+BF55</f>
        <v>0</v>
      </c>
      <c r="BG15" s="45">
        <f>BE15+BF15</f>
        <v>1964654.9000000001</v>
      </c>
      <c r="BH15" s="45">
        <f>BH21+BH22+BH27+BH28+BH29+BH30+BH35+BH41+BH51+BH60+BH61+BH62+BH63+BH64+BH65+BH66+BH67+BH55+BH34+BH47+BH40</f>
        <v>-1379.1590000000001</v>
      </c>
      <c r="BI15" s="45">
        <f>BG15+BH15</f>
        <v>1963275.7410000002</v>
      </c>
      <c r="BJ15" s="45">
        <f>BJ21+BJ22+BJ27+BJ28+BJ29+BJ30+BJ35+BJ41+BJ51+BJ60+BJ61+BJ62+BJ63+BJ64+BJ65+BJ66+BJ67+BJ55+BJ34+BJ47+BJ40</f>
        <v>0</v>
      </c>
      <c r="BK15" s="45">
        <f>BI15+BJ15</f>
        <v>1963275.7410000002</v>
      </c>
      <c r="BL15" s="45">
        <f>BL21+BL22+BL27+BL28+BL29+BL30+BL35+BL41+BL51+BL60+BL61+BL62+BL63+BL64+BL65+BL66+BL67+BL55+BL34+BL47+BL40</f>
        <v>21064.397000000001</v>
      </c>
      <c r="BM15" s="45">
        <f>BK15+BL15</f>
        <v>1984340.1380000003</v>
      </c>
      <c r="BN15" s="45">
        <f>BN21+BN22+BN27+BN28+BN29+BN30+BN35+BN41+BN51+BN60+BN61+BN62+BN63+BN64+BN65+BN66+BN67+BN55+BN34+BN47+BN40</f>
        <v>0</v>
      </c>
      <c r="BO15" s="45">
        <f>BM15+BN15</f>
        <v>1984340.1380000003</v>
      </c>
      <c r="BP15" s="45">
        <f>BP21+BP22+BP27+BP28+BP29+BP30+BP35+BP41+BP51+BP60+BP61+BP62+BP63+BP64+BP65+BP66+BP67+BP55+BP34+BP47+BP40</f>
        <v>-316.65899999999999</v>
      </c>
      <c r="BQ15" s="45">
        <f>BO15+BP15</f>
        <v>1984023.4790000003</v>
      </c>
      <c r="BR15" s="45">
        <f>BR21+BR22+BR27+BR28+BR29+BR30+BR35+BR41+BR51+BR60+BR61+BR62+BR63+BR64+BR65+BR66+BR67+BR55+BR34+BR47+BR40</f>
        <v>-79891.527999999991</v>
      </c>
      <c r="BS15" s="45">
        <f>BQ15+BR15</f>
        <v>1904131.9510000004</v>
      </c>
      <c r="BT15" s="45">
        <f>BT21+BT22+BT27+BT28+BT29+BT30+BT35+BT41+BT51+BT60+BT61+BT62+BT63+BT64+BT65+BT66+BT67+BT55+BT34+BT47+BT40</f>
        <v>-21444.351999999999</v>
      </c>
      <c r="BU15" s="45">
        <f>BS15+BT15</f>
        <v>1882687.5990000004</v>
      </c>
      <c r="BV15" s="45">
        <f>BV21+BV22+BV27+BV28+BV29+BV30+BV35+BV41+BV51+BV60+BV61+BV62+BV63+BV64+BV65+BV66+BV67+BV55+BV34+BV47+BV40</f>
        <v>0</v>
      </c>
      <c r="BW15" s="21">
        <f>BU15+BV15</f>
        <v>1882687.5990000004</v>
      </c>
      <c r="BX15" s="45">
        <f>BX21+BX22+BX27+BX28+BX29+BX30+BX35+BX41+BX51+BX60+BX61+BX62+BX63+BX64+BX65</f>
        <v>1617032.4000000001</v>
      </c>
      <c r="BY15" s="45">
        <f>BY21+BY22+BY27+BY28+BY29+BY30+BY35+BY41+BY51+BY60+BY61+BY62+BY63+BY64+BY65</f>
        <v>0</v>
      </c>
      <c r="BZ15" s="46">
        <f>BX15+BY15</f>
        <v>1617032.4000000001</v>
      </c>
      <c r="CA15" s="45">
        <f>CA21+CA22+CA27+CA28+CA29+CA30+CA35+CA41+CA51+CA60+CA61+CA62+CA63+CA64+CA65+CA66</f>
        <v>0</v>
      </c>
      <c r="CB15" s="46">
        <f>BZ15+CA15</f>
        <v>1617032.4000000001</v>
      </c>
      <c r="CC15" s="45">
        <f>CC21+CC22+CC27+CC28+CC29+CC30+CC35+CC41+CC51+CC60+CC61+CC62+CC63+CC64+CC65+CC66</f>
        <v>0</v>
      </c>
      <c r="CD15" s="46">
        <f>CB15+CC15</f>
        <v>1617032.4000000001</v>
      </c>
      <c r="CE15" s="45">
        <f>CE21+CE22+CE27+CE28+CE29+CE30+CE35+CE41+CE51+CE60+CE61+CE62+CE63+CE64+CE65+CE66</f>
        <v>0</v>
      </c>
      <c r="CF15" s="46">
        <f>CD15+CE15</f>
        <v>1617032.4000000001</v>
      </c>
      <c r="CG15" s="45">
        <f>CG21+CG22+CG27+CG28+CG29+CG30+CG35+CG41+CG51+CG60+CG61+CG62+CG63+CG64+CG65+CG66+CG67+CG55</f>
        <v>0</v>
      </c>
      <c r="CH15" s="46">
        <f>CF15+CG15</f>
        <v>1617032.4000000001</v>
      </c>
      <c r="CI15" s="45">
        <f>CI21+CI22+CI27+CI28+CI29+CI30+CI35+CI41+CI51+CI60+CI61+CI62+CI63+CI64+CI65+CI66+CI67+CI55</f>
        <v>43694.3</v>
      </c>
      <c r="CJ15" s="46">
        <f>CH15+CI15</f>
        <v>1660726.7000000002</v>
      </c>
      <c r="CK15" s="45">
        <f>CK21+CK22+CK27+CK28+CK29+CK30+CK35+CK41+CK51+CK60+CK61+CK62+CK63+CK64+CK65+CK66+CK67+CK55</f>
        <v>0</v>
      </c>
      <c r="CL15" s="46">
        <f>CJ15+CK15</f>
        <v>1660726.7000000002</v>
      </c>
      <c r="CM15" s="45">
        <f>CM21+CM22+CM27+CM28+CM29+CM30+CM35+CM41+CM51+CM60+CM61+CM62+CM63+CM64+CM65+CM66+CM67+CM55+CM34+CM47+CM40</f>
        <v>0</v>
      </c>
      <c r="CN15" s="46">
        <f>CL15+CM15</f>
        <v>1660726.7000000002</v>
      </c>
      <c r="CO15" s="45">
        <f>CO21+CO22+CO27+CO28+CO29+CO30+CO35+CO41+CO51+CO60+CO61+CO62+CO63+CO64+CO65+CO66+CO67+CO55+CO34+CO47+CO40</f>
        <v>-42529.133999999998</v>
      </c>
      <c r="CP15" s="46">
        <f>CN15+CO15</f>
        <v>1618197.5660000001</v>
      </c>
      <c r="CQ15" s="45">
        <f>CQ21+CQ22+CQ27+CQ28+CQ29+CQ30+CQ35+CQ41+CQ51+CQ60+CQ61+CQ62+CQ63+CQ64+CQ65+CQ66+CQ67+CQ55+CQ34+CQ47+CQ40</f>
        <v>0</v>
      </c>
      <c r="CR15" s="46">
        <f>CP15+CQ15</f>
        <v>1618197.5660000001</v>
      </c>
      <c r="CS15" s="45">
        <f>CS21+CS22+CS27+CS28+CS29+CS30+CS35+CS41+CS51+CS60+CS61+CS62+CS63+CS64+CS65+CS66+CS67+CS55+CS34+CS47+CS40</f>
        <v>0</v>
      </c>
      <c r="CT15" s="46">
        <f>CR15+CS15</f>
        <v>1618197.5660000001</v>
      </c>
      <c r="CU15" s="45">
        <f>CU21+CU22+CU27+CU28+CU29+CU30+CU35+CU41+CU51+CU60+CU61+CU62+CU63+CU64+CU65+CU66+CU67+CU55+CU34+CU47+CU40</f>
        <v>-9919.9039999999932</v>
      </c>
      <c r="CV15" s="46">
        <f>CT15+CU15</f>
        <v>1608277.662</v>
      </c>
      <c r="CW15" s="45">
        <f>CW21+CW22+CW27+CW28+CW29+CW30+CW35+CW41+CW51+CW60+CW61+CW62+CW63+CW64+CW65+CW66+CW67+CW55+CW34+CW47+CW40</f>
        <v>0</v>
      </c>
      <c r="CX15" s="46">
        <f>CV15+CW15</f>
        <v>1608277.662</v>
      </c>
      <c r="CY15" s="45">
        <f>CY21+CY22+CY27+CY28+CY29+CY30+CY35+CY41+CY51+CY60+CY61+CY62+CY63+CY64+CY65+CY66+CY67+CY55+CY34+CY47+CY40</f>
        <v>0</v>
      </c>
      <c r="CZ15" s="22">
        <f>CX15+CY15</f>
        <v>1608277.662</v>
      </c>
      <c r="DA15" s="47"/>
      <c r="DB15" s="48"/>
      <c r="DC15" s="49"/>
      <c r="DD15" s="49"/>
    </row>
    <row r="16" spans="1:108" x14ac:dyDescent="0.3">
      <c r="A16" s="1"/>
      <c r="B16" s="28" t="s">
        <v>5</v>
      </c>
      <c r="C16" s="28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21"/>
      <c r="AP16" s="45"/>
      <c r="AQ16" s="45"/>
      <c r="AR16" s="21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21"/>
      <c r="BX16" s="45"/>
      <c r="BY16" s="45"/>
      <c r="BZ16" s="46"/>
      <c r="CA16" s="45"/>
      <c r="CB16" s="46"/>
      <c r="CC16" s="45"/>
      <c r="CD16" s="46"/>
      <c r="CE16" s="45"/>
      <c r="CF16" s="46"/>
      <c r="CG16" s="45"/>
      <c r="CH16" s="46"/>
      <c r="CI16" s="45"/>
      <c r="CJ16" s="46"/>
      <c r="CK16" s="45"/>
      <c r="CL16" s="46"/>
      <c r="CM16" s="45"/>
      <c r="CN16" s="46"/>
      <c r="CO16" s="45"/>
      <c r="CP16" s="46"/>
      <c r="CQ16" s="45"/>
      <c r="CR16" s="46"/>
      <c r="CS16" s="45"/>
      <c r="CT16" s="46"/>
      <c r="CU16" s="45"/>
      <c r="CV16" s="46"/>
      <c r="CW16" s="45"/>
      <c r="CX16" s="46"/>
      <c r="CY16" s="45"/>
      <c r="CZ16" s="22"/>
      <c r="DA16" s="47"/>
      <c r="DB16" s="48"/>
      <c r="DC16" s="49"/>
      <c r="DD16" s="49"/>
    </row>
    <row r="17" spans="1:108" s="49" customFormat="1" hidden="1" x14ac:dyDescent="0.3">
      <c r="A17" s="44"/>
      <c r="B17" s="50" t="s">
        <v>6</v>
      </c>
      <c r="C17" s="51"/>
      <c r="D17" s="52">
        <f>D21+D24+D27+D28+D29+D32+D37+D43+D53+D60+D61+D62+D63+D64+D65</f>
        <v>1414161.8</v>
      </c>
      <c r="E17" s="52">
        <f>E21+E24+E27+E28+E29+E32+E37+E43+E53+E60+E61+E62+E63+E64+E65</f>
        <v>-62212.889000000003</v>
      </c>
      <c r="F17" s="52">
        <f t="shared" ref="F17:F102" si="0">D17+E17</f>
        <v>1351948.9110000001</v>
      </c>
      <c r="G17" s="52">
        <f>G21+G24+G27+G28+G29+G32+G37+G43+G53+G60+G61+G62+G63+G64+G65+G66</f>
        <v>-64802.659999999989</v>
      </c>
      <c r="H17" s="52">
        <f t="shared" ref="H17:H19" si="1">F17+G17</f>
        <v>1287146.2510000002</v>
      </c>
      <c r="I17" s="52">
        <f>I21+I24+I27+I28+I29+I32+I37+I43+I53+I60+I61+I62+I63+I64+I65+I66</f>
        <v>0</v>
      </c>
      <c r="J17" s="52">
        <f>H17+I17</f>
        <v>1287146.2510000002</v>
      </c>
      <c r="K17" s="52">
        <f>K21+K24+K27+K28+K29+K32+K37+K43+K53+K60+K61+K62+K63+K64+K65+K66</f>
        <v>0</v>
      </c>
      <c r="L17" s="52">
        <f>J17+K17</f>
        <v>1287146.2510000002</v>
      </c>
      <c r="M17" s="52">
        <f>M21+M24+M27+M28+M29+M32+M37+M43+M53+M60+M61+M62+M63+M64+M65+M66+M69+M57</f>
        <v>0</v>
      </c>
      <c r="N17" s="52">
        <f>L17+M17</f>
        <v>1287146.2510000002</v>
      </c>
      <c r="O17" s="52">
        <f>O21+O24+O27+O28+O29+O32+O37+O43+O53+O60+O61+O62+O63+O64+O65+O66+O69+O57</f>
        <v>0</v>
      </c>
      <c r="P17" s="52">
        <f>N17+O17</f>
        <v>1287146.2510000002</v>
      </c>
      <c r="Q17" s="52">
        <f>Q21+Q24+Q27+Q28+Q29+Q32+Q37+Q43+Q53+Q60+Q61+Q62+Q63+Q64+Q65+Q66+Q69+Q57</f>
        <v>0</v>
      </c>
      <c r="R17" s="52">
        <f>P17+Q17</f>
        <v>1287146.2510000002</v>
      </c>
      <c r="S17" s="52">
        <f>S21+S24+S27+S28+S29+S32+S37+S43+S53+S60+S61+S62+S63+S64+S65+S66+S69+S57</f>
        <v>0</v>
      </c>
      <c r="T17" s="52">
        <f>R17+S17</f>
        <v>1287146.2510000002</v>
      </c>
      <c r="U17" s="52">
        <f>U21+U24+U27+U28+U29+U32+U37+U43+U53+U60+U61+U62+U63+U64+U65+U66+U69+U57</f>
        <v>0</v>
      </c>
      <c r="V17" s="52">
        <f>T17+U17</f>
        <v>1287146.2510000002</v>
      </c>
      <c r="W17" s="52">
        <f>W21+W24+W27+W28+W29+W32+W37+W43+W53+W60+W61+W62+W63+W64+W65+W66+W69+W57+W34+W49+W40</f>
        <v>-111049.251</v>
      </c>
      <c r="X17" s="52">
        <f t="shared" ref="X17:X22" si="2">V17+W17</f>
        <v>1176097.0000000002</v>
      </c>
      <c r="Y17" s="52">
        <f>Y21+Y24+Y27+Y28+Y29+Y32+Y37+Y43+Y53+Y60+Y61+Y62+Y63+Y64+Y65+Y66+Y69+Y57+Y34+Y49+Y40</f>
        <v>0</v>
      </c>
      <c r="Z17" s="52">
        <f t="shared" ref="Z17:Z22" si="3">X17+Y17</f>
        <v>1176097.0000000002</v>
      </c>
      <c r="AA17" s="52">
        <f>AA21+AA24+AA27+AA28+AA29+AA32+AA37+AA43+AA53+AA60+AA61+AA62+AA63+AA64+AA65+AA66+AA69+AA57+AA34+AA49+AA40</f>
        <v>-161575.31400000004</v>
      </c>
      <c r="AB17" s="52">
        <f t="shared" ref="AB17:AB22" si="4">Z17+AA17</f>
        <v>1014521.6860000002</v>
      </c>
      <c r="AC17" s="52">
        <f>AC21+AC24+AC27+AC28+AC29+AC32+AC37+AC43+AC53+AC60+AC61+AC62+AC63+AC64+AC65+AC66+AC69+AC57+AC34+AC49+AC40</f>
        <v>0</v>
      </c>
      <c r="AD17" s="52">
        <f t="shared" ref="AD17:AD22" si="5">AB17+AC17</f>
        <v>1014521.6860000002</v>
      </c>
      <c r="AE17" s="52">
        <f>AE21+AE24+AE27+AE28+AE29+AE32+AE37+AE43+AE53+AE60+AE61+AE62+AE63+AE64+AE65+AE66+AE69+AE57+AE34+AE49+AE40</f>
        <v>316.65899999999999</v>
      </c>
      <c r="AF17" s="52">
        <f t="shared" ref="AF17:AF22" si="6">AD17+AE17</f>
        <v>1014838.3450000002</v>
      </c>
      <c r="AG17" s="52">
        <f>AG21+AG24+AG27+AG28+AG29+AG32+AG37+AG43+AG53+AG60+AG61+AG62+AG63+AG64+AG65+AG66+AG69+AG57+AG34+AG49+AG40</f>
        <v>0</v>
      </c>
      <c r="AH17" s="52">
        <f t="shared" ref="AH17:AH22" si="7">AF17+AG17</f>
        <v>1014838.3450000002</v>
      </c>
      <c r="AI17" s="52">
        <f>AI21+AI24+AI27+AI28+AI29+AI32+AI37+AI43+AI53+AI60+AI61+AI62+AI63+AI64+AI65+AI66+AI69+AI57+AI34+AI49+AI40</f>
        <v>137556.40900000001</v>
      </c>
      <c r="AJ17" s="52">
        <f t="shared" ref="AJ17:AJ22" si="8">AH17+AI17</f>
        <v>1152394.7540000002</v>
      </c>
      <c r="AK17" s="52">
        <f>AK21+AK24+AK27+AK28+AK29+AK32+AK37+AK43+AK53+AK60+AK61+AK62+AK63+AK64+AK65+AK66+AK69+AK57+AK34+AK49+AK40</f>
        <v>0</v>
      </c>
      <c r="AL17" s="52">
        <f t="shared" ref="AL17:AL22" si="9">AJ17+AK17</f>
        <v>1152394.7540000002</v>
      </c>
      <c r="AM17" s="52">
        <f>AM21+AM24+AM27+AM28+AM29+AM32+AM37+AM43+AM53+AM60+AM61+AM62+AM63+AM64+AM65+AM66+AM69+AM57+AM34+AM49+AM40</f>
        <v>21444.351999999999</v>
      </c>
      <c r="AN17" s="52">
        <f t="shared" ref="AN17:AN22" si="10">AL17+AM17</f>
        <v>1173839.1060000001</v>
      </c>
      <c r="AO17" s="23">
        <f>AO21+AO24+AO27+AO28+AO29+AO32+AO37+AO43+AO53+AO60+AO61+AO62+AO63+AO64+AO65+AO66+AO69+AO57+AO34+AO49+AO40</f>
        <v>0</v>
      </c>
      <c r="AP17" s="52">
        <f t="shared" ref="AP17:AP22" si="11">AN17+AO17</f>
        <v>1173839.1060000001</v>
      </c>
      <c r="AQ17" s="52">
        <f>AQ21+AQ24+AQ27+AQ28+AQ29+AQ32+AQ37+AQ43+AQ53+AQ60+AQ61+AQ62+AQ63+AQ64+AQ65+AQ66+AQ69+AQ57+AQ34+AQ49+AQ40</f>
        <v>0</v>
      </c>
      <c r="AR17" s="52">
        <f t="shared" ref="AR17:AR22" si="12">AP17+AQ17</f>
        <v>1173839.1060000001</v>
      </c>
      <c r="AS17" s="52">
        <f>AS21+AS24+AS27+AS28+AS29+AS32+AS37+AS43+AS53+AS60+AS61+AS62+AS63+AS64+AS65</f>
        <v>1046269.4000000001</v>
      </c>
      <c r="AT17" s="52">
        <f>AT21+AT24+AT27+AT28+AT29+AT32+AT37+AT43+AT53+AT60+AT61+AT62+AT63+AT64+AT65</f>
        <v>0</v>
      </c>
      <c r="AU17" s="52">
        <f t="shared" ref="AU17:AU102" si="13">AS17+AT17</f>
        <v>1046269.4000000001</v>
      </c>
      <c r="AV17" s="52">
        <f>AV21+AV24+AV27+AV28+AV29+AV32+AV37+AV43+AV53+AV60+AV61+AV62+AV63+AV64+AV65+AV66</f>
        <v>49160.2</v>
      </c>
      <c r="AW17" s="52">
        <f>AU17+AV17</f>
        <v>1095429.6000000001</v>
      </c>
      <c r="AX17" s="52">
        <f>AX21+AX24+AX27+AX28+AX29+AX32+AX37+AX43+AX53+AX60+AX61+AX62+AX63+AX64+AX65+AX66</f>
        <v>0</v>
      </c>
      <c r="AY17" s="52">
        <f t="shared" ref="AY17:AY22" si="14">AW17+AX17</f>
        <v>1095429.6000000001</v>
      </c>
      <c r="AZ17" s="52">
        <f>AZ21+AZ24+AZ27+AZ28+AZ29+AZ32+AZ37+AZ43+AZ53+AZ60+AZ61+AZ62+AZ63+AZ64+AZ65+AZ66</f>
        <v>0</v>
      </c>
      <c r="BA17" s="52">
        <f t="shared" ref="BA17:BA22" si="15">AY17+AZ17</f>
        <v>1095429.6000000001</v>
      </c>
      <c r="BB17" s="52">
        <f>BB21+BB24+BB27+BB28+BB29+BB32+BB37+BB43+BB53+BB60+BB61+BB62+BB63+BB64+BB65+BB66+BB69+BB57</f>
        <v>0</v>
      </c>
      <c r="BC17" s="52">
        <f>BA17+BB17</f>
        <v>1095429.6000000001</v>
      </c>
      <c r="BD17" s="52">
        <f>BD21+BD24+BD27+BD28+BD29+BD32+BD37+BD43+BD53+BD60+BD61+BD62+BD63+BD64+BD65+BD66+BD69+BD57</f>
        <v>0</v>
      </c>
      <c r="BE17" s="52">
        <f>BC17+BD17</f>
        <v>1095429.6000000001</v>
      </c>
      <c r="BF17" s="52">
        <f>BF21+BF24+BF27+BF28+BF29+BF32+BF37+BF43+BF53+BF60+BF61+BF62+BF63+BF64+BF65+BF66+BF69+BF57</f>
        <v>0</v>
      </c>
      <c r="BG17" s="52">
        <f>BE17+BF17</f>
        <v>1095429.6000000001</v>
      </c>
      <c r="BH17" s="52">
        <f>BH21+BH24+BH27+BH28+BH29+BH32+BH37+BH43+BH53+BH60+BH61+BH62+BH63+BH64+BH65+BH66+BH69+BH57+BH34+BH49+BH40</f>
        <v>-1379.1590000000001</v>
      </c>
      <c r="BI17" s="52">
        <f>BG17+BH17</f>
        <v>1094050.4410000001</v>
      </c>
      <c r="BJ17" s="52">
        <f>BJ21+BJ24+BJ27+BJ28+BJ29+BJ32+BJ37+BJ43+BJ53+BJ60+BJ61+BJ62+BJ63+BJ64+BJ65+BJ66+BJ69+BJ57+BJ34+BJ49+BJ40</f>
        <v>0</v>
      </c>
      <c r="BK17" s="52">
        <f>BI17+BJ17</f>
        <v>1094050.4410000001</v>
      </c>
      <c r="BL17" s="52">
        <f>BL21+BL24+BL27+BL28+BL29+BL32+BL37+BL43+BL53+BL60+BL61+BL62+BL63+BL64+BL65+BL66+BL69+BL57+BL34+BL49+BL40</f>
        <v>21064.397000000001</v>
      </c>
      <c r="BM17" s="52">
        <f>BK17+BL17</f>
        <v>1115114.8380000002</v>
      </c>
      <c r="BN17" s="52">
        <f>BN21+BN24+BN27+BN28+BN29+BN32+BN37+BN43+BN53+BN60+BN61+BN62+BN63+BN64+BN65+BN66+BN69+BN57+BN34+BN49+BN40</f>
        <v>0</v>
      </c>
      <c r="BO17" s="52">
        <f>BM17+BN17</f>
        <v>1115114.8380000002</v>
      </c>
      <c r="BP17" s="52">
        <f>BP21+BP24+BP27+BP28+BP29+BP32+BP37+BP43+BP53+BP60+BP61+BP62+BP63+BP64+BP65+BP66+BP69+BP57+BP34+BP49+BP40</f>
        <v>-316.65899999999999</v>
      </c>
      <c r="BQ17" s="52">
        <f>BO17+BP17</f>
        <v>1114798.1790000002</v>
      </c>
      <c r="BR17" s="52">
        <f>BR21+BR24+BR27+BR28+BR29+BR32+BR37+BR43+BR53+BR60+BR61+BR62+BR63+BR64+BR65+BR66+BR69+BR57+BR34+BR49+BR40</f>
        <v>-79891.527999999991</v>
      </c>
      <c r="BS17" s="52">
        <f>BQ17+BR17</f>
        <v>1034906.6510000003</v>
      </c>
      <c r="BT17" s="52">
        <f>BT21+BT24+BT27+BT28+BT29+BT32+BT37+BT43+BT53+BT60+BT61+BT62+BT63+BT64+BT65+BT66+BT69+BT57+BT34+BT49+BT40</f>
        <v>-21444.351999999999</v>
      </c>
      <c r="BU17" s="52">
        <f>BS17+BT17</f>
        <v>1013462.2990000003</v>
      </c>
      <c r="BV17" s="52">
        <f>BV21+BV24+BV27+BV28+BV29+BV32+BV37+BV43+BV53+BV60+BV61+BV62+BV63+BV64+BV65+BV66+BV69+BV57+BV34+BV49+BV40</f>
        <v>0</v>
      </c>
      <c r="BW17" s="52">
        <f>BU17+BV17</f>
        <v>1013462.2990000003</v>
      </c>
      <c r="BX17" s="52">
        <f>BX21+BX24+BX27+BX28+BX29+BX32+BX37+BX43+BX53+BX60+BX61+BX62+BX63+BX64+BX65</f>
        <v>1382127.2</v>
      </c>
      <c r="BY17" s="52">
        <f>BY21+BY24+BY27+BY28+BY29+BY32+BY37+BY43+BY53+BY60+BY61+BY62+BY63+BY64+BY65</f>
        <v>0</v>
      </c>
      <c r="BZ17" s="53">
        <f t="shared" ref="BZ17:BZ102" si="16">BX17+BY17</f>
        <v>1382127.2</v>
      </c>
      <c r="CA17" s="52">
        <f>CA21+CA24+CA27+CA28+CA29+CA32+CA37+CA43+CA53+CA60+CA61+CA62+CA63+CA64+CA65+CA66</f>
        <v>0</v>
      </c>
      <c r="CB17" s="53">
        <f>BZ17+CA17</f>
        <v>1382127.2</v>
      </c>
      <c r="CC17" s="52">
        <f>CC21+CC24+CC27+CC28+CC29+CC32+CC37+CC43+CC53+CC60+CC61+CC62+CC63+CC64+CC65+CC66</f>
        <v>0</v>
      </c>
      <c r="CD17" s="53">
        <f t="shared" ref="CD17:CD22" si="17">CB17+CC17</f>
        <v>1382127.2</v>
      </c>
      <c r="CE17" s="52">
        <f>CE21+CE24+CE27+CE28+CE29+CE32+CE37+CE43+CE53+CE60+CE61+CE62+CE63+CE64+CE65+CE66</f>
        <v>0</v>
      </c>
      <c r="CF17" s="53">
        <f t="shared" ref="CF17:CF22" si="18">CD17+CE17</f>
        <v>1382127.2</v>
      </c>
      <c r="CG17" s="52">
        <f>CG21+CG24+CG27+CG28+CG29+CG32+CG37+CG43+CG53+CG60+CG61+CG62+CG63+CG64+CG65+CG66+CG69+CG57</f>
        <v>0</v>
      </c>
      <c r="CH17" s="53">
        <f t="shared" ref="CH17:CH22" si="19">CF17+CG17</f>
        <v>1382127.2</v>
      </c>
      <c r="CI17" s="52">
        <f>CI21+CI24+CI27+CI28+CI29+CI32+CI37+CI43+CI53+CI60+CI61+CI62+CI63+CI64+CI65+CI66+CI69+CI57</f>
        <v>-66581.3</v>
      </c>
      <c r="CJ17" s="53">
        <f t="shared" ref="CJ17:CJ22" si="20">CH17+CI17</f>
        <v>1315545.8999999999</v>
      </c>
      <c r="CK17" s="52">
        <f>CK21+CK24+CK27+CK28+CK29+CK32+CK37+CK43+CK53+CK60+CK61+CK62+CK63+CK64+CK65+CK66+CK69+CK57</f>
        <v>0</v>
      </c>
      <c r="CL17" s="53">
        <f t="shared" ref="CL17:CL22" si="21">CJ17+CK17</f>
        <v>1315545.8999999999</v>
      </c>
      <c r="CM17" s="52">
        <f>CM21+CM24+CM27+CM28+CM29+CM32+CM37+CM43+CM53+CM60+CM61+CM62+CM63+CM64+CM65+CM66+CM69+CM57+CM34+CM49+CM40</f>
        <v>0</v>
      </c>
      <c r="CN17" s="53">
        <f t="shared" ref="CN17:CN22" si="22">CL17+CM17</f>
        <v>1315545.8999999999</v>
      </c>
      <c r="CO17" s="52">
        <f>CO21+CO24+CO27+CO28+CO29+CO32+CO37+CO43+CO53+CO60+CO61+CO62+CO63+CO64+CO65+CO66+CO69+CO57+CO34+CO49+CO40</f>
        <v>-42529.133999999998</v>
      </c>
      <c r="CP17" s="53">
        <f t="shared" ref="CP17:CP22" si="23">CN17+CO17</f>
        <v>1273016.7659999998</v>
      </c>
      <c r="CQ17" s="52">
        <f>CQ21+CQ24+CQ27+CQ28+CQ29+CQ32+CQ37+CQ43+CQ53+CQ60+CQ61+CQ62+CQ63+CQ64+CQ65+CQ66+CQ69+CQ57+CQ34+CQ49+CQ40</f>
        <v>0</v>
      </c>
      <c r="CR17" s="53">
        <f t="shared" ref="CR17:CR22" si="24">CP17+CQ17</f>
        <v>1273016.7659999998</v>
      </c>
      <c r="CS17" s="52">
        <f>CS21+CS24+CS27+CS28+CS29+CS32+CS37+CS43+CS53+CS60+CS61+CS62+CS63+CS64+CS65+CS66+CS69+CS57+CS34+CS49+CS40</f>
        <v>0</v>
      </c>
      <c r="CT17" s="53">
        <f t="shared" ref="CT17:CT22" si="25">CR17+CS17</f>
        <v>1273016.7659999998</v>
      </c>
      <c r="CU17" s="52">
        <f>CU21+CU24+CU27+CU28+CU29+CU32+CU37+CU43+CU53+CU60+CU61+CU62+CU63+CU64+CU65+CU66+CU69+CU57+CU34+CU49+CU40</f>
        <v>-9919.9039999999932</v>
      </c>
      <c r="CV17" s="53">
        <f t="shared" ref="CV17:CV22" si="26">CT17+CU17</f>
        <v>1263096.8619999997</v>
      </c>
      <c r="CW17" s="52">
        <f>CW21+CW24+CW27+CW28+CW29+CW32+CW37+CW43+CW53+CW60+CW61+CW62+CW63+CW64+CW65+CW66+CW69+CW57+CW34+CW49+CW40</f>
        <v>0</v>
      </c>
      <c r="CX17" s="53">
        <f t="shared" ref="CX17:CX22" si="27">CV17+CW17</f>
        <v>1263096.8619999997</v>
      </c>
      <c r="CY17" s="52">
        <f>CY21+CY24+CY27+CY28+CY29+CY32+CY37+CY43+CY53+CY60+CY61+CY62+CY63+CY64+CY65+CY66+CY69+CY57+CY34+CY49+CY40</f>
        <v>0</v>
      </c>
      <c r="CZ17" s="53">
        <f t="shared" ref="CZ17:CZ22" si="28">CX17+CY17</f>
        <v>1263096.8619999997</v>
      </c>
      <c r="DA17" s="54"/>
      <c r="DB17" s="48" t="s">
        <v>28</v>
      </c>
      <c r="DC17" s="55"/>
    </row>
    <row r="18" spans="1:108" x14ac:dyDescent="0.3">
      <c r="A18" s="1"/>
      <c r="B18" s="64" t="s">
        <v>11</v>
      </c>
      <c r="C18" s="28"/>
      <c r="D18" s="45">
        <f>D25+D33+D38+D44+D54</f>
        <v>111810.7</v>
      </c>
      <c r="E18" s="45">
        <f>E25+E33+E38+E44+E54</f>
        <v>0</v>
      </c>
      <c r="F18" s="45">
        <f t="shared" si="0"/>
        <v>111810.7</v>
      </c>
      <c r="G18" s="45">
        <f>G25+G33+G38+G44+G54</f>
        <v>0</v>
      </c>
      <c r="H18" s="45">
        <f t="shared" si="1"/>
        <v>111810.7</v>
      </c>
      <c r="I18" s="45">
        <f>I25+I33+I38+I44+I54</f>
        <v>0</v>
      </c>
      <c r="J18" s="45">
        <f>H18+I18</f>
        <v>111810.7</v>
      </c>
      <c r="K18" s="45">
        <f>K25+K33+K38+K44+K54</f>
        <v>0</v>
      </c>
      <c r="L18" s="45">
        <f>J18+K18</f>
        <v>111810.7</v>
      </c>
      <c r="M18" s="45">
        <f>M25+M33+M38+M44+M54+M70+M58</f>
        <v>0</v>
      </c>
      <c r="N18" s="45">
        <f>L18+M18</f>
        <v>111810.7</v>
      </c>
      <c r="O18" s="45">
        <f>O25+O33+O38+O44+O54+O70+O58</f>
        <v>4065.4</v>
      </c>
      <c r="P18" s="45">
        <f>N18+O18</f>
        <v>115876.09999999999</v>
      </c>
      <c r="Q18" s="45">
        <f>Q25+Q33+Q38+Q44+Q54+Q70+Q58</f>
        <v>0</v>
      </c>
      <c r="R18" s="45">
        <f>P18+Q18</f>
        <v>115876.09999999999</v>
      </c>
      <c r="S18" s="45">
        <f>S25+S33+S38+S44+S54+S70+S58</f>
        <v>0</v>
      </c>
      <c r="T18" s="45">
        <f>R18+S18</f>
        <v>115876.09999999999</v>
      </c>
      <c r="U18" s="45">
        <f>U25+U33+U38+U44+U54+U70+U58</f>
        <v>0</v>
      </c>
      <c r="V18" s="45">
        <f>T18+U18</f>
        <v>115876.09999999999</v>
      </c>
      <c r="W18" s="45">
        <f>W25+W33+W38+W44+W54+W70+W58</f>
        <v>0</v>
      </c>
      <c r="X18" s="45">
        <f t="shared" si="2"/>
        <v>115876.09999999999</v>
      </c>
      <c r="Y18" s="45">
        <f>Y25+Y33+Y38+Y44+Y54+Y70+Y58</f>
        <v>0</v>
      </c>
      <c r="Z18" s="45">
        <f t="shared" si="3"/>
        <v>115876.09999999999</v>
      </c>
      <c r="AA18" s="45">
        <f>AA25+AA33+AA38+AA44+AA54+AA70+AA58</f>
        <v>0</v>
      </c>
      <c r="AB18" s="45">
        <f t="shared" si="4"/>
        <v>115876.09999999999</v>
      </c>
      <c r="AC18" s="45">
        <f>AC25+AC33+AC38+AC44+AC54+AC70+AC58</f>
        <v>0</v>
      </c>
      <c r="AD18" s="45">
        <f t="shared" si="5"/>
        <v>115876.09999999999</v>
      </c>
      <c r="AE18" s="45">
        <f>AE25+AE33+AE38+AE44+AE54+AE70+AE58</f>
        <v>0</v>
      </c>
      <c r="AF18" s="45">
        <f t="shared" si="6"/>
        <v>115876.09999999999</v>
      </c>
      <c r="AG18" s="45">
        <f>AG25+AG33+AG38+AG44+AG54+AG70+AG58</f>
        <v>0</v>
      </c>
      <c r="AH18" s="45">
        <f t="shared" si="7"/>
        <v>115876.09999999999</v>
      </c>
      <c r="AI18" s="45">
        <f>AI25+AI33+AI38+AI44+AI54+AI70+AI58</f>
        <v>0</v>
      </c>
      <c r="AJ18" s="45">
        <f t="shared" si="8"/>
        <v>115876.09999999999</v>
      </c>
      <c r="AK18" s="45">
        <f>AK25+AK33+AK38+AK44+AK54+AK70+AK58</f>
        <v>0</v>
      </c>
      <c r="AL18" s="45">
        <f t="shared" si="9"/>
        <v>115876.09999999999</v>
      </c>
      <c r="AM18" s="45">
        <f>AM25+AM33+AM38+AM44+AM54+AM70+AM58</f>
        <v>0</v>
      </c>
      <c r="AN18" s="45">
        <f t="shared" si="10"/>
        <v>115876.09999999999</v>
      </c>
      <c r="AO18" s="21">
        <f>AO25+AO33+AO38+AO44+AO54+AO70+AO58</f>
        <v>0</v>
      </c>
      <c r="AP18" s="45">
        <f t="shared" si="11"/>
        <v>115876.09999999999</v>
      </c>
      <c r="AQ18" s="45">
        <f>AQ25+AQ33+AQ38+AQ44+AQ54+AQ70+AQ58</f>
        <v>0</v>
      </c>
      <c r="AR18" s="21">
        <f t="shared" si="12"/>
        <v>115876.09999999999</v>
      </c>
      <c r="AS18" s="45">
        <f>AS25+AS33+AS38+AS44+AS54</f>
        <v>235521.5</v>
      </c>
      <c r="AT18" s="45">
        <f>AT25+AT33+AT38+AT44+AT54</f>
        <v>0</v>
      </c>
      <c r="AU18" s="45">
        <f t="shared" si="13"/>
        <v>235521.5</v>
      </c>
      <c r="AV18" s="45">
        <f>AV25+AV33+AV38+AV44+AV54</f>
        <v>106772.6</v>
      </c>
      <c r="AW18" s="45">
        <f>AU18+AV18</f>
        <v>342294.1</v>
      </c>
      <c r="AX18" s="45">
        <f>AX25+AX33+AX38+AX44+AX54</f>
        <v>0</v>
      </c>
      <c r="AY18" s="45">
        <f t="shared" si="14"/>
        <v>342294.1</v>
      </c>
      <c r="AZ18" s="45">
        <f>AZ25+AZ33+AZ38+AZ44+AZ54</f>
        <v>0</v>
      </c>
      <c r="BA18" s="45">
        <f t="shared" si="15"/>
        <v>342294.1</v>
      </c>
      <c r="BB18" s="45">
        <f>BB25+BB33+BB38+BB44+BB54+BB70+BB58</f>
        <v>0</v>
      </c>
      <c r="BC18" s="45">
        <f>BA18+BB18</f>
        <v>342294.1</v>
      </c>
      <c r="BD18" s="45">
        <f>BD25+BD33+BD38+BD44+BD54+BD70+BD58</f>
        <v>26346.6</v>
      </c>
      <c r="BE18" s="45">
        <f>BC18+BD18</f>
        <v>368640.69999999995</v>
      </c>
      <c r="BF18" s="45">
        <f>BF25+BF33+BF38+BF44+BF54+BF70+BF58</f>
        <v>0</v>
      </c>
      <c r="BG18" s="45">
        <f>BE18+BF18</f>
        <v>368640.69999999995</v>
      </c>
      <c r="BH18" s="45">
        <f>BH25+BH33+BH38+BH44+BH54+BH70+BH58</f>
        <v>0</v>
      </c>
      <c r="BI18" s="45">
        <f>BG18+BH18</f>
        <v>368640.69999999995</v>
      </c>
      <c r="BJ18" s="45">
        <f>BJ25+BJ33+BJ38+BJ44+BJ54+BJ70+BJ58</f>
        <v>0</v>
      </c>
      <c r="BK18" s="45">
        <f>BI18+BJ18</f>
        <v>368640.69999999995</v>
      </c>
      <c r="BL18" s="45">
        <f>BL25+BL33+BL38+BL44+BL54+BL70+BL58</f>
        <v>0</v>
      </c>
      <c r="BM18" s="45">
        <f>BK18+BL18</f>
        <v>368640.69999999995</v>
      </c>
      <c r="BN18" s="45">
        <f>BN25+BN33+BN38+BN44+BN54+BN70+BN58</f>
        <v>0</v>
      </c>
      <c r="BO18" s="45">
        <f>BM18+BN18</f>
        <v>368640.69999999995</v>
      </c>
      <c r="BP18" s="45">
        <f>BP25+BP33+BP38+BP44+BP54+BP70+BP58</f>
        <v>0</v>
      </c>
      <c r="BQ18" s="45">
        <f>BO18+BP18</f>
        <v>368640.69999999995</v>
      </c>
      <c r="BR18" s="45">
        <f>BR25+BR33+BR38+BR44+BR54+BR70+BR58</f>
        <v>0</v>
      </c>
      <c r="BS18" s="45">
        <f>BQ18+BR18</f>
        <v>368640.69999999995</v>
      </c>
      <c r="BT18" s="45">
        <f>BT25+BT33+BT38+BT44+BT54+BT70+BT58</f>
        <v>0</v>
      </c>
      <c r="BU18" s="45">
        <f>BS18+BT18</f>
        <v>368640.69999999995</v>
      </c>
      <c r="BV18" s="45">
        <f>BV25+BV33+BV38+BV44+BV54+BV70+BV58</f>
        <v>0</v>
      </c>
      <c r="BW18" s="21">
        <f>BU18+BV18</f>
        <v>368640.69999999995</v>
      </c>
      <c r="BX18" s="45">
        <f>BX25+BX33+BX38+BX44+BX54</f>
        <v>234905.2</v>
      </c>
      <c r="BY18" s="45">
        <f>BY25+BY33+BY38+BY44+BY54</f>
        <v>0</v>
      </c>
      <c r="BZ18" s="46">
        <f t="shared" si="16"/>
        <v>234905.2</v>
      </c>
      <c r="CA18" s="45">
        <f>CA25+CA33+CA38+CA44+CA54</f>
        <v>0</v>
      </c>
      <c r="CB18" s="46">
        <f>BZ18+CA18</f>
        <v>234905.2</v>
      </c>
      <c r="CC18" s="45">
        <f>CC25+CC33+CC38+CC44+CC54</f>
        <v>0</v>
      </c>
      <c r="CD18" s="46">
        <f t="shared" si="17"/>
        <v>234905.2</v>
      </c>
      <c r="CE18" s="45">
        <f>CE25+CE33+CE38+CE44+CE54</f>
        <v>0</v>
      </c>
      <c r="CF18" s="46">
        <f t="shared" si="18"/>
        <v>234905.2</v>
      </c>
      <c r="CG18" s="45">
        <f>CG25+CG33+CG38+CG44+CG54+CG70+CG58</f>
        <v>0</v>
      </c>
      <c r="CH18" s="46">
        <f t="shared" si="19"/>
        <v>234905.2</v>
      </c>
      <c r="CI18" s="45">
        <f>CI25+CI33+CI38+CI44+CI54+CI70+CI58</f>
        <v>110275.6</v>
      </c>
      <c r="CJ18" s="46">
        <f t="shared" si="20"/>
        <v>345180.80000000005</v>
      </c>
      <c r="CK18" s="45">
        <f>CK25+CK33+CK38+CK44+CK54+CK70+CK58</f>
        <v>0</v>
      </c>
      <c r="CL18" s="46">
        <f t="shared" si="21"/>
        <v>345180.80000000005</v>
      </c>
      <c r="CM18" s="45">
        <f>CM25+CM33+CM38+CM44+CM54+CM70+CM58</f>
        <v>0</v>
      </c>
      <c r="CN18" s="46">
        <f t="shared" si="22"/>
        <v>345180.80000000005</v>
      </c>
      <c r="CO18" s="45">
        <f>CO25+CO33+CO38+CO44+CO54+CO70+CO58</f>
        <v>0</v>
      </c>
      <c r="CP18" s="46">
        <f t="shared" si="23"/>
        <v>345180.80000000005</v>
      </c>
      <c r="CQ18" s="45">
        <f>CQ25+CQ33+CQ38+CQ44+CQ54+CQ70+CQ58</f>
        <v>0</v>
      </c>
      <c r="CR18" s="46">
        <f t="shared" si="24"/>
        <v>345180.80000000005</v>
      </c>
      <c r="CS18" s="45">
        <f>CS25+CS33+CS38+CS44+CS54+CS70+CS58</f>
        <v>0</v>
      </c>
      <c r="CT18" s="46">
        <f t="shared" si="25"/>
        <v>345180.80000000005</v>
      </c>
      <c r="CU18" s="45">
        <f>CU25+CU33+CU38+CU44+CU54+CU70+CU58</f>
        <v>0</v>
      </c>
      <c r="CV18" s="46">
        <f t="shared" si="26"/>
        <v>345180.80000000005</v>
      </c>
      <c r="CW18" s="45">
        <f>CW25+CW33+CW38+CW44+CW54+CW70+CW58</f>
        <v>0</v>
      </c>
      <c r="CX18" s="46">
        <f t="shared" si="27"/>
        <v>345180.80000000005</v>
      </c>
      <c r="CY18" s="45">
        <f>CY25+CY33+CY38+CY44+CY54+CY70+CY58</f>
        <v>0</v>
      </c>
      <c r="CZ18" s="22">
        <f t="shared" si="28"/>
        <v>345180.80000000005</v>
      </c>
      <c r="DA18" s="47"/>
      <c r="DB18" s="48"/>
      <c r="DC18" s="55"/>
      <c r="DD18" s="49"/>
    </row>
    <row r="19" spans="1:108" x14ac:dyDescent="0.3">
      <c r="A19" s="1"/>
      <c r="B19" s="67" t="s">
        <v>21</v>
      </c>
      <c r="C19" s="28"/>
      <c r="D19" s="45">
        <f>D39+D45</f>
        <v>959911</v>
      </c>
      <c r="E19" s="45">
        <f>E39+E45</f>
        <v>0</v>
      </c>
      <c r="F19" s="45">
        <f t="shared" si="0"/>
        <v>959911</v>
      </c>
      <c r="G19" s="45">
        <f>G39+G45</f>
        <v>0</v>
      </c>
      <c r="H19" s="45">
        <f t="shared" si="1"/>
        <v>959911</v>
      </c>
      <c r="I19" s="45">
        <f>I39+I45</f>
        <v>0</v>
      </c>
      <c r="J19" s="45">
        <f>H19+I19</f>
        <v>959911</v>
      </c>
      <c r="K19" s="45">
        <f>K39+K45</f>
        <v>0</v>
      </c>
      <c r="L19" s="45">
        <f>J19+K19</f>
        <v>959911</v>
      </c>
      <c r="M19" s="45">
        <f>M39+M45</f>
        <v>0</v>
      </c>
      <c r="N19" s="45">
        <f>L19+M19</f>
        <v>959911</v>
      </c>
      <c r="O19" s="45">
        <f>O39+O45+O59</f>
        <v>77242.100000000006</v>
      </c>
      <c r="P19" s="45">
        <f>N19+O19</f>
        <v>1037153.1</v>
      </c>
      <c r="Q19" s="45">
        <f>Q39+Q45+Q59</f>
        <v>0</v>
      </c>
      <c r="R19" s="45">
        <f>P19+Q19</f>
        <v>1037153.1</v>
      </c>
      <c r="S19" s="45">
        <f>S39+S45+S59</f>
        <v>0</v>
      </c>
      <c r="T19" s="45">
        <f>R19+S19</f>
        <v>1037153.1</v>
      </c>
      <c r="U19" s="45">
        <f>U39+U45+U59</f>
        <v>0</v>
      </c>
      <c r="V19" s="45">
        <f>T19+U19</f>
        <v>1037153.1</v>
      </c>
      <c r="W19" s="45">
        <f>W39+W45+W59</f>
        <v>0</v>
      </c>
      <c r="X19" s="45">
        <f t="shared" si="2"/>
        <v>1037153.1</v>
      </c>
      <c r="Y19" s="45">
        <f>Y39+Y45+Y59</f>
        <v>0</v>
      </c>
      <c r="Z19" s="45">
        <f t="shared" si="3"/>
        <v>1037153.1</v>
      </c>
      <c r="AA19" s="45">
        <f>AA39+AA45+AA59</f>
        <v>0</v>
      </c>
      <c r="AB19" s="45">
        <f t="shared" si="4"/>
        <v>1037153.1</v>
      </c>
      <c r="AC19" s="45">
        <f>AC39+AC45+AC59</f>
        <v>0</v>
      </c>
      <c r="AD19" s="45">
        <f t="shared" si="5"/>
        <v>1037153.1</v>
      </c>
      <c r="AE19" s="45">
        <f>AE39+AE45+AE59</f>
        <v>0</v>
      </c>
      <c r="AF19" s="45">
        <f t="shared" si="6"/>
        <v>1037153.1</v>
      </c>
      <c r="AG19" s="45">
        <f>AG39+AG45+AG59</f>
        <v>0</v>
      </c>
      <c r="AH19" s="45">
        <f t="shared" si="7"/>
        <v>1037153.1</v>
      </c>
      <c r="AI19" s="45">
        <f>AI39+AI45+AI59</f>
        <v>0</v>
      </c>
      <c r="AJ19" s="45">
        <f t="shared" si="8"/>
        <v>1037153.1</v>
      </c>
      <c r="AK19" s="45">
        <f>AK39+AK45+AK59</f>
        <v>0</v>
      </c>
      <c r="AL19" s="45">
        <f t="shared" si="9"/>
        <v>1037153.1</v>
      </c>
      <c r="AM19" s="45">
        <f>AM39+AM45+AM59</f>
        <v>0</v>
      </c>
      <c r="AN19" s="45">
        <f t="shared" si="10"/>
        <v>1037153.1</v>
      </c>
      <c r="AO19" s="21">
        <f>AO39+AO45+AO59</f>
        <v>0</v>
      </c>
      <c r="AP19" s="45">
        <f t="shared" si="11"/>
        <v>1037153.1</v>
      </c>
      <c r="AQ19" s="45">
        <f>AQ39+AQ45+AQ59</f>
        <v>0</v>
      </c>
      <c r="AR19" s="21">
        <f t="shared" si="12"/>
        <v>1037153.1</v>
      </c>
      <c r="AS19" s="45">
        <f t="shared" ref="AS19:BX19" si="29">AS39+AS45</f>
        <v>0</v>
      </c>
      <c r="AT19" s="45">
        <f>AT39+AT45</f>
        <v>0</v>
      </c>
      <c r="AU19" s="45">
        <f t="shared" si="13"/>
        <v>0</v>
      </c>
      <c r="AV19" s="45">
        <f>AV39+AV45</f>
        <v>0</v>
      </c>
      <c r="AW19" s="45">
        <f>AU19+AV19</f>
        <v>0</v>
      </c>
      <c r="AX19" s="45">
        <f>AX39+AX45</f>
        <v>0</v>
      </c>
      <c r="AY19" s="45">
        <f t="shared" si="14"/>
        <v>0</v>
      </c>
      <c r="AZ19" s="45">
        <f>AZ39+AZ45</f>
        <v>0</v>
      </c>
      <c r="BA19" s="45">
        <f t="shared" si="15"/>
        <v>0</v>
      </c>
      <c r="BB19" s="45">
        <f>BB39+BB45</f>
        <v>0</v>
      </c>
      <c r="BC19" s="45">
        <f>BA19+BB19</f>
        <v>0</v>
      </c>
      <c r="BD19" s="45">
        <f>BD39+BD45+BD59</f>
        <v>500584.6</v>
      </c>
      <c r="BE19" s="45">
        <f>BC19+BD19</f>
        <v>500584.6</v>
      </c>
      <c r="BF19" s="45">
        <f>BF39+BF45+BF59</f>
        <v>0</v>
      </c>
      <c r="BG19" s="45">
        <f>BE19+BF19</f>
        <v>500584.6</v>
      </c>
      <c r="BH19" s="45">
        <f>BH39+BH45+BH59</f>
        <v>0</v>
      </c>
      <c r="BI19" s="45">
        <f>BG19+BH19</f>
        <v>500584.6</v>
      </c>
      <c r="BJ19" s="45">
        <f>BJ39+BJ45+BJ59</f>
        <v>0</v>
      </c>
      <c r="BK19" s="45">
        <f>BI19+BJ19</f>
        <v>500584.6</v>
      </c>
      <c r="BL19" s="45">
        <f>BL39+BL45+BL59</f>
        <v>0</v>
      </c>
      <c r="BM19" s="45">
        <f>BK19+BL19</f>
        <v>500584.6</v>
      </c>
      <c r="BN19" s="45">
        <f>BN39+BN45+BN59</f>
        <v>0</v>
      </c>
      <c r="BO19" s="45">
        <f>BM19+BN19</f>
        <v>500584.6</v>
      </c>
      <c r="BP19" s="45">
        <f>BP39+BP45+BP59</f>
        <v>0</v>
      </c>
      <c r="BQ19" s="45">
        <f>BO19+BP19</f>
        <v>500584.6</v>
      </c>
      <c r="BR19" s="45">
        <f>BR39+BR45+BR59</f>
        <v>0</v>
      </c>
      <c r="BS19" s="45">
        <f>BQ19+BR19</f>
        <v>500584.6</v>
      </c>
      <c r="BT19" s="45">
        <f>BT39+BT45+BT59</f>
        <v>0</v>
      </c>
      <c r="BU19" s="45">
        <f>BS19+BT19</f>
        <v>500584.6</v>
      </c>
      <c r="BV19" s="45">
        <f>BV39+BV45+BV59</f>
        <v>0</v>
      </c>
      <c r="BW19" s="21">
        <f>BU19+BV19</f>
        <v>500584.6</v>
      </c>
      <c r="BX19" s="45">
        <f t="shared" si="29"/>
        <v>0</v>
      </c>
      <c r="BY19" s="45">
        <f>BY39+BY45</f>
        <v>0</v>
      </c>
      <c r="BZ19" s="46">
        <f t="shared" si="16"/>
        <v>0</v>
      </c>
      <c r="CA19" s="45">
        <f>CA39+CA45</f>
        <v>0</v>
      </c>
      <c r="CB19" s="46">
        <f>BZ19+CA19</f>
        <v>0</v>
      </c>
      <c r="CC19" s="45">
        <f>CC39+CC45</f>
        <v>0</v>
      </c>
      <c r="CD19" s="46">
        <f t="shared" si="17"/>
        <v>0</v>
      </c>
      <c r="CE19" s="45">
        <f>CE39+CE45</f>
        <v>0</v>
      </c>
      <c r="CF19" s="46">
        <f t="shared" si="18"/>
        <v>0</v>
      </c>
      <c r="CG19" s="45">
        <f>CG39+CG45</f>
        <v>0</v>
      </c>
      <c r="CH19" s="46">
        <f t="shared" si="19"/>
        <v>0</v>
      </c>
      <c r="CI19" s="45">
        <f>CI39+CI45+CI59</f>
        <v>0</v>
      </c>
      <c r="CJ19" s="46">
        <f t="shared" si="20"/>
        <v>0</v>
      </c>
      <c r="CK19" s="45">
        <f>CK39+CK45+CK59</f>
        <v>0</v>
      </c>
      <c r="CL19" s="46">
        <f t="shared" si="21"/>
        <v>0</v>
      </c>
      <c r="CM19" s="45">
        <f>CM39+CM45+CM59</f>
        <v>0</v>
      </c>
      <c r="CN19" s="46">
        <f t="shared" si="22"/>
        <v>0</v>
      </c>
      <c r="CO19" s="45">
        <f>CO39+CO45+CO59</f>
        <v>0</v>
      </c>
      <c r="CP19" s="46">
        <f t="shared" si="23"/>
        <v>0</v>
      </c>
      <c r="CQ19" s="45">
        <f>CQ39+CQ45+CQ59</f>
        <v>0</v>
      </c>
      <c r="CR19" s="46">
        <f t="shared" si="24"/>
        <v>0</v>
      </c>
      <c r="CS19" s="45">
        <f>CS39+CS45+CS59</f>
        <v>0</v>
      </c>
      <c r="CT19" s="46">
        <f t="shared" si="25"/>
        <v>0</v>
      </c>
      <c r="CU19" s="45">
        <f>CU39+CU45+CU59</f>
        <v>0</v>
      </c>
      <c r="CV19" s="46">
        <f t="shared" si="26"/>
        <v>0</v>
      </c>
      <c r="CW19" s="45">
        <f>CW39+CW45+CW59</f>
        <v>0</v>
      </c>
      <c r="CX19" s="46">
        <f t="shared" si="27"/>
        <v>0</v>
      </c>
      <c r="CY19" s="45">
        <f>CY39+CY45+CY59</f>
        <v>0</v>
      </c>
      <c r="CZ19" s="22">
        <f t="shared" si="28"/>
        <v>0</v>
      </c>
      <c r="DA19" s="47"/>
      <c r="DB19" s="48"/>
      <c r="DC19" s="55"/>
      <c r="DD19" s="49"/>
    </row>
    <row r="20" spans="1:108" x14ac:dyDescent="0.3">
      <c r="A20" s="1"/>
      <c r="B20" s="67" t="s">
        <v>268</v>
      </c>
      <c r="C20" s="28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>
        <f>W50+W26+W46</f>
        <v>214766.09299999999</v>
      </c>
      <c r="X20" s="45">
        <f t="shared" si="2"/>
        <v>214766.09299999999</v>
      </c>
      <c r="Y20" s="45">
        <f>Y50+Y26+Y46</f>
        <v>0</v>
      </c>
      <c r="Z20" s="45">
        <f t="shared" si="3"/>
        <v>214766.09299999999</v>
      </c>
      <c r="AA20" s="45">
        <f>AA50+AA26+AA46</f>
        <v>280081.96500000003</v>
      </c>
      <c r="AB20" s="45">
        <f t="shared" si="4"/>
        <v>494848.05800000002</v>
      </c>
      <c r="AC20" s="45">
        <f>AC50+AC26+AC46</f>
        <v>0</v>
      </c>
      <c r="AD20" s="45">
        <f t="shared" si="5"/>
        <v>494848.05800000002</v>
      </c>
      <c r="AE20" s="45">
        <f>AE50+AE26+AE46</f>
        <v>0</v>
      </c>
      <c r="AF20" s="45">
        <f t="shared" si="6"/>
        <v>494848.05800000002</v>
      </c>
      <c r="AG20" s="45">
        <f>AG50+AG26+AG46</f>
        <v>0</v>
      </c>
      <c r="AH20" s="45">
        <f t="shared" si="7"/>
        <v>494848.05800000002</v>
      </c>
      <c r="AI20" s="45">
        <f>AI50+AI26+AI46</f>
        <v>0</v>
      </c>
      <c r="AJ20" s="45">
        <f t="shared" si="8"/>
        <v>494848.05800000002</v>
      </c>
      <c r="AK20" s="45">
        <f>AK50+AK26+AK46</f>
        <v>0</v>
      </c>
      <c r="AL20" s="45">
        <f t="shared" si="9"/>
        <v>494848.05800000002</v>
      </c>
      <c r="AM20" s="45">
        <f>AM50+AM26+AM46</f>
        <v>0</v>
      </c>
      <c r="AN20" s="45">
        <f t="shared" si="10"/>
        <v>494848.05800000002</v>
      </c>
      <c r="AO20" s="21">
        <f>AO50+AO26+AO46</f>
        <v>0</v>
      </c>
      <c r="AP20" s="45">
        <f t="shared" si="11"/>
        <v>494848.05800000002</v>
      </c>
      <c r="AQ20" s="45">
        <f>AQ50+AQ26+AQ46</f>
        <v>0</v>
      </c>
      <c r="AR20" s="21">
        <f t="shared" si="12"/>
        <v>494848.05800000002</v>
      </c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>
        <f>BH50+BH26+BH46</f>
        <v>0</v>
      </c>
      <c r="BI20" s="45">
        <f>BG20+BH20</f>
        <v>0</v>
      </c>
      <c r="BJ20" s="45">
        <f>BJ50+BJ26+BJ46</f>
        <v>0</v>
      </c>
      <c r="BK20" s="45">
        <f>BI20+BJ20</f>
        <v>0</v>
      </c>
      <c r="BL20" s="45">
        <f>BL50+BL26+BL46</f>
        <v>0</v>
      </c>
      <c r="BM20" s="45">
        <f>BK20+BL20</f>
        <v>0</v>
      </c>
      <c r="BN20" s="45">
        <f>BN50+BN26+BN46</f>
        <v>0</v>
      </c>
      <c r="BO20" s="45">
        <f>BM20+BN20</f>
        <v>0</v>
      </c>
      <c r="BP20" s="45">
        <f>BP50+BP26+BP46</f>
        <v>0</v>
      </c>
      <c r="BQ20" s="45">
        <f>BO20+BP20</f>
        <v>0</v>
      </c>
      <c r="BR20" s="45">
        <f>BR50+BR26+BR46</f>
        <v>0</v>
      </c>
      <c r="BS20" s="45">
        <f>BQ20+BR20</f>
        <v>0</v>
      </c>
      <c r="BT20" s="45">
        <f>BT50+BT26+BT46</f>
        <v>0</v>
      </c>
      <c r="BU20" s="45">
        <f>BS20+BT20</f>
        <v>0</v>
      </c>
      <c r="BV20" s="45">
        <f>BV50+BV26+BV46</f>
        <v>0</v>
      </c>
      <c r="BW20" s="21">
        <f>BU20+BV20</f>
        <v>0</v>
      </c>
      <c r="BX20" s="45"/>
      <c r="BY20" s="45"/>
      <c r="BZ20" s="46"/>
      <c r="CA20" s="45"/>
      <c r="CB20" s="46"/>
      <c r="CC20" s="45"/>
      <c r="CD20" s="46"/>
      <c r="CE20" s="45"/>
      <c r="CF20" s="46"/>
      <c r="CG20" s="45"/>
      <c r="CH20" s="46"/>
      <c r="CI20" s="45"/>
      <c r="CJ20" s="46"/>
      <c r="CK20" s="45"/>
      <c r="CL20" s="46"/>
      <c r="CM20" s="45">
        <f>CM50+CM26+CM46</f>
        <v>0</v>
      </c>
      <c r="CN20" s="46">
        <f t="shared" si="22"/>
        <v>0</v>
      </c>
      <c r="CO20" s="45">
        <f>CO50+CO26+CO46</f>
        <v>0</v>
      </c>
      <c r="CP20" s="46">
        <f t="shared" si="23"/>
        <v>0</v>
      </c>
      <c r="CQ20" s="45">
        <f>CQ50+CQ26+CQ46</f>
        <v>0</v>
      </c>
      <c r="CR20" s="46">
        <f t="shared" si="24"/>
        <v>0</v>
      </c>
      <c r="CS20" s="45">
        <f>CS50+CS26+CS46</f>
        <v>0</v>
      </c>
      <c r="CT20" s="46">
        <f t="shared" si="25"/>
        <v>0</v>
      </c>
      <c r="CU20" s="45">
        <f>CU50+CU26+CU46</f>
        <v>0</v>
      </c>
      <c r="CV20" s="46">
        <f t="shared" si="26"/>
        <v>0</v>
      </c>
      <c r="CW20" s="45">
        <f>CW50+CW26+CW46</f>
        <v>0</v>
      </c>
      <c r="CX20" s="46">
        <f t="shared" si="27"/>
        <v>0</v>
      </c>
      <c r="CY20" s="45">
        <f>CY50+CY26+CY46</f>
        <v>0</v>
      </c>
      <c r="CZ20" s="22">
        <f t="shared" si="28"/>
        <v>0</v>
      </c>
      <c r="DA20" s="47"/>
      <c r="DB20" s="48"/>
      <c r="DC20" s="55"/>
      <c r="DD20" s="49"/>
    </row>
    <row r="21" spans="1:108" ht="75" x14ac:dyDescent="0.3">
      <c r="A21" s="1" t="s">
        <v>129</v>
      </c>
      <c r="B21" s="64" t="s">
        <v>117</v>
      </c>
      <c r="C21" s="64" t="s">
        <v>31</v>
      </c>
      <c r="D21" s="21">
        <v>10976.8</v>
      </c>
      <c r="E21" s="21"/>
      <c r="F21" s="21">
        <f>D21+E21</f>
        <v>10976.8</v>
      </c>
      <c r="G21" s="21">
        <v>-10976.8</v>
      </c>
      <c r="H21" s="21">
        <f>F21+G21</f>
        <v>0</v>
      </c>
      <c r="I21" s="21"/>
      <c r="J21" s="21">
        <f>H21+I21</f>
        <v>0</v>
      </c>
      <c r="K21" s="21"/>
      <c r="L21" s="21">
        <f>J21+K21</f>
        <v>0</v>
      </c>
      <c r="M21" s="21"/>
      <c r="N21" s="21">
        <f>L21+M21</f>
        <v>0</v>
      </c>
      <c r="O21" s="21"/>
      <c r="P21" s="21">
        <f>N21+O21</f>
        <v>0</v>
      </c>
      <c r="Q21" s="21"/>
      <c r="R21" s="21">
        <f>P21+Q21</f>
        <v>0</v>
      </c>
      <c r="S21" s="21"/>
      <c r="T21" s="21">
        <f>R21+S21</f>
        <v>0</v>
      </c>
      <c r="U21" s="21"/>
      <c r="V21" s="21">
        <f>T21+U21</f>
        <v>0</v>
      </c>
      <c r="W21" s="21"/>
      <c r="X21" s="21">
        <f t="shared" si="2"/>
        <v>0</v>
      </c>
      <c r="Y21" s="21"/>
      <c r="Z21" s="21">
        <f t="shared" si="3"/>
        <v>0</v>
      </c>
      <c r="AA21" s="21"/>
      <c r="AB21" s="21">
        <f t="shared" si="4"/>
        <v>0</v>
      </c>
      <c r="AC21" s="21"/>
      <c r="AD21" s="21">
        <f t="shared" si="5"/>
        <v>0</v>
      </c>
      <c r="AE21" s="21"/>
      <c r="AF21" s="21">
        <f t="shared" si="6"/>
        <v>0</v>
      </c>
      <c r="AG21" s="21"/>
      <c r="AH21" s="21">
        <f t="shared" si="7"/>
        <v>0</v>
      </c>
      <c r="AI21" s="21"/>
      <c r="AJ21" s="21">
        <f t="shared" si="8"/>
        <v>0</v>
      </c>
      <c r="AK21" s="21"/>
      <c r="AL21" s="21">
        <f t="shared" si="9"/>
        <v>0</v>
      </c>
      <c r="AM21" s="21"/>
      <c r="AN21" s="21">
        <f t="shared" si="10"/>
        <v>0</v>
      </c>
      <c r="AO21" s="21"/>
      <c r="AP21" s="21">
        <f t="shared" si="11"/>
        <v>0</v>
      </c>
      <c r="AQ21" s="40"/>
      <c r="AR21" s="21">
        <f t="shared" si="12"/>
        <v>0</v>
      </c>
      <c r="AS21" s="21">
        <v>293919.5</v>
      </c>
      <c r="AT21" s="21"/>
      <c r="AU21" s="21">
        <f t="shared" si="13"/>
        <v>293919.5</v>
      </c>
      <c r="AV21" s="21">
        <v>10976.8</v>
      </c>
      <c r="AW21" s="21">
        <f>AU21+AV21</f>
        <v>304896.3</v>
      </c>
      <c r="AX21" s="21"/>
      <c r="AY21" s="21">
        <f t="shared" si="14"/>
        <v>304896.3</v>
      </c>
      <c r="AZ21" s="21"/>
      <c r="BA21" s="21">
        <f t="shared" si="15"/>
        <v>304896.3</v>
      </c>
      <c r="BB21" s="21"/>
      <c r="BC21" s="21">
        <f t="shared" ref="BC21:BC22" si="30">BA21+BB21</f>
        <v>304896.3</v>
      </c>
      <c r="BD21" s="21"/>
      <c r="BE21" s="21">
        <f t="shared" ref="BE21:BE22" si="31">BC21+BD21</f>
        <v>304896.3</v>
      </c>
      <c r="BF21" s="21"/>
      <c r="BG21" s="21">
        <f t="shared" ref="BG21:BG22" si="32">BE21+BF21</f>
        <v>304896.3</v>
      </c>
      <c r="BH21" s="21"/>
      <c r="BI21" s="21">
        <f t="shared" ref="BI21:BI22" si="33">BG21+BH21</f>
        <v>304896.3</v>
      </c>
      <c r="BJ21" s="21"/>
      <c r="BK21" s="21">
        <f t="shared" ref="BK21:BK22" si="34">BI21+BJ21</f>
        <v>304896.3</v>
      </c>
      <c r="BL21" s="21"/>
      <c r="BM21" s="21">
        <f t="shared" ref="BM21:BM22" si="35">BK21+BL21</f>
        <v>304896.3</v>
      </c>
      <c r="BN21" s="21"/>
      <c r="BO21" s="21">
        <f t="shared" ref="BO21:BO22" si="36">BM21+BN21</f>
        <v>304896.3</v>
      </c>
      <c r="BP21" s="21"/>
      <c r="BQ21" s="21">
        <f t="shared" ref="BQ21:BQ22" si="37">BO21+BP21</f>
        <v>304896.3</v>
      </c>
      <c r="BR21" s="21"/>
      <c r="BS21" s="21">
        <f t="shared" ref="BS21:BS22" si="38">BQ21+BR21</f>
        <v>304896.3</v>
      </c>
      <c r="BT21" s="21"/>
      <c r="BU21" s="21">
        <f t="shared" ref="BU21:BU22" si="39">BS21+BT21</f>
        <v>304896.3</v>
      </c>
      <c r="BV21" s="40"/>
      <c r="BW21" s="21">
        <f t="shared" ref="BW21:BW22" si="40">BU21+BV21</f>
        <v>304896.3</v>
      </c>
      <c r="BX21" s="22">
        <v>0</v>
      </c>
      <c r="BY21" s="21"/>
      <c r="BZ21" s="22">
        <f t="shared" si="16"/>
        <v>0</v>
      </c>
      <c r="CA21" s="21"/>
      <c r="CB21" s="22">
        <f>BZ21+CA21</f>
        <v>0</v>
      </c>
      <c r="CC21" s="21"/>
      <c r="CD21" s="22">
        <f t="shared" si="17"/>
        <v>0</v>
      </c>
      <c r="CE21" s="21"/>
      <c r="CF21" s="22">
        <f t="shared" si="18"/>
        <v>0</v>
      </c>
      <c r="CG21" s="21"/>
      <c r="CH21" s="22">
        <f t="shared" si="19"/>
        <v>0</v>
      </c>
      <c r="CI21" s="21"/>
      <c r="CJ21" s="22">
        <f t="shared" si="20"/>
        <v>0</v>
      </c>
      <c r="CK21" s="21"/>
      <c r="CL21" s="22">
        <f t="shared" si="21"/>
        <v>0</v>
      </c>
      <c r="CM21" s="21">
        <v>220572.258</v>
      </c>
      <c r="CN21" s="22">
        <f t="shared" si="22"/>
        <v>220572.258</v>
      </c>
      <c r="CO21" s="21"/>
      <c r="CP21" s="22">
        <f t="shared" si="23"/>
        <v>220572.258</v>
      </c>
      <c r="CQ21" s="21"/>
      <c r="CR21" s="22">
        <f t="shared" si="24"/>
        <v>220572.258</v>
      </c>
      <c r="CS21" s="21"/>
      <c r="CT21" s="22">
        <f t="shared" si="25"/>
        <v>220572.258</v>
      </c>
      <c r="CU21" s="21"/>
      <c r="CV21" s="22">
        <f t="shared" si="26"/>
        <v>220572.258</v>
      </c>
      <c r="CW21" s="21"/>
      <c r="CX21" s="22">
        <f t="shared" si="27"/>
        <v>220572.258</v>
      </c>
      <c r="CY21" s="40"/>
      <c r="CZ21" s="22">
        <f t="shared" si="28"/>
        <v>220572.258</v>
      </c>
      <c r="DA21" s="16" t="s">
        <v>158</v>
      </c>
      <c r="DC21" s="5"/>
    </row>
    <row r="22" spans="1:108" ht="56.25" x14ac:dyDescent="0.3">
      <c r="A22" s="1" t="s">
        <v>131</v>
      </c>
      <c r="B22" s="64" t="s">
        <v>118</v>
      </c>
      <c r="C22" s="64" t="s">
        <v>31</v>
      </c>
      <c r="D22" s="21">
        <f>D24+D25</f>
        <v>173061.80000000002</v>
      </c>
      <c r="E22" s="21">
        <f>E24+E25</f>
        <v>0</v>
      </c>
      <c r="F22" s="21">
        <f t="shared" si="0"/>
        <v>173061.80000000002</v>
      </c>
      <c r="G22" s="21">
        <f>G24+G25</f>
        <v>4105.6480000000001</v>
      </c>
      <c r="H22" s="21">
        <f t="shared" ref="H22" si="41">F22+G22</f>
        <v>177167.448</v>
      </c>
      <c r="I22" s="21">
        <f>I24+I25</f>
        <v>0</v>
      </c>
      <c r="J22" s="21">
        <f>H22+I22</f>
        <v>177167.448</v>
      </c>
      <c r="K22" s="21">
        <f>K24+K25</f>
        <v>0</v>
      </c>
      <c r="L22" s="21">
        <f>J22+K22</f>
        <v>177167.448</v>
      </c>
      <c r="M22" s="21">
        <f>M24+M25</f>
        <v>0</v>
      </c>
      <c r="N22" s="21">
        <f>L22+M22</f>
        <v>177167.448</v>
      </c>
      <c r="O22" s="21">
        <f>O24+O25</f>
        <v>0</v>
      </c>
      <c r="P22" s="21">
        <f>N22+O22</f>
        <v>177167.448</v>
      </c>
      <c r="Q22" s="21">
        <f>Q24+Q25</f>
        <v>0</v>
      </c>
      <c r="R22" s="21">
        <f>P22+Q22</f>
        <v>177167.448</v>
      </c>
      <c r="S22" s="21">
        <f>S24+S25</f>
        <v>0</v>
      </c>
      <c r="T22" s="21">
        <f>R22+S22</f>
        <v>177167.448</v>
      </c>
      <c r="U22" s="21">
        <f>U24+U25</f>
        <v>0</v>
      </c>
      <c r="V22" s="21">
        <f>T22+U22</f>
        <v>177167.448</v>
      </c>
      <c r="W22" s="21">
        <f>W24+W25+W26</f>
        <v>0</v>
      </c>
      <c r="X22" s="21">
        <f t="shared" si="2"/>
        <v>177167.448</v>
      </c>
      <c r="Y22" s="21">
        <f>Y24+Y25+Y26</f>
        <v>0</v>
      </c>
      <c r="Z22" s="21">
        <f t="shared" si="3"/>
        <v>177167.448</v>
      </c>
      <c r="AA22" s="21">
        <f>AA24+AA25+AA26</f>
        <v>97041.914000000004</v>
      </c>
      <c r="AB22" s="21">
        <f t="shared" si="4"/>
        <v>274209.36200000002</v>
      </c>
      <c r="AC22" s="21">
        <f>AC24+AC25+AC26</f>
        <v>0</v>
      </c>
      <c r="AD22" s="21">
        <f t="shared" si="5"/>
        <v>274209.36200000002</v>
      </c>
      <c r="AE22" s="21">
        <f>AE24+AE25+AE26</f>
        <v>0</v>
      </c>
      <c r="AF22" s="21">
        <f t="shared" si="6"/>
        <v>274209.36200000002</v>
      </c>
      <c r="AG22" s="21">
        <f>AG24+AG25+AG26</f>
        <v>0</v>
      </c>
      <c r="AH22" s="21">
        <f t="shared" si="7"/>
        <v>274209.36200000002</v>
      </c>
      <c r="AI22" s="21">
        <f>AI24+AI25+AI26</f>
        <v>0</v>
      </c>
      <c r="AJ22" s="21">
        <f t="shared" si="8"/>
        <v>274209.36200000002</v>
      </c>
      <c r="AK22" s="21">
        <f>AK24+AK25+AK26</f>
        <v>0</v>
      </c>
      <c r="AL22" s="21">
        <f t="shared" si="9"/>
        <v>274209.36200000002</v>
      </c>
      <c r="AM22" s="21">
        <f>AM24+AM25+AM26</f>
        <v>0</v>
      </c>
      <c r="AN22" s="21">
        <f t="shared" si="10"/>
        <v>274209.36200000002</v>
      </c>
      <c r="AO22" s="21">
        <f>AO24+AO25+AO26</f>
        <v>0</v>
      </c>
      <c r="AP22" s="21">
        <f t="shared" si="11"/>
        <v>274209.36200000002</v>
      </c>
      <c r="AQ22" s="40">
        <f>AQ24+AQ25+AQ26</f>
        <v>0</v>
      </c>
      <c r="AR22" s="21">
        <f t="shared" si="12"/>
        <v>274209.36200000002</v>
      </c>
      <c r="AS22" s="21">
        <f t="shared" ref="AS22:BX22" si="42">AS24+AS25</f>
        <v>0</v>
      </c>
      <c r="AT22" s="21">
        <f>AT24+AT25</f>
        <v>0</v>
      </c>
      <c r="AU22" s="21">
        <f t="shared" si="13"/>
        <v>0</v>
      </c>
      <c r="AV22" s="21">
        <f>AV24+AV25</f>
        <v>0</v>
      </c>
      <c r="AW22" s="21">
        <f>AU22+AV22</f>
        <v>0</v>
      </c>
      <c r="AX22" s="21">
        <f>AX24+AX25</f>
        <v>0</v>
      </c>
      <c r="AY22" s="21">
        <f t="shared" si="14"/>
        <v>0</v>
      </c>
      <c r="AZ22" s="21">
        <f>AZ24+AZ25</f>
        <v>0</v>
      </c>
      <c r="BA22" s="21">
        <f t="shared" si="15"/>
        <v>0</v>
      </c>
      <c r="BB22" s="21">
        <f>BB24+BB25</f>
        <v>0</v>
      </c>
      <c r="BC22" s="21">
        <f t="shared" si="30"/>
        <v>0</v>
      </c>
      <c r="BD22" s="21">
        <f>BD24+BD25</f>
        <v>0</v>
      </c>
      <c r="BE22" s="21">
        <f t="shared" si="31"/>
        <v>0</v>
      </c>
      <c r="BF22" s="21">
        <f>BF24+BF25</f>
        <v>0</v>
      </c>
      <c r="BG22" s="21">
        <f t="shared" si="32"/>
        <v>0</v>
      </c>
      <c r="BH22" s="21">
        <f>BH24+BH25+BH26</f>
        <v>0</v>
      </c>
      <c r="BI22" s="21">
        <f t="shared" si="33"/>
        <v>0</v>
      </c>
      <c r="BJ22" s="21">
        <f>BJ24+BJ25+BJ26</f>
        <v>0</v>
      </c>
      <c r="BK22" s="21">
        <f t="shared" si="34"/>
        <v>0</v>
      </c>
      <c r="BL22" s="21">
        <f>BL24+BL25+BL26</f>
        <v>0</v>
      </c>
      <c r="BM22" s="21">
        <f t="shared" si="35"/>
        <v>0</v>
      </c>
      <c r="BN22" s="21">
        <f>BN24+BN25+BN26</f>
        <v>0</v>
      </c>
      <c r="BO22" s="21">
        <f t="shared" si="36"/>
        <v>0</v>
      </c>
      <c r="BP22" s="21">
        <f>BP24+BP25+BP26</f>
        <v>0</v>
      </c>
      <c r="BQ22" s="21">
        <f t="shared" si="37"/>
        <v>0</v>
      </c>
      <c r="BR22" s="21">
        <f>BR24+BR25+BR26</f>
        <v>0</v>
      </c>
      <c r="BS22" s="21">
        <f t="shared" si="38"/>
        <v>0</v>
      </c>
      <c r="BT22" s="21">
        <f>BT24+BT25+BT26</f>
        <v>0</v>
      </c>
      <c r="BU22" s="21">
        <f t="shared" si="39"/>
        <v>0</v>
      </c>
      <c r="BV22" s="40">
        <f>BV24+BV25+BV26</f>
        <v>0</v>
      </c>
      <c r="BW22" s="21">
        <f t="shared" si="40"/>
        <v>0</v>
      </c>
      <c r="BX22" s="21">
        <f t="shared" si="42"/>
        <v>0</v>
      </c>
      <c r="BY22" s="21">
        <f>BY24+BY25</f>
        <v>0</v>
      </c>
      <c r="BZ22" s="22">
        <f t="shared" si="16"/>
        <v>0</v>
      </c>
      <c r="CA22" s="21">
        <f>CA24+CA25</f>
        <v>0</v>
      </c>
      <c r="CB22" s="22">
        <f>BZ22+CA22</f>
        <v>0</v>
      </c>
      <c r="CC22" s="21">
        <f>CC24+CC25</f>
        <v>0</v>
      </c>
      <c r="CD22" s="22">
        <f t="shared" si="17"/>
        <v>0</v>
      </c>
      <c r="CE22" s="21">
        <f>CE24+CE25</f>
        <v>0</v>
      </c>
      <c r="CF22" s="22">
        <f t="shared" si="18"/>
        <v>0</v>
      </c>
      <c r="CG22" s="21">
        <f>CG24+CG25</f>
        <v>0</v>
      </c>
      <c r="CH22" s="22">
        <f t="shared" si="19"/>
        <v>0</v>
      </c>
      <c r="CI22" s="21">
        <f>CI24+CI25</f>
        <v>0</v>
      </c>
      <c r="CJ22" s="22">
        <f t="shared" si="20"/>
        <v>0</v>
      </c>
      <c r="CK22" s="21">
        <f>CK24+CK25</f>
        <v>0</v>
      </c>
      <c r="CL22" s="22">
        <f t="shared" si="21"/>
        <v>0</v>
      </c>
      <c r="CM22" s="21">
        <f>CM24+CM25+CM26</f>
        <v>0</v>
      </c>
      <c r="CN22" s="22">
        <f t="shared" si="22"/>
        <v>0</v>
      </c>
      <c r="CO22" s="21">
        <f>CO24+CO25+CO26</f>
        <v>0</v>
      </c>
      <c r="CP22" s="22">
        <f t="shared" si="23"/>
        <v>0</v>
      </c>
      <c r="CQ22" s="21">
        <f>CQ24+CQ25+CQ26</f>
        <v>0</v>
      </c>
      <c r="CR22" s="22">
        <f t="shared" si="24"/>
        <v>0</v>
      </c>
      <c r="CS22" s="21">
        <f>CS24+CS25+CS26</f>
        <v>0</v>
      </c>
      <c r="CT22" s="22">
        <f t="shared" si="25"/>
        <v>0</v>
      </c>
      <c r="CU22" s="21">
        <f>CU24+CU25+CU26</f>
        <v>0</v>
      </c>
      <c r="CV22" s="22">
        <f t="shared" si="26"/>
        <v>0</v>
      </c>
      <c r="CW22" s="21">
        <f>CW24+CW25+CW26</f>
        <v>0</v>
      </c>
      <c r="CX22" s="22">
        <f t="shared" si="27"/>
        <v>0</v>
      </c>
      <c r="CY22" s="40">
        <f>CY24+CY25+CY26</f>
        <v>0</v>
      </c>
      <c r="CZ22" s="22">
        <f t="shared" si="28"/>
        <v>0</v>
      </c>
      <c r="DA22" s="16"/>
      <c r="DC22" s="5"/>
    </row>
    <row r="23" spans="1:108" x14ac:dyDescent="0.3">
      <c r="A23" s="1"/>
      <c r="B23" s="67" t="s">
        <v>119</v>
      </c>
      <c r="C23" s="64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4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40"/>
      <c r="BW23" s="21"/>
      <c r="BX23" s="22"/>
      <c r="BY23" s="21"/>
      <c r="BZ23" s="22"/>
      <c r="CA23" s="21"/>
      <c r="CB23" s="22"/>
      <c r="CC23" s="21"/>
      <c r="CD23" s="22"/>
      <c r="CE23" s="21"/>
      <c r="CF23" s="22"/>
      <c r="CG23" s="21"/>
      <c r="CH23" s="22"/>
      <c r="CI23" s="21"/>
      <c r="CJ23" s="22"/>
      <c r="CK23" s="21"/>
      <c r="CL23" s="22"/>
      <c r="CM23" s="21"/>
      <c r="CN23" s="22"/>
      <c r="CO23" s="21"/>
      <c r="CP23" s="22"/>
      <c r="CQ23" s="21"/>
      <c r="CR23" s="22"/>
      <c r="CS23" s="21"/>
      <c r="CT23" s="22"/>
      <c r="CU23" s="21"/>
      <c r="CV23" s="22"/>
      <c r="CW23" s="21"/>
      <c r="CX23" s="22"/>
      <c r="CY23" s="40"/>
      <c r="CZ23" s="22"/>
      <c r="DA23" s="17"/>
      <c r="DC23" s="5"/>
    </row>
    <row r="24" spans="1:108" hidden="1" x14ac:dyDescent="0.3">
      <c r="A24" s="1"/>
      <c r="B24" s="38" t="s">
        <v>6</v>
      </c>
      <c r="C24" s="15"/>
      <c r="D24" s="21">
        <v>158784.20000000001</v>
      </c>
      <c r="E24" s="21"/>
      <c r="F24" s="21">
        <f t="shared" si="0"/>
        <v>158784.20000000001</v>
      </c>
      <c r="G24" s="21">
        <f>99.813+4005.835</f>
        <v>4105.6480000000001</v>
      </c>
      <c r="H24" s="21">
        <f t="shared" ref="H24:H30" si="43">F24+G24</f>
        <v>162889.848</v>
      </c>
      <c r="I24" s="21"/>
      <c r="J24" s="21">
        <f t="shared" ref="J24:J30" si="44">H24+I24</f>
        <v>162889.848</v>
      </c>
      <c r="K24" s="21"/>
      <c r="L24" s="21">
        <f t="shared" ref="L24:L30" si="45">J24+K24</f>
        <v>162889.848</v>
      </c>
      <c r="M24" s="21"/>
      <c r="N24" s="21">
        <f t="shared" ref="N24:N30" si="46">L24+M24</f>
        <v>162889.848</v>
      </c>
      <c r="O24" s="21"/>
      <c r="P24" s="21">
        <f t="shared" ref="P24:P30" si="47">N24+O24</f>
        <v>162889.848</v>
      </c>
      <c r="Q24" s="21"/>
      <c r="R24" s="21">
        <f t="shared" ref="R24:R30" si="48">P24+Q24</f>
        <v>162889.848</v>
      </c>
      <c r="S24" s="21"/>
      <c r="T24" s="21">
        <f t="shared" ref="T24:T30" si="49">R24+S24</f>
        <v>162889.848</v>
      </c>
      <c r="U24" s="21"/>
      <c r="V24" s="21">
        <f t="shared" ref="V24:V30" si="50">T24+U24</f>
        <v>162889.848</v>
      </c>
      <c r="W24" s="21">
        <v>-158920.09299999999</v>
      </c>
      <c r="X24" s="21">
        <f t="shared" ref="X24:X30" si="51">V24+W24</f>
        <v>3969.7550000000047</v>
      </c>
      <c r="Y24" s="21"/>
      <c r="Z24" s="21">
        <f t="shared" ref="Z24:Z30" si="52">X24+Y24</f>
        <v>3969.7550000000047</v>
      </c>
      <c r="AA24" s="21">
        <v>97041.914000000004</v>
      </c>
      <c r="AB24" s="21">
        <f t="shared" ref="AB24:AB30" si="53">Z24+AA24</f>
        <v>101011.66900000001</v>
      </c>
      <c r="AC24" s="21"/>
      <c r="AD24" s="21">
        <f t="shared" ref="AD24:AD30" si="54">AB24+AC24</f>
        <v>101011.66900000001</v>
      </c>
      <c r="AE24" s="21"/>
      <c r="AF24" s="21">
        <f t="shared" ref="AF24:AF30" si="55">AD24+AE24</f>
        <v>101011.66900000001</v>
      </c>
      <c r="AG24" s="21"/>
      <c r="AH24" s="21">
        <f t="shared" ref="AH24:AH30" si="56">AF24+AG24</f>
        <v>101011.66900000001</v>
      </c>
      <c r="AI24" s="21"/>
      <c r="AJ24" s="21">
        <f t="shared" ref="AJ24:AJ30" si="57">AH24+AI24</f>
        <v>101011.66900000001</v>
      </c>
      <c r="AK24" s="21"/>
      <c r="AL24" s="21">
        <f t="shared" ref="AL24:AL30" si="58">AJ24+AK24</f>
        <v>101011.66900000001</v>
      </c>
      <c r="AM24" s="21"/>
      <c r="AN24" s="21">
        <f t="shared" ref="AN24:AN30" si="59">AL24+AM24</f>
        <v>101011.66900000001</v>
      </c>
      <c r="AO24" s="21"/>
      <c r="AP24" s="21">
        <f t="shared" ref="AP24:AP30" si="60">AN24+AO24</f>
        <v>101011.66900000001</v>
      </c>
      <c r="AQ24" s="40"/>
      <c r="AR24" s="21">
        <f t="shared" ref="AR24:AR30" si="61">AP24+AQ24</f>
        <v>101011.66900000001</v>
      </c>
      <c r="AS24" s="21">
        <v>0</v>
      </c>
      <c r="AT24" s="21"/>
      <c r="AU24" s="21">
        <f t="shared" si="13"/>
        <v>0</v>
      </c>
      <c r="AV24" s="21"/>
      <c r="AW24" s="21">
        <f t="shared" ref="AW24:AW30" si="62">AU24+AV24</f>
        <v>0</v>
      </c>
      <c r="AX24" s="21"/>
      <c r="AY24" s="21">
        <f t="shared" ref="AY24:AY30" si="63">AW24+AX24</f>
        <v>0</v>
      </c>
      <c r="AZ24" s="21"/>
      <c r="BA24" s="21">
        <f t="shared" ref="BA24:BA30" si="64">AY24+AZ24</f>
        <v>0</v>
      </c>
      <c r="BB24" s="21"/>
      <c r="BC24" s="21">
        <f t="shared" ref="BC24:BC30" si="65">BA24+BB24</f>
        <v>0</v>
      </c>
      <c r="BD24" s="21"/>
      <c r="BE24" s="21">
        <f t="shared" ref="BE24:BE30" si="66">BC24+BD24</f>
        <v>0</v>
      </c>
      <c r="BF24" s="21"/>
      <c r="BG24" s="21">
        <f t="shared" ref="BG24:BG30" si="67">BE24+BF24</f>
        <v>0</v>
      </c>
      <c r="BH24" s="21"/>
      <c r="BI24" s="21">
        <f t="shared" ref="BI24:BI30" si="68">BG24+BH24</f>
        <v>0</v>
      </c>
      <c r="BJ24" s="21"/>
      <c r="BK24" s="21">
        <f t="shared" ref="BK24:BK30" si="69">BI24+BJ24</f>
        <v>0</v>
      </c>
      <c r="BL24" s="21"/>
      <c r="BM24" s="21">
        <f t="shared" ref="BM24:BM30" si="70">BK24+BL24</f>
        <v>0</v>
      </c>
      <c r="BN24" s="21"/>
      <c r="BO24" s="21">
        <f t="shared" ref="BO24:BO30" si="71">BM24+BN24</f>
        <v>0</v>
      </c>
      <c r="BP24" s="21"/>
      <c r="BQ24" s="21">
        <f t="shared" ref="BQ24:BQ30" si="72">BO24+BP24</f>
        <v>0</v>
      </c>
      <c r="BR24" s="21"/>
      <c r="BS24" s="21">
        <f t="shared" ref="BS24:BS30" si="73">BQ24+BR24</f>
        <v>0</v>
      </c>
      <c r="BT24" s="21"/>
      <c r="BU24" s="21">
        <f t="shared" ref="BU24:BU30" si="74">BS24+BT24</f>
        <v>0</v>
      </c>
      <c r="BV24" s="40"/>
      <c r="BW24" s="21">
        <f t="shared" ref="BW24:BW30" si="75">BU24+BV24</f>
        <v>0</v>
      </c>
      <c r="BX24" s="22">
        <v>0</v>
      </c>
      <c r="BY24" s="21"/>
      <c r="BZ24" s="22">
        <f t="shared" si="16"/>
        <v>0</v>
      </c>
      <c r="CA24" s="21"/>
      <c r="CB24" s="22">
        <f t="shared" ref="CB24:CB30" si="76">BZ24+CA24</f>
        <v>0</v>
      </c>
      <c r="CC24" s="21"/>
      <c r="CD24" s="22">
        <f t="shared" ref="CD24:CD30" si="77">CB24+CC24</f>
        <v>0</v>
      </c>
      <c r="CE24" s="21"/>
      <c r="CF24" s="22">
        <f t="shared" ref="CF24:CF30" si="78">CD24+CE24</f>
        <v>0</v>
      </c>
      <c r="CG24" s="21"/>
      <c r="CH24" s="22">
        <f t="shared" ref="CH24:CH30" si="79">CF24+CG24</f>
        <v>0</v>
      </c>
      <c r="CI24" s="21"/>
      <c r="CJ24" s="22">
        <f t="shared" ref="CJ24:CJ30" si="80">CH24+CI24</f>
        <v>0</v>
      </c>
      <c r="CK24" s="21"/>
      <c r="CL24" s="22">
        <f t="shared" ref="CL24:CL30" si="81">CJ24+CK24</f>
        <v>0</v>
      </c>
      <c r="CM24" s="21"/>
      <c r="CN24" s="22">
        <f t="shared" ref="CN24:CN30" si="82">CL24+CM24</f>
        <v>0</v>
      </c>
      <c r="CO24" s="21"/>
      <c r="CP24" s="22">
        <f t="shared" ref="CP24:CP30" si="83">CN24+CO24</f>
        <v>0</v>
      </c>
      <c r="CQ24" s="21"/>
      <c r="CR24" s="22">
        <f t="shared" ref="CR24:CR30" si="84">CP24+CQ24</f>
        <v>0</v>
      </c>
      <c r="CS24" s="21"/>
      <c r="CT24" s="22">
        <f t="shared" ref="CT24:CT30" si="85">CR24+CS24</f>
        <v>0</v>
      </c>
      <c r="CU24" s="21"/>
      <c r="CV24" s="22">
        <f t="shared" ref="CV24:CV30" si="86">CT24+CU24</f>
        <v>0</v>
      </c>
      <c r="CW24" s="21"/>
      <c r="CX24" s="22">
        <f t="shared" ref="CX24:CX30" si="87">CV24+CW24</f>
        <v>0</v>
      </c>
      <c r="CY24" s="40"/>
      <c r="CZ24" s="22">
        <f t="shared" ref="CZ24:CZ30" si="88">CX24+CY24</f>
        <v>0</v>
      </c>
      <c r="DA24" s="16" t="s">
        <v>159</v>
      </c>
      <c r="DB24" s="7" t="s">
        <v>28</v>
      </c>
      <c r="DC24" s="5"/>
    </row>
    <row r="25" spans="1:108" x14ac:dyDescent="0.3">
      <c r="A25" s="1"/>
      <c r="B25" s="67" t="s">
        <v>11</v>
      </c>
      <c r="C25" s="64"/>
      <c r="D25" s="21">
        <v>14277.6</v>
      </c>
      <c r="E25" s="21"/>
      <c r="F25" s="21">
        <f t="shared" si="0"/>
        <v>14277.6</v>
      </c>
      <c r="G25" s="21"/>
      <c r="H25" s="21">
        <f t="shared" si="43"/>
        <v>14277.6</v>
      </c>
      <c r="I25" s="21"/>
      <c r="J25" s="21">
        <f t="shared" si="44"/>
        <v>14277.6</v>
      </c>
      <c r="K25" s="21"/>
      <c r="L25" s="21">
        <f t="shared" si="45"/>
        <v>14277.6</v>
      </c>
      <c r="M25" s="21"/>
      <c r="N25" s="21">
        <f t="shared" si="46"/>
        <v>14277.6</v>
      </c>
      <c r="O25" s="21"/>
      <c r="P25" s="21">
        <f t="shared" si="47"/>
        <v>14277.6</v>
      </c>
      <c r="Q25" s="21"/>
      <c r="R25" s="21">
        <f t="shared" si="48"/>
        <v>14277.6</v>
      </c>
      <c r="S25" s="21"/>
      <c r="T25" s="21">
        <f t="shared" si="49"/>
        <v>14277.6</v>
      </c>
      <c r="U25" s="21"/>
      <c r="V25" s="21">
        <f t="shared" si="50"/>
        <v>14277.6</v>
      </c>
      <c r="W25" s="21"/>
      <c r="X25" s="21">
        <f t="shared" si="51"/>
        <v>14277.6</v>
      </c>
      <c r="Y25" s="21"/>
      <c r="Z25" s="21">
        <f t="shared" si="52"/>
        <v>14277.6</v>
      </c>
      <c r="AA25" s="21"/>
      <c r="AB25" s="21">
        <f t="shared" si="53"/>
        <v>14277.6</v>
      </c>
      <c r="AC25" s="21"/>
      <c r="AD25" s="21">
        <f t="shared" si="54"/>
        <v>14277.6</v>
      </c>
      <c r="AE25" s="21"/>
      <c r="AF25" s="21">
        <f t="shared" si="55"/>
        <v>14277.6</v>
      </c>
      <c r="AG25" s="21"/>
      <c r="AH25" s="21">
        <f t="shared" si="56"/>
        <v>14277.6</v>
      </c>
      <c r="AI25" s="21"/>
      <c r="AJ25" s="21">
        <f t="shared" si="57"/>
        <v>14277.6</v>
      </c>
      <c r="AK25" s="21"/>
      <c r="AL25" s="21">
        <f t="shared" si="58"/>
        <v>14277.6</v>
      </c>
      <c r="AM25" s="21"/>
      <c r="AN25" s="21">
        <f t="shared" si="59"/>
        <v>14277.6</v>
      </c>
      <c r="AO25" s="21"/>
      <c r="AP25" s="21">
        <f t="shared" si="60"/>
        <v>14277.6</v>
      </c>
      <c r="AQ25" s="40"/>
      <c r="AR25" s="21">
        <f t="shared" si="61"/>
        <v>14277.6</v>
      </c>
      <c r="AS25" s="21">
        <v>0</v>
      </c>
      <c r="AT25" s="21"/>
      <c r="AU25" s="21">
        <f t="shared" si="13"/>
        <v>0</v>
      </c>
      <c r="AV25" s="21"/>
      <c r="AW25" s="21">
        <f t="shared" si="62"/>
        <v>0</v>
      </c>
      <c r="AX25" s="21"/>
      <c r="AY25" s="21">
        <f t="shared" si="63"/>
        <v>0</v>
      </c>
      <c r="AZ25" s="21"/>
      <c r="BA25" s="21">
        <f t="shared" si="64"/>
        <v>0</v>
      </c>
      <c r="BB25" s="21"/>
      <c r="BC25" s="21">
        <f t="shared" si="65"/>
        <v>0</v>
      </c>
      <c r="BD25" s="21"/>
      <c r="BE25" s="21">
        <f t="shared" si="66"/>
        <v>0</v>
      </c>
      <c r="BF25" s="21"/>
      <c r="BG25" s="21">
        <f t="shared" si="67"/>
        <v>0</v>
      </c>
      <c r="BH25" s="21"/>
      <c r="BI25" s="21">
        <f t="shared" si="68"/>
        <v>0</v>
      </c>
      <c r="BJ25" s="21"/>
      <c r="BK25" s="21">
        <f t="shared" si="69"/>
        <v>0</v>
      </c>
      <c r="BL25" s="21"/>
      <c r="BM25" s="21">
        <f t="shared" si="70"/>
        <v>0</v>
      </c>
      <c r="BN25" s="21"/>
      <c r="BO25" s="21">
        <f t="shared" si="71"/>
        <v>0</v>
      </c>
      <c r="BP25" s="21"/>
      <c r="BQ25" s="21">
        <f t="shared" si="72"/>
        <v>0</v>
      </c>
      <c r="BR25" s="21"/>
      <c r="BS25" s="21">
        <f t="shared" si="73"/>
        <v>0</v>
      </c>
      <c r="BT25" s="21"/>
      <c r="BU25" s="21">
        <f t="shared" si="74"/>
        <v>0</v>
      </c>
      <c r="BV25" s="40"/>
      <c r="BW25" s="21">
        <f t="shared" si="75"/>
        <v>0</v>
      </c>
      <c r="BX25" s="21">
        <v>0</v>
      </c>
      <c r="BY25" s="21"/>
      <c r="BZ25" s="22">
        <f t="shared" si="16"/>
        <v>0</v>
      </c>
      <c r="CA25" s="21"/>
      <c r="CB25" s="22">
        <f t="shared" si="76"/>
        <v>0</v>
      </c>
      <c r="CC25" s="21"/>
      <c r="CD25" s="22">
        <f t="shared" si="77"/>
        <v>0</v>
      </c>
      <c r="CE25" s="21"/>
      <c r="CF25" s="22">
        <f t="shared" si="78"/>
        <v>0</v>
      </c>
      <c r="CG25" s="21"/>
      <c r="CH25" s="22">
        <f t="shared" si="79"/>
        <v>0</v>
      </c>
      <c r="CI25" s="21"/>
      <c r="CJ25" s="22">
        <f t="shared" si="80"/>
        <v>0</v>
      </c>
      <c r="CK25" s="21"/>
      <c r="CL25" s="22">
        <f t="shared" si="81"/>
        <v>0</v>
      </c>
      <c r="CM25" s="21"/>
      <c r="CN25" s="22">
        <f t="shared" si="82"/>
        <v>0</v>
      </c>
      <c r="CO25" s="21"/>
      <c r="CP25" s="22">
        <f t="shared" si="83"/>
        <v>0</v>
      </c>
      <c r="CQ25" s="21"/>
      <c r="CR25" s="22">
        <f t="shared" si="84"/>
        <v>0</v>
      </c>
      <c r="CS25" s="21"/>
      <c r="CT25" s="22">
        <f t="shared" si="85"/>
        <v>0</v>
      </c>
      <c r="CU25" s="21"/>
      <c r="CV25" s="22">
        <f t="shared" si="86"/>
        <v>0</v>
      </c>
      <c r="CW25" s="21"/>
      <c r="CX25" s="22">
        <f t="shared" si="87"/>
        <v>0</v>
      </c>
      <c r="CY25" s="40"/>
      <c r="CZ25" s="22">
        <f t="shared" si="88"/>
        <v>0</v>
      </c>
      <c r="DA25" s="16" t="s">
        <v>170</v>
      </c>
      <c r="DC25" s="5"/>
    </row>
    <row r="26" spans="1:108" x14ac:dyDescent="0.3">
      <c r="A26" s="1"/>
      <c r="B26" s="67" t="s">
        <v>268</v>
      </c>
      <c r="C26" s="64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>
        <v>158920.09299999999</v>
      </c>
      <c r="X26" s="21">
        <f t="shared" si="51"/>
        <v>158920.09299999999</v>
      </c>
      <c r="Y26" s="21"/>
      <c r="Z26" s="21">
        <f t="shared" si="52"/>
        <v>158920.09299999999</v>
      </c>
      <c r="AA26" s="21"/>
      <c r="AB26" s="21">
        <f t="shared" si="53"/>
        <v>158920.09299999999</v>
      </c>
      <c r="AC26" s="21"/>
      <c r="AD26" s="21">
        <f t="shared" si="54"/>
        <v>158920.09299999999</v>
      </c>
      <c r="AE26" s="21"/>
      <c r="AF26" s="21">
        <f t="shared" si="55"/>
        <v>158920.09299999999</v>
      </c>
      <c r="AG26" s="21"/>
      <c r="AH26" s="21">
        <f t="shared" si="56"/>
        <v>158920.09299999999</v>
      </c>
      <c r="AI26" s="21"/>
      <c r="AJ26" s="21">
        <f t="shared" si="57"/>
        <v>158920.09299999999</v>
      </c>
      <c r="AK26" s="21"/>
      <c r="AL26" s="21">
        <f t="shared" si="58"/>
        <v>158920.09299999999</v>
      </c>
      <c r="AM26" s="21"/>
      <c r="AN26" s="21">
        <f t="shared" si="59"/>
        <v>158920.09299999999</v>
      </c>
      <c r="AO26" s="21"/>
      <c r="AP26" s="21">
        <f t="shared" si="60"/>
        <v>158920.09299999999</v>
      </c>
      <c r="AQ26" s="40"/>
      <c r="AR26" s="21">
        <f t="shared" si="61"/>
        <v>158920.09299999999</v>
      </c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>
        <f t="shared" si="68"/>
        <v>0</v>
      </c>
      <c r="BJ26" s="21"/>
      <c r="BK26" s="21">
        <f t="shared" si="69"/>
        <v>0</v>
      </c>
      <c r="BL26" s="21"/>
      <c r="BM26" s="21">
        <f t="shared" si="70"/>
        <v>0</v>
      </c>
      <c r="BN26" s="21"/>
      <c r="BO26" s="21">
        <f t="shared" si="71"/>
        <v>0</v>
      </c>
      <c r="BP26" s="21"/>
      <c r="BQ26" s="21">
        <f t="shared" si="72"/>
        <v>0</v>
      </c>
      <c r="BR26" s="21"/>
      <c r="BS26" s="21">
        <f t="shared" si="73"/>
        <v>0</v>
      </c>
      <c r="BT26" s="21"/>
      <c r="BU26" s="21">
        <f t="shared" si="74"/>
        <v>0</v>
      </c>
      <c r="BV26" s="40"/>
      <c r="BW26" s="21">
        <f t="shared" si="75"/>
        <v>0</v>
      </c>
      <c r="BX26" s="21"/>
      <c r="BY26" s="21"/>
      <c r="BZ26" s="22"/>
      <c r="CA26" s="21"/>
      <c r="CB26" s="22"/>
      <c r="CC26" s="21"/>
      <c r="CD26" s="22"/>
      <c r="CE26" s="21"/>
      <c r="CF26" s="22"/>
      <c r="CG26" s="21"/>
      <c r="CH26" s="22"/>
      <c r="CI26" s="21"/>
      <c r="CJ26" s="22"/>
      <c r="CK26" s="21"/>
      <c r="CL26" s="22"/>
      <c r="CM26" s="21"/>
      <c r="CN26" s="22">
        <f t="shared" si="82"/>
        <v>0</v>
      </c>
      <c r="CO26" s="21"/>
      <c r="CP26" s="22">
        <f t="shared" si="83"/>
        <v>0</v>
      </c>
      <c r="CQ26" s="21"/>
      <c r="CR26" s="22">
        <f t="shared" si="84"/>
        <v>0</v>
      </c>
      <c r="CS26" s="21"/>
      <c r="CT26" s="22">
        <f t="shared" si="85"/>
        <v>0</v>
      </c>
      <c r="CU26" s="21"/>
      <c r="CV26" s="22">
        <f t="shared" si="86"/>
        <v>0</v>
      </c>
      <c r="CW26" s="21"/>
      <c r="CX26" s="22">
        <f t="shared" si="87"/>
        <v>0</v>
      </c>
      <c r="CY26" s="40"/>
      <c r="CZ26" s="22">
        <f t="shared" si="88"/>
        <v>0</v>
      </c>
      <c r="DA26" s="16" t="s">
        <v>159</v>
      </c>
      <c r="DC26" s="5"/>
    </row>
    <row r="27" spans="1:108" ht="56.25" x14ac:dyDescent="0.3">
      <c r="A27" s="1" t="s">
        <v>132</v>
      </c>
      <c r="B27" s="28" t="s">
        <v>120</v>
      </c>
      <c r="C27" s="64" t="s">
        <v>31</v>
      </c>
      <c r="D27" s="21">
        <v>102477.8</v>
      </c>
      <c r="E27" s="21"/>
      <c r="F27" s="21">
        <f t="shared" si="0"/>
        <v>102477.8</v>
      </c>
      <c r="G27" s="21">
        <v>20179.974999999999</v>
      </c>
      <c r="H27" s="21">
        <f t="shared" si="43"/>
        <v>122657.77499999999</v>
      </c>
      <c r="I27" s="21"/>
      <c r="J27" s="21">
        <f t="shared" si="44"/>
        <v>122657.77499999999</v>
      </c>
      <c r="K27" s="21"/>
      <c r="L27" s="21">
        <f t="shared" si="45"/>
        <v>122657.77499999999</v>
      </c>
      <c r="M27" s="21"/>
      <c r="N27" s="21">
        <f t="shared" si="46"/>
        <v>122657.77499999999</v>
      </c>
      <c r="O27" s="21"/>
      <c r="P27" s="21">
        <f t="shared" si="47"/>
        <v>122657.77499999999</v>
      </c>
      <c r="Q27" s="21"/>
      <c r="R27" s="21">
        <f t="shared" si="48"/>
        <v>122657.77499999999</v>
      </c>
      <c r="S27" s="21"/>
      <c r="T27" s="21">
        <f t="shared" si="49"/>
        <v>122657.77499999999</v>
      </c>
      <c r="U27" s="21"/>
      <c r="V27" s="21">
        <f t="shared" si="50"/>
        <v>122657.77499999999</v>
      </c>
      <c r="W27" s="21"/>
      <c r="X27" s="21">
        <f t="shared" si="51"/>
        <v>122657.77499999999</v>
      </c>
      <c r="Y27" s="21"/>
      <c r="Z27" s="21">
        <f t="shared" si="52"/>
        <v>122657.77499999999</v>
      </c>
      <c r="AA27" s="21"/>
      <c r="AB27" s="21">
        <f t="shared" si="53"/>
        <v>122657.77499999999</v>
      </c>
      <c r="AC27" s="21"/>
      <c r="AD27" s="21">
        <f t="shared" si="54"/>
        <v>122657.77499999999</v>
      </c>
      <c r="AE27" s="21">
        <v>316.65899999999999</v>
      </c>
      <c r="AF27" s="21">
        <f t="shared" si="55"/>
        <v>122974.43399999999</v>
      </c>
      <c r="AG27" s="21"/>
      <c r="AH27" s="21">
        <f t="shared" si="56"/>
        <v>122974.43399999999</v>
      </c>
      <c r="AI27" s="21">
        <v>79891.528000000006</v>
      </c>
      <c r="AJ27" s="21">
        <f t="shared" si="57"/>
        <v>202865.962</v>
      </c>
      <c r="AK27" s="21"/>
      <c r="AL27" s="21">
        <f t="shared" si="58"/>
        <v>202865.962</v>
      </c>
      <c r="AM27" s="21">
        <v>21444.351999999999</v>
      </c>
      <c r="AN27" s="21">
        <f t="shared" si="59"/>
        <v>224310.31400000001</v>
      </c>
      <c r="AO27" s="21"/>
      <c r="AP27" s="21">
        <f t="shared" si="60"/>
        <v>224310.31400000001</v>
      </c>
      <c r="AQ27" s="40"/>
      <c r="AR27" s="21">
        <f t="shared" si="61"/>
        <v>224310.31400000001</v>
      </c>
      <c r="AS27" s="21">
        <v>105958.39999999999</v>
      </c>
      <c r="AT27" s="21"/>
      <c r="AU27" s="21">
        <f t="shared" si="13"/>
        <v>105958.39999999999</v>
      </c>
      <c r="AV27" s="21"/>
      <c r="AW27" s="21">
        <f t="shared" si="62"/>
        <v>105958.39999999999</v>
      </c>
      <c r="AX27" s="21"/>
      <c r="AY27" s="21">
        <f t="shared" si="63"/>
        <v>105958.39999999999</v>
      </c>
      <c r="AZ27" s="21"/>
      <c r="BA27" s="21">
        <f t="shared" si="64"/>
        <v>105958.39999999999</v>
      </c>
      <c r="BB27" s="21"/>
      <c r="BC27" s="21">
        <f t="shared" si="65"/>
        <v>105958.39999999999</v>
      </c>
      <c r="BD27" s="21"/>
      <c r="BE27" s="21">
        <f t="shared" si="66"/>
        <v>105958.39999999999</v>
      </c>
      <c r="BF27" s="21"/>
      <c r="BG27" s="21">
        <f t="shared" si="67"/>
        <v>105958.39999999999</v>
      </c>
      <c r="BH27" s="21"/>
      <c r="BI27" s="21">
        <f t="shared" si="68"/>
        <v>105958.39999999999</v>
      </c>
      <c r="BJ27" s="21"/>
      <c r="BK27" s="21">
        <f t="shared" si="69"/>
        <v>105958.39999999999</v>
      </c>
      <c r="BL27" s="21"/>
      <c r="BM27" s="21">
        <f t="shared" si="70"/>
        <v>105958.39999999999</v>
      </c>
      <c r="BN27" s="21"/>
      <c r="BO27" s="21">
        <f t="shared" si="71"/>
        <v>105958.39999999999</v>
      </c>
      <c r="BP27" s="21">
        <v>-316.65899999999999</v>
      </c>
      <c r="BQ27" s="21">
        <f t="shared" si="72"/>
        <v>105641.74099999999</v>
      </c>
      <c r="BR27" s="21">
        <v>-79891.528000000006</v>
      </c>
      <c r="BS27" s="21">
        <f t="shared" si="73"/>
        <v>25750.212999999989</v>
      </c>
      <c r="BT27" s="21">
        <v>-21444.351999999999</v>
      </c>
      <c r="BU27" s="21">
        <f t="shared" si="74"/>
        <v>4305.8609999999899</v>
      </c>
      <c r="BV27" s="40"/>
      <c r="BW27" s="21">
        <f t="shared" si="75"/>
        <v>4305.8609999999899</v>
      </c>
      <c r="BX27" s="21">
        <v>0</v>
      </c>
      <c r="BY27" s="21"/>
      <c r="BZ27" s="22">
        <f t="shared" si="16"/>
        <v>0</v>
      </c>
      <c r="CA27" s="21"/>
      <c r="CB27" s="22">
        <f t="shared" si="76"/>
        <v>0</v>
      </c>
      <c r="CC27" s="21"/>
      <c r="CD27" s="22">
        <f t="shared" si="77"/>
        <v>0</v>
      </c>
      <c r="CE27" s="21"/>
      <c r="CF27" s="22">
        <f t="shared" si="78"/>
        <v>0</v>
      </c>
      <c r="CG27" s="21"/>
      <c r="CH27" s="22">
        <f t="shared" si="79"/>
        <v>0</v>
      </c>
      <c r="CI27" s="21"/>
      <c r="CJ27" s="22">
        <f t="shared" si="80"/>
        <v>0</v>
      </c>
      <c r="CK27" s="21"/>
      <c r="CL27" s="22">
        <f t="shared" si="81"/>
        <v>0</v>
      </c>
      <c r="CM27" s="21"/>
      <c r="CN27" s="22">
        <f t="shared" si="82"/>
        <v>0</v>
      </c>
      <c r="CO27" s="21"/>
      <c r="CP27" s="22">
        <f t="shared" si="83"/>
        <v>0</v>
      </c>
      <c r="CQ27" s="21"/>
      <c r="CR27" s="22">
        <f t="shared" si="84"/>
        <v>0</v>
      </c>
      <c r="CS27" s="21"/>
      <c r="CT27" s="22">
        <f t="shared" si="85"/>
        <v>0</v>
      </c>
      <c r="CU27" s="21"/>
      <c r="CV27" s="22">
        <f t="shared" si="86"/>
        <v>0</v>
      </c>
      <c r="CW27" s="21"/>
      <c r="CX27" s="22">
        <f t="shared" si="87"/>
        <v>0</v>
      </c>
      <c r="CY27" s="40"/>
      <c r="CZ27" s="22">
        <f t="shared" si="88"/>
        <v>0</v>
      </c>
      <c r="DA27" s="16" t="s">
        <v>160</v>
      </c>
      <c r="DC27" s="5"/>
    </row>
    <row r="28" spans="1:108" ht="56.25" x14ac:dyDescent="0.3">
      <c r="A28" s="1" t="s">
        <v>133</v>
      </c>
      <c r="B28" s="64" t="s">
        <v>121</v>
      </c>
      <c r="C28" s="65" t="s">
        <v>31</v>
      </c>
      <c r="D28" s="21">
        <v>0</v>
      </c>
      <c r="E28" s="21"/>
      <c r="F28" s="21">
        <f t="shared" si="0"/>
        <v>0</v>
      </c>
      <c r="G28" s="21"/>
      <c r="H28" s="21">
        <f t="shared" si="43"/>
        <v>0</v>
      </c>
      <c r="I28" s="21"/>
      <c r="J28" s="21">
        <f t="shared" si="44"/>
        <v>0</v>
      </c>
      <c r="K28" s="21"/>
      <c r="L28" s="21">
        <f t="shared" si="45"/>
        <v>0</v>
      </c>
      <c r="M28" s="21"/>
      <c r="N28" s="21">
        <f t="shared" si="46"/>
        <v>0</v>
      </c>
      <c r="O28" s="21"/>
      <c r="P28" s="21">
        <f t="shared" si="47"/>
        <v>0</v>
      </c>
      <c r="Q28" s="21"/>
      <c r="R28" s="21">
        <f t="shared" si="48"/>
        <v>0</v>
      </c>
      <c r="S28" s="21"/>
      <c r="T28" s="21">
        <f t="shared" si="49"/>
        <v>0</v>
      </c>
      <c r="U28" s="21"/>
      <c r="V28" s="21">
        <f t="shared" si="50"/>
        <v>0</v>
      </c>
      <c r="W28" s="21"/>
      <c r="X28" s="21">
        <f t="shared" si="51"/>
        <v>0</v>
      </c>
      <c r="Y28" s="21"/>
      <c r="Z28" s="21">
        <f t="shared" si="52"/>
        <v>0</v>
      </c>
      <c r="AA28" s="21"/>
      <c r="AB28" s="21">
        <f t="shared" si="53"/>
        <v>0</v>
      </c>
      <c r="AC28" s="21"/>
      <c r="AD28" s="21">
        <f t="shared" si="54"/>
        <v>0</v>
      </c>
      <c r="AE28" s="21"/>
      <c r="AF28" s="21">
        <f t="shared" si="55"/>
        <v>0</v>
      </c>
      <c r="AG28" s="21"/>
      <c r="AH28" s="21">
        <f t="shared" si="56"/>
        <v>0</v>
      </c>
      <c r="AI28" s="21"/>
      <c r="AJ28" s="21">
        <f t="shared" si="57"/>
        <v>0</v>
      </c>
      <c r="AK28" s="21"/>
      <c r="AL28" s="21">
        <f t="shared" si="58"/>
        <v>0</v>
      </c>
      <c r="AM28" s="21"/>
      <c r="AN28" s="21">
        <f t="shared" si="59"/>
        <v>0</v>
      </c>
      <c r="AO28" s="21"/>
      <c r="AP28" s="21">
        <f t="shared" si="60"/>
        <v>0</v>
      </c>
      <c r="AQ28" s="40"/>
      <c r="AR28" s="21">
        <f t="shared" si="61"/>
        <v>0</v>
      </c>
      <c r="AS28" s="21">
        <v>100000</v>
      </c>
      <c r="AT28" s="21"/>
      <c r="AU28" s="21">
        <f t="shared" si="13"/>
        <v>100000</v>
      </c>
      <c r="AV28" s="21"/>
      <c r="AW28" s="21">
        <f t="shared" si="62"/>
        <v>100000</v>
      </c>
      <c r="AX28" s="21"/>
      <c r="AY28" s="21">
        <f t="shared" si="63"/>
        <v>100000</v>
      </c>
      <c r="AZ28" s="21"/>
      <c r="BA28" s="21">
        <f t="shared" si="64"/>
        <v>100000</v>
      </c>
      <c r="BB28" s="21"/>
      <c r="BC28" s="21">
        <f t="shared" si="65"/>
        <v>100000</v>
      </c>
      <c r="BD28" s="21"/>
      <c r="BE28" s="21">
        <f t="shared" si="66"/>
        <v>100000</v>
      </c>
      <c r="BF28" s="21"/>
      <c r="BG28" s="21">
        <f t="shared" si="67"/>
        <v>100000</v>
      </c>
      <c r="BH28" s="21"/>
      <c r="BI28" s="21">
        <f t="shared" si="68"/>
        <v>100000</v>
      </c>
      <c r="BJ28" s="21"/>
      <c r="BK28" s="21">
        <f t="shared" si="69"/>
        <v>100000</v>
      </c>
      <c r="BL28" s="21"/>
      <c r="BM28" s="21">
        <f t="shared" si="70"/>
        <v>100000</v>
      </c>
      <c r="BN28" s="21"/>
      <c r="BO28" s="21">
        <f t="shared" si="71"/>
        <v>100000</v>
      </c>
      <c r="BP28" s="21"/>
      <c r="BQ28" s="21">
        <f t="shared" si="72"/>
        <v>100000</v>
      </c>
      <c r="BR28" s="21">
        <v>-100000</v>
      </c>
      <c r="BS28" s="21">
        <f t="shared" si="73"/>
        <v>0</v>
      </c>
      <c r="BT28" s="21"/>
      <c r="BU28" s="21">
        <f t="shared" si="74"/>
        <v>0</v>
      </c>
      <c r="BV28" s="40"/>
      <c r="BW28" s="21">
        <f t="shared" si="75"/>
        <v>0</v>
      </c>
      <c r="BX28" s="21">
        <v>400000</v>
      </c>
      <c r="BY28" s="21"/>
      <c r="BZ28" s="22">
        <f t="shared" si="16"/>
        <v>400000</v>
      </c>
      <c r="CA28" s="21"/>
      <c r="CB28" s="22">
        <f t="shared" si="76"/>
        <v>400000</v>
      </c>
      <c r="CC28" s="21"/>
      <c r="CD28" s="22">
        <f t="shared" si="77"/>
        <v>400000</v>
      </c>
      <c r="CE28" s="21"/>
      <c r="CF28" s="22">
        <f t="shared" si="78"/>
        <v>400000</v>
      </c>
      <c r="CG28" s="21"/>
      <c r="CH28" s="22">
        <f t="shared" si="79"/>
        <v>400000</v>
      </c>
      <c r="CI28" s="21"/>
      <c r="CJ28" s="22">
        <f t="shared" si="80"/>
        <v>400000</v>
      </c>
      <c r="CK28" s="21"/>
      <c r="CL28" s="22">
        <f t="shared" si="81"/>
        <v>400000</v>
      </c>
      <c r="CM28" s="21"/>
      <c r="CN28" s="22">
        <f t="shared" si="82"/>
        <v>400000</v>
      </c>
      <c r="CO28" s="21"/>
      <c r="CP28" s="22">
        <f t="shared" si="83"/>
        <v>400000</v>
      </c>
      <c r="CQ28" s="21"/>
      <c r="CR28" s="22">
        <f t="shared" si="84"/>
        <v>400000</v>
      </c>
      <c r="CS28" s="21"/>
      <c r="CT28" s="22">
        <f t="shared" si="85"/>
        <v>400000</v>
      </c>
      <c r="CU28" s="21">
        <v>-124959.15</v>
      </c>
      <c r="CV28" s="22">
        <f t="shared" si="86"/>
        <v>275040.84999999998</v>
      </c>
      <c r="CW28" s="21"/>
      <c r="CX28" s="22">
        <f t="shared" si="87"/>
        <v>275040.84999999998</v>
      </c>
      <c r="CY28" s="40"/>
      <c r="CZ28" s="22">
        <f t="shared" si="88"/>
        <v>275040.84999999998</v>
      </c>
      <c r="DA28" s="16" t="s">
        <v>161</v>
      </c>
      <c r="DC28" s="5"/>
    </row>
    <row r="29" spans="1:108" ht="56.25" x14ac:dyDescent="0.3">
      <c r="A29" s="1" t="s">
        <v>134</v>
      </c>
      <c r="B29" s="67" t="s">
        <v>122</v>
      </c>
      <c r="C29" s="64" t="s">
        <v>31</v>
      </c>
      <c r="D29" s="21">
        <v>0</v>
      </c>
      <c r="E29" s="21"/>
      <c r="F29" s="21">
        <f t="shared" si="0"/>
        <v>0</v>
      </c>
      <c r="G29" s="21"/>
      <c r="H29" s="21">
        <f t="shared" si="43"/>
        <v>0</v>
      </c>
      <c r="I29" s="21"/>
      <c r="J29" s="21">
        <f t="shared" si="44"/>
        <v>0</v>
      </c>
      <c r="K29" s="21"/>
      <c r="L29" s="21">
        <f t="shared" si="45"/>
        <v>0</v>
      </c>
      <c r="M29" s="21"/>
      <c r="N29" s="21">
        <f t="shared" si="46"/>
        <v>0</v>
      </c>
      <c r="O29" s="21"/>
      <c r="P29" s="21">
        <f t="shared" si="47"/>
        <v>0</v>
      </c>
      <c r="Q29" s="21"/>
      <c r="R29" s="21">
        <f t="shared" si="48"/>
        <v>0</v>
      </c>
      <c r="S29" s="21"/>
      <c r="T29" s="21">
        <f t="shared" si="49"/>
        <v>0</v>
      </c>
      <c r="U29" s="21"/>
      <c r="V29" s="21">
        <f t="shared" si="50"/>
        <v>0</v>
      </c>
      <c r="W29" s="21"/>
      <c r="X29" s="21">
        <f t="shared" si="51"/>
        <v>0</v>
      </c>
      <c r="Y29" s="21"/>
      <c r="Z29" s="21">
        <f t="shared" si="52"/>
        <v>0</v>
      </c>
      <c r="AA29" s="21"/>
      <c r="AB29" s="21">
        <f t="shared" si="53"/>
        <v>0</v>
      </c>
      <c r="AC29" s="21"/>
      <c r="AD29" s="21">
        <f t="shared" si="54"/>
        <v>0</v>
      </c>
      <c r="AE29" s="21"/>
      <c r="AF29" s="21">
        <f t="shared" si="55"/>
        <v>0</v>
      </c>
      <c r="AG29" s="21"/>
      <c r="AH29" s="21">
        <f t="shared" si="56"/>
        <v>0</v>
      </c>
      <c r="AI29" s="21"/>
      <c r="AJ29" s="21">
        <f t="shared" si="57"/>
        <v>0</v>
      </c>
      <c r="AK29" s="21"/>
      <c r="AL29" s="21">
        <f t="shared" si="58"/>
        <v>0</v>
      </c>
      <c r="AM29" s="21"/>
      <c r="AN29" s="21">
        <f t="shared" si="59"/>
        <v>0</v>
      </c>
      <c r="AO29" s="21"/>
      <c r="AP29" s="21">
        <f t="shared" si="60"/>
        <v>0</v>
      </c>
      <c r="AQ29" s="40"/>
      <c r="AR29" s="21">
        <f t="shared" si="61"/>
        <v>0</v>
      </c>
      <c r="AS29" s="21">
        <v>0</v>
      </c>
      <c r="AT29" s="21"/>
      <c r="AU29" s="21">
        <f t="shared" si="13"/>
        <v>0</v>
      </c>
      <c r="AV29" s="21"/>
      <c r="AW29" s="21">
        <f t="shared" si="62"/>
        <v>0</v>
      </c>
      <c r="AX29" s="21"/>
      <c r="AY29" s="21">
        <f t="shared" si="63"/>
        <v>0</v>
      </c>
      <c r="AZ29" s="21"/>
      <c r="BA29" s="21">
        <f t="shared" si="64"/>
        <v>0</v>
      </c>
      <c r="BB29" s="21"/>
      <c r="BC29" s="21">
        <f t="shared" si="65"/>
        <v>0</v>
      </c>
      <c r="BD29" s="21"/>
      <c r="BE29" s="21">
        <f t="shared" si="66"/>
        <v>0</v>
      </c>
      <c r="BF29" s="21"/>
      <c r="BG29" s="21">
        <f t="shared" si="67"/>
        <v>0</v>
      </c>
      <c r="BH29" s="21"/>
      <c r="BI29" s="21">
        <f t="shared" si="68"/>
        <v>0</v>
      </c>
      <c r="BJ29" s="21"/>
      <c r="BK29" s="21">
        <f t="shared" si="69"/>
        <v>0</v>
      </c>
      <c r="BL29" s="21"/>
      <c r="BM29" s="21">
        <f t="shared" si="70"/>
        <v>0</v>
      </c>
      <c r="BN29" s="21"/>
      <c r="BO29" s="21">
        <f t="shared" si="71"/>
        <v>0</v>
      </c>
      <c r="BP29" s="21"/>
      <c r="BQ29" s="21">
        <f t="shared" si="72"/>
        <v>0</v>
      </c>
      <c r="BR29" s="21"/>
      <c r="BS29" s="21">
        <f t="shared" si="73"/>
        <v>0</v>
      </c>
      <c r="BT29" s="21"/>
      <c r="BU29" s="21">
        <f t="shared" si="74"/>
        <v>0</v>
      </c>
      <c r="BV29" s="40"/>
      <c r="BW29" s="21">
        <f t="shared" si="75"/>
        <v>0</v>
      </c>
      <c r="BX29" s="21">
        <v>300000</v>
      </c>
      <c r="BY29" s="21"/>
      <c r="BZ29" s="22">
        <f t="shared" si="16"/>
        <v>300000</v>
      </c>
      <c r="CA29" s="21"/>
      <c r="CB29" s="22">
        <f t="shared" si="76"/>
        <v>300000</v>
      </c>
      <c r="CC29" s="21"/>
      <c r="CD29" s="22">
        <f t="shared" si="77"/>
        <v>300000</v>
      </c>
      <c r="CE29" s="21"/>
      <c r="CF29" s="22">
        <f t="shared" si="78"/>
        <v>300000</v>
      </c>
      <c r="CG29" s="21"/>
      <c r="CH29" s="22">
        <f t="shared" si="79"/>
        <v>300000</v>
      </c>
      <c r="CI29" s="21"/>
      <c r="CJ29" s="22">
        <f t="shared" si="80"/>
        <v>300000</v>
      </c>
      <c r="CK29" s="21"/>
      <c r="CL29" s="22">
        <f t="shared" si="81"/>
        <v>300000</v>
      </c>
      <c r="CM29" s="21">
        <v>-220572.258</v>
      </c>
      <c r="CN29" s="22">
        <f t="shared" si="82"/>
        <v>79427.741999999998</v>
      </c>
      <c r="CO29" s="21"/>
      <c r="CP29" s="22">
        <f t="shared" si="83"/>
        <v>79427.741999999998</v>
      </c>
      <c r="CQ29" s="21"/>
      <c r="CR29" s="22">
        <f t="shared" si="84"/>
        <v>79427.741999999998</v>
      </c>
      <c r="CS29" s="21"/>
      <c r="CT29" s="22">
        <f t="shared" si="85"/>
        <v>79427.741999999998</v>
      </c>
      <c r="CU29" s="21">
        <v>-24959.15</v>
      </c>
      <c r="CV29" s="22">
        <f t="shared" si="86"/>
        <v>54468.591999999997</v>
      </c>
      <c r="CW29" s="21"/>
      <c r="CX29" s="22">
        <f t="shared" si="87"/>
        <v>54468.591999999997</v>
      </c>
      <c r="CY29" s="40"/>
      <c r="CZ29" s="22">
        <f t="shared" si="88"/>
        <v>54468.591999999997</v>
      </c>
      <c r="DA29" s="16" t="s">
        <v>162</v>
      </c>
      <c r="DC29" s="5"/>
    </row>
    <row r="30" spans="1:108" ht="56.25" x14ac:dyDescent="0.3">
      <c r="A30" s="1" t="s">
        <v>135</v>
      </c>
      <c r="B30" s="67" t="s">
        <v>123</v>
      </c>
      <c r="C30" s="64" t="s">
        <v>31</v>
      </c>
      <c r="D30" s="21">
        <f>D32+D33</f>
        <v>19435.099999999999</v>
      </c>
      <c r="E30" s="21">
        <f>E32+E33</f>
        <v>0</v>
      </c>
      <c r="F30" s="21">
        <f t="shared" si="0"/>
        <v>19435.099999999999</v>
      </c>
      <c r="G30" s="21">
        <f>G32+G33</f>
        <v>-19435.099999999999</v>
      </c>
      <c r="H30" s="21">
        <f t="shared" si="43"/>
        <v>0</v>
      </c>
      <c r="I30" s="21">
        <f>I32+I33</f>
        <v>0</v>
      </c>
      <c r="J30" s="21">
        <f t="shared" si="44"/>
        <v>0</v>
      </c>
      <c r="K30" s="21">
        <f>K32+K33</f>
        <v>0</v>
      </c>
      <c r="L30" s="21">
        <f t="shared" si="45"/>
        <v>0</v>
      </c>
      <c r="M30" s="21">
        <f>M32+M33</f>
        <v>0</v>
      </c>
      <c r="N30" s="21">
        <f t="shared" si="46"/>
        <v>0</v>
      </c>
      <c r="O30" s="21">
        <f>O32+O33</f>
        <v>0</v>
      </c>
      <c r="P30" s="21">
        <f t="shared" si="47"/>
        <v>0</v>
      </c>
      <c r="Q30" s="21">
        <f>Q32+Q33</f>
        <v>0</v>
      </c>
      <c r="R30" s="21">
        <f t="shared" si="48"/>
        <v>0</v>
      </c>
      <c r="S30" s="21">
        <f>S32+S33</f>
        <v>0</v>
      </c>
      <c r="T30" s="21">
        <f t="shared" si="49"/>
        <v>0</v>
      </c>
      <c r="U30" s="21">
        <f>U32+U33</f>
        <v>0</v>
      </c>
      <c r="V30" s="21">
        <f t="shared" si="50"/>
        <v>0</v>
      </c>
      <c r="W30" s="21">
        <f>W32+W33</f>
        <v>0</v>
      </c>
      <c r="X30" s="21">
        <f t="shared" si="51"/>
        <v>0</v>
      </c>
      <c r="Y30" s="21">
        <f>Y32+Y33</f>
        <v>0</v>
      </c>
      <c r="Z30" s="21">
        <f t="shared" si="52"/>
        <v>0</v>
      </c>
      <c r="AA30" s="21">
        <f>AA32+AA33</f>
        <v>0</v>
      </c>
      <c r="AB30" s="21">
        <f t="shared" si="53"/>
        <v>0</v>
      </c>
      <c r="AC30" s="21">
        <f>AC32+AC33</f>
        <v>0</v>
      </c>
      <c r="AD30" s="21">
        <f t="shared" si="54"/>
        <v>0</v>
      </c>
      <c r="AE30" s="21">
        <f>AE32+AE33</f>
        <v>0</v>
      </c>
      <c r="AF30" s="21">
        <f t="shared" si="55"/>
        <v>0</v>
      </c>
      <c r="AG30" s="21">
        <f>AG32+AG33</f>
        <v>0</v>
      </c>
      <c r="AH30" s="21">
        <f t="shared" si="56"/>
        <v>0</v>
      </c>
      <c r="AI30" s="21">
        <f>AI32+AI33</f>
        <v>0</v>
      </c>
      <c r="AJ30" s="21">
        <f t="shared" si="57"/>
        <v>0</v>
      </c>
      <c r="AK30" s="21">
        <f>AK32+AK33</f>
        <v>0</v>
      </c>
      <c r="AL30" s="21">
        <f t="shared" si="58"/>
        <v>0</v>
      </c>
      <c r="AM30" s="21">
        <f>AM32+AM33</f>
        <v>0</v>
      </c>
      <c r="AN30" s="21">
        <f t="shared" si="59"/>
        <v>0</v>
      </c>
      <c r="AO30" s="21">
        <f>AO32+AO33</f>
        <v>0</v>
      </c>
      <c r="AP30" s="21">
        <f t="shared" si="60"/>
        <v>0</v>
      </c>
      <c r="AQ30" s="40">
        <f>AQ32+AQ33</f>
        <v>0</v>
      </c>
      <c r="AR30" s="21">
        <f t="shared" si="61"/>
        <v>0</v>
      </c>
      <c r="AS30" s="21">
        <f t="shared" ref="AS30:BX30" si="89">AS32+AS33</f>
        <v>338288.2</v>
      </c>
      <c r="AT30" s="21">
        <f>AT32+AT33</f>
        <v>0</v>
      </c>
      <c r="AU30" s="21">
        <f t="shared" si="13"/>
        <v>338288.2</v>
      </c>
      <c r="AV30" s="21">
        <f>AV32+AV33</f>
        <v>19435.099999999999</v>
      </c>
      <c r="AW30" s="21">
        <f t="shared" si="62"/>
        <v>357723.3</v>
      </c>
      <c r="AX30" s="21">
        <f>AX32+AX33</f>
        <v>0</v>
      </c>
      <c r="AY30" s="21">
        <f t="shared" si="63"/>
        <v>357723.3</v>
      </c>
      <c r="AZ30" s="21">
        <f>AZ32+AZ33</f>
        <v>0</v>
      </c>
      <c r="BA30" s="21">
        <f t="shared" si="64"/>
        <v>357723.3</v>
      </c>
      <c r="BB30" s="21">
        <f>BB32+BB33</f>
        <v>0</v>
      </c>
      <c r="BC30" s="21">
        <f t="shared" si="65"/>
        <v>357723.3</v>
      </c>
      <c r="BD30" s="21">
        <f>BD32+BD33</f>
        <v>0</v>
      </c>
      <c r="BE30" s="21">
        <f t="shared" si="66"/>
        <v>357723.3</v>
      </c>
      <c r="BF30" s="21">
        <f>BF32+BF33</f>
        <v>0</v>
      </c>
      <c r="BG30" s="21">
        <f t="shared" si="67"/>
        <v>357723.3</v>
      </c>
      <c r="BH30" s="21">
        <f>BH32+BH33</f>
        <v>0</v>
      </c>
      <c r="BI30" s="21">
        <f t="shared" si="68"/>
        <v>357723.3</v>
      </c>
      <c r="BJ30" s="21">
        <f>BJ32+BJ33</f>
        <v>0</v>
      </c>
      <c r="BK30" s="21">
        <f t="shared" si="69"/>
        <v>357723.3</v>
      </c>
      <c r="BL30" s="21">
        <f>BL32+BL33</f>
        <v>0</v>
      </c>
      <c r="BM30" s="21">
        <f t="shared" si="70"/>
        <v>357723.3</v>
      </c>
      <c r="BN30" s="21">
        <f>BN32+BN33</f>
        <v>0</v>
      </c>
      <c r="BO30" s="21">
        <f t="shared" si="71"/>
        <v>357723.3</v>
      </c>
      <c r="BP30" s="21">
        <f>BP32+BP33</f>
        <v>0</v>
      </c>
      <c r="BQ30" s="21">
        <f t="shared" si="72"/>
        <v>357723.3</v>
      </c>
      <c r="BR30" s="21">
        <f>BR32+BR33</f>
        <v>124959.15</v>
      </c>
      <c r="BS30" s="21">
        <f t="shared" si="73"/>
        <v>482682.44999999995</v>
      </c>
      <c r="BT30" s="21">
        <f>BT32+BT33</f>
        <v>0</v>
      </c>
      <c r="BU30" s="21">
        <f t="shared" si="74"/>
        <v>482682.44999999995</v>
      </c>
      <c r="BV30" s="40">
        <f>BV32+BV33</f>
        <v>0</v>
      </c>
      <c r="BW30" s="21">
        <f t="shared" si="75"/>
        <v>482682.44999999995</v>
      </c>
      <c r="BX30" s="21">
        <f t="shared" si="89"/>
        <v>287879.90000000002</v>
      </c>
      <c r="BY30" s="21">
        <f>BY32+BY33</f>
        <v>0</v>
      </c>
      <c r="BZ30" s="22">
        <f t="shared" si="16"/>
        <v>287879.90000000002</v>
      </c>
      <c r="CA30" s="21">
        <f>CA32+CA33</f>
        <v>0</v>
      </c>
      <c r="CB30" s="22">
        <f t="shared" si="76"/>
        <v>287879.90000000002</v>
      </c>
      <c r="CC30" s="21">
        <f>CC32+CC33</f>
        <v>0</v>
      </c>
      <c r="CD30" s="22">
        <f t="shared" si="77"/>
        <v>287879.90000000002</v>
      </c>
      <c r="CE30" s="21">
        <f>CE32+CE33</f>
        <v>0</v>
      </c>
      <c r="CF30" s="22">
        <f t="shared" si="78"/>
        <v>287879.90000000002</v>
      </c>
      <c r="CG30" s="21">
        <f>CG32+CG33</f>
        <v>0</v>
      </c>
      <c r="CH30" s="22">
        <f t="shared" si="79"/>
        <v>287879.90000000002</v>
      </c>
      <c r="CI30" s="21">
        <f>CI32+CI33</f>
        <v>0</v>
      </c>
      <c r="CJ30" s="22">
        <f t="shared" si="80"/>
        <v>287879.90000000002</v>
      </c>
      <c r="CK30" s="21">
        <f>CK32+CK33</f>
        <v>0</v>
      </c>
      <c r="CL30" s="22">
        <f t="shared" si="81"/>
        <v>287879.90000000002</v>
      </c>
      <c r="CM30" s="21">
        <f>CM32+CM33</f>
        <v>0</v>
      </c>
      <c r="CN30" s="22">
        <f t="shared" si="82"/>
        <v>287879.90000000002</v>
      </c>
      <c r="CO30" s="21">
        <f>CO32+CO33</f>
        <v>0</v>
      </c>
      <c r="CP30" s="22">
        <f t="shared" si="83"/>
        <v>287879.90000000002</v>
      </c>
      <c r="CQ30" s="21">
        <f>CQ32+CQ33</f>
        <v>0</v>
      </c>
      <c r="CR30" s="22">
        <f t="shared" si="84"/>
        <v>287879.90000000002</v>
      </c>
      <c r="CS30" s="21">
        <f>CS32+CS33</f>
        <v>0</v>
      </c>
      <c r="CT30" s="22">
        <f t="shared" si="85"/>
        <v>287879.90000000002</v>
      </c>
      <c r="CU30" s="21">
        <f>CU32+CU33</f>
        <v>124959.15</v>
      </c>
      <c r="CV30" s="22">
        <f t="shared" si="86"/>
        <v>412839.05000000005</v>
      </c>
      <c r="CW30" s="21">
        <f>CW32+CW33</f>
        <v>0</v>
      </c>
      <c r="CX30" s="22">
        <f t="shared" si="87"/>
        <v>412839.05000000005</v>
      </c>
      <c r="CY30" s="40">
        <f>CY32+CY33</f>
        <v>0</v>
      </c>
      <c r="CZ30" s="22">
        <f t="shared" si="88"/>
        <v>412839.05000000005</v>
      </c>
      <c r="DA30" s="16"/>
      <c r="DC30" s="5"/>
    </row>
    <row r="31" spans="1:108" x14ac:dyDescent="0.3">
      <c r="A31" s="66"/>
      <c r="B31" s="28" t="s">
        <v>119</v>
      </c>
      <c r="C31" s="64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40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40"/>
      <c r="BW31" s="21"/>
      <c r="BX31" s="21"/>
      <c r="BY31" s="21"/>
      <c r="BZ31" s="22"/>
      <c r="CA31" s="21"/>
      <c r="CB31" s="22"/>
      <c r="CC31" s="21"/>
      <c r="CD31" s="22"/>
      <c r="CE31" s="21"/>
      <c r="CF31" s="22"/>
      <c r="CG31" s="21"/>
      <c r="CH31" s="22"/>
      <c r="CI31" s="21"/>
      <c r="CJ31" s="22"/>
      <c r="CK31" s="21"/>
      <c r="CL31" s="22"/>
      <c r="CM31" s="21"/>
      <c r="CN31" s="22"/>
      <c r="CO31" s="21"/>
      <c r="CP31" s="22"/>
      <c r="CQ31" s="21"/>
      <c r="CR31" s="22"/>
      <c r="CS31" s="21"/>
      <c r="CT31" s="22"/>
      <c r="CU31" s="21"/>
      <c r="CV31" s="22"/>
      <c r="CW31" s="21"/>
      <c r="CX31" s="22"/>
      <c r="CY31" s="40"/>
      <c r="CZ31" s="22"/>
      <c r="DA31" s="16"/>
      <c r="DC31" s="5"/>
    </row>
    <row r="32" spans="1:108" hidden="1" x14ac:dyDescent="0.3">
      <c r="A32" s="35"/>
      <c r="B32" s="38" t="s">
        <v>6</v>
      </c>
      <c r="C32" s="15"/>
      <c r="D32" s="21">
        <v>19435.099999999999</v>
      </c>
      <c r="E32" s="21"/>
      <c r="F32" s="21">
        <f t="shared" si="0"/>
        <v>19435.099999999999</v>
      </c>
      <c r="G32" s="21">
        <v>-19435.099999999999</v>
      </c>
      <c r="H32" s="21">
        <f t="shared" ref="H32:H35" si="90">F32+G32</f>
        <v>0</v>
      </c>
      <c r="I32" s="21"/>
      <c r="J32" s="21">
        <f>H32+I32</f>
        <v>0</v>
      </c>
      <c r="K32" s="21"/>
      <c r="L32" s="21">
        <f>J32+K32</f>
        <v>0</v>
      </c>
      <c r="M32" s="21"/>
      <c r="N32" s="21">
        <f>L32+M32</f>
        <v>0</v>
      </c>
      <c r="O32" s="21"/>
      <c r="P32" s="21">
        <f>N32+O32</f>
        <v>0</v>
      </c>
      <c r="Q32" s="21"/>
      <c r="R32" s="21">
        <f>P32+Q32</f>
        <v>0</v>
      </c>
      <c r="S32" s="21"/>
      <c r="T32" s="21">
        <f>R32+S32</f>
        <v>0</v>
      </c>
      <c r="U32" s="21"/>
      <c r="V32" s="21">
        <f>T32+U32</f>
        <v>0</v>
      </c>
      <c r="W32" s="21"/>
      <c r="X32" s="21">
        <f>V32+W32</f>
        <v>0</v>
      </c>
      <c r="Y32" s="21"/>
      <c r="Z32" s="21">
        <f>X32+Y32</f>
        <v>0</v>
      </c>
      <c r="AA32" s="21"/>
      <c r="AB32" s="21">
        <f>Z32+AA32</f>
        <v>0</v>
      </c>
      <c r="AC32" s="21"/>
      <c r="AD32" s="21">
        <f>AB32+AC32</f>
        <v>0</v>
      </c>
      <c r="AE32" s="21"/>
      <c r="AF32" s="21">
        <f>AD32+AE32</f>
        <v>0</v>
      </c>
      <c r="AG32" s="21"/>
      <c r="AH32" s="21">
        <f>AF32+AG32</f>
        <v>0</v>
      </c>
      <c r="AI32" s="21"/>
      <c r="AJ32" s="21">
        <f>AH32+AI32</f>
        <v>0</v>
      </c>
      <c r="AK32" s="21"/>
      <c r="AL32" s="21">
        <f>AJ32+AK32</f>
        <v>0</v>
      </c>
      <c r="AM32" s="21"/>
      <c r="AN32" s="21">
        <f>AL32+AM32</f>
        <v>0</v>
      </c>
      <c r="AO32" s="21"/>
      <c r="AP32" s="21">
        <f>AN32+AO32</f>
        <v>0</v>
      </c>
      <c r="AQ32" s="40"/>
      <c r="AR32" s="21">
        <f>AP32+AQ32</f>
        <v>0</v>
      </c>
      <c r="AS32" s="21">
        <v>102766.7</v>
      </c>
      <c r="AT32" s="21"/>
      <c r="AU32" s="21">
        <f t="shared" si="13"/>
        <v>102766.7</v>
      </c>
      <c r="AV32" s="21">
        <v>19435.099999999999</v>
      </c>
      <c r="AW32" s="21">
        <f>AU32+AV32</f>
        <v>122201.79999999999</v>
      </c>
      <c r="AX32" s="21"/>
      <c r="AY32" s="21">
        <f t="shared" ref="AY32:AY35" si="91">AW32+AX32</f>
        <v>122201.79999999999</v>
      </c>
      <c r="AZ32" s="21"/>
      <c r="BA32" s="21">
        <f t="shared" ref="BA32:BA35" si="92">AY32+AZ32</f>
        <v>122201.79999999999</v>
      </c>
      <c r="BB32" s="21"/>
      <c r="BC32" s="21">
        <f t="shared" ref="BC32:BC35" si="93">BA32+BB32</f>
        <v>122201.79999999999</v>
      </c>
      <c r="BD32" s="21"/>
      <c r="BE32" s="21">
        <f t="shared" ref="BE32:BE35" si="94">BC32+BD32</f>
        <v>122201.79999999999</v>
      </c>
      <c r="BF32" s="21"/>
      <c r="BG32" s="21">
        <f t="shared" ref="BG32:BG35" si="95">BE32+BF32</f>
        <v>122201.79999999999</v>
      </c>
      <c r="BH32" s="21"/>
      <c r="BI32" s="21">
        <f t="shared" ref="BI32:BI35" si="96">BG32+BH32</f>
        <v>122201.79999999999</v>
      </c>
      <c r="BJ32" s="21"/>
      <c r="BK32" s="21">
        <f t="shared" ref="BK32:BK35" si="97">BI32+BJ32</f>
        <v>122201.79999999999</v>
      </c>
      <c r="BL32" s="21"/>
      <c r="BM32" s="21">
        <f t="shared" ref="BM32:BM35" si="98">BK32+BL32</f>
        <v>122201.79999999999</v>
      </c>
      <c r="BN32" s="21"/>
      <c r="BO32" s="21">
        <f t="shared" ref="BO32:BO35" si="99">BM32+BN32</f>
        <v>122201.79999999999</v>
      </c>
      <c r="BP32" s="21"/>
      <c r="BQ32" s="21">
        <f t="shared" ref="BQ32:BQ35" si="100">BO32+BP32</f>
        <v>122201.79999999999</v>
      </c>
      <c r="BR32" s="21">
        <v>124959.15</v>
      </c>
      <c r="BS32" s="21">
        <f t="shared" ref="BS32:BS35" si="101">BQ32+BR32</f>
        <v>247160.94999999998</v>
      </c>
      <c r="BT32" s="21"/>
      <c r="BU32" s="21">
        <f t="shared" ref="BU32:BU35" si="102">BS32+BT32</f>
        <v>247160.94999999998</v>
      </c>
      <c r="BV32" s="40"/>
      <c r="BW32" s="21">
        <f t="shared" ref="BW32:BW35" si="103">BU32+BV32</f>
        <v>247160.94999999998</v>
      </c>
      <c r="BX32" s="21">
        <v>287879.90000000002</v>
      </c>
      <c r="BY32" s="21"/>
      <c r="BZ32" s="22">
        <f t="shared" si="16"/>
        <v>287879.90000000002</v>
      </c>
      <c r="CA32" s="21"/>
      <c r="CB32" s="22">
        <f>BZ32+CA32</f>
        <v>287879.90000000002</v>
      </c>
      <c r="CC32" s="21"/>
      <c r="CD32" s="22">
        <f t="shared" ref="CD32:CD35" si="104">CB32+CC32</f>
        <v>287879.90000000002</v>
      </c>
      <c r="CE32" s="21"/>
      <c r="CF32" s="22">
        <f t="shared" ref="CF32:CF35" si="105">CD32+CE32</f>
        <v>287879.90000000002</v>
      </c>
      <c r="CG32" s="21"/>
      <c r="CH32" s="22">
        <f t="shared" ref="CH32:CH35" si="106">CF32+CG32</f>
        <v>287879.90000000002</v>
      </c>
      <c r="CI32" s="21"/>
      <c r="CJ32" s="22">
        <f t="shared" ref="CJ32:CJ35" si="107">CH32+CI32</f>
        <v>287879.90000000002</v>
      </c>
      <c r="CK32" s="21"/>
      <c r="CL32" s="22">
        <f t="shared" ref="CL32:CL35" si="108">CJ32+CK32</f>
        <v>287879.90000000002</v>
      </c>
      <c r="CM32" s="21"/>
      <c r="CN32" s="22">
        <f t="shared" ref="CN32:CN35" si="109">CL32+CM32</f>
        <v>287879.90000000002</v>
      </c>
      <c r="CO32" s="21"/>
      <c r="CP32" s="22">
        <f t="shared" ref="CP32:CP35" si="110">CN32+CO32</f>
        <v>287879.90000000002</v>
      </c>
      <c r="CQ32" s="21"/>
      <c r="CR32" s="22">
        <f t="shared" ref="CR32:CR35" si="111">CP32+CQ32</f>
        <v>287879.90000000002</v>
      </c>
      <c r="CS32" s="21"/>
      <c r="CT32" s="22">
        <f t="shared" ref="CT32:CT35" si="112">CR32+CS32</f>
        <v>287879.90000000002</v>
      </c>
      <c r="CU32" s="21">
        <v>124959.15</v>
      </c>
      <c r="CV32" s="22">
        <f t="shared" ref="CV32:CV35" si="113">CT32+CU32</f>
        <v>412839.05000000005</v>
      </c>
      <c r="CW32" s="21"/>
      <c r="CX32" s="22">
        <f t="shared" ref="CX32:CX35" si="114">CV32+CW32</f>
        <v>412839.05000000005</v>
      </c>
      <c r="CY32" s="40"/>
      <c r="CZ32" s="22">
        <f t="shared" ref="CZ32:CZ35" si="115">CX32+CY32</f>
        <v>412839.05000000005</v>
      </c>
      <c r="DA32" s="16" t="s">
        <v>163</v>
      </c>
      <c r="DB32" s="7" t="s">
        <v>28</v>
      </c>
      <c r="DC32" s="5"/>
    </row>
    <row r="33" spans="1:107" x14ac:dyDescent="0.3">
      <c r="A33" s="1"/>
      <c r="B33" s="67" t="s">
        <v>11</v>
      </c>
      <c r="C33" s="64"/>
      <c r="D33" s="21">
        <v>0</v>
      </c>
      <c r="E33" s="21"/>
      <c r="F33" s="21">
        <f t="shared" si="0"/>
        <v>0</v>
      </c>
      <c r="G33" s="21"/>
      <c r="H33" s="21">
        <f t="shared" si="90"/>
        <v>0</v>
      </c>
      <c r="I33" s="21"/>
      <c r="J33" s="21">
        <f>H33+I33</f>
        <v>0</v>
      </c>
      <c r="K33" s="21"/>
      <c r="L33" s="21">
        <f>J33+K33</f>
        <v>0</v>
      </c>
      <c r="M33" s="21"/>
      <c r="N33" s="21">
        <f>L33+M33</f>
        <v>0</v>
      </c>
      <c r="O33" s="21"/>
      <c r="P33" s="21">
        <f>N33+O33</f>
        <v>0</v>
      </c>
      <c r="Q33" s="21"/>
      <c r="R33" s="21">
        <f>P33+Q33</f>
        <v>0</v>
      </c>
      <c r="S33" s="21"/>
      <c r="T33" s="21">
        <f>R33+S33</f>
        <v>0</v>
      </c>
      <c r="U33" s="21"/>
      <c r="V33" s="21">
        <f>T33+U33</f>
        <v>0</v>
      </c>
      <c r="W33" s="21"/>
      <c r="X33" s="21">
        <f>V33+W33</f>
        <v>0</v>
      </c>
      <c r="Y33" s="21"/>
      <c r="Z33" s="21">
        <f>X33+Y33</f>
        <v>0</v>
      </c>
      <c r="AA33" s="21"/>
      <c r="AB33" s="21">
        <f>Z33+AA33</f>
        <v>0</v>
      </c>
      <c r="AC33" s="21"/>
      <c r="AD33" s="21">
        <f>AB33+AC33</f>
        <v>0</v>
      </c>
      <c r="AE33" s="21"/>
      <c r="AF33" s="21">
        <f>AD33+AE33</f>
        <v>0</v>
      </c>
      <c r="AG33" s="21"/>
      <c r="AH33" s="21">
        <f>AF33+AG33</f>
        <v>0</v>
      </c>
      <c r="AI33" s="21"/>
      <c r="AJ33" s="21">
        <f>AH33+AI33</f>
        <v>0</v>
      </c>
      <c r="AK33" s="21"/>
      <c r="AL33" s="21">
        <f>AJ33+AK33</f>
        <v>0</v>
      </c>
      <c r="AM33" s="21"/>
      <c r="AN33" s="21">
        <f>AL33+AM33</f>
        <v>0</v>
      </c>
      <c r="AO33" s="21"/>
      <c r="AP33" s="21">
        <f>AN33+AO33</f>
        <v>0</v>
      </c>
      <c r="AQ33" s="40"/>
      <c r="AR33" s="21">
        <f>AP33+AQ33</f>
        <v>0</v>
      </c>
      <c r="AS33" s="21">
        <v>235521.5</v>
      </c>
      <c r="AT33" s="21"/>
      <c r="AU33" s="21">
        <f t="shared" si="13"/>
        <v>235521.5</v>
      </c>
      <c r="AV33" s="21"/>
      <c r="AW33" s="21">
        <f>AU33+AV33</f>
        <v>235521.5</v>
      </c>
      <c r="AX33" s="21"/>
      <c r="AY33" s="21">
        <f t="shared" si="91"/>
        <v>235521.5</v>
      </c>
      <c r="AZ33" s="21"/>
      <c r="BA33" s="21">
        <f t="shared" si="92"/>
        <v>235521.5</v>
      </c>
      <c r="BB33" s="21"/>
      <c r="BC33" s="21">
        <f t="shared" si="93"/>
        <v>235521.5</v>
      </c>
      <c r="BD33" s="21"/>
      <c r="BE33" s="21">
        <f t="shared" si="94"/>
        <v>235521.5</v>
      </c>
      <c r="BF33" s="21"/>
      <c r="BG33" s="21">
        <f t="shared" si="95"/>
        <v>235521.5</v>
      </c>
      <c r="BH33" s="21"/>
      <c r="BI33" s="21">
        <f t="shared" si="96"/>
        <v>235521.5</v>
      </c>
      <c r="BJ33" s="21"/>
      <c r="BK33" s="21">
        <f t="shared" si="97"/>
        <v>235521.5</v>
      </c>
      <c r="BL33" s="21"/>
      <c r="BM33" s="21">
        <f t="shared" si="98"/>
        <v>235521.5</v>
      </c>
      <c r="BN33" s="21"/>
      <c r="BO33" s="21">
        <f t="shared" si="99"/>
        <v>235521.5</v>
      </c>
      <c r="BP33" s="21"/>
      <c r="BQ33" s="21">
        <f t="shared" si="100"/>
        <v>235521.5</v>
      </c>
      <c r="BR33" s="21"/>
      <c r="BS33" s="21">
        <f t="shared" si="101"/>
        <v>235521.5</v>
      </c>
      <c r="BT33" s="21"/>
      <c r="BU33" s="21">
        <f t="shared" si="102"/>
        <v>235521.5</v>
      </c>
      <c r="BV33" s="40"/>
      <c r="BW33" s="21">
        <f t="shared" si="103"/>
        <v>235521.5</v>
      </c>
      <c r="BX33" s="21">
        <v>0</v>
      </c>
      <c r="BY33" s="21"/>
      <c r="BZ33" s="22">
        <f t="shared" si="16"/>
        <v>0</v>
      </c>
      <c r="CA33" s="21"/>
      <c r="CB33" s="22">
        <f>BZ33+CA33</f>
        <v>0</v>
      </c>
      <c r="CC33" s="21"/>
      <c r="CD33" s="22">
        <f t="shared" si="104"/>
        <v>0</v>
      </c>
      <c r="CE33" s="21"/>
      <c r="CF33" s="22">
        <f t="shared" si="105"/>
        <v>0</v>
      </c>
      <c r="CG33" s="21"/>
      <c r="CH33" s="22">
        <f t="shared" si="106"/>
        <v>0</v>
      </c>
      <c r="CI33" s="21"/>
      <c r="CJ33" s="22">
        <f t="shared" si="107"/>
        <v>0</v>
      </c>
      <c r="CK33" s="21"/>
      <c r="CL33" s="22">
        <f t="shared" si="108"/>
        <v>0</v>
      </c>
      <c r="CM33" s="21"/>
      <c r="CN33" s="22">
        <f t="shared" si="109"/>
        <v>0</v>
      </c>
      <c r="CO33" s="21"/>
      <c r="CP33" s="22">
        <f t="shared" si="110"/>
        <v>0</v>
      </c>
      <c r="CQ33" s="21"/>
      <c r="CR33" s="22">
        <f t="shared" si="111"/>
        <v>0</v>
      </c>
      <c r="CS33" s="21"/>
      <c r="CT33" s="22">
        <f t="shared" si="112"/>
        <v>0</v>
      </c>
      <c r="CU33" s="21"/>
      <c r="CV33" s="22">
        <f t="shared" si="113"/>
        <v>0</v>
      </c>
      <c r="CW33" s="21"/>
      <c r="CX33" s="22">
        <f t="shared" si="114"/>
        <v>0</v>
      </c>
      <c r="CY33" s="40"/>
      <c r="CZ33" s="22">
        <f t="shared" si="115"/>
        <v>0</v>
      </c>
      <c r="DA33" s="16" t="s">
        <v>170</v>
      </c>
      <c r="DC33" s="5"/>
    </row>
    <row r="34" spans="1:107" ht="37.5" x14ac:dyDescent="0.3">
      <c r="A34" s="81" t="s">
        <v>136</v>
      </c>
      <c r="B34" s="83" t="s">
        <v>124</v>
      </c>
      <c r="C34" s="65" t="s">
        <v>126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>
        <v>48585.923999999999</v>
      </c>
      <c r="X34" s="21">
        <f>V34+W34</f>
        <v>48585.923999999999</v>
      </c>
      <c r="Y34" s="21"/>
      <c r="Z34" s="21">
        <f>X34+Y34</f>
        <v>48585.923999999999</v>
      </c>
      <c r="AA34" s="21"/>
      <c r="AB34" s="21">
        <f>Z34+AA34</f>
        <v>48585.923999999999</v>
      </c>
      <c r="AC34" s="21"/>
      <c r="AD34" s="21">
        <f>AB34+AC34</f>
        <v>48585.923999999999</v>
      </c>
      <c r="AE34" s="21"/>
      <c r="AF34" s="21">
        <f>AD34+AE34</f>
        <v>48585.923999999999</v>
      </c>
      <c r="AG34" s="21"/>
      <c r="AH34" s="21">
        <f>AF34+AG34</f>
        <v>48585.923999999999</v>
      </c>
      <c r="AI34" s="21"/>
      <c r="AJ34" s="21">
        <f>AH34+AI34</f>
        <v>48585.923999999999</v>
      </c>
      <c r="AK34" s="21"/>
      <c r="AL34" s="21">
        <f>AJ34+AK34</f>
        <v>48585.923999999999</v>
      </c>
      <c r="AM34" s="21"/>
      <c r="AN34" s="21">
        <f>AL34+AM34</f>
        <v>48585.923999999999</v>
      </c>
      <c r="AO34" s="21"/>
      <c r="AP34" s="21">
        <f>AN34+AO34</f>
        <v>48585.923999999999</v>
      </c>
      <c r="AQ34" s="40"/>
      <c r="AR34" s="21">
        <f>AP34+AQ34</f>
        <v>48585.923999999999</v>
      </c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>
        <f t="shared" si="96"/>
        <v>0</v>
      </c>
      <c r="BJ34" s="21"/>
      <c r="BK34" s="21">
        <f t="shared" si="97"/>
        <v>0</v>
      </c>
      <c r="BL34" s="21"/>
      <c r="BM34" s="21">
        <f t="shared" si="98"/>
        <v>0</v>
      </c>
      <c r="BN34" s="21"/>
      <c r="BO34" s="21">
        <f t="shared" si="99"/>
        <v>0</v>
      </c>
      <c r="BP34" s="21"/>
      <c r="BQ34" s="21">
        <f t="shared" si="100"/>
        <v>0</v>
      </c>
      <c r="BR34" s="21"/>
      <c r="BS34" s="21">
        <f t="shared" si="101"/>
        <v>0</v>
      </c>
      <c r="BT34" s="21"/>
      <c r="BU34" s="21">
        <f t="shared" si="102"/>
        <v>0</v>
      </c>
      <c r="BV34" s="40"/>
      <c r="BW34" s="21">
        <f t="shared" si="103"/>
        <v>0</v>
      </c>
      <c r="BX34" s="21"/>
      <c r="BY34" s="21"/>
      <c r="BZ34" s="22"/>
      <c r="CA34" s="21"/>
      <c r="CB34" s="22"/>
      <c r="CC34" s="21"/>
      <c r="CD34" s="22"/>
      <c r="CE34" s="21"/>
      <c r="CF34" s="22"/>
      <c r="CG34" s="21"/>
      <c r="CH34" s="22"/>
      <c r="CI34" s="21"/>
      <c r="CJ34" s="22"/>
      <c r="CK34" s="21"/>
      <c r="CL34" s="22"/>
      <c r="CM34" s="21"/>
      <c r="CN34" s="22">
        <f t="shared" si="109"/>
        <v>0</v>
      </c>
      <c r="CO34" s="21"/>
      <c r="CP34" s="22">
        <f t="shared" si="110"/>
        <v>0</v>
      </c>
      <c r="CQ34" s="21"/>
      <c r="CR34" s="22">
        <f t="shared" si="111"/>
        <v>0</v>
      </c>
      <c r="CS34" s="21"/>
      <c r="CT34" s="22">
        <f t="shared" si="112"/>
        <v>0</v>
      </c>
      <c r="CU34" s="21"/>
      <c r="CV34" s="22">
        <f t="shared" si="113"/>
        <v>0</v>
      </c>
      <c r="CW34" s="21"/>
      <c r="CX34" s="22">
        <f t="shared" si="114"/>
        <v>0</v>
      </c>
      <c r="CY34" s="40"/>
      <c r="CZ34" s="22">
        <f t="shared" si="115"/>
        <v>0</v>
      </c>
      <c r="DA34" s="16" t="s">
        <v>164</v>
      </c>
      <c r="DC34" s="5"/>
    </row>
    <row r="35" spans="1:107" ht="56.25" x14ac:dyDescent="0.3">
      <c r="A35" s="82"/>
      <c r="B35" s="92"/>
      <c r="C35" s="64" t="s">
        <v>31</v>
      </c>
      <c r="D35" s="21">
        <f>D37+D38+D39</f>
        <v>838324.4</v>
      </c>
      <c r="E35" s="21">
        <f>E37+E38+E39</f>
        <v>62161.696000000004</v>
      </c>
      <c r="F35" s="21">
        <f t="shared" si="0"/>
        <v>900486.09600000002</v>
      </c>
      <c r="G35" s="21">
        <f>G37+G38+G39</f>
        <v>-41463.421999999999</v>
      </c>
      <c r="H35" s="21">
        <f t="shared" si="90"/>
        <v>859022.674</v>
      </c>
      <c r="I35" s="21">
        <f>I37+I38+I39</f>
        <v>0</v>
      </c>
      <c r="J35" s="21">
        <f>H35+I35</f>
        <v>859022.674</v>
      </c>
      <c r="K35" s="21">
        <f>K37+K38+K39</f>
        <v>0</v>
      </c>
      <c r="L35" s="21">
        <f>J35+K35</f>
        <v>859022.674</v>
      </c>
      <c r="M35" s="21">
        <f>M37+M38+M39</f>
        <v>0</v>
      </c>
      <c r="N35" s="21">
        <f>L35+M35</f>
        <v>859022.674</v>
      </c>
      <c r="O35" s="21">
        <f>O37+O38+O39</f>
        <v>0</v>
      </c>
      <c r="P35" s="21">
        <f>N35+O35</f>
        <v>859022.674</v>
      </c>
      <c r="Q35" s="21">
        <f>Q37+Q38+Q39</f>
        <v>0</v>
      </c>
      <c r="R35" s="21">
        <f>P35+Q35</f>
        <v>859022.674</v>
      </c>
      <c r="S35" s="21">
        <f>S37+S38+S39</f>
        <v>0</v>
      </c>
      <c r="T35" s="21">
        <f>R35+S35</f>
        <v>859022.674</v>
      </c>
      <c r="U35" s="21">
        <f>U37+U38+U39</f>
        <v>0</v>
      </c>
      <c r="V35" s="21">
        <f>T35+U35</f>
        <v>859022.674</v>
      </c>
      <c r="W35" s="21">
        <f>W37+W38+W39</f>
        <v>0</v>
      </c>
      <c r="X35" s="21">
        <f>V35+W35</f>
        <v>859022.674</v>
      </c>
      <c r="Y35" s="21">
        <f>Y37+Y38+Y39</f>
        <v>0</v>
      </c>
      <c r="Z35" s="21">
        <f>X35+Y35</f>
        <v>859022.674</v>
      </c>
      <c r="AA35" s="21">
        <f>AA37+AA38+AA39</f>
        <v>0</v>
      </c>
      <c r="AB35" s="21">
        <f>Z35+AA35</f>
        <v>859022.674</v>
      </c>
      <c r="AC35" s="21">
        <f>AC37+AC38+AC39</f>
        <v>0</v>
      </c>
      <c r="AD35" s="21">
        <f>AB35+AC35</f>
        <v>859022.674</v>
      </c>
      <c r="AE35" s="21">
        <f>AE37+AE38+AE39</f>
        <v>0</v>
      </c>
      <c r="AF35" s="21">
        <f>AD35+AE35</f>
        <v>859022.674</v>
      </c>
      <c r="AG35" s="21">
        <f>AG37+AG38+AG39</f>
        <v>0</v>
      </c>
      <c r="AH35" s="21">
        <f>AF35+AG35</f>
        <v>859022.674</v>
      </c>
      <c r="AI35" s="21">
        <f>AI37+AI38+AI39</f>
        <v>47744.976999999999</v>
      </c>
      <c r="AJ35" s="21">
        <f>AH35+AI35</f>
        <v>906767.65099999995</v>
      </c>
      <c r="AK35" s="21">
        <f>AK37+AK38+AK39</f>
        <v>0</v>
      </c>
      <c r="AL35" s="21">
        <f>AJ35+AK35</f>
        <v>906767.65099999995</v>
      </c>
      <c r="AM35" s="21">
        <f>AM37+AM38+AM39</f>
        <v>0</v>
      </c>
      <c r="AN35" s="21">
        <f>AL35+AM35</f>
        <v>906767.65099999995</v>
      </c>
      <c r="AO35" s="21">
        <f>AO37+AO38+AO39</f>
        <v>0</v>
      </c>
      <c r="AP35" s="21">
        <f>AN35+AO35</f>
        <v>906767.65099999995</v>
      </c>
      <c r="AQ35" s="40">
        <f>AQ37+AQ38+AQ39</f>
        <v>0</v>
      </c>
      <c r="AR35" s="21">
        <f>AP35+AQ35</f>
        <v>906767.65099999995</v>
      </c>
      <c r="AS35" s="21">
        <f t="shared" ref="AS35:BX35" si="116">AS37+AS38+AS39</f>
        <v>0</v>
      </c>
      <c r="AT35" s="21">
        <f>AT37+AT38+AT39</f>
        <v>0</v>
      </c>
      <c r="AU35" s="21">
        <f t="shared" si="13"/>
        <v>0</v>
      </c>
      <c r="AV35" s="21">
        <f>AV37+AV38+AV39</f>
        <v>0</v>
      </c>
      <c r="AW35" s="21">
        <f>AU35+AV35</f>
        <v>0</v>
      </c>
      <c r="AX35" s="21">
        <f>AX37+AX38+AX39</f>
        <v>0</v>
      </c>
      <c r="AY35" s="21">
        <f t="shared" si="91"/>
        <v>0</v>
      </c>
      <c r="AZ35" s="21">
        <f>AZ37+AZ38+AZ39</f>
        <v>0</v>
      </c>
      <c r="BA35" s="21">
        <f t="shared" si="92"/>
        <v>0</v>
      </c>
      <c r="BB35" s="21">
        <f>BB37+BB38+BB39</f>
        <v>0</v>
      </c>
      <c r="BC35" s="21">
        <f t="shared" si="93"/>
        <v>0</v>
      </c>
      <c r="BD35" s="21">
        <f>BD37+BD38+BD39</f>
        <v>0</v>
      </c>
      <c r="BE35" s="21">
        <f t="shared" si="94"/>
        <v>0</v>
      </c>
      <c r="BF35" s="21">
        <f>BF37+BF38+BF39</f>
        <v>0</v>
      </c>
      <c r="BG35" s="21">
        <f t="shared" si="95"/>
        <v>0</v>
      </c>
      <c r="BH35" s="21">
        <f>BH37+BH38+BH39</f>
        <v>0</v>
      </c>
      <c r="BI35" s="21">
        <f t="shared" si="96"/>
        <v>0</v>
      </c>
      <c r="BJ35" s="21">
        <f>BJ37+BJ38+BJ39</f>
        <v>0</v>
      </c>
      <c r="BK35" s="21">
        <f t="shared" si="97"/>
        <v>0</v>
      </c>
      <c r="BL35" s="21">
        <f>BL37+BL38+BL39</f>
        <v>0</v>
      </c>
      <c r="BM35" s="21">
        <f t="shared" si="98"/>
        <v>0</v>
      </c>
      <c r="BN35" s="21">
        <f>BN37+BN38+BN39</f>
        <v>0</v>
      </c>
      <c r="BO35" s="21">
        <f t="shared" si="99"/>
        <v>0</v>
      </c>
      <c r="BP35" s="21">
        <f>BP37+BP38+BP39</f>
        <v>0</v>
      </c>
      <c r="BQ35" s="21">
        <f t="shared" si="100"/>
        <v>0</v>
      </c>
      <c r="BR35" s="21">
        <f>BR37+BR38+BR39</f>
        <v>0</v>
      </c>
      <c r="BS35" s="21">
        <f t="shared" si="101"/>
        <v>0</v>
      </c>
      <c r="BT35" s="21">
        <f>BT37+BT38+BT39</f>
        <v>0</v>
      </c>
      <c r="BU35" s="21">
        <f t="shared" si="102"/>
        <v>0</v>
      </c>
      <c r="BV35" s="40">
        <f>BV37+BV38+BV39</f>
        <v>0</v>
      </c>
      <c r="BW35" s="21">
        <f t="shared" si="103"/>
        <v>0</v>
      </c>
      <c r="BX35" s="21">
        <f t="shared" si="116"/>
        <v>0</v>
      </c>
      <c r="BY35" s="21">
        <f>BY37+BY38+BY39</f>
        <v>0</v>
      </c>
      <c r="BZ35" s="22">
        <f t="shared" si="16"/>
        <v>0</v>
      </c>
      <c r="CA35" s="21">
        <f>CA37+CA38+CA39</f>
        <v>0</v>
      </c>
      <c r="CB35" s="22">
        <f>BZ35+CA35</f>
        <v>0</v>
      </c>
      <c r="CC35" s="21">
        <f>CC37+CC38+CC39</f>
        <v>0</v>
      </c>
      <c r="CD35" s="22">
        <f t="shared" si="104"/>
        <v>0</v>
      </c>
      <c r="CE35" s="21">
        <f>CE37+CE38+CE39</f>
        <v>0</v>
      </c>
      <c r="CF35" s="22">
        <f t="shared" si="105"/>
        <v>0</v>
      </c>
      <c r="CG35" s="21">
        <f>CG37+CG38+CG39</f>
        <v>0</v>
      </c>
      <c r="CH35" s="22">
        <f t="shared" si="106"/>
        <v>0</v>
      </c>
      <c r="CI35" s="21">
        <f>CI37+CI38+CI39</f>
        <v>0</v>
      </c>
      <c r="CJ35" s="22">
        <f t="shared" si="107"/>
        <v>0</v>
      </c>
      <c r="CK35" s="21">
        <f>CK37+CK38+CK39</f>
        <v>0</v>
      </c>
      <c r="CL35" s="22">
        <f t="shared" si="108"/>
        <v>0</v>
      </c>
      <c r="CM35" s="21">
        <f>CM37+CM38+CM39</f>
        <v>0</v>
      </c>
      <c r="CN35" s="22">
        <f t="shared" si="109"/>
        <v>0</v>
      </c>
      <c r="CO35" s="21">
        <f>CO37+CO38+CO39</f>
        <v>0</v>
      </c>
      <c r="CP35" s="22">
        <f t="shared" si="110"/>
        <v>0</v>
      </c>
      <c r="CQ35" s="21">
        <f>CQ37+CQ38+CQ39</f>
        <v>0</v>
      </c>
      <c r="CR35" s="22">
        <f t="shared" si="111"/>
        <v>0</v>
      </c>
      <c r="CS35" s="21">
        <f>CS37+CS38+CS39</f>
        <v>0</v>
      </c>
      <c r="CT35" s="22">
        <f t="shared" si="112"/>
        <v>0</v>
      </c>
      <c r="CU35" s="21">
        <f>CU37+CU38+CU39</f>
        <v>0</v>
      </c>
      <c r="CV35" s="22">
        <f t="shared" si="113"/>
        <v>0</v>
      </c>
      <c r="CW35" s="21">
        <f>CW37+CW38+CW39</f>
        <v>0</v>
      </c>
      <c r="CX35" s="22">
        <f t="shared" si="114"/>
        <v>0</v>
      </c>
      <c r="CY35" s="40">
        <f>CY37+CY38+CY39</f>
        <v>0</v>
      </c>
      <c r="CZ35" s="22">
        <f t="shared" si="115"/>
        <v>0</v>
      </c>
      <c r="DA35" s="16"/>
      <c r="DC35" s="5"/>
    </row>
    <row r="36" spans="1:107" x14ac:dyDescent="0.3">
      <c r="A36" s="1"/>
      <c r="B36" s="28" t="s">
        <v>119</v>
      </c>
      <c r="C36" s="64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40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40"/>
      <c r="BW36" s="21"/>
      <c r="BX36" s="21"/>
      <c r="BY36" s="21"/>
      <c r="BZ36" s="22"/>
      <c r="CA36" s="21"/>
      <c r="CB36" s="22"/>
      <c r="CC36" s="21"/>
      <c r="CD36" s="22"/>
      <c r="CE36" s="21"/>
      <c r="CF36" s="22"/>
      <c r="CG36" s="21"/>
      <c r="CH36" s="22"/>
      <c r="CI36" s="21"/>
      <c r="CJ36" s="22"/>
      <c r="CK36" s="21"/>
      <c r="CL36" s="22"/>
      <c r="CM36" s="21"/>
      <c r="CN36" s="22"/>
      <c r="CO36" s="21"/>
      <c r="CP36" s="22"/>
      <c r="CQ36" s="21"/>
      <c r="CR36" s="22"/>
      <c r="CS36" s="21"/>
      <c r="CT36" s="22"/>
      <c r="CU36" s="21"/>
      <c r="CV36" s="22"/>
      <c r="CW36" s="21"/>
      <c r="CX36" s="22"/>
      <c r="CY36" s="40"/>
      <c r="CZ36" s="22"/>
      <c r="DA36" s="16"/>
      <c r="DC36" s="5"/>
    </row>
    <row r="37" spans="1:107" hidden="1" x14ac:dyDescent="0.3">
      <c r="A37" s="1"/>
      <c r="B37" s="38" t="s">
        <v>6</v>
      </c>
      <c r="C37" s="15"/>
      <c r="D37" s="21">
        <v>317956.5</v>
      </c>
      <c r="E37" s="21">
        <v>62161.696000000004</v>
      </c>
      <c r="F37" s="21">
        <f t="shared" si="0"/>
        <v>380118.196</v>
      </c>
      <c r="G37" s="21">
        <v>-41463.421999999999</v>
      </c>
      <c r="H37" s="21">
        <f t="shared" ref="H37:H41" si="117">F37+G37</f>
        <v>338654.77399999998</v>
      </c>
      <c r="I37" s="21"/>
      <c r="J37" s="21">
        <f>H37+I37</f>
        <v>338654.77399999998</v>
      </c>
      <c r="K37" s="21"/>
      <c r="L37" s="21">
        <f>J37+K37</f>
        <v>338654.77399999998</v>
      </c>
      <c r="M37" s="21"/>
      <c r="N37" s="21">
        <f>L37+M37</f>
        <v>338654.77399999998</v>
      </c>
      <c r="O37" s="21"/>
      <c r="P37" s="21">
        <f>N37+O37</f>
        <v>338654.77399999998</v>
      </c>
      <c r="Q37" s="21"/>
      <c r="R37" s="21">
        <f>P37+Q37</f>
        <v>338654.77399999998</v>
      </c>
      <c r="S37" s="21"/>
      <c r="T37" s="21">
        <f>R37+S37</f>
        <v>338654.77399999998</v>
      </c>
      <c r="U37" s="21"/>
      <c r="V37" s="21">
        <f>T37+U37</f>
        <v>338654.77399999998</v>
      </c>
      <c r="W37" s="21"/>
      <c r="X37" s="21">
        <f>V37+W37</f>
        <v>338654.77399999998</v>
      </c>
      <c r="Y37" s="21"/>
      <c r="Z37" s="21">
        <f>X37+Y37</f>
        <v>338654.77399999998</v>
      </c>
      <c r="AA37" s="21"/>
      <c r="AB37" s="21">
        <f>Z37+AA37</f>
        <v>338654.77399999998</v>
      </c>
      <c r="AC37" s="21"/>
      <c r="AD37" s="21">
        <f>AB37+AC37</f>
        <v>338654.77399999998</v>
      </c>
      <c r="AE37" s="21"/>
      <c r="AF37" s="21">
        <f>AD37+AE37</f>
        <v>338654.77399999998</v>
      </c>
      <c r="AG37" s="21"/>
      <c r="AH37" s="21">
        <f>AF37+AG37</f>
        <v>338654.77399999998</v>
      </c>
      <c r="AI37" s="21">
        <v>47744.976999999999</v>
      </c>
      <c r="AJ37" s="21">
        <f>AH37+AI37</f>
        <v>386399.75099999999</v>
      </c>
      <c r="AK37" s="21"/>
      <c r="AL37" s="21">
        <f>AJ37+AK37</f>
        <v>386399.75099999999</v>
      </c>
      <c r="AM37" s="21"/>
      <c r="AN37" s="21">
        <f>AL37+AM37</f>
        <v>386399.75099999999</v>
      </c>
      <c r="AO37" s="21"/>
      <c r="AP37" s="21">
        <f>AN37+AO37</f>
        <v>386399.75099999999</v>
      </c>
      <c r="AQ37" s="40"/>
      <c r="AR37" s="21">
        <f>AP37+AQ37</f>
        <v>386399.75099999999</v>
      </c>
      <c r="AS37" s="21">
        <v>0</v>
      </c>
      <c r="AT37" s="21"/>
      <c r="AU37" s="21">
        <f t="shared" si="13"/>
        <v>0</v>
      </c>
      <c r="AV37" s="21"/>
      <c r="AW37" s="21">
        <f>AU37+AV37</f>
        <v>0</v>
      </c>
      <c r="AX37" s="21"/>
      <c r="AY37" s="21">
        <f t="shared" ref="AY37:AY41" si="118">AW37+AX37</f>
        <v>0</v>
      </c>
      <c r="AZ37" s="21"/>
      <c r="BA37" s="21">
        <f t="shared" ref="BA37:BA41" si="119">AY37+AZ37</f>
        <v>0</v>
      </c>
      <c r="BB37" s="21"/>
      <c r="BC37" s="21">
        <f t="shared" ref="BC37:BC41" si="120">BA37+BB37</f>
        <v>0</v>
      </c>
      <c r="BD37" s="21"/>
      <c r="BE37" s="21">
        <f t="shared" ref="BE37:BE41" si="121">BC37+BD37</f>
        <v>0</v>
      </c>
      <c r="BF37" s="21"/>
      <c r="BG37" s="21">
        <f t="shared" ref="BG37:BG41" si="122">BE37+BF37</f>
        <v>0</v>
      </c>
      <c r="BH37" s="21"/>
      <c r="BI37" s="21">
        <f t="shared" ref="BI37:BI41" si="123">BG37+BH37</f>
        <v>0</v>
      </c>
      <c r="BJ37" s="21"/>
      <c r="BK37" s="21">
        <f t="shared" ref="BK37:BK41" si="124">BI37+BJ37</f>
        <v>0</v>
      </c>
      <c r="BL37" s="21"/>
      <c r="BM37" s="21">
        <f t="shared" ref="BM37:BM41" si="125">BK37+BL37</f>
        <v>0</v>
      </c>
      <c r="BN37" s="21"/>
      <c r="BO37" s="21">
        <f t="shared" ref="BO37:BO41" si="126">BM37+BN37</f>
        <v>0</v>
      </c>
      <c r="BP37" s="21"/>
      <c r="BQ37" s="21">
        <f t="shared" ref="BQ37:BQ41" si="127">BO37+BP37</f>
        <v>0</v>
      </c>
      <c r="BR37" s="21"/>
      <c r="BS37" s="21">
        <f t="shared" ref="BS37:BS41" si="128">BQ37+BR37</f>
        <v>0</v>
      </c>
      <c r="BT37" s="21"/>
      <c r="BU37" s="21">
        <f t="shared" ref="BU37:BU41" si="129">BS37+BT37</f>
        <v>0</v>
      </c>
      <c r="BV37" s="40"/>
      <c r="BW37" s="21">
        <f t="shared" ref="BW37:BW41" si="130">BU37+BV37</f>
        <v>0</v>
      </c>
      <c r="BX37" s="21">
        <v>0</v>
      </c>
      <c r="BY37" s="21"/>
      <c r="BZ37" s="22">
        <f t="shared" si="16"/>
        <v>0</v>
      </c>
      <c r="CA37" s="21"/>
      <c r="CB37" s="22">
        <f>BZ37+CA37</f>
        <v>0</v>
      </c>
      <c r="CC37" s="21"/>
      <c r="CD37" s="22">
        <f t="shared" ref="CD37:CD41" si="131">CB37+CC37</f>
        <v>0</v>
      </c>
      <c r="CE37" s="21"/>
      <c r="CF37" s="22">
        <f t="shared" ref="CF37:CF41" si="132">CD37+CE37</f>
        <v>0</v>
      </c>
      <c r="CG37" s="21"/>
      <c r="CH37" s="22">
        <f t="shared" ref="CH37:CH41" si="133">CF37+CG37</f>
        <v>0</v>
      </c>
      <c r="CI37" s="21"/>
      <c r="CJ37" s="22">
        <f t="shared" ref="CJ37:CJ41" si="134">CH37+CI37</f>
        <v>0</v>
      </c>
      <c r="CK37" s="21"/>
      <c r="CL37" s="22">
        <f t="shared" ref="CL37:CL41" si="135">CJ37+CK37</f>
        <v>0</v>
      </c>
      <c r="CM37" s="21"/>
      <c r="CN37" s="22">
        <f t="shared" ref="CN37:CN41" si="136">CL37+CM37</f>
        <v>0</v>
      </c>
      <c r="CO37" s="21"/>
      <c r="CP37" s="22">
        <f t="shared" ref="CP37:CP41" si="137">CN37+CO37</f>
        <v>0</v>
      </c>
      <c r="CQ37" s="21"/>
      <c r="CR37" s="22">
        <f t="shared" ref="CR37:CR41" si="138">CP37+CQ37</f>
        <v>0</v>
      </c>
      <c r="CS37" s="21"/>
      <c r="CT37" s="22">
        <f t="shared" ref="CT37:CT41" si="139">CR37+CS37</f>
        <v>0</v>
      </c>
      <c r="CU37" s="21"/>
      <c r="CV37" s="22">
        <f t="shared" ref="CV37:CV41" si="140">CT37+CU37</f>
        <v>0</v>
      </c>
      <c r="CW37" s="21"/>
      <c r="CX37" s="22">
        <f t="shared" ref="CX37:CX41" si="141">CV37+CW37</f>
        <v>0</v>
      </c>
      <c r="CY37" s="40"/>
      <c r="CZ37" s="22">
        <f t="shared" ref="CZ37:CZ41" si="142">CX37+CY37</f>
        <v>0</v>
      </c>
      <c r="DA37" s="16" t="s">
        <v>164</v>
      </c>
      <c r="DB37" s="7" t="s">
        <v>28</v>
      </c>
      <c r="DC37" s="5"/>
    </row>
    <row r="38" spans="1:107" x14ac:dyDescent="0.3">
      <c r="A38" s="1"/>
      <c r="B38" s="67" t="s">
        <v>11</v>
      </c>
      <c r="C38" s="64"/>
      <c r="D38" s="21">
        <v>40412.400000000001</v>
      </c>
      <c r="E38" s="21"/>
      <c r="F38" s="21">
        <f t="shared" si="0"/>
        <v>40412.400000000001</v>
      </c>
      <c r="G38" s="21"/>
      <c r="H38" s="21">
        <f t="shared" si="117"/>
        <v>40412.400000000001</v>
      </c>
      <c r="I38" s="21"/>
      <c r="J38" s="21">
        <f>H38+I38</f>
        <v>40412.400000000001</v>
      </c>
      <c r="K38" s="21"/>
      <c r="L38" s="21">
        <f>J38+K38</f>
        <v>40412.400000000001</v>
      </c>
      <c r="M38" s="21"/>
      <c r="N38" s="21">
        <f>L38+M38</f>
        <v>40412.400000000001</v>
      </c>
      <c r="O38" s="21"/>
      <c r="P38" s="21">
        <f>N38+O38</f>
        <v>40412.400000000001</v>
      </c>
      <c r="Q38" s="21"/>
      <c r="R38" s="21">
        <f>P38+Q38</f>
        <v>40412.400000000001</v>
      </c>
      <c r="S38" s="21"/>
      <c r="T38" s="21">
        <f>R38+S38</f>
        <v>40412.400000000001</v>
      </c>
      <c r="U38" s="21"/>
      <c r="V38" s="21">
        <f>T38+U38</f>
        <v>40412.400000000001</v>
      </c>
      <c r="W38" s="21"/>
      <c r="X38" s="21">
        <f>V38+W38</f>
        <v>40412.400000000001</v>
      </c>
      <c r="Y38" s="21"/>
      <c r="Z38" s="21">
        <f>X38+Y38</f>
        <v>40412.400000000001</v>
      </c>
      <c r="AA38" s="21"/>
      <c r="AB38" s="21">
        <f>Z38+AA38</f>
        <v>40412.400000000001</v>
      </c>
      <c r="AC38" s="21"/>
      <c r="AD38" s="21">
        <f>AB38+AC38</f>
        <v>40412.400000000001</v>
      </c>
      <c r="AE38" s="21"/>
      <c r="AF38" s="21">
        <f>AD38+AE38</f>
        <v>40412.400000000001</v>
      </c>
      <c r="AG38" s="21"/>
      <c r="AH38" s="21">
        <f>AF38+AG38</f>
        <v>40412.400000000001</v>
      </c>
      <c r="AI38" s="21"/>
      <c r="AJ38" s="21">
        <f>AH38+AI38</f>
        <v>40412.400000000001</v>
      </c>
      <c r="AK38" s="21"/>
      <c r="AL38" s="21">
        <f>AJ38+AK38</f>
        <v>40412.400000000001</v>
      </c>
      <c r="AM38" s="21"/>
      <c r="AN38" s="21">
        <f>AL38+AM38</f>
        <v>40412.400000000001</v>
      </c>
      <c r="AO38" s="21"/>
      <c r="AP38" s="21">
        <f>AN38+AO38</f>
        <v>40412.400000000001</v>
      </c>
      <c r="AQ38" s="40"/>
      <c r="AR38" s="21">
        <f>AP38+AQ38</f>
        <v>40412.400000000001</v>
      </c>
      <c r="AS38" s="21">
        <v>0</v>
      </c>
      <c r="AT38" s="21"/>
      <c r="AU38" s="21">
        <f t="shared" si="13"/>
        <v>0</v>
      </c>
      <c r="AV38" s="21"/>
      <c r="AW38" s="21">
        <f>AU38+AV38</f>
        <v>0</v>
      </c>
      <c r="AX38" s="21"/>
      <c r="AY38" s="21">
        <f t="shared" si="118"/>
        <v>0</v>
      </c>
      <c r="AZ38" s="21"/>
      <c r="BA38" s="21">
        <f t="shared" si="119"/>
        <v>0</v>
      </c>
      <c r="BB38" s="21"/>
      <c r="BC38" s="21">
        <f t="shared" si="120"/>
        <v>0</v>
      </c>
      <c r="BD38" s="21"/>
      <c r="BE38" s="21">
        <f t="shared" si="121"/>
        <v>0</v>
      </c>
      <c r="BF38" s="21"/>
      <c r="BG38" s="21">
        <f t="shared" si="122"/>
        <v>0</v>
      </c>
      <c r="BH38" s="21"/>
      <c r="BI38" s="21">
        <f t="shared" si="123"/>
        <v>0</v>
      </c>
      <c r="BJ38" s="21"/>
      <c r="BK38" s="21">
        <f t="shared" si="124"/>
        <v>0</v>
      </c>
      <c r="BL38" s="21"/>
      <c r="BM38" s="21">
        <f t="shared" si="125"/>
        <v>0</v>
      </c>
      <c r="BN38" s="21"/>
      <c r="BO38" s="21">
        <f t="shared" si="126"/>
        <v>0</v>
      </c>
      <c r="BP38" s="21"/>
      <c r="BQ38" s="21">
        <f t="shared" si="127"/>
        <v>0</v>
      </c>
      <c r="BR38" s="21"/>
      <c r="BS38" s="21">
        <f t="shared" si="128"/>
        <v>0</v>
      </c>
      <c r="BT38" s="21"/>
      <c r="BU38" s="21">
        <f t="shared" si="129"/>
        <v>0</v>
      </c>
      <c r="BV38" s="40"/>
      <c r="BW38" s="21">
        <f t="shared" si="130"/>
        <v>0</v>
      </c>
      <c r="BX38" s="21">
        <v>0</v>
      </c>
      <c r="BY38" s="21"/>
      <c r="BZ38" s="22">
        <f t="shared" si="16"/>
        <v>0</v>
      </c>
      <c r="CA38" s="21"/>
      <c r="CB38" s="22">
        <f>BZ38+CA38</f>
        <v>0</v>
      </c>
      <c r="CC38" s="21"/>
      <c r="CD38" s="22">
        <f t="shared" si="131"/>
        <v>0</v>
      </c>
      <c r="CE38" s="21"/>
      <c r="CF38" s="22">
        <f t="shared" si="132"/>
        <v>0</v>
      </c>
      <c r="CG38" s="21"/>
      <c r="CH38" s="22">
        <f t="shared" si="133"/>
        <v>0</v>
      </c>
      <c r="CI38" s="21"/>
      <c r="CJ38" s="22">
        <f t="shared" si="134"/>
        <v>0</v>
      </c>
      <c r="CK38" s="21"/>
      <c r="CL38" s="22">
        <f t="shared" si="135"/>
        <v>0</v>
      </c>
      <c r="CM38" s="21"/>
      <c r="CN38" s="22">
        <f t="shared" si="136"/>
        <v>0</v>
      </c>
      <c r="CO38" s="21"/>
      <c r="CP38" s="22">
        <f t="shared" si="137"/>
        <v>0</v>
      </c>
      <c r="CQ38" s="21"/>
      <c r="CR38" s="22">
        <f t="shared" si="138"/>
        <v>0</v>
      </c>
      <c r="CS38" s="21"/>
      <c r="CT38" s="22">
        <f t="shared" si="139"/>
        <v>0</v>
      </c>
      <c r="CU38" s="21"/>
      <c r="CV38" s="22">
        <f t="shared" si="140"/>
        <v>0</v>
      </c>
      <c r="CW38" s="21"/>
      <c r="CX38" s="22">
        <f t="shared" si="141"/>
        <v>0</v>
      </c>
      <c r="CY38" s="40"/>
      <c r="CZ38" s="22">
        <f t="shared" si="142"/>
        <v>0</v>
      </c>
      <c r="DA38" s="16" t="s">
        <v>213</v>
      </c>
      <c r="DC38" s="5"/>
    </row>
    <row r="39" spans="1:107" x14ac:dyDescent="0.3">
      <c r="A39" s="1"/>
      <c r="B39" s="67" t="s">
        <v>21</v>
      </c>
      <c r="C39" s="65"/>
      <c r="D39" s="21">
        <v>479955.5</v>
      </c>
      <c r="E39" s="21"/>
      <c r="F39" s="21">
        <f t="shared" si="0"/>
        <v>479955.5</v>
      </c>
      <c r="G39" s="21"/>
      <c r="H39" s="21">
        <f t="shared" si="117"/>
        <v>479955.5</v>
      </c>
      <c r="I39" s="21"/>
      <c r="J39" s="21">
        <f>H39+I39</f>
        <v>479955.5</v>
      </c>
      <c r="K39" s="21"/>
      <c r="L39" s="21">
        <f>J39+K39</f>
        <v>479955.5</v>
      </c>
      <c r="M39" s="21"/>
      <c r="N39" s="21">
        <f>L39+M39</f>
        <v>479955.5</v>
      </c>
      <c r="O39" s="21"/>
      <c r="P39" s="21">
        <f>N39+O39</f>
        <v>479955.5</v>
      </c>
      <c r="Q39" s="21"/>
      <c r="R39" s="21">
        <f>P39+Q39</f>
        <v>479955.5</v>
      </c>
      <c r="S39" s="21"/>
      <c r="T39" s="21">
        <f>R39+S39</f>
        <v>479955.5</v>
      </c>
      <c r="U39" s="21"/>
      <c r="V39" s="21">
        <f>T39+U39</f>
        <v>479955.5</v>
      </c>
      <c r="W39" s="21"/>
      <c r="X39" s="21">
        <f>V39+W39</f>
        <v>479955.5</v>
      </c>
      <c r="Y39" s="21"/>
      <c r="Z39" s="21">
        <f>X39+Y39</f>
        <v>479955.5</v>
      </c>
      <c r="AA39" s="21"/>
      <c r="AB39" s="21">
        <f>Z39+AA39</f>
        <v>479955.5</v>
      </c>
      <c r="AC39" s="21"/>
      <c r="AD39" s="21">
        <f>AB39+AC39</f>
        <v>479955.5</v>
      </c>
      <c r="AE39" s="21"/>
      <c r="AF39" s="21">
        <f>AD39+AE39</f>
        <v>479955.5</v>
      </c>
      <c r="AG39" s="21"/>
      <c r="AH39" s="21">
        <f>AF39+AG39</f>
        <v>479955.5</v>
      </c>
      <c r="AI39" s="21"/>
      <c r="AJ39" s="21">
        <f>AH39+AI39</f>
        <v>479955.5</v>
      </c>
      <c r="AK39" s="21"/>
      <c r="AL39" s="21">
        <f>AJ39+AK39</f>
        <v>479955.5</v>
      </c>
      <c r="AM39" s="21"/>
      <c r="AN39" s="21">
        <f>AL39+AM39</f>
        <v>479955.5</v>
      </c>
      <c r="AO39" s="21"/>
      <c r="AP39" s="21">
        <f>AN39+AO39</f>
        <v>479955.5</v>
      </c>
      <c r="AQ39" s="40"/>
      <c r="AR39" s="21">
        <f>AP39+AQ39</f>
        <v>479955.5</v>
      </c>
      <c r="AS39" s="21">
        <v>0</v>
      </c>
      <c r="AT39" s="21"/>
      <c r="AU39" s="21">
        <f t="shared" si="13"/>
        <v>0</v>
      </c>
      <c r="AV39" s="21"/>
      <c r="AW39" s="21">
        <f>AU39+AV39</f>
        <v>0</v>
      </c>
      <c r="AX39" s="21"/>
      <c r="AY39" s="21">
        <f t="shared" si="118"/>
        <v>0</v>
      </c>
      <c r="AZ39" s="21"/>
      <c r="BA39" s="21">
        <f t="shared" si="119"/>
        <v>0</v>
      </c>
      <c r="BB39" s="21"/>
      <c r="BC39" s="21">
        <f t="shared" si="120"/>
        <v>0</v>
      </c>
      <c r="BD39" s="21"/>
      <c r="BE39" s="21">
        <f t="shared" si="121"/>
        <v>0</v>
      </c>
      <c r="BF39" s="21"/>
      <c r="BG39" s="21">
        <f t="shared" si="122"/>
        <v>0</v>
      </c>
      <c r="BH39" s="21"/>
      <c r="BI39" s="21">
        <f t="shared" si="123"/>
        <v>0</v>
      </c>
      <c r="BJ39" s="21"/>
      <c r="BK39" s="21">
        <f t="shared" si="124"/>
        <v>0</v>
      </c>
      <c r="BL39" s="21"/>
      <c r="BM39" s="21">
        <f t="shared" si="125"/>
        <v>0</v>
      </c>
      <c r="BN39" s="21"/>
      <c r="BO39" s="21">
        <f t="shared" si="126"/>
        <v>0</v>
      </c>
      <c r="BP39" s="21"/>
      <c r="BQ39" s="21">
        <f t="shared" si="127"/>
        <v>0</v>
      </c>
      <c r="BR39" s="21"/>
      <c r="BS39" s="21">
        <f t="shared" si="128"/>
        <v>0</v>
      </c>
      <c r="BT39" s="21"/>
      <c r="BU39" s="21">
        <f t="shared" si="129"/>
        <v>0</v>
      </c>
      <c r="BV39" s="40"/>
      <c r="BW39" s="21">
        <f t="shared" si="130"/>
        <v>0</v>
      </c>
      <c r="BX39" s="21">
        <v>0</v>
      </c>
      <c r="BY39" s="21"/>
      <c r="BZ39" s="22">
        <f t="shared" si="16"/>
        <v>0</v>
      </c>
      <c r="CA39" s="21"/>
      <c r="CB39" s="22">
        <f>BZ39+CA39</f>
        <v>0</v>
      </c>
      <c r="CC39" s="21"/>
      <c r="CD39" s="22">
        <f t="shared" si="131"/>
        <v>0</v>
      </c>
      <c r="CE39" s="21"/>
      <c r="CF39" s="22">
        <f t="shared" si="132"/>
        <v>0</v>
      </c>
      <c r="CG39" s="21"/>
      <c r="CH39" s="22">
        <f t="shared" si="133"/>
        <v>0</v>
      </c>
      <c r="CI39" s="21"/>
      <c r="CJ39" s="22">
        <f t="shared" si="134"/>
        <v>0</v>
      </c>
      <c r="CK39" s="21"/>
      <c r="CL39" s="22">
        <f t="shared" si="135"/>
        <v>0</v>
      </c>
      <c r="CM39" s="21"/>
      <c r="CN39" s="22">
        <f t="shared" si="136"/>
        <v>0</v>
      </c>
      <c r="CO39" s="21"/>
      <c r="CP39" s="22">
        <f t="shared" si="137"/>
        <v>0</v>
      </c>
      <c r="CQ39" s="21"/>
      <c r="CR39" s="22">
        <f t="shared" si="138"/>
        <v>0</v>
      </c>
      <c r="CS39" s="21"/>
      <c r="CT39" s="22">
        <f t="shared" si="139"/>
        <v>0</v>
      </c>
      <c r="CU39" s="21"/>
      <c r="CV39" s="22">
        <f t="shared" si="140"/>
        <v>0</v>
      </c>
      <c r="CW39" s="21"/>
      <c r="CX39" s="22">
        <f t="shared" si="141"/>
        <v>0</v>
      </c>
      <c r="CY39" s="40"/>
      <c r="CZ39" s="22">
        <f t="shared" si="142"/>
        <v>0</v>
      </c>
      <c r="DA39" s="16" t="s">
        <v>171</v>
      </c>
      <c r="DC39" s="5"/>
    </row>
    <row r="40" spans="1:107" ht="37.5" x14ac:dyDescent="0.3">
      <c r="A40" s="81" t="s">
        <v>130</v>
      </c>
      <c r="B40" s="83" t="s">
        <v>209</v>
      </c>
      <c r="C40" s="65" t="s">
        <v>126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>
        <v>64214.751000000004</v>
      </c>
      <c r="X40" s="21">
        <f>V40+W40</f>
        <v>64214.751000000004</v>
      </c>
      <c r="Y40" s="21"/>
      <c r="Z40" s="21">
        <f>X40+Y40</f>
        <v>64214.751000000004</v>
      </c>
      <c r="AA40" s="21"/>
      <c r="AB40" s="21">
        <f>Z40+AA40</f>
        <v>64214.751000000004</v>
      </c>
      <c r="AC40" s="21"/>
      <c r="AD40" s="21">
        <f>AB40+AC40</f>
        <v>64214.751000000004</v>
      </c>
      <c r="AE40" s="21"/>
      <c r="AF40" s="21">
        <f>AD40+AE40</f>
        <v>64214.751000000004</v>
      </c>
      <c r="AG40" s="21"/>
      <c r="AH40" s="21">
        <f>AF40+AG40</f>
        <v>64214.751000000004</v>
      </c>
      <c r="AI40" s="21"/>
      <c r="AJ40" s="21">
        <f>AH40+AI40</f>
        <v>64214.751000000004</v>
      </c>
      <c r="AK40" s="21"/>
      <c r="AL40" s="21">
        <f>AJ40+AK40</f>
        <v>64214.751000000004</v>
      </c>
      <c r="AM40" s="21"/>
      <c r="AN40" s="21">
        <f>AL40+AM40</f>
        <v>64214.751000000004</v>
      </c>
      <c r="AO40" s="21"/>
      <c r="AP40" s="21">
        <f>AN40+AO40</f>
        <v>64214.751000000004</v>
      </c>
      <c r="AQ40" s="40"/>
      <c r="AR40" s="21">
        <f>AP40+AQ40</f>
        <v>64214.751000000004</v>
      </c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>
        <f t="shared" si="123"/>
        <v>0</v>
      </c>
      <c r="BJ40" s="21"/>
      <c r="BK40" s="21">
        <f t="shared" si="124"/>
        <v>0</v>
      </c>
      <c r="BL40" s="21"/>
      <c r="BM40" s="21">
        <f t="shared" si="125"/>
        <v>0</v>
      </c>
      <c r="BN40" s="21"/>
      <c r="BO40" s="21">
        <f t="shared" si="126"/>
        <v>0</v>
      </c>
      <c r="BP40" s="21"/>
      <c r="BQ40" s="21">
        <f t="shared" si="127"/>
        <v>0</v>
      </c>
      <c r="BR40" s="21"/>
      <c r="BS40" s="21">
        <f t="shared" si="128"/>
        <v>0</v>
      </c>
      <c r="BT40" s="21"/>
      <c r="BU40" s="21">
        <f t="shared" si="129"/>
        <v>0</v>
      </c>
      <c r="BV40" s="40"/>
      <c r="BW40" s="21">
        <f t="shared" si="130"/>
        <v>0</v>
      </c>
      <c r="BX40" s="21"/>
      <c r="BY40" s="21"/>
      <c r="BZ40" s="22"/>
      <c r="CA40" s="21"/>
      <c r="CB40" s="22"/>
      <c r="CC40" s="21"/>
      <c r="CD40" s="22"/>
      <c r="CE40" s="21"/>
      <c r="CF40" s="22"/>
      <c r="CG40" s="21"/>
      <c r="CH40" s="22"/>
      <c r="CI40" s="21"/>
      <c r="CJ40" s="22"/>
      <c r="CK40" s="21"/>
      <c r="CL40" s="22"/>
      <c r="CM40" s="21"/>
      <c r="CN40" s="22">
        <f t="shared" si="136"/>
        <v>0</v>
      </c>
      <c r="CO40" s="21"/>
      <c r="CP40" s="22">
        <f t="shared" si="137"/>
        <v>0</v>
      </c>
      <c r="CQ40" s="21"/>
      <c r="CR40" s="22">
        <f t="shared" si="138"/>
        <v>0</v>
      </c>
      <c r="CS40" s="21"/>
      <c r="CT40" s="22">
        <f t="shared" si="139"/>
        <v>0</v>
      </c>
      <c r="CU40" s="21"/>
      <c r="CV40" s="22">
        <f t="shared" si="140"/>
        <v>0</v>
      </c>
      <c r="CW40" s="21"/>
      <c r="CX40" s="22">
        <f t="shared" si="141"/>
        <v>0</v>
      </c>
      <c r="CY40" s="40"/>
      <c r="CZ40" s="22">
        <f t="shared" si="142"/>
        <v>0</v>
      </c>
      <c r="DA40" s="16" t="s">
        <v>165</v>
      </c>
      <c r="DC40" s="5"/>
    </row>
    <row r="41" spans="1:107" ht="56.25" x14ac:dyDescent="0.3">
      <c r="A41" s="89"/>
      <c r="B41" s="92"/>
      <c r="C41" s="64" t="s">
        <v>31</v>
      </c>
      <c r="D41" s="21">
        <f>D43+D44+D45</f>
        <v>1244283.7</v>
      </c>
      <c r="E41" s="21">
        <f>E43+E44+E45</f>
        <v>-124374.58500000001</v>
      </c>
      <c r="F41" s="21">
        <f t="shared" si="0"/>
        <v>1119909.115</v>
      </c>
      <c r="G41" s="21">
        <f>G43+G44+G45</f>
        <v>1113.6679999999999</v>
      </c>
      <c r="H41" s="21">
        <f t="shared" si="117"/>
        <v>1121022.7830000001</v>
      </c>
      <c r="I41" s="21">
        <f>I43+I44+I45</f>
        <v>0</v>
      </c>
      <c r="J41" s="21">
        <f>H41+I41</f>
        <v>1121022.7830000001</v>
      </c>
      <c r="K41" s="21">
        <f>K43+K44+K45</f>
        <v>0</v>
      </c>
      <c r="L41" s="21">
        <f>J41+K41</f>
        <v>1121022.7830000001</v>
      </c>
      <c r="M41" s="21">
        <f>M43+M44+M45</f>
        <v>0</v>
      </c>
      <c r="N41" s="21">
        <f>L41+M41</f>
        <v>1121022.7830000001</v>
      </c>
      <c r="O41" s="21">
        <f>O43+O44+O45</f>
        <v>0</v>
      </c>
      <c r="P41" s="21">
        <f>N41+O41</f>
        <v>1121022.7830000001</v>
      </c>
      <c r="Q41" s="21">
        <f>Q43+Q44+Q45</f>
        <v>0</v>
      </c>
      <c r="R41" s="21">
        <f>P41+Q41</f>
        <v>1121022.7830000001</v>
      </c>
      <c r="S41" s="21">
        <f>S43+S44+S45</f>
        <v>0</v>
      </c>
      <c r="T41" s="21">
        <f>R41+S41</f>
        <v>1121022.7830000001</v>
      </c>
      <c r="U41" s="21">
        <f>U43+U44+U45</f>
        <v>0</v>
      </c>
      <c r="V41" s="21">
        <f>T41+U41</f>
        <v>1121022.7830000001</v>
      </c>
      <c r="W41" s="21">
        <f>W43+W44+W45+W46</f>
        <v>-10462.991999999998</v>
      </c>
      <c r="X41" s="21">
        <f>V41+W41</f>
        <v>1110559.791</v>
      </c>
      <c r="Y41" s="21">
        <f>Y43+Y44+Y45+Y46</f>
        <v>0</v>
      </c>
      <c r="Z41" s="21">
        <f>X41+Y41</f>
        <v>1110559.791</v>
      </c>
      <c r="AA41" s="21">
        <f>AA43+AA44+AA45+AA46</f>
        <v>0</v>
      </c>
      <c r="AB41" s="21">
        <f>Z41+AA41</f>
        <v>1110559.791</v>
      </c>
      <c r="AC41" s="21">
        <f>AC43+AC44+AC45+AC46</f>
        <v>0</v>
      </c>
      <c r="AD41" s="21">
        <f>AB41+AC41</f>
        <v>1110559.791</v>
      </c>
      <c r="AE41" s="21">
        <f>AE43+AE44+AE45+AE46</f>
        <v>0</v>
      </c>
      <c r="AF41" s="21">
        <f>AD41+AE41</f>
        <v>1110559.791</v>
      </c>
      <c r="AG41" s="21">
        <f>AG43+AG44+AG45+AG46</f>
        <v>0</v>
      </c>
      <c r="AH41" s="21">
        <f>AF41+AG41</f>
        <v>1110559.791</v>
      </c>
      <c r="AI41" s="21">
        <f>AI43+AI44+AI45+AI46</f>
        <v>0</v>
      </c>
      <c r="AJ41" s="21">
        <f>AH41+AI41</f>
        <v>1110559.791</v>
      </c>
      <c r="AK41" s="21">
        <f>AK43+AK44+AK45+AK46</f>
        <v>0</v>
      </c>
      <c r="AL41" s="21">
        <f>AJ41+AK41</f>
        <v>1110559.791</v>
      </c>
      <c r="AM41" s="21">
        <f>AM43+AM44+AM45+AM46</f>
        <v>0</v>
      </c>
      <c r="AN41" s="21">
        <f>AL41+AM41</f>
        <v>1110559.791</v>
      </c>
      <c r="AO41" s="21">
        <f>AO43+AO44+AO45+AO46</f>
        <v>0</v>
      </c>
      <c r="AP41" s="21">
        <f>AN41+AO41</f>
        <v>1110559.791</v>
      </c>
      <c r="AQ41" s="40">
        <f>AQ43+AQ44+AQ45+AQ46</f>
        <v>0</v>
      </c>
      <c r="AR41" s="21">
        <f>AP41+AQ41</f>
        <v>1110559.791</v>
      </c>
      <c r="AS41" s="21">
        <f t="shared" ref="AS41:BX41" si="143">AS43+AS44+AS45</f>
        <v>0</v>
      </c>
      <c r="AT41" s="21">
        <f>AT43+AT44+AT45</f>
        <v>0</v>
      </c>
      <c r="AU41" s="21">
        <f t="shared" si="13"/>
        <v>0</v>
      </c>
      <c r="AV41" s="21">
        <f>AV43+AV44+AV45</f>
        <v>0</v>
      </c>
      <c r="AW41" s="21">
        <f>AU41+AV41</f>
        <v>0</v>
      </c>
      <c r="AX41" s="21">
        <f>AX43+AX44+AX45</f>
        <v>0</v>
      </c>
      <c r="AY41" s="21">
        <f t="shared" si="118"/>
        <v>0</v>
      </c>
      <c r="AZ41" s="21">
        <f>AZ43+AZ44+AZ45</f>
        <v>0</v>
      </c>
      <c r="BA41" s="21">
        <f t="shared" si="119"/>
        <v>0</v>
      </c>
      <c r="BB41" s="21">
        <f>BB43+BB44+BB45</f>
        <v>0</v>
      </c>
      <c r="BC41" s="21">
        <f t="shared" si="120"/>
        <v>0</v>
      </c>
      <c r="BD41" s="21">
        <f>BD43+BD44+BD45</f>
        <v>0</v>
      </c>
      <c r="BE41" s="21">
        <f t="shared" si="121"/>
        <v>0</v>
      </c>
      <c r="BF41" s="21">
        <f>BF43+BF44+BF45</f>
        <v>0</v>
      </c>
      <c r="BG41" s="21">
        <f t="shared" si="122"/>
        <v>0</v>
      </c>
      <c r="BH41" s="21">
        <f>BH43+BH44+BH45+BH46</f>
        <v>0</v>
      </c>
      <c r="BI41" s="21">
        <f t="shared" si="123"/>
        <v>0</v>
      </c>
      <c r="BJ41" s="21">
        <f>BJ43+BJ44+BJ45+BJ46</f>
        <v>0</v>
      </c>
      <c r="BK41" s="21">
        <f t="shared" si="124"/>
        <v>0</v>
      </c>
      <c r="BL41" s="21">
        <f>BL43+BL44+BL45+BL46</f>
        <v>0</v>
      </c>
      <c r="BM41" s="21">
        <f t="shared" si="125"/>
        <v>0</v>
      </c>
      <c r="BN41" s="21">
        <f>BN43+BN44+BN45+BN46</f>
        <v>0</v>
      </c>
      <c r="BO41" s="21">
        <f t="shared" si="126"/>
        <v>0</v>
      </c>
      <c r="BP41" s="21">
        <f>BP43+BP44+BP45+BP46</f>
        <v>0</v>
      </c>
      <c r="BQ41" s="21">
        <f t="shared" si="127"/>
        <v>0</v>
      </c>
      <c r="BR41" s="21">
        <f>BR43+BR44+BR45+BR46</f>
        <v>0</v>
      </c>
      <c r="BS41" s="21">
        <f t="shared" si="128"/>
        <v>0</v>
      </c>
      <c r="BT41" s="21">
        <f>BT43+BT44+BT45+BT46</f>
        <v>0</v>
      </c>
      <c r="BU41" s="21">
        <f t="shared" si="129"/>
        <v>0</v>
      </c>
      <c r="BV41" s="40">
        <f>BV43+BV44+BV45+BV46</f>
        <v>0</v>
      </c>
      <c r="BW41" s="21">
        <f t="shared" si="130"/>
        <v>0</v>
      </c>
      <c r="BX41" s="21">
        <f t="shared" si="143"/>
        <v>0</v>
      </c>
      <c r="BY41" s="21">
        <f>BY43+BY44+BY45</f>
        <v>0</v>
      </c>
      <c r="BZ41" s="22">
        <f t="shared" si="16"/>
        <v>0</v>
      </c>
      <c r="CA41" s="21">
        <f>CA43+CA44+CA45</f>
        <v>0</v>
      </c>
      <c r="CB41" s="22">
        <f>BZ41+CA41</f>
        <v>0</v>
      </c>
      <c r="CC41" s="21">
        <f>CC43+CC44+CC45</f>
        <v>0</v>
      </c>
      <c r="CD41" s="22">
        <f t="shared" si="131"/>
        <v>0</v>
      </c>
      <c r="CE41" s="21">
        <f>CE43+CE44+CE45</f>
        <v>0</v>
      </c>
      <c r="CF41" s="22">
        <f t="shared" si="132"/>
        <v>0</v>
      </c>
      <c r="CG41" s="21">
        <f>CG43+CG44+CG45</f>
        <v>0</v>
      </c>
      <c r="CH41" s="22">
        <f t="shared" si="133"/>
        <v>0</v>
      </c>
      <c r="CI41" s="21">
        <f>CI43+CI44+CI45</f>
        <v>0</v>
      </c>
      <c r="CJ41" s="22">
        <f t="shared" si="134"/>
        <v>0</v>
      </c>
      <c r="CK41" s="21">
        <f>CK43+CK44+CK45</f>
        <v>0</v>
      </c>
      <c r="CL41" s="22">
        <f t="shared" si="135"/>
        <v>0</v>
      </c>
      <c r="CM41" s="21">
        <f>CM43+CM44+CM45+CM46</f>
        <v>0</v>
      </c>
      <c r="CN41" s="22">
        <f t="shared" si="136"/>
        <v>0</v>
      </c>
      <c r="CO41" s="21">
        <f>CO43+CO44+CO45+CO46</f>
        <v>0</v>
      </c>
      <c r="CP41" s="22">
        <f t="shared" si="137"/>
        <v>0</v>
      </c>
      <c r="CQ41" s="21">
        <f>CQ43+CQ44+CQ45+CQ46</f>
        <v>0</v>
      </c>
      <c r="CR41" s="22">
        <f t="shared" si="138"/>
        <v>0</v>
      </c>
      <c r="CS41" s="21">
        <f>CS43+CS44+CS45+CS46</f>
        <v>0</v>
      </c>
      <c r="CT41" s="22">
        <f t="shared" si="139"/>
        <v>0</v>
      </c>
      <c r="CU41" s="21">
        <f>CU43+CU44+CU45+CU46</f>
        <v>0</v>
      </c>
      <c r="CV41" s="22">
        <f t="shared" si="140"/>
        <v>0</v>
      </c>
      <c r="CW41" s="21">
        <f>CW43+CW44+CW45+CW46</f>
        <v>0</v>
      </c>
      <c r="CX41" s="22">
        <f t="shared" si="141"/>
        <v>0</v>
      </c>
      <c r="CY41" s="40">
        <f>CY43+CY44+CY45+CY46</f>
        <v>0</v>
      </c>
      <c r="CZ41" s="22">
        <f t="shared" si="142"/>
        <v>0</v>
      </c>
      <c r="DA41" s="16"/>
      <c r="DC41" s="5"/>
    </row>
    <row r="42" spans="1:107" x14ac:dyDescent="0.3">
      <c r="A42" s="32"/>
      <c r="B42" s="67" t="s">
        <v>119</v>
      </c>
      <c r="C42" s="6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4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40"/>
      <c r="BW42" s="21"/>
      <c r="BX42" s="21"/>
      <c r="BY42" s="21"/>
      <c r="BZ42" s="22"/>
      <c r="CA42" s="21"/>
      <c r="CB42" s="22"/>
      <c r="CC42" s="21"/>
      <c r="CD42" s="22"/>
      <c r="CE42" s="21"/>
      <c r="CF42" s="22"/>
      <c r="CG42" s="21"/>
      <c r="CH42" s="22"/>
      <c r="CI42" s="21"/>
      <c r="CJ42" s="22"/>
      <c r="CK42" s="21"/>
      <c r="CL42" s="22"/>
      <c r="CM42" s="21"/>
      <c r="CN42" s="22"/>
      <c r="CO42" s="21"/>
      <c r="CP42" s="22"/>
      <c r="CQ42" s="21"/>
      <c r="CR42" s="22"/>
      <c r="CS42" s="21"/>
      <c r="CT42" s="22"/>
      <c r="CU42" s="21"/>
      <c r="CV42" s="22"/>
      <c r="CW42" s="21"/>
      <c r="CX42" s="22"/>
      <c r="CY42" s="40"/>
      <c r="CZ42" s="22"/>
      <c r="DA42" s="16"/>
      <c r="DC42" s="5"/>
    </row>
    <row r="43" spans="1:107" hidden="1" x14ac:dyDescent="0.3">
      <c r="A43" s="32"/>
      <c r="B43" s="38" t="s">
        <v>6</v>
      </c>
      <c r="C43" s="15"/>
      <c r="D43" s="21">
        <v>707207.5</v>
      </c>
      <c r="E43" s="21">
        <v>-124374.58500000001</v>
      </c>
      <c r="F43" s="21">
        <f t="shared" si="0"/>
        <v>582832.91500000004</v>
      </c>
      <c r="G43" s="21">
        <v>1113.6679999999999</v>
      </c>
      <c r="H43" s="21">
        <f t="shared" ref="H43:H51" si="144">F43+G43</f>
        <v>583946.58299999998</v>
      </c>
      <c r="I43" s="21"/>
      <c r="J43" s="21">
        <f>H43+I43</f>
        <v>583946.58299999998</v>
      </c>
      <c r="K43" s="21"/>
      <c r="L43" s="21">
        <f>J43+K43</f>
        <v>583946.58299999998</v>
      </c>
      <c r="M43" s="21"/>
      <c r="N43" s="21">
        <f>L43+M43</f>
        <v>583946.58299999998</v>
      </c>
      <c r="O43" s="21"/>
      <c r="P43" s="21">
        <f>N43+O43</f>
        <v>583946.58299999998</v>
      </c>
      <c r="Q43" s="21"/>
      <c r="R43" s="21">
        <f>P43+Q43</f>
        <v>583946.58299999998</v>
      </c>
      <c r="S43" s="21"/>
      <c r="T43" s="21">
        <f>R43+S43</f>
        <v>583946.58299999998</v>
      </c>
      <c r="U43" s="21"/>
      <c r="V43" s="21">
        <f>T43+U43</f>
        <v>583946.58299999998</v>
      </c>
      <c r="W43" s="21">
        <f>-55846-10462.992</f>
        <v>-66308.991999999998</v>
      </c>
      <c r="X43" s="21">
        <f>V43+W43</f>
        <v>517637.59100000001</v>
      </c>
      <c r="Y43" s="21"/>
      <c r="Z43" s="21">
        <f>X43+Y43</f>
        <v>517637.59100000001</v>
      </c>
      <c r="AA43" s="21">
        <v>-280081.96500000003</v>
      </c>
      <c r="AB43" s="21">
        <f>Z43+AA43</f>
        <v>237555.62599999999</v>
      </c>
      <c r="AC43" s="21"/>
      <c r="AD43" s="21">
        <f>AB43+AC43</f>
        <v>237555.62599999999</v>
      </c>
      <c r="AE43" s="21"/>
      <c r="AF43" s="21">
        <f>AD43+AE43</f>
        <v>237555.62599999999</v>
      </c>
      <c r="AG43" s="21"/>
      <c r="AH43" s="21">
        <f>AF43+AG43</f>
        <v>237555.62599999999</v>
      </c>
      <c r="AI43" s="21"/>
      <c r="AJ43" s="21">
        <f>AH43+AI43</f>
        <v>237555.62599999999</v>
      </c>
      <c r="AK43" s="21"/>
      <c r="AL43" s="21">
        <f>AJ43+AK43</f>
        <v>237555.62599999999</v>
      </c>
      <c r="AM43" s="21"/>
      <c r="AN43" s="21">
        <f>AL43+AM43</f>
        <v>237555.62599999999</v>
      </c>
      <c r="AO43" s="21"/>
      <c r="AP43" s="21">
        <f>AN43+AO43</f>
        <v>237555.62599999999</v>
      </c>
      <c r="AQ43" s="40"/>
      <c r="AR43" s="21">
        <f>AP43+AQ43</f>
        <v>237555.62599999999</v>
      </c>
      <c r="AS43" s="21">
        <v>0</v>
      </c>
      <c r="AT43" s="21"/>
      <c r="AU43" s="21">
        <f t="shared" si="13"/>
        <v>0</v>
      </c>
      <c r="AV43" s="21"/>
      <c r="AW43" s="21">
        <f>AU43+AV43</f>
        <v>0</v>
      </c>
      <c r="AX43" s="21"/>
      <c r="AY43" s="21">
        <f t="shared" ref="AY43:AY51" si="145">AW43+AX43</f>
        <v>0</v>
      </c>
      <c r="AZ43" s="21"/>
      <c r="BA43" s="21">
        <f t="shared" ref="BA43:BA51" si="146">AY43+AZ43</f>
        <v>0</v>
      </c>
      <c r="BB43" s="21"/>
      <c r="BC43" s="21">
        <f t="shared" ref="BC43:BC51" si="147">BA43+BB43</f>
        <v>0</v>
      </c>
      <c r="BD43" s="21"/>
      <c r="BE43" s="21">
        <f t="shared" ref="BE43:BE51" si="148">BC43+BD43</f>
        <v>0</v>
      </c>
      <c r="BF43" s="21"/>
      <c r="BG43" s="21">
        <f t="shared" ref="BG43:BG51" si="149">BE43+BF43</f>
        <v>0</v>
      </c>
      <c r="BH43" s="21"/>
      <c r="BI43" s="21">
        <f t="shared" ref="BI43:BI51" si="150">BG43+BH43</f>
        <v>0</v>
      </c>
      <c r="BJ43" s="21"/>
      <c r="BK43" s="21">
        <f t="shared" ref="BK43:BK47" si="151">BI43+BJ43</f>
        <v>0</v>
      </c>
      <c r="BL43" s="21"/>
      <c r="BM43" s="21">
        <f t="shared" ref="BM43:BM47" si="152">BK43+BL43</f>
        <v>0</v>
      </c>
      <c r="BN43" s="21"/>
      <c r="BO43" s="21">
        <f t="shared" ref="BO43:BO47" si="153">BM43+BN43</f>
        <v>0</v>
      </c>
      <c r="BP43" s="21"/>
      <c r="BQ43" s="21">
        <f t="shared" ref="BQ43:BQ47" si="154">BO43+BP43</f>
        <v>0</v>
      </c>
      <c r="BR43" s="21"/>
      <c r="BS43" s="21">
        <f t="shared" ref="BS43:BS47" si="155">BQ43+BR43</f>
        <v>0</v>
      </c>
      <c r="BT43" s="21"/>
      <c r="BU43" s="21">
        <f t="shared" ref="BU43:BU47" si="156">BS43+BT43</f>
        <v>0</v>
      </c>
      <c r="BV43" s="40"/>
      <c r="BW43" s="21">
        <f t="shared" ref="BW43:BW47" si="157">BU43+BV43</f>
        <v>0</v>
      </c>
      <c r="BX43" s="21">
        <v>0</v>
      </c>
      <c r="BY43" s="21"/>
      <c r="BZ43" s="22">
        <f t="shared" si="16"/>
        <v>0</v>
      </c>
      <c r="CA43" s="21"/>
      <c r="CB43" s="22">
        <f>BZ43+CA43</f>
        <v>0</v>
      </c>
      <c r="CC43" s="21"/>
      <c r="CD43" s="22">
        <f t="shared" ref="CD43:CD51" si="158">CB43+CC43</f>
        <v>0</v>
      </c>
      <c r="CE43" s="21"/>
      <c r="CF43" s="22">
        <f t="shared" ref="CF43:CF51" si="159">CD43+CE43</f>
        <v>0</v>
      </c>
      <c r="CG43" s="21"/>
      <c r="CH43" s="22">
        <f t="shared" ref="CH43:CH51" si="160">CF43+CG43</f>
        <v>0</v>
      </c>
      <c r="CI43" s="21"/>
      <c r="CJ43" s="22">
        <f t="shared" ref="CJ43:CJ51" si="161">CH43+CI43</f>
        <v>0</v>
      </c>
      <c r="CK43" s="21"/>
      <c r="CL43" s="22">
        <f t="shared" ref="CL43:CL51" si="162">CJ43+CK43</f>
        <v>0</v>
      </c>
      <c r="CM43" s="21"/>
      <c r="CN43" s="22">
        <f t="shared" ref="CN43:CN51" si="163">CL43+CM43</f>
        <v>0</v>
      </c>
      <c r="CO43" s="21"/>
      <c r="CP43" s="22">
        <f t="shared" ref="CP43:CP47" si="164">CN43+CO43</f>
        <v>0</v>
      </c>
      <c r="CQ43" s="21"/>
      <c r="CR43" s="22">
        <f t="shared" ref="CR43:CR47" si="165">CP43+CQ43</f>
        <v>0</v>
      </c>
      <c r="CS43" s="21"/>
      <c r="CT43" s="22">
        <f t="shared" ref="CT43:CT47" si="166">CR43+CS43</f>
        <v>0</v>
      </c>
      <c r="CU43" s="21"/>
      <c r="CV43" s="22">
        <f t="shared" ref="CV43:CV47" si="167">CT43+CU43</f>
        <v>0</v>
      </c>
      <c r="CW43" s="21"/>
      <c r="CX43" s="22">
        <f t="shared" ref="CX43:CX47" si="168">CV43+CW43</f>
        <v>0</v>
      </c>
      <c r="CY43" s="40"/>
      <c r="CZ43" s="22">
        <f t="shared" ref="CZ43:CZ47" si="169">CX43+CY43</f>
        <v>0</v>
      </c>
      <c r="DA43" s="16" t="s">
        <v>165</v>
      </c>
      <c r="DB43" s="7" t="s">
        <v>28</v>
      </c>
      <c r="DC43" s="5"/>
    </row>
    <row r="44" spans="1:107" x14ac:dyDescent="0.3">
      <c r="A44" s="32"/>
      <c r="B44" s="67" t="s">
        <v>11</v>
      </c>
      <c r="C44" s="64"/>
      <c r="D44" s="21">
        <v>57120.7</v>
      </c>
      <c r="E44" s="21"/>
      <c r="F44" s="21">
        <f t="shared" si="0"/>
        <v>57120.7</v>
      </c>
      <c r="G44" s="21"/>
      <c r="H44" s="21">
        <f t="shared" si="144"/>
        <v>57120.7</v>
      </c>
      <c r="I44" s="21"/>
      <c r="J44" s="21">
        <f>H44+I44</f>
        <v>57120.7</v>
      </c>
      <c r="K44" s="21"/>
      <c r="L44" s="21">
        <f>J44+K44</f>
        <v>57120.7</v>
      </c>
      <c r="M44" s="21"/>
      <c r="N44" s="21">
        <f>L44+M44</f>
        <v>57120.7</v>
      </c>
      <c r="O44" s="21"/>
      <c r="P44" s="21">
        <f>N44+O44</f>
        <v>57120.7</v>
      </c>
      <c r="Q44" s="21"/>
      <c r="R44" s="21">
        <f>P44+Q44</f>
        <v>57120.7</v>
      </c>
      <c r="S44" s="21"/>
      <c r="T44" s="21">
        <f>R44+S44</f>
        <v>57120.7</v>
      </c>
      <c r="U44" s="21"/>
      <c r="V44" s="21">
        <f>T44+U44</f>
        <v>57120.7</v>
      </c>
      <c r="W44" s="21"/>
      <c r="X44" s="21">
        <f>V44+W44</f>
        <v>57120.7</v>
      </c>
      <c r="Y44" s="21"/>
      <c r="Z44" s="21">
        <f>X44+Y44</f>
        <v>57120.7</v>
      </c>
      <c r="AA44" s="21"/>
      <c r="AB44" s="21">
        <f>Z44+AA44</f>
        <v>57120.7</v>
      </c>
      <c r="AC44" s="21"/>
      <c r="AD44" s="21">
        <f>AB44+AC44</f>
        <v>57120.7</v>
      </c>
      <c r="AE44" s="21"/>
      <c r="AF44" s="21">
        <f>AD44+AE44</f>
        <v>57120.7</v>
      </c>
      <c r="AG44" s="21"/>
      <c r="AH44" s="21">
        <f>AF44+AG44</f>
        <v>57120.7</v>
      </c>
      <c r="AI44" s="21"/>
      <c r="AJ44" s="21">
        <f>AH44+AI44</f>
        <v>57120.7</v>
      </c>
      <c r="AK44" s="21"/>
      <c r="AL44" s="21">
        <f>AJ44+AK44</f>
        <v>57120.7</v>
      </c>
      <c r="AM44" s="21"/>
      <c r="AN44" s="21">
        <f>AL44+AM44</f>
        <v>57120.7</v>
      </c>
      <c r="AO44" s="21"/>
      <c r="AP44" s="21">
        <f>AN44+AO44</f>
        <v>57120.7</v>
      </c>
      <c r="AQ44" s="40"/>
      <c r="AR44" s="21">
        <f>AP44+AQ44</f>
        <v>57120.7</v>
      </c>
      <c r="AS44" s="21">
        <v>0</v>
      </c>
      <c r="AT44" s="21"/>
      <c r="AU44" s="21">
        <f t="shared" si="13"/>
        <v>0</v>
      </c>
      <c r="AV44" s="21"/>
      <c r="AW44" s="21">
        <f>AU44+AV44</f>
        <v>0</v>
      </c>
      <c r="AX44" s="21"/>
      <c r="AY44" s="21">
        <f t="shared" si="145"/>
        <v>0</v>
      </c>
      <c r="AZ44" s="21"/>
      <c r="BA44" s="21">
        <f t="shared" si="146"/>
        <v>0</v>
      </c>
      <c r="BB44" s="21"/>
      <c r="BC44" s="21">
        <f t="shared" si="147"/>
        <v>0</v>
      </c>
      <c r="BD44" s="21"/>
      <c r="BE44" s="21">
        <f t="shared" si="148"/>
        <v>0</v>
      </c>
      <c r="BF44" s="21"/>
      <c r="BG44" s="21">
        <f t="shared" si="149"/>
        <v>0</v>
      </c>
      <c r="BH44" s="21"/>
      <c r="BI44" s="21">
        <f t="shared" si="150"/>
        <v>0</v>
      </c>
      <c r="BJ44" s="21"/>
      <c r="BK44" s="21">
        <f t="shared" si="151"/>
        <v>0</v>
      </c>
      <c r="BL44" s="21"/>
      <c r="BM44" s="21">
        <f t="shared" si="152"/>
        <v>0</v>
      </c>
      <c r="BN44" s="21"/>
      <c r="BO44" s="21">
        <f t="shared" si="153"/>
        <v>0</v>
      </c>
      <c r="BP44" s="21"/>
      <c r="BQ44" s="21">
        <f t="shared" si="154"/>
        <v>0</v>
      </c>
      <c r="BR44" s="21"/>
      <c r="BS44" s="21">
        <f t="shared" si="155"/>
        <v>0</v>
      </c>
      <c r="BT44" s="21"/>
      <c r="BU44" s="21">
        <f t="shared" si="156"/>
        <v>0</v>
      </c>
      <c r="BV44" s="40"/>
      <c r="BW44" s="21">
        <f t="shared" si="157"/>
        <v>0</v>
      </c>
      <c r="BX44" s="21">
        <v>0</v>
      </c>
      <c r="BY44" s="21"/>
      <c r="BZ44" s="22">
        <f t="shared" si="16"/>
        <v>0</v>
      </c>
      <c r="CA44" s="21"/>
      <c r="CB44" s="22">
        <f>BZ44+CA44</f>
        <v>0</v>
      </c>
      <c r="CC44" s="21"/>
      <c r="CD44" s="22">
        <f t="shared" si="158"/>
        <v>0</v>
      </c>
      <c r="CE44" s="21"/>
      <c r="CF44" s="22">
        <f t="shared" si="159"/>
        <v>0</v>
      </c>
      <c r="CG44" s="21"/>
      <c r="CH44" s="22">
        <f t="shared" si="160"/>
        <v>0</v>
      </c>
      <c r="CI44" s="21"/>
      <c r="CJ44" s="22">
        <f t="shared" si="161"/>
        <v>0</v>
      </c>
      <c r="CK44" s="21"/>
      <c r="CL44" s="22">
        <f t="shared" si="162"/>
        <v>0</v>
      </c>
      <c r="CM44" s="21"/>
      <c r="CN44" s="22">
        <f t="shared" si="163"/>
        <v>0</v>
      </c>
      <c r="CO44" s="21"/>
      <c r="CP44" s="22">
        <f t="shared" si="164"/>
        <v>0</v>
      </c>
      <c r="CQ44" s="21"/>
      <c r="CR44" s="22">
        <f t="shared" si="165"/>
        <v>0</v>
      </c>
      <c r="CS44" s="21"/>
      <c r="CT44" s="22">
        <f t="shared" si="166"/>
        <v>0</v>
      </c>
      <c r="CU44" s="21"/>
      <c r="CV44" s="22">
        <f t="shared" si="167"/>
        <v>0</v>
      </c>
      <c r="CW44" s="21"/>
      <c r="CX44" s="22">
        <f t="shared" si="168"/>
        <v>0</v>
      </c>
      <c r="CY44" s="40"/>
      <c r="CZ44" s="22">
        <f t="shared" si="169"/>
        <v>0</v>
      </c>
      <c r="DA44" s="16" t="s">
        <v>213</v>
      </c>
      <c r="DC44" s="5"/>
    </row>
    <row r="45" spans="1:107" x14ac:dyDescent="0.3">
      <c r="A45" s="32"/>
      <c r="B45" s="67" t="s">
        <v>21</v>
      </c>
      <c r="C45" s="64"/>
      <c r="D45" s="21">
        <v>479955.5</v>
      </c>
      <c r="E45" s="21"/>
      <c r="F45" s="21">
        <f t="shared" si="0"/>
        <v>479955.5</v>
      </c>
      <c r="G45" s="21"/>
      <c r="H45" s="21">
        <f t="shared" si="144"/>
        <v>479955.5</v>
      </c>
      <c r="I45" s="21"/>
      <c r="J45" s="21">
        <f>H45+I45</f>
        <v>479955.5</v>
      </c>
      <c r="K45" s="21"/>
      <c r="L45" s="21">
        <f>J45+K45</f>
        <v>479955.5</v>
      </c>
      <c r="M45" s="21"/>
      <c r="N45" s="21">
        <f>L45+M45</f>
        <v>479955.5</v>
      </c>
      <c r="O45" s="21"/>
      <c r="P45" s="21">
        <f>N45+O45</f>
        <v>479955.5</v>
      </c>
      <c r="Q45" s="21"/>
      <c r="R45" s="21">
        <f>P45+Q45</f>
        <v>479955.5</v>
      </c>
      <c r="S45" s="21"/>
      <c r="T45" s="21">
        <f>R45+S45</f>
        <v>479955.5</v>
      </c>
      <c r="U45" s="21"/>
      <c r="V45" s="21">
        <f>T45+U45</f>
        <v>479955.5</v>
      </c>
      <c r="W45" s="21"/>
      <c r="X45" s="21">
        <f>V45+W45</f>
        <v>479955.5</v>
      </c>
      <c r="Y45" s="21"/>
      <c r="Z45" s="21">
        <f>X45+Y45</f>
        <v>479955.5</v>
      </c>
      <c r="AA45" s="21"/>
      <c r="AB45" s="21">
        <f>Z45+AA45</f>
        <v>479955.5</v>
      </c>
      <c r="AC45" s="21"/>
      <c r="AD45" s="21">
        <f>AB45+AC45</f>
        <v>479955.5</v>
      </c>
      <c r="AE45" s="21"/>
      <c r="AF45" s="21">
        <f>AD45+AE45</f>
        <v>479955.5</v>
      </c>
      <c r="AG45" s="21"/>
      <c r="AH45" s="21">
        <f>AF45+AG45</f>
        <v>479955.5</v>
      </c>
      <c r="AI45" s="21"/>
      <c r="AJ45" s="21">
        <f>AH45+AI45</f>
        <v>479955.5</v>
      </c>
      <c r="AK45" s="21"/>
      <c r="AL45" s="21">
        <f>AJ45+AK45</f>
        <v>479955.5</v>
      </c>
      <c r="AM45" s="21"/>
      <c r="AN45" s="21">
        <f>AL45+AM45</f>
        <v>479955.5</v>
      </c>
      <c r="AO45" s="21"/>
      <c r="AP45" s="21">
        <f>AN45+AO45</f>
        <v>479955.5</v>
      </c>
      <c r="AQ45" s="40"/>
      <c r="AR45" s="21">
        <f>AP45+AQ45</f>
        <v>479955.5</v>
      </c>
      <c r="AS45" s="21">
        <v>0</v>
      </c>
      <c r="AT45" s="21"/>
      <c r="AU45" s="21">
        <f t="shared" si="13"/>
        <v>0</v>
      </c>
      <c r="AV45" s="21"/>
      <c r="AW45" s="21">
        <f>AU45+AV45</f>
        <v>0</v>
      </c>
      <c r="AX45" s="21"/>
      <c r="AY45" s="21">
        <f t="shared" si="145"/>
        <v>0</v>
      </c>
      <c r="AZ45" s="21"/>
      <c r="BA45" s="21">
        <f t="shared" si="146"/>
        <v>0</v>
      </c>
      <c r="BB45" s="21"/>
      <c r="BC45" s="21">
        <f t="shared" si="147"/>
        <v>0</v>
      </c>
      <c r="BD45" s="21"/>
      <c r="BE45" s="21">
        <f t="shared" si="148"/>
        <v>0</v>
      </c>
      <c r="BF45" s="21"/>
      <c r="BG45" s="21">
        <f t="shared" si="149"/>
        <v>0</v>
      </c>
      <c r="BH45" s="21"/>
      <c r="BI45" s="21">
        <f t="shared" si="150"/>
        <v>0</v>
      </c>
      <c r="BJ45" s="21"/>
      <c r="BK45" s="21">
        <f t="shared" si="151"/>
        <v>0</v>
      </c>
      <c r="BL45" s="21"/>
      <c r="BM45" s="21">
        <f t="shared" si="152"/>
        <v>0</v>
      </c>
      <c r="BN45" s="21"/>
      <c r="BO45" s="21">
        <f t="shared" si="153"/>
        <v>0</v>
      </c>
      <c r="BP45" s="21"/>
      <c r="BQ45" s="21">
        <f t="shared" si="154"/>
        <v>0</v>
      </c>
      <c r="BR45" s="21"/>
      <c r="BS45" s="21">
        <f t="shared" si="155"/>
        <v>0</v>
      </c>
      <c r="BT45" s="21"/>
      <c r="BU45" s="21">
        <f t="shared" si="156"/>
        <v>0</v>
      </c>
      <c r="BV45" s="40"/>
      <c r="BW45" s="21">
        <f t="shared" si="157"/>
        <v>0</v>
      </c>
      <c r="BX45" s="21">
        <v>0</v>
      </c>
      <c r="BY45" s="21"/>
      <c r="BZ45" s="22">
        <f t="shared" si="16"/>
        <v>0</v>
      </c>
      <c r="CA45" s="21"/>
      <c r="CB45" s="22">
        <f>BZ45+CA45</f>
        <v>0</v>
      </c>
      <c r="CC45" s="21"/>
      <c r="CD45" s="22">
        <f t="shared" si="158"/>
        <v>0</v>
      </c>
      <c r="CE45" s="21"/>
      <c r="CF45" s="22">
        <f t="shared" si="159"/>
        <v>0</v>
      </c>
      <c r="CG45" s="21"/>
      <c r="CH45" s="22">
        <f t="shared" si="160"/>
        <v>0</v>
      </c>
      <c r="CI45" s="21"/>
      <c r="CJ45" s="22">
        <f t="shared" si="161"/>
        <v>0</v>
      </c>
      <c r="CK45" s="21"/>
      <c r="CL45" s="22">
        <f t="shared" si="162"/>
        <v>0</v>
      </c>
      <c r="CM45" s="21"/>
      <c r="CN45" s="22">
        <f t="shared" si="163"/>
        <v>0</v>
      </c>
      <c r="CO45" s="21"/>
      <c r="CP45" s="22">
        <f t="shared" si="164"/>
        <v>0</v>
      </c>
      <c r="CQ45" s="21"/>
      <c r="CR45" s="22">
        <f t="shared" si="165"/>
        <v>0</v>
      </c>
      <c r="CS45" s="21"/>
      <c r="CT45" s="22">
        <f t="shared" si="166"/>
        <v>0</v>
      </c>
      <c r="CU45" s="21"/>
      <c r="CV45" s="22">
        <f t="shared" si="167"/>
        <v>0</v>
      </c>
      <c r="CW45" s="21"/>
      <c r="CX45" s="22">
        <f t="shared" si="168"/>
        <v>0</v>
      </c>
      <c r="CY45" s="40"/>
      <c r="CZ45" s="22">
        <f t="shared" si="169"/>
        <v>0</v>
      </c>
      <c r="DA45" s="16" t="s">
        <v>171</v>
      </c>
      <c r="DC45" s="5"/>
    </row>
    <row r="46" spans="1:107" x14ac:dyDescent="0.3">
      <c r="A46" s="32"/>
      <c r="B46" s="67" t="s">
        <v>268</v>
      </c>
      <c r="C46" s="64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>
        <v>55846</v>
      </c>
      <c r="X46" s="21">
        <f>V46+W46</f>
        <v>55846</v>
      </c>
      <c r="Y46" s="21"/>
      <c r="Z46" s="21">
        <f>X46+Y46</f>
        <v>55846</v>
      </c>
      <c r="AA46" s="21">
        <v>280081.96500000003</v>
      </c>
      <c r="AB46" s="21">
        <f>Z46+AA46</f>
        <v>335927.96500000003</v>
      </c>
      <c r="AC46" s="21"/>
      <c r="AD46" s="21">
        <f>AB46+AC46</f>
        <v>335927.96500000003</v>
      </c>
      <c r="AE46" s="21"/>
      <c r="AF46" s="21">
        <f>AD46+AE46</f>
        <v>335927.96500000003</v>
      </c>
      <c r="AG46" s="21"/>
      <c r="AH46" s="21">
        <f>AF46+AG46</f>
        <v>335927.96500000003</v>
      </c>
      <c r="AI46" s="21"/>
      <c r="AJ46" s="21">
        <f>AH46+AI46</f>
        <v>335927.96500000003</v>
      </c>
      <c r="AK46" s="21"/>
      <c r="AL46" s="21">
        <f>AJ46+AK46</f>
        <v>335927.96500000003</v>
      </c>
      <c r="AM46" s="21"/>
      <c r="AN46" s="21">
        <f>AL46+AM46</f>
        <v>335927.96500000003</v>
      </c>
      <c r="AO46" s="21"/>
      <c r="AP46" s="21">
        <f>AN46+AO46</f>
        <v>335927.96500000003</v>
      </c>
      <c r="AQ46" s="40"/>
      <c r="AR46" s="21">
        <f>AP46+AQ46</f>
        <v>335927.96500000003</v>
      </c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>
        <f t="shared" si="150"/>
        <v>0</v>
      </c>
      <c r="BJ46" s="21"/>
      <c r="BK46" s="21">
        <f t="shared" si="151"/>
        <v>0</v>
      </c>
      <c r="BL46" s="21"/>
      <c r="BM46" s="21">
        <f t="shared" si="152"/>
        <v>0</v>
      </c>
      <c r="BN46" s="21"/>
      <c r="BO46" s="21">
        <f t="shared" si="153"/>
        <v>0</v>
      </c>
      <c r="BP46" s="21"/>
      <c r="BQ46" s="21">
        <f t="shared" si="154"/>
        <v>0</v>
      </c>
      <c r="BR46" s="21"/>
      <c r="BS46" s="21">
        <f t="shared" si="155"/>
        <v>0</v>
      </c>
      <c r="BT46" s="21"/>
      <c r="BU46" s="21">
        <f t="shared" si="156"/>
        <v>0</v>
      </c>
      <c r="BV46" s="40"/>
      <c r="BW46" s="21">
        <f t="shared" si="157"/>
        <v>0</v>
      </c>
      <c r="BX46" s="21"/>
      <c r="BY46" s="21"/>
      <c r="BZ46" s="22"/>
      <c r="CA46" s="21"/>
      <c r="CB46" s="22"/>
      <c r="CC46" s="21"/>
      <c r="CD46" s="22"/>
      <c r="CE46" s="21"/>
      <c r="CF46" s="22"/>
      <c r="CG46" s="21"/>
      <c r="CH46" s="22"/>
      <c r="CI46" s="21"/>
      <c r="CJ46" s="22"/>
      <c r="CK46" s="21"/>
      <c r="CL46" s="22"/>
      <c r="CM46" s="21"/>
      <c r="CN46" s="22">
        <f t="shared" si="163"/>
        <v>0</v>
      </c>
      <c r="CO46" s="21"/>
      <c r="CP46" s="22">
        <f t="shared" si="164"/>
        <v>0</v>
      </c>
      <c r="CQ46" s="21"/>
      <c r="CR46" s="22">
        <f t="shared" si="165"/>
        <v>0</v>
      </c>
      <c r="CS46" s="21"/>
      <c r="CT46" s="22">
        <f t="shared" si="166"/>
        <v>0</v>
      </c>
      <c r="CU46" s="21"/>
      <c r="CV46" s="22">
        <f t="shared" si="167"/>
        <v>0</v>
      </c>
      <c r="CW46" s="21"/>
      <c r="CX46" s="22">
        <f t="shared" si="168"/>
        <v>0</v>
      </c>
      <c r="CY46" s="40"/>
      <c r="CZ46" s="22">
        <f t="shared" si="169"/>
        <v>0</v>
      </c>
      <c r="DA46" s="16" t="s">
        <v>165</v>
      </c>
      <c r="DC46" s="5"/>
    </row>
    <row r="47" spans="1:107" ht="37.5" hidden="1" x14ac:dyDescent="0.3">
      <c r="A47" s="32"/>
      <c r="B47" s="33" t="s">
        <v>209</v>
      </c>
      <c r="C47" s="34" t="s">
        <v>126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>
        <f>W49+W50</f>
        <v>0</v>
      </c>
      <c r="X47" s="21">
        <f t="shared" ref="X47:X50" si="170">V47+W47</f>
        <v>0</v>
      </c>
      <c r="Y47" s="21">
        <f>Y49+Y50</f>
        <v>0</v>
      </c>
      <c r="Z47" s="21">
        <f t="shared" ref="Z47" si="171">X47+Y47</f>
        <v>0</v>
      </c>
      <c r="AA47" s="21">
        <f>AA49+AA50</f>
        <v>0</v>
      </c>
      <c r="AB47" s="21">
        <f t="shared" ref="AB47" si="172">Z47+AA47</f>
        <v>0</v>
      </c>
      <c r="AC47" s="21">
        <f>AC49+AC50</f>
        <v>0</v>
      </c>
      <c r="AD47" s="21">
        <f t="shared" ref="AD47" si="173">AB47+AC47</f>
        <v>0</v>
      </c>
      <c r="AE47" s="21">
        <f>AE49+AE50</f>
        <v>0</v>
      </c>
      <c r="AF47" s="21">
        <f t="shared" ref="AF47" si="174">AD47+AE47</f>
        <v>0</v>
      </c>
      <c r="AG47" s="21">
        <f>AG49+AG50</f>
        <v>0</v>
      </c>
      <c r="AH47" s="21">
        <f t="shared" ref="AH47" si="175">AF47+AG47</f>
        <v>0</v>
      </c>
      <c r="AI47" s="21">
        <f>AI49+AI50</f>
        <v>0</v>
      </c>
      <c r="AJ47" s="21">
        <f t="shared" ref="AJ47" si="176">AH47+AI47</f>
        <v>0</v>
      </c>
      <c r="AK47" s="21">
        <f>AK49+AK50</f>
        <v>0</v>
      </c>
      <c r="AL47" s="21">
        <f t="shared" ref="AL47" si="177">AJ47+AK47</f>
        <v>0</v>
      </c>
      <c r="AM47" s="21">
        <f>AM49+AM50</f>
        <v>0</v>
      </c>
      <c r="AN47" s="21">
        <f t="shared" ref="AN47" si="178">AL47+AM47</f>
        <v>0</v>
      </c>
      <c r="AO47" s="21">
        <f>AO49+AO50</f>
        <v>0</v>
      </c>
      <c r="AP47" s="21">
        <f t="shared" ref="AP47" si="179">AN47+AO47</f>
        <v>0</v>
      </c>
      <c r="AQ47" s="40">
        <f>AQ49+AQ50</f>
        <v>0</v>
      </c>
      <c r="AR47" s="21">
        <f t="shared" ref="AR47" si="180">AP47+AQ47</f>
        <v>0</v>
      </c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>
        <f>BH49+BH50</f>
        <v>0</v>
      </c>
      <c r="BI47" s="21">
        <f t="shared" si="150"/>
        <v>0</v>
      </c>
      <c r="BJ47" s="21">
        <f>BJ49+BJ50</f>
        <v>0</v>
      </c>
      <c r="BK47" s="21">
        <f t="shared" si="151"/>
        <v>0</v>
      </c>
      <c r="BL47" s="21">
        <f>BL49+BL50</f>
        <v>0</v>
      </c>
      <c r="BM47" s="21">
        <f t="shared" si="152"/>
        <v>0</v>
      </c>
      <c r="BN47" s="21">
        <f>BN49+BN50</f>
        <v>0</v>
      </c>
      <c r="BO47" s="21">
        <f t="shared" si="153"/>
        <v>0</v>
      </c>
      <c r="BP47" s="21">
        <f>BP49+BP50</f>
        <v>0</v>
      </c>
      <c r="BQ47" s="21">
        <f t="shared" si="154"/>
        <v>0</v>
      </c>
      <c r="BR47" s="21">
        <f>BR49+BR50</f>
        <v>0</v>
      </c>
      <c r="BS47" s="21">
        <f t="shared" si="155"/>
        <v>0</v>
      </c>
      <c r="BT47" s="21">
        <f>BT49+BT50</f>
        <v>0</v>
      </c>
      <c r="BU47" s="21">
        <f t="shared" si="156"/>
        <v>0</v>
      </c>
      <c r="BV47" s="40">
        <f>BV49+BV50</f>
        <v>0</v>
      </c>
      <c r="BW47" s="21">
        <f t="shared" si="157"/>
        <v>0</v>
      </c>
      <c r="BX47" s="21"/>
      <c r="BY47" s="21"/>
      <c r="BZ47" s="22"/>
      <c r="CA47" s="21"/>
      <c r="CB47" s="22"/>
      <c r="CC47" s="21"/>
      <c r="CD47" s="22"/>
      <c r="CE47" s="21"/>
      <c r="CF47" s="22"/>
      <c r="CG47" s="21"/>
      <c r="CH47" s="22"/>
      <c r="CI47" s="21"/>
      <c r="CJ47" s="22"/>
      <c r="CK47" s="21"/>
      <c r="CL47" s="22"/>
      <c r="CM47" s="21">
        <f>CM49+CM50</f>
        <v>0</v>
      </c>
      <c r="CN47" s="22">
        <f t="shared" si="163"/>
        <v>0</v>
      </c>
      <c r="CO47" s="21">
        <f>CO49+CO50</f>
        <v>0</v>
      </c>
      <c r="CP47" s="22">
        <f t="shared" si="164"/>
        <v>0</v>
      </c>
      <c r="CQ47" s="21">
        <f>CQ49+CQ50</f>
        <v>0</v>
      </c>
      <c r="CR47" s="22">
        <f t="shared" si="165"/>
        <v>0</v>
      </c>
      <c r="CS47" s="21">
        <f>CS49+CS50</f>
        <v>0</v>
      </c>
      <c r="CT47" s="22">
        <f t="shared" si="166"/>
        <v>0</v>
      </c>
      <c r="CU47" s="21">
        <f>CU49+CU50</f>
        <v>0</v>
      </c>
      <c r="CV47" s="22">
        <f t="shared" si="167"/>
        <v>0</v>
      </c>
      <c r="CW47" s="21">
        <f>CW49+CW50</f>
        <v>0</v>
      </c>
      <c r="CX47" s="22">
        <f t="shared" si="168"/>
        <v>0</v>
      </c>
      <c r="CY47" s="40">
        <f>CY49+CY50</f>
        <v>0</v>
      </c>
      <c r="CZ47" s="22">
        <f t="shared" si="169"/>
        <v>0</v>
      </c>
      <c r="DA47" s="16"/>
      <c r="DB47" s="7" t="s">
        <v>28</v>
      </c>
      <c r="DC47" s="5"/>
    </row>
    <row r="48" spans="1:107" hidden="1" x14ac:dyDescent="0.3">
      <c r="A48" s="32"/>
      <c r="B48" s="36" t="s">
        <v>119</v>
      </c>
      <c r="C48" s="3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40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40"/>
      <c r="BW48" s="21"/>
      <c r="BX48" s="21"/>
      <c r="BY48" s="21"/>
      <c r="BZ48" s="22"/>
      <c r="CA48" s="21"/>
      <c r="CB48" s="22"/>
      <c r="CC48" s="21"/>
      <c r="CD48" s="22"/>
      <c r="CE48" s="21"/>
      <c r="CF48" s="22"/>
      <c r="CG48" s="21"/>
      <c r="CH48" s="22"/>
      <c r="CI48" s="21"/>
      <c r="CJ48" s="22"/>
      <c r="CK48" s="21"/>
      <c r="CL48" s="22"/>
      <c r="CM48" s="21"/>
      <c r="CN48" s="22"/>
      <c r="CO48" s="21"/>
      <c r="CP48" s="22"/>
      <c r="CQ48" s="21"/>
      <c r="CR48" s="22"/>
      <c r="CS48" s="21"/>
      <c r="CT48" s="22"/>
      <c r="CU48" s="21"/>
      <c r="CV48" s="22"/>
      <c r="CW48" s="21"/>
      <c r="CX48" s="22"/>
      <c r="CY48" s="40"/>
      <c r="CZ48" s="22"/>
      <c r="DA48" s="16"/>
      <c r="DB48" s="7" t="s">
        <v>28</v>
      </c>
      <c r="DC48" s="5"/>
    </row>
    <row r="49" spans="1:107" hidden="1" x14ac:dyDescent="0.3">
      <c r="A49" s="32"/>
      <c r="B49" s="38" t="s">
        <v>6</v>
      </c>
      <c r="C49" s="3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>
        <f t="shared" si="170"/>
        <v>0</v>
      </c>
      <c r="Y49" s="21"/>
      <c r="Z49" s="21">
        <f t="shared" ref="Z49:Z50" si="181">X49+Y49</f>
        <v>0</v>
      </c>
      <c r="AA49" s="21"/>
      <c r="AB49" s="21">
        <f t="shared" ref="AB49:AB50" si="182">Z49+AA49</f>
        <v>0</v>
      </c>
      <c r="AC49" s="21"/>
      <c r="AD49" s="21">
        <f t="shared" ref="AD49:AD50" si="183">AB49+AC49</f>
        <v>0</v>
      </c>
      <c r="AE49" s="21"/>
      <c r="AF49" s="21">
        <f t="shared" ref="AF49:AF50" si="184">AD49+AE49</f>
        <v>0</v>
      </c>
      <c r="AG49" s="21"/>
      <c r="AH49" s="21">
        <f t="shared" ref="AH49:AH50" si="185">AF49+AG49</f>
        <v>0</v>
      </c>
      <c r="AI49" s="21"/>
      <c r="AJ49" s="21">
        <f t="shared" ref="AJ49:AJ50" si="186">AH49+AI49</f>
        <v>0</v>
      </c>
      <c r="AK49" s="21"/>
      <c r="AL49" s="21">
        <f t="shared" ref="AL49:AL50" si="187">AJ49+AK49</f>
        <v>0</v>
      </c>
      <c r="AM49" s="21"/>
      <c r="AN49" s="21">
        <f t="shared" ref="AN49:AN50" si="188">AL49+AM49</f>
        <v>0</v>
      </c>
      <c r="AO49" s="21"/>
      <c r="AP49" s="21">
        <f t="shared" ref="AP49:AP50" si="189">AN49+AO49</f>
        <v>0</v>
      </c>
      <c r="AQ49" s="40"/>
      <c r="AR49" s="21">
        <f t="shared" ref="AR49:AR50" si="190">AP49+AQ49</f>
        <v>0</v>
      </c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>
        <f t="shared" si="150"/>
        <v>0</v>
      </c>
      <c r="BJ49" s="21"/>
      <c r="BK49" s="21">
        <f t="shared" ref="BK49:BK51" si="191">BI49+BJ49</f>
        <v>0</v>
      </c>
      <c r="BL49" s="21"/>
      <c r="BM49" s="21">
        <f t="shared" ref="BM49:BM51" si="192">BK49+BL49</f>
        <v>0</v>
      </c>
      <c r="BN49" s="21"/>
      <c r="BO49" s="21">
        <f t="shared" ref="BO49:BO51" si="193">BM49+BN49</f>
        <v>0</v>
      </c>
      <c r="BP49" s="21"/>
      <c r="BQ49" s="21">
        <f t="shared" ref="BQ49:BQ51" si="194">BO49+BP49</f>
        <v>0</v>
      </c>
      <c r="BR49" s="21"/>
      <c r="BS49" s="21">
        <f t="shared" ref="BS49:BS51" si="195">BQ49+BR49</f>
        <v>0</v>
      </c>
      <c r="BT49" s="21"/>
      <c r="BU49" s="21">
        <f t="shared" ref="BU49:BU51" si="196">BS49+BT49</f>
        <v>0</v>
      </c>
      <c r="BV49" s="40"/>
      <c r="BW49" s="21">
        <f t="shared" ref="BW49:BW51" si="197">BU49+BV49</f>
        <v>0</v>
      </c>
      <c r="BX49" s="21"/>
      <c r="BY49" s="21"/>
      <c r="BZ49" s="22"/>
      <c r="CA49" s="21"/>
      <c r="CB49" s="22"/>
      <c r="CC49" s="21"/>
      <c r="CD49" s="22"/>
      <c r="CE49" s="21"/>
      <c r="CF49" s="22"/>
      <c r="CG49" s="21"/>
      <c r="CH49" s="22"/>
      <c r="CI49" s="21"/>
      <c r="CJ49" s="22"/>
      <c r="CK49" s="21"/>
      <c r="CL49" s="22"/>
      <c r="CM49" s="21"/>
      <c r="CN49" s="22">
        <f t="shared" si="163"/>
        <v>0</v>
      </c>
      <c r="CO49" s="21"/>
      <c r="CP49" s="22">
        <f t="shared" ref="CP49:CP51" si="198">CN49+CO49</f>
        <v>0</v>
      </c>
      <c r="CQ49" s="21"/>
      <c r="CR49" s="22">
        <f t="shared" ref="CR49:CR51" si="199">CP49+CQ49</f>
        <v>0</v>
      </c>
      <c r="CS49" s="21"/>
      <c r="CT49" s="22">
        <f t="shared" ref="CT49:CT51" si="200">CR49+CS49</f>
        <v>0</v>
      </c>
      <c r="CU49" s="21"/>
      <c r="CV49" s="22">
        <f t="shared" ref="CV49:CV51" si="201">CT49+CU49</f>
        <v>0</v>
      </c>
      <c r="CW49" s="21"/>
      <c r="CX49" s="22">
        <f t="shared" ref="CX49:CX51" si="202">CV49+CW49</f>
        <v>0</v>
      </c>
      <c r="CY49" s="40"/>
      <c r="CZ49" s="22">
        <f t="shared" ref="CZ49:CZ51" si="203">CX49+CY49</f>
        <v>0</v>
      </c>
      <c r="DA49" s="16" t="s">
        <v>165</v>
      </c>
      <c r="DB49" s="7" t="s">
        <v>28</v>
      </c>
      <c r="DC49" s="5"/>
    </row>
    <row r="50" spans="1:107" hidden="1" x14ac:dyDescent="0.3">
      <c r="A50" s="37"/>
      <c r="B50" s="36" t="s">
        <v>268</v>
      </c>
      <c r="C50" s="33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>
        <f t="shared" si="170"/>
        <v>0</v>
      </c>
      <c r="Y50" s="21"/>
      <c r="Z50" s="21">
        <f t="shared" si="181"/>
        <v>0</v>
      </c>
      <c r="AA50" s="21"/>
      <c r="AB50" s="21">
        <f t="shared" si="182"/>
        <v>0</v>
      </c>
      <c r="AC50" s="21"/>
      <c r="AD50" s="21">
        <f t="shared" si="183"/>
        <v>0</v>
      </c>
      <c r="AE50" s="21"/>
      <c r="AF50" s="21">
        <f t="shared" si="184"/>
        <v>0</v>
      </c>
      <c r="AG50" s="21"/>
      <c r="AH50" s="21">
        <f t="shared" si="185"/>
        <v>0</v>
      </c>
      <c r="AI50" s="21"/>
      <c r="AJ50" s="21">
        <f t="shared" si="186"/>
        <v>0</v>
      </c>
      <c r="AK50" s="21"/>
      <c r="AL50" s="21">
        <f t="shared" si="187"/>
        <v>0</v>
      </c>
      <c r="AM50" s="21"/>
      <c r="AN50" s="21">
        <f t="shared" si="188"/>
        <v>0</v>
      </c>
      <c r="AO50" s="21"/>
      <c r="AP50" s="21">
        <f t="shared" si="189"/>
        <v>0</v>
      </c>
      <c r="AQ50" s="40"/>
      <c r="AR50" s="21">
        <f t="shared" si="190"/>
        <v>0</v>
      </c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>
        <f t="shared" si="150"/>
        <v>0</v>
      </c>
      <c r="BJ50" s="21"/>
      <c r="BK50" s="21">
        <f t="shared" si="191"/>
        <v>0</v>
      </c>
      <c r="BL50" s="21"/>
      <c r="BM50" s="21">
        <f t="shared" si="192"/>
        <v>0</v>
      </c>
      <c r="BN50" s="21"/>
      <c r="BO50" s="21">
        <f t="shared" si="193"/>
        <v>0</v>
      </c>
      <c r="BP50" s="21"/>
      <c r="BQ50" s="21">
        <f t="shared" si="194"/>
        <v>0</v>
      </c>
      <c r="BR50" s="21"/>
      <c r="BS50" s="21">
        <f t="shared" si="195"/>
        <v>0</v>
      </c>
      <c r="BT50" s="21"/>
      <c r="BU50" s="21">
        <f t="shared" si="196"/>
        <v>0</v>
      </c>
      <c r="BV50" s="40"/>
      <c r="BW50" s="21">
        <f t="shared" si="197"/>
        <v>0</v>
      </c>
      <c r="BX50" s="21"/>
      <c r="BY50" s="21"/>
      <c r="BZ50" s="22"/>
      <c r="CA50" s="21"/>
      <c r="CB50" s="22"/>
      <c r="CC50" s="21"/>
      <c r="CD50" s="22"/>
      <c r="CE50" s="21"/>
      <c r="CF50" s="22"/>
      <c r="CG50" s="21"/>
      <c r="CH50" s="22"/>
      <c r="CI50" s="21"/>
      <c r="CJ50" s="22"/>
      <c r="CK50" s="21"/>
      <c r="CL50" s="22"/>
      <c r="CM50" s="21"/>
      <c r="CN50" s="22">
        <f t="shared" si="163"/>
        <v>0</v>
      </c>
      <c r="CO50" s="21"/>
      <c r="CP50" s="22">
        <f t="shared" si="198"/>
        <v>0</v>
      </c>
      <c r="CQ50" s="21"/>
      <c r="CR50" s="22">
        <f t="shared" si="199"/>
        <v>0</v>
      </c>
      <c r="CS50" s="21"/>
      <c r="CT50" s="22">
        <f t="shared" si="200"/>
        <v>0</v>
      </c>
      <c r="CU50" s="21"/>
      <c r="CV50" s="22">
        <f t="shared" si="201"/>
        <v>0</v>
      </c>
      <c r="CW50" s="21"/>
      <c r="CX50" s="22">
        <f t="shared" si="202"/>
        <v>0</v>
      </c>
      <c r="CY50" s="40"/>
      <c r="CZ50" s="22">
        <f t="shared" si="203"/>
        <v>0</v>
      </c>
      <c r="DA50" s="16" t="s">
        <v>165</v>
      </c>
      <c r="DB50" s="7" t="s">
        <v>28</v>
      </c>
      <c r="DC50" s="5"/>
    </row>
    <row r="51" spans="1:107" ht="56.25" hidden="1" x14ac:dyDescent="0.3">
      <c r="A51" s="1" t="s">
        <v>137</v>
      </c>
      <c r="B51" s="33" t="s">
        <v>242</v>
      </c>
      <c r="C51" s="33" t="s">
        <v>31</v>
      </c>
      <c r="D51" s="21">
        <f>D53+D54</f>
        <v>18748.3</v>
      </c>
      <c r="E51" s="21">
        <f>E53+E54</f>
        <v>0</v>
      </c>
      <c r="F51" s="21">
        <f t="shared" si="0"/>
        <v>18748.3</v>
      </c>
      <c r="G51" s="21">
        <f>G53+G54</f>
        <v>-18748.3</v>
      </c>
      <c r="H51" s="21">
        <f t="shared" si="144"/>
        <v>0</v>
      </c>
      <c r="I51" s="21">
        <f>I53+I54</f>
        <v>0</v>
      </c>
      <c r="J51" s="21">
        <f>H51+I51</f>
        <v>0</v>
      </c>
      <c r="K51" s="21">
        <f>K53+K54</f>
        <v>0</v>
      </c>
      <c r="L51" s="21">
        <f>J51+K51</f>
        <v>0</v>
      </c>
      <c r="M51" s="21">
        <f>M53+M54</f>
        <v>0</v>
      </c>
      <c r="N51" s="21">
        <f>L51+M51</f>
        <v>0</v>
      </c>
      <c r="O51" s="21">
        <f>O53+O54</f>
        <v>0</v>
      </c>
      <c r="P51" s="21">
        <f>N51+O51</f>
        <v>0</v>
      </c>
      <c r="Q51" s="21">
        <f>Q53+Q54</f>
        <v>0</v>
      </c>
      <c r="R51" s="21">
        <f>P51+Q51</f>
        <v>0</v>
      </c>
      <c r="S51" s="21">
        <f>S53+S54</f>
        <v>0</v>
      </c>
      <c r="T51" s="21">
        <f>R51+S51</f>
        <v>0</v>
      </c>
      <c r="U51" s="21">
        <f>U53+U54</f>
        <v>0</v>
      </c>
      <c r="V51" s="21">
        <f>T51+U51</f>
        <v>0</v>
      </c>
      <c r="W51" s="21">
        <f>W53+W54</f>
        <v>0</v>
      </c>
      <c r="X51" s="21">
        <f>V51+W51</f>
        <v>0</v>
      </c>
      <c r="Y51" s="21">
        <f>Y53+Y54</f>
        <v>0</v>
      </c>
      <c r="Z51" s="21">
        <f>X51+Y51</f>
        <v>0</v>
      </c>
      <c r="AA51" s="21">
        <f>AA53+AA54</f>
        <v>0</v>
      </c>
      <c r="AB51" s="21">
        <f>Z51+AA51</f>
        <v>0</v>
      </c>
      <c r="AC51" s="21">
        <f>AC53+AC54</f>
        <v>0</v>
      </c>
      <c r="AD51" s="21">
        <f>AB51+AC51</f>
        <v>0</v>
      </c>
      <c r="AE51" s="21">
        <f>AE53+AE54</f>
        <v>0</v>
      </c>
      <c r="AF51" s="21">
        <f>AD51+AE51</f>
        <v>0</v>
      </c>
      <c r="AG51" s="21">
        <f>AG53+AG54</f>
        <v>0</v>
      </c>
      <c r="AH51" s="21">
        <f>AF51+AG51</f>
        <v>0</v>
      </c>
      <c r="AI51" s="21">
        <f>AI53+AI54</f>
        <v>0</v>
      </c>
      <c r="AJ51" s="21">
        <f>AH51+AI51</f>
        <v>0</v>
      </c>
      <c r="AK51" s="21">
        <f>AK53+AK54</f>
        <v>0</v>
      </c>
      <c r="AL51" s="21">
        <f>AJ51+AK51</f>
        <v>0</v>
      </c>
      <c r="AM51" s="21">
        <f>AM53+AM54</f>
        <v>0</v>
      </c>
      <c r="AN51" s="21">
        <f>AL51+AM51</f>
        <v>0</v>
      </c>
      <c r="AO51" s="21">
        <f>AO53+AO54</f>
        <v>0</v>
      </c>
      <c r="AP51" s="21">
        <f>AN51+AO51</f>
        <v>0</v>
      </c>
      <c r="AQ51" s="40">
        <f>AQ53+AQ54</f>
        <v>0</v>
      </c>
      <c r="AR51" s="21">
        <f>AP51+AQ51</f>
        <v>0</v>
      </c>
      <c r="AS51" s="21">
        <f t="shared" ref="AS51:BX51" si="204">AS53+AS54</f>
        <v>107362.3</v>
      </c>
      <c r="AT51" s="21">
        <f>AT53+AT54</f>
        <v>0</v>
      </c>
      <c r="AU51" s="21">
        <f t="shared" si="13"/>
        <v>107362.3</v>
      </c>
      <c r="AV51" s="21">
        <f>AV53+AV54</f>
        <v>125520.90000000001</v>
      </c>
      <c r="AW51" s="21">
        <f>AU51+AV51</f>
        <v>232883.20000000001</v>
      </c>
      <c r="AX51" s="21">
        <f>AX53+AX54</f>
        <v>0</v>
      </c>
      <c r="AY51" s="21">
        <f t="shared" si="145"/>
        <v>232883.20000000001</v>
      </c>
      <c r="AZ51" s="21">
        <f>AZ53+AZ54</f>
        <v>0</v>
      </c>
      <c r="BA51" s="21">
        <f t="shared" si="146"/>
        <v>232883.20000000001</v>
      </c>
      <c r="BB51" s="21">
        <f>BB53+BB54</f>
        <v>-232883.20000000001</v>
      </c>
      <c r="BC51" s="21">
        <f t="shared" si="147"/>
        <v>0</v>
      </c>
      <c r="BD51" s="21">
        <f>BD53+BD54</f>
        <v>0</v>
      </c>
      <c r="BE51" s="21">
        <f t="shared" si="148"/>
        <v>0</v>
      </c>
      <c r="BF51" s="21">
        <f>BF53+BF54</f>
        <v>0</v>
      </c>
      <c r="BG51" s="21">
        <f t="shared" si="149"/>
        <v>0</v>
      </c>
      <c r="BH51" s="21">
        <f>BH53+BH54</f>
        <v>0</v>
      </c>
      <c r="BI51" s="21">
        <f t="shared" si="150"/>
        <v>0</v>
      </c>
      <c r="BJ51" s="21">
        <f>BJ53+BJ54</f>
        <v>0</v>
      </c>
      <c r="BK51" s="21">
        <f t="shared" si="191"/>
        <v>0</v>
      </c>
      <c r="BL51" s="21">
        <f>BL53+BL54</f>
        <v>0</v>
      </c>
      <c r="BM51" s="21">
        <f t="shared" si="192"/>
        <v>0</v>
      </c>
      <c r="BN51" s="21">
        <f>BN53+BN54</f>
        <v>0</v>
      </c>
      <c r="BO51" s="21">
        <f t="shared" si="193"/>
        <v>0</v>
      </c>
      <c r="BP51" s="21">
        <f>BP53+BP54</f>
        <v>0</v>
      </c>
      <c r="BQ51" s="21">
        <f t="shared" si="194"/>
        <v>0</v>
      </c>
      <c r="BR51" s="21">
        <f>BR53+BR54</f>
        <v>0</v>
      </c>
      <c r="BS51" s="21">
        <f t="shared" si="195"/>
        <v>0</v>
      </c>
      <c r="BT51" s="21">
        <f>BT53+BT54</f>
        <v>0</v>
      </c>
      <c r="BU51" s="21">
        <f t="shared" si="196"/>
        <v>0</v>
      </c>
      <c r="BV51" s="40">
        <f>BV53+BV54</f>
        <v>0</v>
      </c>
      <c r="BW51" s="21">
        <f t="shared" si="197"/>
        <v>0</v>
      </c>
      <c r="BX51" s="21">
        <f t="shared" si="204"/>
        <v>576234.69999999995</v>
      </c>
      <c r="BY51" s="21">
        <f>BY53+BY54</f>
        <v>0</v>
      </c>
      <c r="BZ51" s="22">
        <f t="shared" si="16"/>
        <v>576234.69999999995</v>
      </c>
      <c r="CA51" s="21">
        <f>CA53+CA54</f>
        <v>0</v>
      </c>
      <c r="CB51" s="22">
        <f>BZ51+CA51</f>
        <v>576234.69999999995</v>
      </c>
      <c r="CC51" s="21">
        <f>CC53+CC54</f>
        <v>0</v>
      </c>
      <c r="CD51" s="22">
        <f t="shared" si="158"/>
        <v>576234.69999999995</v>
      </c>
      <c r="CE51" s="21">
        <f>CE53+CE54</f>
        <v>0</v>
      </c>
      <c r="CF51" s="22">
        <f t="shared" si="159"/>
        <v>576234.69999999995</v>
      </c>
      <c r="CG51" s="21">
        <f>CG53+CG54</f>
        <v>-576234.69999999995</v>
      </c>
      <c r="CH51" s="22">
        <f t="shared" si="160"/>
        <v>0</v>
      </c>
      <c r="CI51" s="21">
        <f>CI53+CI54</f>
        <v>0</v>
      </c>
      <c r="CJ51" s="22">
        <f t="shared" si="161"/>
        <v>0</v>
      </c>
      <c r="CK51" s="21">
        <f>CK53+CK54</f>
        <v>0</v>
      </c>
      <c r="CL51" s="22">
        <f t="shared" si="162"/>
        <v>0</v>
      </c>
      <c r="CM51" s="21">
        <f>CM53+CM54</f>
        <v>0</v>
      </c>
      <c r="CN51" s="22">
        <f t="shared" si="163"/>
        <v>0</v>
      </c>
      <c r="CO51" s="21">
        <f>CO53+CO54</f>
        <v>0</v>
      </c>
      <c r="CP51" s="22">
        <f t="shared" si="198"/>
        <v>0</v>
      </c>
      <c r="CQ51" s="21">
        <f>CQ53+CQ54</f>
        <v>0</v>
      </c>
      <c r="CR51" s="22">
        <f t="shared" si="199"/>
        <v>0</v>
      </c>
      <c r="CS51" s="21">
        <f>CS53+CS54</f>
        <v>0</v>
      </c>
      <c r="CT51" s="22">
        <f t="shared" si="200"/>
        <v>0</v>
      </c>
      <c r="CU51" s="21">
        <f>CU53+CU54</f>
        <v>0</v>
      </c>
      <c r="CV51" s="22">
        <f t="shared" si="201"/>
        <v>0</v>
      </c>
      <c r="CW51" s="21">
        <f>CW53+CW54</f>
        <v>0</v>
      </c>
      <c r="CX51" s="22">
        <f t="shared" si="202"/>
        <v>0</v>
      </c>
      <c r="CY51" s="40">
        <f>CY53+CY54</f>
        <v>0</v>
      </c>
      <c r="CZ51" s="22">
        <f t="shared" si="203"/>
        <v>0</v>
      </c>
      <c r="DA51" s="16"/>
      <c r="DB51" s="7" t="s">
        <v>28</v>
      </c>
      <c r="DC51" s="5"/>
    </row>
    <row r="52" spans="1:107" hidden="1" x14ac:dyDescent="0.3">
      <c r="A52" s="1"/>
      <c r="B52" s="36" t="s">
        <v>119</v>
      </c>
      <c r="C52" s="33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40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40"/>
      <c r="BW52" s="21"/>
      <c r="BX52" s="21"/>
      <c r="BY52" s="21"/>
      <c r="BZ52" s="22"/>
      <c r="CA52" s="21"/>
      <c r="CB52" s="22"/>
      <c r="CC52" s="21"/>
      <c r="CD52" s="22"/>
      <c r="CE52" s="21"/>
      <c r="CF52" s="22"/>
      <c r="CG52" s="21"/>
      <c r="CH52" s="22"/>
      <c r="CI52" s="21"/>
      <c r="CJ52" s="22"/>
      <c r="CK52" s="21"/>
      <c r="CL52" s="22"/>
      <c r="CM52" s="21"/>
      <c r="CN52" s="22"/>
      <c r="CO52" s="21"/>
      <c r="CP52" s="22"/>
      <c r="CQ52" s="21"/>
      <c r="CR52" s="22"/>
      <c r="CS52" s="21"/>
      <c r="CT52" s="22"/>
      <c r="CU52" s="21"/>
      <c r="CV52" s="22"/>
      <c r="CW52" s="21"/>
      <c r="CX52" s="22"/>
      <c r="CY52" s="40"/>
      <c r="CZ52" s="22"/>
      <c r="DA52" s="16"/>
      <c r="DB52" s="7" t="s">
        <v>28</v>
      </c>
      <c r="DC52" s="5"/>
    </row>
    <row r="53" spans="1:107" hidden="1" x14ac:dyDescent="0.3">
      <c r="A53" s="1"/>
      <c r="B53" s="38" t="s">
        <v>6</v>
      </c>
      <c r="C53" s="15"/>
      <c r="D53" s="21">
        <v>18748.3</v>
      </c>
      <c r="E53" s="21"/>
      <c r="F53" s="21">
        <f t="shared" si="0"/>
        <v>18748.3</v>
      </c>
      <c r="G53" s="21">
        <v>-18748.3</v>
      </c>
      <c r="H53" s="21">
        <f t="shared" ref="H53:H71" si="205">F53+G53</f>
        <v>0</v>
      </c>
      <c r="I53" s="21"/>
      <c r="J53" s="21">
        <f t="shared" ref="J53:J71" si="206">H53+I53</f>
        <v>0</v>
      </c>
      <c r="K53" s="21"/>
      <c r="L53" s="21">
        <f t="shared" ref="L53:L71" si="207">J53+K53</f>
        <v>0</v>
      </c>
      <c r="M53" s="21"/>
      <c r="N53" s="21">
        <f t="shared" ref="N53:N71" si="208">L53+M53</f>
        <v>0</v>
      </c>
      <c r="O53" s="21"/>
      <c r="P53" s="21">
        <f t="shared" ref="P53:P55" si="209">N53+O53</f>
        <v>0</v>
      </c>
      <c r="Q53" s="21"/>
      <c r="R53" s="21">
        <f t="shared" ref="R53:R55" si="210">P53+Q53</f>
        <v>0</v>
      </c>
      <c r="S53" s="21"/>
      <c r="T53" s="21">
        <f t="shared" ref="T53:T55" si="211">R53+S53</f>
        <v>0</v>
      </c>
      <c r="U53" s="21"/>
      <c r="V53" s="21">
        <f t="shared" ref="V53:V55" si="212">T53+U53</f>
        <v>0</v>
      </c>
      <c r="W53" s="21"/>
      <c r="X53" s="21">
        <f t="shared" ref="X53:X55" si="213">V53+W53</f>
        <v>0</v>
      </c>
      <c r="Y53" s="21"/>
      <c r="Z53" s="21">
        <f t="shared" ref="Z53:Z55" si="214">X53+Y53</f>
        <v>0</v>
      </c>
      <c r="AA53" s="21"/>
      <c r="AB53" s="21">
        <f t="shared" ref="AB53:AB55" si="215">Z53+AA53</f>
        <v>0</v>
      </c>
      <c r="AC53" s="21"/>
      <c r="AD53" s="21">
        <f t="shared" ref="AD53:AD55" si="216">AB53+AC53</f>
        <v>0</v>
      </c>
      <c r="AE53" s="21"/>
      <c r="AF53" s="21">
        <f t="shared" ref="AF53:AF55" si="217">AD53+AE53</f>
        <v>0</v>
      </c>
      <c r="AG53" s="21"/>
      <c r="AH53" s="21">
        <f t="shared" ref="AH53:AH55" si="218">AF53+AG53</f>
        <v>0</v>
      </c>
      <c r="AI53" s="21"/>
      <c r="AJ53" s="21">
        <f t="shared" ref="AJ53:AJ55" si="219">AH53+AI53</f>
        <v>0</v>
      </c>
      <c r="AK53" s="21"/>
      <c r="AL53" s="21">
        <f t="shared" ref="AL53:AL55" si="220">AJ53+AK53</f>
        <v>0</v>
      </c>
      <c r="AM53" s="21"/>
      <c r="AN53" s="21">
        <f t="shared" ref="AN53:AN55" si="221">AL53+AM53</f>
        <v>0</v>
      </c>
      <c r="AO53" s="21"/>
      <c r="AP53" s="21">
        <f t="shared" ref="AP53:AP55" si="222">AN53+AO53</f>
        <v>0</v>
      </c>
      <c r="AQ53" s="40"/>
      <c r="AR53" s="21">
        <f t="shared" ref="AR53:AR55" si="223">AP53+AQ53</f>
        <v>0</v>
      </c>
      <c r="AS53" s="21">
        <v>107362.3</v>
      </c>
      <c r="AT53" s="21"/>
      <c r="AU53" s="21">
        <f t="shared" si="13"/>
        <v>107362.3</v>
      </c>
      <c r="AV53" s="21">
        <v>18748.3</v>
      </c>
      <c r="AW53" s="21">
        <f t="shared" ref="AW53:AW71" si="224">AU53+AV53</f>
        <v>126110.6</v>
      </c>
      <c r="AX53" s="21"/>
      <c r="AY53" s="21">
        <f t="shared" ref="AY53:AY71" si="225">AW53+AX53</f>
        <v>126110.6</v>
      </c>
      <c r="AZ53" s="21"/>
      <c r="BA53" s="21">
        <f t="shared" ref="BA53:BA71" si="226">AY53+AZ53</f>
        <v>126110.6</v>
      </c>
      <c r="BB53" s="21">
        <v>-126110.6</v>
      </c>
      <c r="BC53" s="21">
        <f t="shared" ref="BC53:BC71" si="227">BA53+BB53</f>
        <v>0</v>
      </c>
      <c r="BD53" s="21"/>
      <c r="BE53" s="21">
        <f t="shared" ref="BE53:BE55" si="228">BC53+BD53</f>
        <v>0</v>
      </c>
      <c r="BF53" s="21"/>
      <c r="BG53" s="21">
        <f t="shared" ref="BG53:BG55" si="229">BE53+BF53</f>
        <v>0</v>
      </c>
      <c r="BH53" s="21"/>
      <c r="BI53" s="21">
        <f t="shared" ref="BI53:BI55" si="230">BG53+BH53</f>
        <v>0</v>
      </c>
      <c r="BJ53" s="21"/>
      <c r="BK53" s="21">
        <f t="shared" ref="BK53:BK55" si="231">BI53+BJ53</f>
        <v>0</v>
      </c>
      <c r="BL53" s="21"/>
      <c r="BM53" s="21">
        <f t="shared" ref="BM53:BM55" si="232">BK53+BL53</f>
        <v>0</v>
      </c>
      <c r="BN53" s="21"/>
      <c r="BO53" s="21">
        <f t="shared" ref="BO53:BO55" si="233">BM53+BN53</f>
        <v>0</v>
      </c>
      <c r="BP53" s="21"/>
      <c r="BQ53" s="21">
        <f t="shared" ref="BQ53:BQ55" si="234">BO53+BP53</f>
        <v>0</v>
      </c>
      <c r="BR53" s="21"/>
      <c r="BS53" s="21">
        <f t="shared" ref="BS53:BS55" si="235">BQ53+BR53</f>
        <v>0</v>
      </c>
      <c r="BT53" s="21"/>
      <c r="BU53" s="21">
        <f t="shared" ref="BU53:BU55" si="236">BS53+BT53</f>
        <v>0</v>
      </c>
      <c r="BV53" s="40"/>
      <c r="BW53" s="21">
        <f t="shared" ref="BW53:BW55" si="237">BU53+BV53</f>
        <v>0</v>
      </c>
      <c r="BX53" s="21">
        <v>341329.5</v>
      </c>
      <c r="BY53" s="21"/>
      <c r="BZ53" s="22">
        <f t="shared" si="16"/>
        <v>341329.5</v>
      </c>
      <c r="CA53" s="21"/>
      <c r="CB53" s="22">
        <f t="shared" ref="CB53:CB71" si="238">BZ53+CA53</f>
        <v>341329.5</v>
      </c>
      <c r="CC53" s="21"/>
      <c r="CD53" s="22">
        <f t="shared" ref="CD53:CD71" si="239">CB53+CC53</f>
        <v>341329.5</v>
      </c>
      <c r="CE53" s="21"/>
      <c r="CF53" s="22">
        <f t="shared" ref="CF53:CF71" si="240">CD53+CE53</f>
        <v>341329.5</v>
      </c>
      <c r="CG53" s="21">
        <v>-341329.5</v>
      </c>
      <c r="CH53" s="22">
        <f t="shared" ref="CH53:CH71" si="241">CF53+CG53</f>
        <v>0</v>
      </c>
      <c r="CI53" s="21"/>
      <c r="CJ53" s="22">
        <f t="shared" ref="CJ53:CJ55" si="242">CH53+CI53</f>
        <v>0</v>
      </c>
      <c r="CK53" s="21"/>
      <c r="CL53" s="22">
        <f t="shared" ref="CL53:CL55" si="243">CJ53+CK53</f>
        <v>0</v>
      </c>
      <c r="CM53" s="21"/>
      <c r="CN53" s="22">
        <f t="shared" ref="CN53:CN55" si="244">CL53+CM53</f>
        <v>0</v>
      </c>
      <c r="CO53" s="21"/>
      <c r="CP53" s="22">
        <f t="shared" ref="CP53:CP55" si="245">CN53+CO53</f>
        <v>0</v>
      </c>
      <c r="CQ53" s="21"/>
      <c r="CR53" s="22">
        <f t="shared" ref="CR53:CR55" si="246">CP53+CQ53</f>
        <v>0</v>
      </c>
      <c r="CS53" s="21"/>
      <c r="CT53" s="22">
        <f t="shared" ref="CT53:CT55" si="247">CR53+CS53</f>
        <v>0</v>
      </c>
      <c r="CU53" s="21"/>
      <c r="CV53" s="22">
        <f t="shared" ref="CV53:CV55" si="248">CT53+CU53</f>
        <v>0</v>
      </c>
      <c r="CW53" s="21"/>
      <c r="CX53" s="22">
        <f t="shared" ref="CX53:CX55" si="249">CV53+CW53</f>
        <v>0</v>
      </c>
      <c r="CY53" s="40"/>
      <c r="CZ53" s="22">
        <f t="shared" ref="CZ53:CZ55" si="250">CX53+CY53</f>
        <v>0</v>
      </c>
      <c r="DA53" s="16" t="s">
        <v>166</v>
      </c>
      <c r="DB53" s="7" t="s">
        <v>28</v>
      </c>
      <c r="DC53" s="5"/>
    </row>
    <row r="54" spans="1:107" hidden="1" x14ac:dyDescent="0.3">
      <c r="A54" s="1"/>
      <c r="B54" s="36" t="s">
        <v>11</v>
      </c>
      <c r="C54" s="33"/>
      <c r="D54" s="21">
        <v>0</v>
      </c>
      <c r="E54" s="21"/>
      <c r="F54" s="21">
        <f t="shared" si="0"/>
        <v>0</v>
      </c>
      <c r="G54" s="21"/>
      <c r="H54" s="21">
        <f t="shared" si="205"/>
        <v>0</v>
      </c>
      <c r="I54" s="21"/>
      <c r="J54" s="21">
        <f t="shared" si="206"/>
        <v>0</v>
      </c>
      <c r="K54" s="21"/>
      <c r="L54" s="21">
        <f t="shared" si="207"/>
        <v>0</v>
      </c>
      <c r="M54" s="21"/>
      <c r="N54" s="21">
        <f t="shared" si="208"/>
        <v>0</v>
      </c>
      <c r="O54" s="21"/>
      <c r="P54" s="21">
        <f t="shared" si="209"/>
        <v>0</v>
      </c>
      <c r="Q54" s="21"/>
      <c r="R54" s="21">
        <f t="shared" si="210"/>
        <v>0</v>
      </c>
      <c r="S54" s="21"/>
      <c r="T54" s="21">
        <f t="shared" si="211"/>
        <v>0</v>
      </c>
      <c r="U54" s="21"/>
      <c r="V54" s="21">
        <f t="shared" si="212"/>
        <v>0</v>
      </c>
      <c r="W54" s="21"/>
      <c r="X54" s="21">
        <f t="shared" si="213"/>
        <v>0</v>
      </c>
      <c r="Y54" s="21"/>
      <c r="Z54" s="21">
        <f t="shared" si="214"/>
        <v>0</v>
      </c>
      <c r="AA54" s="21"/>
      <c r="AB54" s="21">
        <f t="shared" si="215"/>
        <v>0</v>
      </c>
      <c r="AC54" s="21"/>
      <c r="AD54" s="21">
        <f t="shared" si="216"/>
        <v>0</v>
      </c>
      <c r="AE54" s="21"/>
      <c r="AF54" s="21">
        <f t="shared" si="217"/>
        <v>0</v>
      </c>
      <c r="AG54" s="21"/>
      <c r="AH54" s="21">
        <f t="shared" si="218"/>
        <v>0</v>
      </c>
      <c r="AI54" s="21"/>
      <c r="AJ54" s="21">
        <f t="shared" si="219"/>
        <v>0</v>
      </c>
      <c r="AK54" s="21"/>
      <c r="AL54" s="21">
        <f t="shared" si="220"/>
        <v>0</v>
      </c>
      <c r="AM54" s="21"/>
      <c r="AN54" s="21">
        <f t="shared" si="221"/>
        <v>0</v>
      </c>
      <c r="AO54" s="21"/>
      <c r="AP54" s="21">
        <f t="shared" si="222"/>
        <v>0</v>
      </c>
      <c r="AQ54" s="40"/>
      <c r="AR54" s="21">
        <f t="shared" si="223"/>
        <v>0</v>
      </c>
      <c r="AS54" s="21">
        <v>0</v>
      </c>
      <c r="AT54" s="21"/>
      <c r="AU54" s="21">
        <f t="shared" si="13"/>
        <v>0</v>
      </c>
      <c r="AV54" s="21">
        <v>106772.6</v>
      </c>
      <c r="AW54" s="21">
        <f t="shared" si="224"/>
        <v>106772.6</v>
      </c>
      <c r="AX54" s="21"/>
      <c r="AY54" s="21">
        <f t="shared" si="225"/>
        <v>106772.6</v>
      </c>
      <c r="AZ54" s="21"/>
      <c r="BA54" s="21">
        <f t="shared" si="226"/>
        <v>106772.6</v>
      </c>
      <c r="BB54" s="21">
        <v>-106772.6</v>
      </c>
      <c r="BC54" s="21">
        <f t="shared" si="227"/>
        <v>0</v>
      </c>
      <c r="BD54" s="21"/>
      <c r="BE54" s="21">
        <f t="shared" si="228"/>
        <v>0</v>
      </c>
      <c r="BF54" s="21"/>
      <c r="BG54" s="21">
        <f t="shared" si="229"/>
        <v>0</v>
      </c>
      <c r="BH54" s="21"/>
      <c r="BI54" s="21">
        <f t="shared" si="230"/>
        <v>0</v>
      </c>
      <c r="BJ54" s="21"/>
      <c r="BK54" s="21">
        <f t="shared" si="231"/>
        <v>0</v>
      </c>
      <c r="BL54" s="21"/>
      <c r="BM54" s="21">
        <f t="shared" si="232"/>
        <v>0</v>
      </c>
      <c r="BN54" s="21"/>
      <c r="BO54" s="21">
        <f t="shared" si="233"/>
        <v>0</v>
      </c>
      <c r="BP54" s="21"/>
      <c r="BQ54" s="21">
        <f t="shared" si="234"/>
        <v>0</v>
      </c>
      <c r="BR54" s="21"/>
      <c r="BS54" s="21">
        <f t="shared" si="235"/>
        <v>0</v>
      </c>
      <c r="BT54" s="21"/>
      <c r="BU54" s="21">
        <f t="shared" si="236"/>
        <v>0</v>
      </c>
      <c r="BV54" s="40"/>
      <c r="BW54" s="21">
        <f t="shared" si="237"/>
        <v>0</v>
      </c>
      <c r="BX54" s="21">
        <v>234905.2</v>
      </c>
      <c r="BY54" s="21"/>
      <c r="BZ54" s="22">
        <f t="shared" si="16"/>
        <v>234905.2</v>
      </c>
      <c r="CA54" s="21"/>
      <c r="CB54" s="22">
        <f t="shared" si="238"/>
        <v>234905.2</v>
      </c>
      <c r="CC54" s="21"/>
      <c r="CD54" s="22">
        <f t="shared" si="239"/>
        <v>234905.2</v>
      </c>
      <c r="CE54" s="21"/>
      <c r="CF54" s="22">
        <f t="shared" si="240"/>
        <v>234905.2</v>
      </c>
      <c r="CG54" s="21">
        <v>-234905.2</v>
      </c>
      <c r="CH54" s="22">
        <f t="shared" si="241"/>
        <v>0</v>
      </c>
      <c r="CI54" s="21"/>
      <c r="CJ54" s="22">
        <f t="shared" si="242"/>
        <v>0</v>
      </c>
      <c r="CK54" s="21"/>
      <c r="CL54" s="22">
        <f t="shared" si="243"/>
        <v>0</v>
      </c>
      <c r="CM54" s="21"/>
      <c r="CN54" s="22">
        <f t="shared" si="244"/>
        <v>0</v>
      </c>
      <c r="CO54" s="21"/>
      <c r="CP54" s="22">
        <f t="shared" si="245"/>
        <v>0</v>
      </c>
      <c r="CQ54" s="21"/>
      <c r="CR54" s="22">
        <f t="shared" si="246"/>
        <v>0</v>
      </c>
      <c r="CS54" s="21"/>
      <c r="CT54" s="22">
        <f t="shared" si="247"/>
        <v>0</v>
      </c>
      <c r="CU54" s="21"/>
      <c r="CV54" s="22">
        <f t="shared" si="248"/>
        <v>0</v>
      </c>
      <c r="CW54" s="21"/>
      <c r="CX54" s="22">
        <f t="shared" si="249"/>
        <v>0</v>
      </c>
      <c r="CY54" s="40"/>
      <c r="CZ54" s="22">
        <f t="shared" si="250"/>
        <v>0</v>
      </c>
      <c r="DA54" s="16" t="s">
        <v>170</v>
      </c>
      <c r="DB54" s="7" t="s">
        <v>28</v>
      </c>
      <c r="DC54" s="5"/>
    </row>
    <row r="55" spans="1:107" ht="56.25" x14ac:dyDescent="0.3">
      <c r="A55" s="66" t="s">
        <v>137</v>
      </c>
      <c r="B55" s="67" t="s">
        <v>249</v>
      </c>
      <c r="C55" s="64" t="s">
        <v>31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>
        <f t="shared" si="208"/>
        <v>0</v>
      </c>
      <c r="O55" s="21">
        <f>O58+O57+O59</f>
        <v>81307.5</v>
      </c>
      <c r="P55" s="21">
        <f t="shared" si="209"/>
        <v>81307.5</v>
      </c>
      <c r="Q55" s="21">
        <f>Q58+Q57+Q59</f>
        <v>0</v>
      </c>
      <c r="R55" s="21">
        <f t="shared" si="210"/>
        <v>81307.5</v>
      </c>
      <c r="S55" s="21">
        <f>S58+S57+S59</f>
        <v>0</v>
      </c>
      <c r="T55" s="21">
        <f t="shared" si="211"/>
        <v>81307.5</v>
      </c>
      <c r="U55" s="21">
        <f>U58+U57+U59</f>
        <v>0</v>
      </c>
      <c r="V55" s="21">
        <f t="shared" si="212"/>
        <v>81307.5</v>
      </c>
      <c r="W55" s="21">
        <f>W58+W57+W59</f>
        <v>0</v>
      </c>
      <c r="X55" s="21">
        <f t="shared" si="213"/>
        <v>81307.5</v>
      </c>
      <c r="Y55" s="21">
        <f>Y58+Y57+Y59</f>
        <v>0</v>
      </c>
      <c r="Z55" s="21">
        <f t="shared" si="214"/>
        <v>81307.5</v>
      </c>
      <c r="AA55" s="21">
        <f>AA58+AA57+AA59</f>
        <v>21464.737000000001</v>
      </c>
      <c r="AB55" s="21">
        <f t="shared" si="215"/>
        <v>102772.23699999999</v>
      </c>
      <c r="AC55" s="21">
        <f>AC58+AC57+AC59</f>
        <v>0</v>
      </c>
      <c r="AD55" s="21">
        <f t="shared" si="216"/>
        <v>102772.23699999999</v>
      </c>
      <c r="AE55" s="21">
        <f>AE58+AE57+AE59</f>
        <v>0</v>
      </c>
      <c r="AF55" s="21">
        <f t="shared" si="217"/>
        <v>102772.23699999999</v>
      </c>
      <c r="AG55" s="21">
        <f>AG58+AG57+AG59</f>
        <v>0</v>
      </c>
      <c r="AH55" s="21">
        <f t="shared" si="218"/>
        <v>102772.23699999999</v>
      </c>
      <c r="AI55" s="21">
        <f>AI58+AI57+AI59</f>
        <v>9919.9040000000005</v>
      </c>
      <c r="AJ55" s="21">
        <f t="shared" si="219"/>
        <v>112692.14099999999</v>
      </c>
      <c r="AK55" s="21">
        <f>AK58+AK57+AK59</f>
        <v>0</v>
      </c>
      <c r="AL55" s="21">
        <f t="shared" si="220"/>
        <v>112692.14099999999</v>
      </c>
      <c r="AM55" s="21">
        <f>AM58+AM57+AM59</f>
        <v>0</v>
      </c>
      <c r="AN55" s="21">
        <f t="shared" si="221"/>
        <v>112692.14099999999</v>
      </c>
      <c r="AO55" s="21">
        <f>AO58+AO57+AO59</f>
        <v>0</v>
      </c>
      <c r="AP55" s="21">
        <f t="shared" si="222"/>
        <v>112692.14099999999</v>
      </c>
      <c r="AQ55" s="40">
        <f>AQ58+AQ57+AQ59</f>
        <v>0</v>
      </c>
      <c r="AR55" s="21">
        <f t="shared" si="223"/>
        <v>112692.14099999999</v>
      </c>
      <c r="AS55" s="21"/>
      <c r="AT55" s="21"/>
      <c r="AU55" s="21"/>
      <c r="AV55" s="21"/>
      <c r="AW55" s="21"/>
      <c r="AX55" s="21"/>
      <c r="AY55" s="21"/>
      <c r="AZ55" s="21"/>
      <c r="BA55" s="21"/>
      <c r="BB55" s="21">
        <f>BB57+BB58</f>
        <v>232883.20000000001</v>
      </c>
      <c r="BC55" s="21">
        <f t="shared" si="227"/>
        <v>232883.20000000001</v>
      </c>
      <c r="BD55" s="21">
        <f>BD58+BD57+BD59</f>
        <v>526931.19999999995</v>
      </c>
      <c r="BE55" s="21">
        <f t="shared" si="228"/>
        <v>759814.39999999991</v>
      </c>
      <c r="BF55" s="21">
        <f>BF58+BF57+BF59</f>
        <v>0</v>
      </c>
      <c r="BG55" s="21">
        <f t="shared" si="229"/>
        <v>759814.39999999991</v>
      </c>
      <c r="BH55" s="21">
        <f>BH58+BH57+BH59</f>
        <v>0</v>
      </c>
      <c r="BI55" s="21">
        <f t="shared" si="230"/>
        <v>759814.39999999991</v>
      </c>
      <c r="BJ55" s="21">
        <f>BJ58+BJ57+BJ59</f>
        <v>0</v>
      </c>
      <c r="BK55" s="21">
        <f t="shared" si="231"/>
        <v>759814.39999999991</v>
      </c>
      <c r="BL55" s="21">
        <f>BL58+BL57+BL59</f>
        <v>21064.397000000001</v>
      </c>
      <c r="BM55" s="21">
        <f t="shared" si="232"/>
        <v>780878.7969999999</v>
      </c>
      <c r="BN55" s="21">
        <f>BN58+BN57+BN59</f>
        <v>0</v>
      </c>
      <c r="BO55" s="21">
        <f t="shared" si="233"/>
        <v>780878.7969999999</v>
      </c>
      <c r="BP55" s="21">
        <f>BP58+BP57+BP59</f>
        <v>0</v>
      </c>
      <c r="BQ55" s="21">
        <f t="shared" si="234"/>
        <v>780878.7969999999</v>
      </c>
      <c r="BR55" s="21">
        <f>BR58+BR57+BR59</f>
        <v>0</v>
      </c>
      <c r="BS55" s="21">
        <f t="shared" si="235"/>
        <v>780878.7969999999</v>
      </c>
      <c r="BT55" s="21">
        <f>BT58+BT57+BT59</f>
        <v>0</v>
      </c>
      <c r="BU55" s="21">
        <f t="shared" si="236"/>
        <v>780878.7969999999</v>
      </c>
      <c r="BV55" s="40">
        <f>BV58+BV57+BV59</f>
        <v>0</v>
      </c>
      <c r="BW55" s="21">
        <f t="shared" si="237"/>
        <v>780878.7969999999</v>
      </c>
      <c r="BX55" s="21"/>
      <c r="BY55" s="21"/>
      <c r="BZ55" s="22"/>
      <c r="CA55" s="21"/>
      <c r="CB55" s="22"/>
      <c r="CC55" s="21"/>
      <c r="CD55" s="22"/>
      <c r="CE55" s="21"/>
      <c r="CF55" s="22"/>
      <c r="CG55" s="21">
        <f>CG57+CG58</f>
        <v>576234.69999999995</v>
      </c>
      <c r="CH55" s="22">
        <f t="shared" si="241"/>
        <v>576234.69999999995</v>
      </c>
      <c r="CI55" s="21">
        <f>CI58+CI57+CI59</f>
        <v>43694.3</v>
      </c>
      <c r="CJ55" s="22">
        <f t="shared" si="242"/>
        <v>619929</v>
      </c>
      <c r="CK55" s="21">
        <f>CK58+CK57+CK59</f>
        <v>0</v>
      </c>
      <c r="CL55" s="22">
        <f t="shared" si="243"/>
        <v>619929</v>
      </c>
      <c r="CM55" s="21">
        <f>CM58+CM57+CM59</f>
        <v>0</v>
      </c>
      <c r="CN55" s="22">
        <f t="shared" si="244"/>
        <v>619929</v>
      </c>
      <c r="CO55" s="21">
        <f>CO58+CO57+CO59</f>
        <v>-42529.133999999998</v>
      </c>
      <c r="CP55" s="22">
        <f t="shared" si="245"/>
        <v>577399.86600000004</v>
      </c>
      <c r="CQ55" s="21">
        <f>CQ58+CQ57+CQ59</f>
        <v>0</v>
      </c>
      <c r="CR55" s="22">
        <f t="shared" si="246"/>
        <v>577399.86600000004</v>
      </c>
      <c r="CS55" s="21">
        <f>CS58+CS57+CS59</f>
        <v>0</v>
      </c>
      <c r="CT55" s="22">
        <f t="shared" si="247"/>
        <v>577399.86600000004</v>
      </c>
      <c r="CU55" s="21">
        <f>CU58+CU57+CU59</f>
        <v>-9919.9040000000005</v>
      </c>
      <c r="CV55" s="22">
        <f t="shared" si="248"/>
        <v>567479.96200000006</v>
      </c>
      <c r="CW55" s="21">
        <f>CW58+CW57+CW59</f>
        <v>0</v>
      </c>
      <c r="CX55" s="22">
        <f t="shared" si="249"/>
        <v>567479.96200000006</v>
      </c>
      <c r="CY55" s="40">
        <f>CY58+CY57+CY59</f>
        <v>0</v>
      </c>
      <c r="CZ55" s="22">
        <f t="shared" si="250"/>
        <v>567479.96200000006</v>
      </c>
      <c r="DA55" s="16"/>
      <c r="DC55" s="5"/>
    </row>
    <row r="56" spans="1:107" x14ac:dyDescent="0.3">
      <c r="A56" s="66"/>
      <c r="B56" s="67" t="s">
        <v>119</v>
      </c>
      <c r="C56" s="6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40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40"/>
      <c r="BW56" s="21"/>
      <c r="BX56" s="21"/>
      <c r="BY56" s="21"/>
      <c r="BZ56" s="22"/>
      <c r="CA56" s="21"/>
      <c r="CB56" s="22"/>
      <c r="CC56" s="21"/>
      <c r="CD56" s="22"/>
      <c r="CE56" s="21"/>
      <c r="CF56" s="22"/>
      <c r="CG56" s="21"/>
      <c r="CH56" s="22"/>
      <c r="CI56" s="21"/>
      <c r="CJ56" s="22"/>
      <c r="CK56" s="21"/>
      <c r="CL56" s="22"/>
      <c r="CM56" s="21"/>
      <c r="CN56" s="22"/>
      <c r="CO56" s="21"/>
      <c r="CP56" s="22"/>
      <c r="CQ56" s="21"/>
      <c r="CR56" s="22"/>
      <c r="CS56" s="21"/>
      <c r="CT56" s="22"/>
      <c r="CU56" s="21"/>
      <c r="CV56" s="22"/>
      <c r="CW56" s="21"/>
      <c r="CX56" s="22"/>
      <c r="CY56" s="40"/>
      <c r="CZ56" s="22"/>
      <c r="DA56" s="16"/>
      <c r="DC56" s="5"/>
    </row>
    <row r="57" spans="1:107" hidden="1" x14ac:dyDescent="0.3">
      <c r="A57" s="35"/>
      <c r="B57" s="38" t="s">
        <v>6</v>
      </c>
      <c r="C57" s="33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>
        <f t="shared" si="208"/>
        <v>0</v>
      </c>
      <c r="O57" s="21"/>
      <c r="P57" s="21">
        <f t="shared" ref="P57:P67" si="251">N57+O57</f>
        <v>0</v>
      </c>
      <c r="Q57" s="21"/>
      <c r="R57" s="21">
        <f t="shared" ref="R57:R67" si="252">P57+Q57</f>
        <v>0</v>
      </c>
      <c r="S57" s="21"/>
      <c r="T57" s="21">
        <f t="shared" ref="T57:T67" si="253">R57+S57</f>
        <v>0</v>
      </c>
      <c r="U57" s="21"/>
      <c r="V57" s="21">
        <f t="shared" ref="V57:V67" si="254">T57+U57</f>
        <v>0</v>
      </c>
      <c r="W57" s="21"/>
      <c r="X57" s="21">
        <f t="shared" ref="X57:X67" si="255">V57+W57</f>
        <v>0</v>
      </c>
      <c r="Y57" s="21"/>
      <c r="Z57" s="21">
        <f t="shared" ref="Z57:Z67" si="256">X57+Y57</f>
        <v>0</v>
      </c>
      <c r="AA57" s="21">
        <v>21464.737000000001</v>
      </c>
      <c r="AB57" s="21">
        <f t="shared" ref="AB57:AB67" si="257">Z57+AA57</f>
        <v>21464.737000000001</v>
      </c>
      <c r="AC57" s="21"/>
      <c r="AD57" s="21">
        <f t="shared" ref="AD57:AD67" si="258">AB57+AC57</f>
        <v>21464.737000000001</v>
      </c>
      <c r="AE57" s="21"/>
      <c r="AF57" s="21">
        <f t="shared" ref="AF57:AF67" si="259">AD57+AE57</f>
        <v>21464.737000000001</v>
      </c>
      <c r="AG57" s="21"/>
      <c r="AH57" s="21">
        <f t="shared" ref="AH57:AH67" si="260">AF57+AG57</f>
        <v>21464.737000000001</v>
      </c>
      <c r="AI57" s="21">
        <v>9919.9040000000005</v>
      </c>
      <c r="AJ57" s="21">
        <f t="shared" ref="AJ57:AJ67" si="261">AH57+AI57</f>
        <v>31384.641000000003</v>
      </c>
      <c r="AK57" s="21"/>
      <c r="AL57" s="21">
        <f t="shared" ref="AL57:AL67" si="262">AJ57+AK57</f>
        <v>31384.641000000003</v>
      </c>
      <c r="AM57" s="21"/>
      <c r="AN57" s="21">
        <f t="shared" ref="AN57:AN67" si="263">AL57+AM57</f>
        <v>31384.641000000003</v>
      </c>
      <c r="AO57" s="21"/>
      <c r="AP57" s="21">
        <f t="shared" ref="AP57:AP67" si="264">AN57+AO57</f>
        <v>31384.641000000003</v>
      </c>
      <c r="AQ57" s="40"/>
      <c r="AR57" s="21">
        <f t="shared" ref="AR57:AR67" si="265">AP57+AQ57</f>
        <v>31384.641000000003</v>
      </c>
      <c r="AS57" s="21"/>
      <c r="AT57" s="21"/>
      <c r="AU57" s="21"/>
      <c r="AV57" s="21"/>
      <c r="AW57" s="21"/>
      <c r="AX57" s="21"/>
      <c r="AY57" s="21"/>
      <c r="AZ57" s="21"/>
      <c r="BA57" s="21"/>
      <c r="BB57" s="21">
        <v>126110.6</v>
      </c>
      <c r="BC57" s="21">
        <f t="shared" si="227"/>
        <v>126110.6</v>
      </c>
      <c r="BD57" s="21"/>
      <c r="BE57" s="21">
        <f t="shared" ref="BE57:BE67" si="266">BC57+BD57</f>
        <v>126110.6</v>
      </c>
      <c r="BF57" s="21"/>
      <c r="BG57" s="21">
        <f t="shared" ref="BG57:BG67" si="267">BE57+BF57</f>
        <v>126110.6</v>
      </c>
      <c r="BH57" s="21"/>
      <c r="BI57" s="21">
        <f t="shared" ref="BI57:BI67" si="268">BG57+BH57</f>
        <v>126110.6</v>
      </c>
      <c r="BJ57" s="21"/>
      <c r="BK57" s="21">
        <f t="shared" ref="BK57:BK67" si="269">BI57+BJ57</f>
        <v>126110.6</v>
      </c>
      <c r="BL57" s="21">
        <v>21064.397000000001</v>
      </c>
      <c r="BM57" s="21">
        <f t="shared" ref="BM57:BM67" si="270">BK57+BL57</f>
        <v>147174.997</v>
      </c>
      <c r="BN57" s="21"/>
      <c r="BO57" s="21">
        <f t="shared" ref="BO57:BO67" si="271">BM57+BN57</f>
        <v>147174.997</v>
      </c>
      <c r="BP57" s="21"/>
      <c r="BQ57" s="21">
        <f t="shared" ref="BQ57:BQ67" si="272">BO57+BP57</f>
        <v>147174.997</v>
      </c>
      <c r="BR57" s="21"/>
      <c r="BS57" s="21">
        <f t="shared" ref="BS57:BS67" si="273">BQ57+BR57</f>
        <v>147174.997</v>
      </c>
      <c r="BT57" s="21"/>
      <c r="BU57" s="21">
        <f t="shared" ref="BU57:BU67" si="274">BS57+BT57</f>
        <v>147174.997</v>
      </c>
      <c r="BV57" s="40"/>
      <c r="BW57" s="21">
        <f t="shared" ref="BW57:BW67" si="275">BU57+BV57</f>
        <v>147174.997</v>
      </c>
      <c r="BX57" s="21"/>
      <c r="BY57" s="21"/>
      <c r="BZ57" s="22"/>
      <c r="CA57" s="21"/>
      <c r="CB57" s="22"/>
      <c r="CC57" s="21"/>
      <c r="CD57" s="22"/>
      <c r="CE57" s="21"/>
      <c r="CF57" s="22"/>
      <c r="CG57" s="21">
        <v>341329.5</v>
      </c>
      <c r="CH57" s="22">
        <f t="shared" si="241"/>
        <v>341329.5</v>
      </c>
      <c r="CI57" s="21">
        <v>-66581.3</v>
      </c>
      <c r="CJ57" s="22">
        <f t="shared" ref="CJ57:CJ67" si="276">CH57+CI57</f>
        <v>274748.2</v>
      </c>
      <c r="CK57" s="21"/>
      <c r="CL57" s="22">
        <f t="shared" ref="CL57:CL67" si="277">CJ57+CK57</f>
        <v>274748.2</v>
      </c>
      <c r="CM57" s="21"/>
      <c r="CN57" s="22">
        <f t="shared" ref="CN57:CN67" si="278">CL57+CM57</f>
        <v>274748.2</v>
      </c>
      <c r="CO57" s="21">
        <v>-42529.133999999998</v>
      </c>
      <c r="CP57" s="22">
        <f t="shared" ref="CP57:CP67" si="279">CN57+CO57</f>
        <v>232219.06600000002</v>
      </c>
      <c r="CQ57" s="21"/>
      <c r="CR57" s="22">
        <f t="shared" ref="CR57:CR67" si="280">CP57+CQ57</f>
        <v>232219.06600000002</v>
      </c>
      <c r="CS57" s="21"/>
      <c r="CT57" s="22">
        <f t="shared" ref="CT57:CT67" si="281">CR57+CS57</f>
        <v>232219.06600000002</v>
      </c>
      <c r="CU57" s="21">
        <v>-9919.9040000000005</v>
      </c>
      <c r="CV57" s="22">
        <f t="shared" ref="CV57:CV67" si="282">CT57+CU57</f>
        <v>222299.16200000001</v>
      </c>
      <c r="CW57" s="21"/>
      <c r="CX57" s="22">
        <f t="shared" ref="CX57:CX67" si="283">CV57+CW57</f>
        <v>222299.16200000001</v>
      </c>
      <c r="CY57" s="40"/>
      <c r="CZ57" s="22">
        <f t="shared" ref="CZ57:CZ67" si="284">CX57+CY57</f>
        <v>222299.16200000001</v>
      </c>
      <c r="DA57" s="16" t="s">
        <v>250</v>
      </c>
      <c r="DB57" s="7" t="s">
        <v>28</v>
      </c>
      <c r="DC57" s="5"/>
    </row>
    <row r="58" spans="1:107" x14ac:dyDescent="0.3">
      <c r="A58" s="66"/>
      <c r="B58" s="67" t="s">
        <v>11</v>
      </c>
      <c r="C58" s="6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>
        <f t="shared" si="208"/>
        <v>0</v>
      </c>
      <c r="O58" s="21">
        <v>4065.4</v>
      </c>
      <c r="P58" s="21">
        <f t="shared" si="251"/>
        <v>4065.4</v>
      </c>
      <c r="Q58" s="21"/>
      <c r="R58" s="21">
        <f t="shared" si="252"/>
        <v>4065.4</v>
      </c>
      <c r="S58" s="21"/>
      <c r="T58" s="21">
        <f t="shared" si="253"/>
        <v>4065.4</v>
      </c>
      <c r="U58" s="21"/>
      <c r="V58" s="21">
        <f t="shared" si="254"/>
        <v>4065.4</v>
      </c>
      <c r="W58" s="21"/>
      <c r="X58" s="21">
        <f t="shared" si="255"/>
        <v>4065.4</v>
      </c>
      <c r="Y58" s="21"/>
      <c r="Z58" s="21">
        <f t="shared" si="256"/>
        <v>4065.4</v>
      </c>
      <c r="AA58" s="21"/>
      <c r="AB58" s="21">
        <f t="shared" si="257"/>
        <v>4065.4</v>
      </c>
      <c r="AC58" s="21"/>
      <c r="AD58" s="21">
        <f t="shared" si="258"/>
        <v>4065.4</v>
      </c>
      <c r="AE58" s="21"/>
      <c r="AF58" s="21">
        <f t="shared" si="259"/>
        <v>4065.4</v>
      </c>
      <c r="AG58" s="21"/>
      <c r="AH58" s="21">
        <f t="shared" si="260"/>
        <v>4065.4</v>
      </c>
      <c r="AI58" s="21"/>
      <c r="AJ58" s="21">
        <f t="shared" si="261"/>
        <v>4065.4</v>
      </c>
      <c r="AK58" s="21"/>
      <c r="AL58" s="21">
        <f t="shared" si="262"/>
        <v>4065.4</v>
      </c>
      <c r="AM58" s="21"/>
      <c r="AN58" s="21">
        <f t="shared" si="263"/>
        <v>4065.4</v>
      </c>
      <c r="AO58" s="21"/>
      <c r="AP58" s="21">
        <f t="shared" si="264"/>
        <v>4065.4</v>
      </c>
      <c r="AQ58" s="40"/>
      <c r="AR58" s="21">
        <f t="shared" si="265"/>
        <v>4065.4</v>
      </c>
      <c r="AS58" s="21"/>
      <c r="AT58" s="21"/>
      <c r="AU58" s="21"/>
      <c r="AV58" s="21"/>
      <c r="AW58" s="21"/>
      <c r="AX58" s="21"/>
      <c r="AY58" s="21"/>
      <c r="AZ58" s="21"/>
      <c r="BA58" s="21"/>
      <c r="BB58" s="21">
        <v>106772.6</v>
      </c>
      <c r="BC58" s="21">
        <f t="shared" si="227"/>
        <v>106772.6</v>
      </c>
      <c r="BD58" s="21">
        <v>26346.6</v>
      </c>
      <c r="BE58" s="21">
        <f t="shared" si="266"/>
        <v>133119.20000000001</v>
      </c>
      <c r="BF58" s="21"/>
      <c r="BG58" s="21">
        <f t="shared" si="267"/>
        <v>133119.20000000001</v>
      </c>
      <c r="BH58" s="21"/>
      <c r="BI58" s="21">
        <f t="shared" si="268"/>
        <v>133119.20000000001</v>
      </c>
      <c r="BJ58" s="21"/>
      <c r="BK58" s="21">
        <f t="shared" si="269"/>
        <v>133119.20000000001</v>
      </c>
      <c r="BL58" s="21"/>
      <c r="BM58" s="21">
        <f t="shared" si="270"/>
        <v>133119.20000000001</v>
      </c>
      <c r="BN58" s="21"/>
      <c r="BO58" s="21">
        <f t="shared" si="271"/>
        <v>133119.20000000001</v>
      </c>
      <c r="BP58" s="21"/>
      <c r="BQ58" s="21">
        <f t="shared" si="272"/>
        <v>133119.20000000001</v>
      </c>
      <c r="BR58" s="21"/>
      <c r="BS58" s="21">
        <f t="shared" si="273"/>
        <v>133119.20000000001</v>
      </c>
      <c r="BT58" s="21"/>
      <c r="BU58" s="21">
        <f t="shared" si="274"/>
        <v>133119.20000000001</v>
      </c>
      <c r="BV58" s="40"/>
      <c r="BW58" s="21">
        <f t="shared" si="275"/>
        <v>133119.20000000001</v>
      </c>
      <c r="BX58" s="21"/>
      <c r="BY58" s="21"/>
      <c r="BZ58" s="22"/>
      <c r="CA58" s="21"/>
      <c r="CB58" s="22"/>
      <c r="CC58" s="21"/>
      <c r="CD58" s="22"/>
      <c r="CE58" s="21"/>
      <c r="CF58" s="22"/>
      <c r="CG58" s="21">
        <v>234905.2</v>
      </c>
      <c r="CH58" s="22">
        <f t="shared" si="241"/>
        <v>234905.2</v>
      </c>
      <c r="CI58" s="21">
        <v>110275.6</v>
      </c>
      <c r="CJ58" s="22">
        <f t="shared" si="276"/>
        <v>345180.80000000005</v>
      </c>
      <c r="CK58" s="21"/>
      <c r="CL58" s="22">
        <f t="shared" si="277"/>
        <v>345180.80000000005</v>
      </c>
      <c r="CM58" s="21"/>
      <c r="CN58" s="22">
        <f t="shared" si="278"/>
        <v>345180.80000000005</v>
      </c>
      <c r="CO58" s="21"/>
      <c r="CP58" s="22">
        <f t="shared" si="279"/>
        <v>345180.80000000005</v>
      </c>
      <c r="CQ58" s="21"/>
      <c r="CR58" s="22">
        <f t="shared" si="280"/>
        <v>345180.80000000005</v>
      </c>
      <c r="CS58" s="21"/>
      <c r="CT58" s="22">
        <f t="shared" si="281"/>
        <v>345180.80000000005</v>
      </c>
      <c r="CU58" s="21"/>
      <c r="CV58" s="22">
        <f t="shared" si="282"/>
        <v>345180.80000000005</v>
      </c>
      <c r="CW58" s="21"/>
      <c r="CX58" s="22">
        <f t="shared" si="283"/>
        <v>345180.80000000005</v>
      </c>
      <c r="CY58" s="40"/>
      <c r="CZ58" s="22">
        <f t="shared" si="284"/>
        <v>345180.80000000005</v>
      </c>
      <c r="DA58" s="16" t="s">
        <v>258</v>
      </c>
      <c r="DC58" s="5"/>
    </row>
    <row r="59" spans="1:107" x14ac:dyDescent="0.3">
      <c r="A59" s="66"/>
      <c r="B59" s="67" t="s">
        <v>21</v>
      </c>
      <c r="C59" s="64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>
        <v>77242.100000000006</v>
      </c>
      <c r="P59" s="21">
        <f t="shared" si="251"/>
        <v>77242.100000000006</v>
      </c>
      <c r="Q59" s="21"/>
      <c r="R59" s="21">
        <f t="shared" si="252"/>
        <v>77242.100000000006</v>
      </c>
      <c r="S59" s="21"/>
      <c r="T59" s="21">
        <f t="shared" si="253"/>
        <v>77242.100000000006</v>
      </c>
      <c r="U59" s="21"/>
      <c r="V59" s="21">
        <f t="shared" si="254"/>
        <v>77242.100000000006</v>
      </c>
      <c r="W59" s="21"/>
      <c r="X59" s="21">
        <f t="shared" si="255"/>
        <v>77242.100000000006</v>
      </c>
      <c r="Y59" s="21"/>
      <c r="Z59" s="21">
        <f t="shared" si="256"/>
        <v>77242.100000000006</v>
      </c>
      <c r="AA59" s="21"/>
      <c r="AB59" s="21">
        <f t="shared" si="257"/>
        <v>77242.100000000006</v>
      </c>
      <c r="AC59" s="21"/>
      <c r="AD59" s="21">
        <f t="shared" si="258"/>
        <v>77242.100000000006</v>
      </c>
      <c r="AE59" s="21"/>
      <c r="AF59" s="21">
        <f t="shared" si="259"/>
        <v>77242.100000000006</v>
      </c>
      <c r="AG59" s="21"/>
      <c r="AH59" s="21">
        <f t="shared" si="260"/>
        <v>77242.100000000006</v>
      </c>
      <c r="AI59" s="21"/>
      <c r="AJ59" s="21">
        <f t="shared" si="261"/>
        <v>77242.100000000006</v>
      </c>
      <c r="AK59" s="21"/>
      <c r="AL59" s="21">
        <f t="shared" si="262"/>
        <v>77242.100000000006</v>
      </c>
      <c r="AM59" s="21"/>
      <c r="AN59" s="21">
        <f t="shared" si="263"/>
        <v>77242.100000000006</v>
      </c>
      <c r="AO59" s="21"/>
      <c r="AP59" s="21">
        <f t="shared" si="264"/>
        <v>77242.100000000006</v>
      </c>
      <c r="AQ59" s="40"/>
      <c r="AR59" s="21">
        <f t="shared" si="265"/>
        <v>77242.100000000006</v>
      </c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>
        <v>500584.6</v>
      </c>
      <c r="BE59" s="21">
        <f t="shared" si="266"/>
        <v>500584.6</v>
      </c>
      <c r="BF59" s="21"/>
      <c r="BG59" s="21">
        <f t="shared" si="267"/>
        <v>500584.6</v>
      </c>
      <c r="BH59" s="21"/>
      <c r="BI59" s="21">
        <f t="shared" si="268"/>
        <v>500584.6</v>
      </c>
      <c r="BJ59" s="21"/>
      <c r="BK59" s="21">
        <f t="shared" si="269"/>
        <v>500584.6</v>
      </c>
      <c r="BL59" s="21"/>
      <c r="BM59" s="21">
        <f t="shared" si="270"/>
        <v>500584.6</v>
      </c>
      <c r="BN59" s="21"/>
      <c r="BO59" s="21">
        <f t="shared" si="271"/>
        <v>500584.6</v>
      </c>
      <c r="BP59" s="21"/>
      <c r="BQ59" s="21">
        <f t="shared" si="272"/>
        <v>500584.6</v>
      </c>
      <c r="BR59" s="21"/>
      <c r="BS59" s="21">
        <f t="shared" si="273"/>
        <v>500584.6</v>
      </c>
      <c r="BT59" s="21"/>
      <c r="BU59" s="21">
        <f t="shared" si="274"/>
        <v>500584.6</v>
      </c>
      <c r="BV59" s="40"/>
      <c r="BW59" s="21">
        <f t="shared" si="275"/>
        <v>500584.6</v>
      </c>
      <c r="BX59" s="21"/>
      <c r="BY59" s="21"/>
      <c r="BZ59" s="22"/>
      <c r="CA59" s="21"/>
      <c r="CB59" s="22"/>
      <c r="CC59" s="21"/>
      <c r="CD59" s="22"/>
      <c r="CE59" s="21"/>
      <c r="CF59" s="22"/>
      <c r="CG59" s="21"/>
      <c r="CH59" s="22"/>
      <c r="CI59" s="21"/>
      <c r="CJ59" s="22">
        <f t="shared" si="276"/>
        <v>0</v>
      </c>
      <c r="CK59" s="21"/>
      <c r="CL59" s="22">
        <f t="shared" si="277"/>
        <v>0</v>
      </c>
      <c r="CM59" s="21"/>
      <c r="CN59" s="22">
        <f t="shared" si="278"/>
        <v>0</v>
      </c>
      <c r="CO59" s="21"/>
      <c r="CP59" s="22">
        <f t="shared" si="279"/>
        <v>0</v>
      </c>
      <c r="CQ59" s="21"/>
      <c r="CR59" s="22">
        <f t="shared" si="280"/>
        <v>0</v>
      </c>
      <c r="CS59" s="21"/>
      <c r="CT59" s="22">
        <f t="shared" si="281"/>
        <v>0</v>
      </c>
      <c r="CU59" s="21"/>
      <c r="CV59" s="22">
        <f t="shared" si="282"/>
        <v>0</v>
      </c>
      <c r="CW59" s="21"/>
      <c r="CX59" s="22">
        <f t="shared" si="283"/>
        <v>0</v>
      </c>
      <c r="CY59" s="40"/>
      <c r="CZ59" s="22">
        <f t="shared" si="284"/>
        <v>0</v>
      </c>
      <c r="DA59" s="16" t="s">
        <v>171</v>
      </c>
      <c r="DC59" s="5"/>
    </row>
    <row r="60" spans="1:107" ht="56.25" x14ac:dyDescent="0.3">
      <c r="A60" s="81" t="s">
        <v>138</v>
      </c>
      <c r="B60" s="83" t="s">
        <v>125</v>
      </c>
      <c r="C60" s="65" t="s">
        <v>31</v>
      </c>
      <c r="D60" s="21">
        <v>37249.1</v>
      </c>
      <c r="E60" s="21"/>
      <c r="F60" s="21">
        <f t="shared" si="0"/>
        <v>37249.1</v>
      </c>
      <c r="G60" s="21"/>
      <c r="H60" s="21">
        <f t="shared" si="205"/>
        <v>37249.1</v>
      </c>
      <c r="I60" s="21"/>
      <c r="J60" s="21">
        <f t="shared" si="206"/>
        <v>37249.1</v>
      </c>
      <c r="K60" s="21"/>
      <c r="L60" s="21">
        <f t="shared" si="207"/>
        <v>37249.1</v>
      </c>
      <c r="M60" s="21"/>
      <c r="N60" s="21">
        <f t="shared" si="208"/>
        <v>37249.1</v>
      </c>
      <c r="O60" s="21"/>
      <c r="P60" s="21">
        <f t="shared" si="251"/>
        <v>37249.1</v>
      </c>
      <c r="Q60" s="21"/>
      <c r="R60" s="21">
        <f t="shared" si="252"/>
        <v>37249.1</v>
      </c>
      <c r="S60" s="21"/>
      <c r="T60" s="21">
        <f t="shared" si="253"/>
        <v>37249.1</v>
      </c>
      <c r="U60" s="21"/>
      <c r="V60" s="21">
        <f t="shared" si="254"/>
        <v>37249.1</v>
      </c>
      <c r="W60" s="21">
        <v>494.41399999999999</v>
      </c>
      <c r="X60" s="21">
        <f t="shared" si="255"/>
        <v>37743.513999999996</v>
      </c>
      <c r="Y60" s="21"/>
      <c r="Z60" s="21">
        <f t="shared" si="256"/>
        <v>37743.513999999996</v>
      </c>
      <c r="AA60" s="21"/>
      <c r="AB60" s="21">
        <f t="shared" si="257"/>
        <v>37743.513999999996</v>
      </c>
      <c r="AC60" s="21"/>
      <c r="AD60" s="21">
        <f t="shared" si="258"/>
        <v>37743.513999999996</v>
      </c>
      <c r="AE60" s="21"/>
      <c r="AF60" s="21">
        <f t="shared" si="259"/>
        <v>37743.513999999996</v>
      </c>
      <c r="AG60" s="21"/>
      <c r="AH60" s="21">
        <f t="shared" si="260"/>
        <v>37743.513999999996</v>
      </c>
      <c r="AI60" s="21"/>
      <c r="AJ60" s="21">
        <f t="shared" si="261"/>
        <v>37743.513999999996</v>
      </c>
      <c r="AK60" s="21"/>
      <c r="AL60" s="21">
        <f t="shared" si="262"/>
        <v>37743.513999999996</v>
      </c>
      <c r="AM60" s="21"/>
      <c r="AN60" s="21">
        <f t="shared" si="263"/>
        <v>37743.513999999996</v>
      </c>
      <c r="AO60" s="21"/>
      <c r="AP60" s="21">
        <f t="shared" si="264"/>
        <v>37743.513999999996</v>
      </c>
      <c r="AQ60" s="40"/>
      <c r="AR60" s="21">
        <f t="shared" si="265"/>
        <v>37743.513999999996</v>
      </c>
      <c r="AS60" s="21">
        <v>157804</v>
      </c>
      <c r="AT60" s="21"/>
      <c r="AU60" s="21">
        <f t="shared" si="13"/>
        <v>157804</v>
      </c>
      <c r="AV60" s="21"/>
      <c r="AW60" s="21">
        <f t="shared" si="224"/>
        <v>157804</v>
      </c>
      <c r="AX60" s="21"/>
      <c r="AY60" s="21">
        <f t="shared" si="225"/>
        <v>157804</v>
      </c>
      <c r="AZ60" s="21"/>
      <c r="BA60" s="21">
        <f t="shared" si="226"/>
        <v>157804</v>
      </c>
      <c r="BB60" s="21"/>
      <c r="BC60" s="21">
        <f t="shared" si="227"/>
        <v>157804</v>
      </c>
      <c r="BD60" s="21"/>
      <c r="BE60" s="21">
        <f t="shared" si="266"/>
        <v>157804</v>
      </c>
      <c r="BF60" s="21"/>
      <c r="BG60" s="21">
        <f t="shared" si="267"/>
        <v>157804</v>
      </c>
      <c r="BH60" s="21">
        <v>-494.41399999999999</v>
      </c>
      <c r="BI60" s="21">
        <f t="shared" si="268"/>
        <v>157309.58600000001</v>
      </c>
      <c r="BJ60" s="21"/>
      <c r="BK60" s="21">
        <f t="shared" si="269"/>
        <v>157309.58600000001</v>
      </c>
      <c r="BL60" s="21"/>
      <c r="BM60" s="21">
        <f t="shared" si="270"/>
        <v>157309.58600000001</v>
      </c>
      <c r="BN60" s="21"/>
      <c r="BO60" s="21">
        <f t="shared" si="271"/>
        <v>157309.58600000001</v>
      </c>
      <c r="BP60" s="21"/>
      <c r="BQ60" s="21">
        <f t="shared" si="272"/>
        <v>157309.58600000001</v>
      </c>
      <c r="BR60" s="21"/>
      <c r="BS60" s="21">
        <f t="shared" si="273"/>
        <v>157309.58600000001</v>
      </c>
      <c r="BT60" s="21"/>
      <c r="BU60" s="21">
        <f t="shared" si="274"/>
        <v>157309.58600000001</v>
      </c>
      <c r="BV60" s="40"/>
      <c r="BW60" s="21">
        <f t="shared" si="275"/>
        <v>157309.58600000001</v>
      </c>
      <c r="BX60" s="21">
        <v>0</v>
      </c>
      <c r="BY60" s="21"/>
      <c r="BZ60" s="22">
        <f t="shared" si="16"/>
        <v>0</v>
      </c>
      <c r="CA60" s="21"/>
      <c r="CB60" s="22">
        <f t="shared" si="238"/>
        <v>0</v>
      </c>
      <c r="CC60" s="21"/>
      <c r="CD60" s="22">
        <f t="shared" si="239"/>
        <v>0</v>
      </c>
      <c r="CE60" s="21"/>
      <c r="CF60" s="22">
        <f t="shared" si="240"/>
        <v>0</v>
      </c>
      <c r="CG60" s="21"/>
      <c r="CH60" s="22">
        <f t="shared" si="241"/>
        <v>0</v>
      </c>
      <c r="CI60" s="21"/>
      <c r="CJ60" s="22">
        <f t="shared" si="276"/>
        <v>0</v>
      </c>
      <c r="CK60" s="21"/>
      <c r="CL60" s="22">
        <f t="shared" si="277"/>
        <v>0</v>
      </c>
      <c r="CM60" s="21"/>
      <c r="CN60" s="22">
        <f t="shared" si="278"/>
        <v>0</v>
      </c>
      <c r="CO60" s="21"/>
      <c r="CP60" s="22">
        <f t="shared" si="279"/>
        <v>0</v>
      </c>
      <c r="CQ60" s="21"/>
      <c r="CR60" s="22">
        <f t="shared" si="280"/>
        <v>0</v>
      </c>
      <c r="CS60" s="21"/>
      <c r="CT60" s="22">
        <f t="shared" si="281"/>
        <v>0</v>
      </c>
      <c r="CU60" s="21"/>
      <c r="CV60" s="22">
        <f t="shared" si="282"/>
        <v>0</v>
      </c>
      <c r="CW60" s="21"/>
      <c r="CX60" s="22">
        <f t="shared" si="283"/>
        <v>0</v>
      </c>
      <c r="CY60" s="40"/>
      <c r="CZ60" s="22">
        <f t="shared" si="284"/>
        <v>0</v>
      </c>
      <c r="DA60" s="16" t="s">
        <v>167</v>
      </c>
      <c r="DC60" s="5"/>
    </row>
    <row r="61" spans="1:107" ht="47.25" customHeight="1" x14ac:dyDescent="0.3">
      <c r="A61" s="82"/>
      <c r="B61" s="84"/>
      <c r="C61" s="65" t="s">
        <v>126</v>
      </c>
      <c r="D61" s="21">
        <v>0</v>
      </c>
      <c r="E61" s="21"/>
      <c r="F61" s="21">
        <f t="shared" si="0"/>
        <v>0</v>
      </c>
      <c r="G61" s="21"/>
      <c r="H61" s="21">
        <f t="shared" si="205"/>
        <v>0</v>
      </c>
      <c r="I61" s="21"/>
      <c r="J61" s="21">
        <f t="shared" si="206"/>
        <v>0</v>
      </c>
      <c r="K61" s="21"/>
      <c r="L61" s="21">
        <f t="shared" si="207"/>
        <v>0</v>
      </c>
      <c r="M61" s="21"/>
      <c r="N61" s="21">
        <f t="shared" si="208"/>
        <v>0</v>
      </c>
      <c r="O61" s="21"/>
      <c r="P61" s="21">
        <f t="shared" si="251"/>
        <v>0</v>
      </c>
      <c r="Q61" s="21"/>
      <c r="R61" s="21">
        <f t="shared" si="252"/>
        <v>0</v>
      </c>
      <c r="S61" s="21"/>
      <c r="T61" s="21">
        <f t="shared" si="253"/>
        <v>0</v>
      </c>
      <c r="U61" s="21"/>
      <c r="V61" s="21">
        <f t="shared" si="254"/>
        <v>0</v>
      </c>
      <c r="W61" s="21"/>
      <c r="X61" s="21">
        <f t="shared" si="255"/>
        <v>0</v>
      </c>
      <c r="Y61" s="21"/>
      <c r="Z61" s="21">
        <f t="shared" si="256"/>
        <v>0</v>
      </c>
      <c r="AA61" s="21"/>
      <c r="AB61" s="21">
        <f t="shared" si="257"/>
        <v>0</v>
      </c>
      <c r="AC61" s="21"/>
      <c r="AD61" s="21">
        <f t="shared" si="258"/>
        <v>0</v>
      </c>
      <c r="AE61" s="21"/>
      <c r="AF61" s="21">
        <f t="shared" si="259"/>
        <v>0</v>
      </c>
      <c r="AG61" s="21"/>
      <c r="AH61" s="21">
        <f t="shared" si="260"/>
        <v>0</v>
      </c>
      <c r="AI61" s="21"/>
      <c r="AJ61" s="21">
        <f t="shared" si="261"/>
        <v>0</v>
      </c>
      <c r="AK61" s="21"/>
      <c r="AL61" s="21">
        <f t="shared" si="262"/>
        <v>0</v>
      </c>
      <c r="AM61" s="21"/>
      <c r="AN61" s="21">
        <f t="shared" si="263"/>
        <v>0</v>
      </c>
      <c r="AO61" s="21"/>
      <c r="AP61" s="21">
        <f t="shared" si="264"/>
        <v>0</v>
      </c>
      <c r="AQ61" s="40"/>
      <c r="AR61" s="21">
        <f t="shared" si="265"/>
        <v>0</v>
      </c>
      <c r="AS61" s="21">
        <v>1534.9</v>
      </c>
      <c r="AT61" s="21"/>
      <c r="AU61" s="21">
        <f t="shared" si="13"/>
        <v>1534.9</v>
      </c>
      <c r="AV61" s="21"/>
      <c r="AW61" s="21">
        <f t="shared" si="224"/>
        <v>1534.9</v>
      </c>
      <c r="AX61" s="21"/>
      <c r="AY61" s="21">
        <f t="shared" si="225"/>
        <v>1534.9</v>
      </c>
      <c r="AZ61" s="21"/>
      <c r="BA61" s="21">
        <f t="shared" si="226"/>
        <v>1534.9</v>
      </c>
      <c r="BB61" s="21"/>
      <c r="BC61" s="21">
        <f t="shared" si="227"/>
        <v>1534.9</v>
      </c>
      <c r="BD61" s="21"/>
      <c r="BE61" s="21">
        <f t="shared" si="266"/>
        <v>1534.9</v>
      </c>
      <c r="BF61" s="21"/>
      <c r="BG61" s="21">
        <f t="shared" si="267"/>
        <v>1534.9</v>
      </c>
      <c r="BH61" s="21"/>
      <c r="BI61" s="21">
        <f t="shared" si="268"/>
        <v>1534.9</v>
      </c>
      <c r="BJ61" s="21"/>
      <c r="BK61" s="21">
        <f t="shared" si="269"/>
        <v>1534.9</v>
      </c>
      <c r="BL61" s="21"/>
      <c r="BM61" s="21">
        <f t="shared" si="270"/>
        <v>1534.9</v>
      </c>
      <c r="BN61" s="21"/>
      <c r="BO61" s="21">
        <f t="shared" si="271"/>
        <v>1534.9</v>
      </c>
      <c r="BP61" s="21"/>
      <c r="BQ61" s="21">
        <f t="shared" si="272"/>
        <v>1534.9</v>
      </c>
      <c r="BR61" s="21"/>
      <c r="BS61" s="21">
        <f t="shared" si="273"/>
        <v>1534.9</v>
      </c>
      <c r="BT61" s="21"/>
      <c r="BU61" s="21">
        <f t="shared" si="274"/>
        <v>1534.9</v>
      </c>
      <c r="BV61" s="40"/>
      <c r="BW61" s="21">
        <f t="shared" si="275"/>
        <v>1534.9</v>
      </c>
      <c r="BX61" s="21">
        <v>0</v>
      </c>
      <c r="BY61" s="21"/>
      <c r="BZ61" s="22">
        <f t="shared" si="16"/>
        <v>0</v>
      </c>
      <c r="CA61" s="21"/>
      <c r="CB61" s="22">
        <f t="shared" si="238"/>
        <v>0</v>
      </c>
      <c r="CC61" s="21"/>
      <c r="CD61" s="22">
        <f t="shared" si="239"/>
        <v>0</v>
      </c>
      <c r="CE61" s="21"/>
      <c r="CF61" s="22">
        <f t="shared" si="240"/>
        <v>0</v>
      </c>
      <c r="CG61" s="21"/>
      <c r="CH61" s="22">
        <f t="shared" si="241"/>
        <v>0</v>
      </c>
      <c r="CI61" s="21"/>
      <c r="CJ61" s="22">
        <f t="shared" si="276"/>
        <v>0</v>
      </c>
      <c r="CK61" s="21"/>
      <c r="CL61" s="22">
        <f t="shared" si="277"/>
        <v>0</v>
      </c>
      <c r="CM61" s="21"/>
      <c r="CN61" s="22">
        <f t="shared" si="278"/>
        <v>0</v>
      </c>
      <c r="CO61" s="21"/>
      <c r="CP61" s="22">
        <f t="shared" si="279"/>
        <v>0</v>
      </c>
      <c r="CQ61" s="21"/>
      <c r="CR61" s="22">
        <f t="shared" si="280"/>
        <v>0</v>
      </c>
      <c r="CS61" s="21"/>
      <c r="CT61" s="22">
        <f t="shared" si="281"/>
        <v>0</v>
      </c>
      <c r="CU61" s="21"/>
      <c r="CV61" s="22">
        <f t="shared" si="282"/>
        <v>0</v>
      </c>
      <c r="CW61" s="21"/>
      <c r="CX61" s="22">
        <f t="shared" si="283"/>
        <v>0</v>
      </c>
      <c r="CY61" s="40"/>
      <c r="CZ61" s="22">
        <f t="shared" si="284"/>
        <v>0</v>
      </c>
      <c r="DA61" s="16" t="s">
        <v>167</v>
      </c>
      <c r="DC61" s="5"/>
    </row>
    <row r="62" spans="1:107" ht="56.25" x14ac:dyDescent="0.3">
      <c r="A62" s="81" t="s">
        <v>139</v>
      </c>
      <c r="B62" s="83" t="s">
        <v>127</v>
      </c>
      <c r="C62" s="64" t="s">
        <v>31</v>
      </c>
      <c r="D62" s="21">
        <v>41326.5</v>
      </c>
      <c r="E62" s="21"/>
      <c r="F62" s="21">
        <f t="shared" si="0"/>
        <v>41326.5</v>
      </c>
      <c r="G62" s="21"/>
      <c r="H62" s="21">
        <f t="shared" si="205"/>
        <v>41326.5</v>
      </c>
      <c r="I62" s="21"/>
      <c r="J62" s="21">
        <f t="shared" si="206"/>
        <v>41326.5</v>
      </c>
      <c r="K62" s="21"/>
      <c r="L62" s="21">
        <f t="shared" si="207"/>
        <v>41326.5</v>
      </c>
      <c r="M62" s="21"/>
      <c r="N62" s="21">
        <f t="shared" si="208"/>
        <v>41326.5</v>
      </c>
      <c r="O62" s="21"/>
      <c r="P62" s="21">
        <f t="shared" si="251"/>
        <v>41326.5</v>
      </c>
      <c r="Q62" s="21"/>
      <c r="R62" s="21">
        <f t="shared" si="252"/>
        <v>41326.5</v>
      </c>
      <c r="S62" s="21"/>
      <c r="T62" s="21">
        <f t="shared" si="253"/>
        <v>41326.5</v>
      </c>
      <c r="U62" s="21"/>
      <c r="V62" s="21">
        <f t="shared" si="254"/>
        <v>41326.5</v>
      </c>
      <c r="W62" s="21">
        <v>884.745</v>
      </c>
      <c r="X62" s="21">
        <f t="shared" si="255"/>
        <v>42211.245000000003</v>
      </c>
      <c r="Y62" s="21"/>
      <c r="Z62" s="21">
        <f t="shared" si="256"/>
        <v>42211.245000000003</v>
      </c>
      <c r="AA62" s="21"/>
      <c r="AB62" s="21">
        <f t="shared" si="257"/>
        <v>42211.245000000003</v>
      </c>
      <c r="AC62" s="21"/>
      <c r="AD62" s="21">
        <f t="shared" si="258"/>
        <v>42211.245000000003</v>
      </c>
      <c r="AE62" s="21"/>
      <c r="AF62" s="21">
        <f t="shared" si="259"/>
        <v>42211.245000000003</v>
      </c>
      <c r="AG62" s="21"/>
      <c r="AH62" s="21">
        <f t="shared" si="260"/>
        <v>42211.245000000003</v>
      </c>
      <c r="AI62" s="21"/>
      <c r="AJ62" s="21">
        <f t="shared" si="261"/>
        <v>42211.245000000003</v>
      </c>
      <c r="AK62" s="21"/>
      <c r="AL62" s="21">
        <f t="shared" si="262"/>
        <v>42211.245000000003</v>
      </c>
      <c r="AM62" s="21"/>
      <c r="AN62" s="21">
        <f t="shared" si="263"/>
        <v>42211.245000000003</v>
      </c>
      <c r="AO62" s="21"/>
      <c r="AP62" s="21">
        <f t="shared" si="264"/>
        <v>42211.245000000003</v>
      </c>
      <c r="AQ62" s="40"/>
      <c r="AR62" s="21">
        <f t="shared" si="265"/>
        <v>42211.245000000003</v>
      </c>
      <c r="AS62" s="21">
        <v>122993.8</v>
      </c>
      <c r="AT62" s="21"/>
      <c r="AU62" s="21">
        <f t="shared" si="13"/>
        <v>122993.8</v>
      </c>
      <c r="AV62" s="21"/>
      <c r="AW62" s="21">
        <f t="shared" si="224"/>
        <v>122993.8</v>
      </c>
      <c r="AX62" s="21"/>
      <c r="AY62" s="21">
        <f t="shared" si="225"/>
        <v>122993.8</v>
      </c>
      <c r="AZ62" s="21"/>
      <c r="BA62" s="21">
        <f t="shared" si="226"/>
        <v>122993.8</v>
      </c>
      <c r="BB62" s="21"/>
      <c r="BC62" s="21">
        <f t="shared" si="227"/>
        <v>122993.8</v>
      </c>
      <c r="BD62" s="21"/>
      <c r="BE62" s="21">
        <f t="shared" si="266"/>
        <v>122993.8</v>
      </c>
      <c r="BF62" s="21"/>
      <c r="BG62" s="21">
        <f t="shared" si="267"/>
        <v>122993.8</v>
      </c>
      <c r="BH62" s="21">
        <v>-884.745</v>
      </c>
      <c r="BI62" s="21">
        <f t="shared" si="268"/>
        <v>122109.05500000001</v>
      </c>
      <c r="BJ62" s="21"/>
      <c r="BK62" s="21">
        <f t="shared" si="269"/>
        <v>122109.05500000001</v>
      </c>
      <c r="BL62" s="21"/>
      <c r="BM62" s="21">
        <f t="shared" si="270"/>
        <v>122109.05500000001</v>
      </c>
      <c r="BN62" s="21"/>
      <c r="BO62" s="21">
        <f t="shared" si="271"/>
        <v>122109.05500000001</v>
      </c>
      <c r="BP62" s="21"/>
      <c r="BQ62" s="21">
        <f t="shared" si="272"/>
        <v>122109.05500000001</v>
      </c>
      <c r="BR62" s="21"/>
      <c r="BS62" s="21">
        <f t="shared" si="273"/>
        <v>122109.05500000001</v>
      </c>
      <c r="BT62" s="21"/>
      <c r="BU62" s="21">
        <f t="shared" si="274"/>
        <v>122109.05500000001</v>
      </c>
      <c r="BV62" s="40"/>
      <c r="BW62" s="21">
        <f t="shared" si="275"/>
        <v>122109.05500000001</v>
      </c>
      <c r="BX62" s="21">
        <v>0</v>
      </c>
      <c r="BY62" s="21"/>
      <c r="BZ62" s="22">
        <f t="shared" si="16"/>
        <v>0</v>
      </c>
      <c r="CA62" s="21"/>
      <c r="CB62" s="22">
        <f t="shared" si="238"/>
        <v>0</v>
      </c>
      <c r="CC62" s="21"/>
      <c r="CD62" s="22">
        <f t="shared" si="239"/>
        <v>0</v>
      </c>
      <c r="CE62" s="21"/>
      <c r="CF62" s="22">
        <f t="shared" si="240"/>
        <v>0</v>
      </c>
      <c r="CG62" s="21"/>
      <c r="CH62" s="22">
        <f t="shared" si="241"/>
        <v>0</v>
      </c>
      <c r="CI62" s="21"/>
      <c r="CJ62" s="22">
        <f t="shared" si="276"/>
        <v>0</v>
      </c>
      <c r="CK62" s="21"/>
      <c r="CL62" s="22">
        <f t="shared" si="277"/>
        <v>0</v>
      </c>
      <c r="CM62" s="21"/>
      <c r="CN62" s="22">
        <f t="shared" si="278"/>
        <v>0</v>
      </c>
      <c r="CO62" s="21"/>
      <c r="CP62" s="22">
        <f t="shared" si="279"/>
        <v>0</v>
      </c>
      <c r="CQ62" s="21"/>
      <c r="CR62" s="22">
        <f t="shared" si="280"/>
        <v>0</v>
      </c>
      <c r="CS62" s="21"/>
      <c r="CT62" s="22">
        <f t="shared" si="281"/>
        <v>0</v>
      </c>
      <c r="CU62" s="21"/>
      <c r="CV62" s="22">
        <f t="shared" si="282"/>
        <v>0</v>
      </c>
      <c r="CW62" s="21"/>
      <c r="CX62" s="22">
        <f t="shared" si="283"/>
        <v>0</v>
      </c>
      <c r="CY62" s="40"/>
      <c r="CZ62" s="22">
        <f t="shared" si="284"/>
        <v>0</v>
      </c>
      <c r="DA62" s="16" t="s">
        <v>168</v>
      </c>
      <c r="DC62" s="5"/>
    </row>
    <row r="63" spans="1:107" ht="37.5" x14ac:dyDescent="0.3">
      <c r="A63" s="82"/>
      <c r="B63" s="84"/>
      <c r="C63" s="64" t="s">
        <v>126</v>
      </c>
      <c r="D63" s="21">
        <v>0</v>
      </c>
      <c r="E63" s="21"/>
      <c r="F63" s="21">
        <f t="shared" si="0"/>
        <v>0</v>
      </c>
      <c r="G63" s="21"/>
      <c r="H63" s="21">
        <f t="shared" si="205"/>
        <v>0</v>
      </c>
      <c r="I63" s="21"/>
      <c r="J63" s="21">
        <f t="shared" si="206"/>
        <v>0</v>
      </c>
      <c r="K63" s="21"/>
      <c r="L63" s="21">
        <f t="shared" si="207"/>
        <v>0</v>
      </c>
      <c r="M63" s="21"/>
      <c r="N63" s="21">
        <f t="shared" si="208"/>
        <v>0</v>
      </c>
      <c r="O63" s="21"/>
      <c r="P63" s="21">
        <f t="shared" si="251"/>
        <v>0</v>
      </c>
      <c r="Q63" s="21"/>
      <c r="R63" s="21">
        <f t="shared" si="252"/>
        <v>0</v>
      </c>
      <c r="S63" s="21"/>
      <c r="T63" s="21">
        <f t="shared" si="253"/>
        <v>0</v>
      </c>
      <c r="U63" s="21"/>
      <c r="V63" s="21">
        <f t="shared" si="254"/>
        <v>0</v>
      </c>
      <c r="W63" s="21"/>
      <c r="X63" s="21">
        <f t="shared" si="255"/>
        <v>0</v>
      </c>
      <c r="Y63" s="21"/>
      <c r="Z63" s="21">
        <f t="shared" si="256"/>
        <v>0</v>
      </c>
      <c r="AA63" s="21"/>
      <c r="AB63" s="21">
        <f t="shared" si="257"/>
        <v>0</v>
      </c>
      <c r="AC63" s="21"/>
      <c r="AD63" s="21">
        <f t="shared" si="258"/>
        <v>0</v>
      </c>
      <c r="AE63" s="21"/>
      <c r="AF63" s="21">
        <f t="shared" si="259"/>
        <v>0</v>
      </c>
      <c r="AG63" s="21"/>
      <c r="AH63" s="21">
        <f t="shared" si="260"/>
        <v>0</v>
      </c>
      <c r="AI63" s="21"/>
      <c r="AJ63" s="21">
        <f t="shared" si="261"/>
        <v>0</v>
      </c>
      <c r="AK63" s="21"/>
      <c r="AL63" s="21">
        <f t="shared" si="262"/>
        <v>0</v>
      </c>
      <c r="AM63" s="21"/>
      <c r="AN63" s="21">
        <f t="shared" si="263"/>
        <v>0</v>
      </c>
      <c r="AO63" s="21"/>
      <c r="AP63" s="21">
        <f t="shared" si="264"/>
        <v>0</v>
      </c>
      <c r="AQ63" s="40"/>
      <c r="AR63" s="21">
        <f t="shared" si="265"/>
        <v>0</v>
      </c>
      <c r="AS63" s="21">
        <v>377.3</v>
      </c>
      <c r="AT63" s="21"/>
      <c r="AU63" s="21">
        <f t="shared" si="13"/>
        <v>377.3</v>
      </c>
      <c r="AV63" s="21"/>
      <c r="AW63" s="21">
        <f t="shared" si="224"/>
        <v>377.3</v>
      </c>
      <c r="AX63" s="21"/>
      <c r="AY63" s="21">
        <f t="shared" si="225"/>
        <v>377.3</v>
      </c>
      <c r="AZ63" s="21"/>
      <c r="BA63" s="21">
        <f t="shared" si="226"/>
        <v>377.3</v>
      </c>
      <c r="BB63" s="21"/>
      <c r="BC63" s="21">
        <f t="shared" si="227"/>
        <v>377.3</v>
      </c>
      <c r="BD63" s="21"/>
      <c r="BE63" s="21">
        <f t="shared" si="266"/>
        <v>377.3</v>
      </c>
      <c r="BF63" s="21"/>
      <c r="BG63" s="21">
        <f t="shared" si="267"/>
        <v>377.3</v>
      </c>
      <c r="BH63" s="21"/>
      <c r="BI63" s="21">
        <f t="shared" si="268"/>
        <v>377.3</v>
      </c>
      <c r="BJ63" s="21"/>
      <c r="BK63" s="21">
        <f t="shared" si="269"/>
        <v>377.3</v>
      </c>
      <c r="BL63" s="21"/>
      <c r="BM63" s="21">
        <f t="shared" si="270"/>
        <v>377.3</v>
      </c>
      <c r="BN63" s="21"/>
      <c r="BO63" s="21">
        <f t="shared" si="271"/>
        <v>377.3</v>
      </c>
      <c r="BP63" s="21"/>
      <c r="BQ63" s="21">
        <f t="shared" si="272"/>
        <v>377.3</v>
      </c>
      <c r="BR63" s="21"/>
      <c r="BS63" s="21">
        <f t="shared" si="273"/>
        <v>377.3</v>
      </c>
      <c r="BT63" s="21"/>
      <c r="BU63" s="21">
        <f t="shared" si="274"/>
        <v>377.3</v>
      </c>
      <c r="BV63" s="40"/>
      <c r="BW63" s="21">
        <f t="shared" si="275"/>
        <v>377.3</v>
      </c>
      <c r="BX63" s="21">
        <v>0</v>
      </c>
      <c r="BY63" s="21"/>
      <c r="BZ63" s="22">
        <f t="shared" si="16"/>
        <v>0</v>
      </c>
      <c r="CA63" s="21"/>
      <c r="CB63" s="22">
        <f t="shared" si="238"/>
        <v>0</v>
      </c>
      <c r="CC63" s="21"/>
      <c r="CD63" s="22">
        <f t="shared" si="239"/>
        <v>0</v>
      </c>
      <c r="CE63" s="21"/>
      <c r="CF63" s="22">
        <f t="shared" si="240"/>
        <v>0</v>
      </c>
      <c r="CG63" s="21"/>
      <c r="CH63" s="22">
        <f t="shared" si="241"/>
        <v>0</v>
      </c>
      <c r="CI63" s="21"/>
      <c r="CJ63" s="22">
        <f t="shared" si="276"/>
        <v>0</v>
      </c>
      <c r="CK63" s="21"/>
      <c r="CL63" s="22">
        <f t="shared" si="277"/>
        <v>0</v>
      </c>
      <c r="CM63" s="21"/>
      <c r="CN63" s="22">
        <f t="shared" si="278"/>
        <v>0</v>
      </c>
      <c r="CO63" s="21"/>
      <c r="CP63" s="22">
        <f t="shared" si="279"/>
        <v>0</v>
      </c>
      <c r="CQ63" s="21"/>
      <c r="CR63" s="22">
        <f t="shared" si="280"/>
        <v>0</v>
      </c>
      <c r="CS63" s="21"/>
      <c r="CT63" s="22">
        <f t="shared" si="281"/>
        <v>0</v>
      </c>
      <c r="CU63" s="21"/>
      <c r="CV63" s="22">
        <f t="shared" si="282"/>
        <v>0</v>
      </c>
      <c r="CW63" s="21"/>
      <c r="CX63" s="22">
        <f t="shared" si="283"/>
        <v>0</v>
      </c>
      <c r="CY63" s="40"/>
      <c r="CZ63" s="22">
        <f t="shared" si="284"/>
        <v>0</v>
      </c>
      <c r="DA63" s="16" t="s">
        <v>168</v>
      </c>
      <c r="DC63" s="5"/>
    </row>
    <row r="64" spans="1:107" ht="56.25" x14ac:dyDescent="0.3">
      <c r="A64" s="81" t="s">
        <v>140</v>
      </c>
      <c r="B64" s="83" t="s">
        <v>128</v>
      </c>
      <c r="C64" s="64" t="s">
        <v>31</v>
      </c>
      <c r="D64" s="21">
        <v>0</v>
      </c>
      <c r="E64" s="21"/>
      <c r="F64" s="21">
        <f t="shared" si="0"/>
        <v>0</v>
      </c>
      <c r="G64" s="21"/>
      <c r="H64" s="21">
        <f t="shared" si="205"/>
        <v>0</v>
      </c>
      <c r="I64" s="21"/>
      <c r="J64" s="21">
        <f t="shared" si="206"/>
        <v>0</v>
      </c>
      <c r="K64" s="21"/>
      <c r="L64" s="21">
        <f t="shared" si="207"/>
        <v>0</v>
      </c>
      <c r="M64" s="21"/>
      <c r="N64" s="21">
        <f t="shared" si="208"/>
        <v>0</v>
      </c>
      <c r="O64" s="21"/>
      <c r="P64" s="21">
        <f t="shared" si="251"/>
        <v>0</v>
      </c>
      <c r="Q64" s="21"/>
      <c r="R64" s="21">
        <f t="shared" si="252"/>
        <v>0</v>
      </c>
      <c r="S64" s="21"/>
      <c r="T64" s="21">
        <f t="shared" si="253"/>
        <v>0</v>
      </c>
      <c r="U64" s="21"/>
      <c r="V64" s="21">
        <f t="shared" si="254"/>
        <v>0</v>
      </c>
      <c r="W64" s="21"/>
      <c r="X64" s="21">
        <f t="shared" si="255"/>
        <v>0</v>
      </c>
      <c r="Y64" s="21"/>
      <c r="Z64" s="21">
        <f t="shared" si="256"/>
        <v>0</v>
      </c>
      <c r="AA64" s="21"/>
      <c r="AB64" s="21">
        <f t="shared" si="257"/>
        <v>0</v>
      </c>
      <c r="AC64" s="21"/>
      <c r="AD64" s="21">
        <f t="shared" si="258"/>
        <v>0</v>
      </c>
      <c r="AE64" s="21"/>
      <c r="AF64" s="21">
        <f t="shared" si="259"/>
        <v>0</v>
      </c>
      <c r="AG64" s="21"/>
      <c r="AH64" s="21">
        <f t="shared" si="260"/>
        <v>0</v>
      </c>
      <c r="AI64" s="21"/>
      <c r="AJ64" s="21">
        <f t="shared" si="261"/>
        <v>0</v>
      </c>
      <c r="AK64" s="21"/>
      <c r="AL64" s="21">
        <f t="shared" si="262"/>
        <v>0</v>
      </c>
      <c r="AM64" s="21"/>
      <c r="AN64" s="21">
        <f t="shared" si="263"/>
        <v>0</v>
      </c>
      <c r="AO64" s="21"/>
      <c r="AP64" s="21">
        <f t="shared" si="264"/>
        <v>0</v>
      </c>
      <c r="AQ64" s="40"/>
      <c r="AR64" s="21">
        <f t="shared" si="265"/>
        <v>0</v>
      </c>
      <c r="AS64" s="21">
        <v>53552.5</v>
      </c>
      <c r="AT64" s="21"/>
      <c r="AU64" s="21">
        <f t="shared" si="13"/>
        <v>53552.5</v>
      </c>
      <c r="AV64" s="21"/>
      <c r="AW64" s="21">
        <f t="shared" si="224"/>
        <v>53552.5</v>
      </c>
      <c r="AX64" s="21"/>
      <c r="AY64" s="21">
        <f t="shared" si="225"/>
        <v>53552.5</v>
      </c>
      <c r="AZ64" s="21"/>
      <c r="BA64" s="21">
        <f t="shared" si="226"/>
        <v>53552.5</v>
      </c>
      <c r="BB64" s="21"/>
      <c r="BC64" s="21">
        <f t="shared" si="227"/>
        <v>53552.5</v>
      </c>
      <c r="BD64" s="21"/>
      <c r="BE64" s="21">
        <f t="shared" si="266"/>
        <v>53552.5</v>
      </c>
      <c r="BF64" s="21"/>
      <c r="BG64" s="21">
        <f t="shared" si="267"/>
        <v>53552.5</v>
      </c>
      <c r="BH64" s="21"/>
      <c r="BI64" s="21">
        <f t="shared" si="268"/>
        <v>53552.5</v>
      </c>
      <c r="BJ64" s="21"/>
      <c r="BK64" s="21">
        <f t="shared" si="269"/>
        <v>53552.5</v>
      </c>
      <c r="BL64" s="21"/>
      <c r="BM64" s="21">
        <f t="shared" si="270"/>
        <v>53552.5</v>
      </c>
      <c r="BN64" s="21"/>
      <c r="BO64" s="21">
        <f t="shared" si="271"/>
        <v>53552.5</v>
      </c>
      <c r="BP64" s="21"/>
      <c r="BQ64" s="21">
        <f t="shared" si="272"/>
        <v>53552.5</v>
      </c>
      <c r="BR64" s="21">
        <v>-24959.15</v>
      </c>
      <c r="BS64" s="21">
        <f t="shared" si="273"/>
        <v>28593.35</v>
      </c>
      <c r="BT64" s="21"/>
      <c r="BU64" s="21">
        <f t="shared" si="274"/>
        <v>28593.35</v>
      </c>
      <c r="BV64" s="40"/>
      <c r="BW64" s="21">
        <f t="shared" si="275"/>
        <v>28593.35</v>
      </c>
      <c r="BX64" s="21">
        <v>51507.3</v>
      </c>
      <c r="BY64" s="21"/>
      <c r="BZ64" s="22">
        <f t="shared" si="16"/>
        <v>51507.3</v>
      </c>
      <c r="CA64" s="21"/>
      <c r="CB64" s="22">
        <f t="shared" si="238"/>
        <v>51507.3</v>
      </c>
      <c r="CC64" s="21"/>
      <c r="CD64" s="22">
        <f t="shared" si="239"/>
        <v>51507.3</v>
      </c>
      <c r="CE64" s="21"/>
      <c r="CF64" s="22">
        <f t="shared" si="240"/>
        <v>51507.3</v>
      </c>
      <c r="CG64" s="21"/>
      <c r="CH64" s="22">
        <f t="shared" si="241"/>
        <v>51507.3</v>
      </c>
      <c r="CI64" s="21"/>
      <c r="CJ64" s="22">
        <f t="shared" si="276"/>
        <v>51507.3</v>
      </c>
      <c r="CK64" s="21"/>
      <c r="CL64" s="22">
        <f t="shared" si="277"/>
        <v>51507.3</v>
      </c>
      <c r="CM64" s="21"/>
      <c r="CN64" s="22">
        <f t="shared" si="278"/>
        <v>51507.3</v>
      </c>
      <c r="CO64" s="21"/>
      <c r="CP64" s="22">
        <f t="shared" si="279"/>
        <v>51507.3</v>
      </c>
      <c r="CQ64" s="21"/>
      <c r="CR64" s="22">
        <f t="shared" si="280"/>
        <v>51507.3</v>
      </c>
      <c r="CS64" s="21"/>
      <c r="CT64" s="22">
        <f t="shared" si="281"/>
        <v>51507.3</v>
      </c>
      <c r="CU64" s="21">
        <v>24959.15</v>
      </c>
      <c r="CV64" s="22">
        <f t="shared" si="282"/>
        <v>76466.450000000012</v>
      </c>
      <c r="CW64" s="21"/>
      <c r="CX64" s="22">
        <f t="shared" si="283"/>
        <v>76466.450000000012</v>
      </c>
      <c r="CY64" s="40"/>
      <c r="CZ64" s="22">
        <f t="shared" si="284"/>
        <v>76466.450000000012</v>
      </c>
      <c r="DA64" s="16" t="s">
        <v>169</v>
      </c>
      <c r="DC64" s="5"/>
    </row>
    <row r="65" spans="1:108" ht="37.5" x14ac:dyDescent="0.3">
      <c r="A65" s="82"/>
      <c r="B65" s="84"/>
      <c r="C65" s="64" t="s">
        <v>126</v>
      </c>
      <c r="D65" s="21">
        <v>0</v>
      </c>
      <c r="E65" s="21"/>
      <c r="F65" s="21">
        <f t="shared" si="0"/>
        <v>0</v>
      </c>
      <c r="G65" s="21"/>
      <c r="H65" s="21">
        <f t="shared" si="205"/>
        <v>0</v>
      </c>
      <c r="I65" s="21"/>
      <c r="J65" s="21">
        <f t="shared" si="206"/>
        <v>0</v>
      </c>
      <c r="K65" s="21"/>
      <c r="L65" s="21">
        <f t="shared" si="207"/>
        <v>0</v>
      </c>
      <c r="M65" s="21"/>
      <c r="N65" s="21">
        <f t="shared" si="208"/>
        <v>0</v>
      </c>
      <c r="O65" s="21"/>
      <c r="P65" s="21">
        <f t="shared" si="251"/>
        <v>0</v>
      </c>
      <c r="Q65" s="21"/>
      <c r="R65" s="21">
        <f t="shared" si="252"/>
        <v>0</v>
      </c>
      <c r="S65" s="21"/>
      <c r="T65" s="21">
        <f t="shared" si="253"/>
        <v>0</v>
      </c>
      <c r="U65" s="21"/>
      <c r="V65" s="21">
        <f t="shared" si="254"/>
        <v>0</v>
      </c>
      <c r="W65" s="21"/>
      <c r="X65" s="21">
        <f t="shared" si="255"/>
        <v>0</v>
      </c>
      <c r="Y65" s="21"/>
      <c r="Z65" s="21">
        <f t="shared" si="256"/>
        <v>0</v>
      </c>
      <c r="AA65" s="21"/>
      <c r="AB65" s="21">
        <f t="shared" si="257"/>
        <v>0</v>
      </c>
      <c r="AC65" s="21"/>
      <c r="AD65" s="21">
        <f t="shared" si="258"/>
        <v>0</v>
      </c>
      <c r="AE65" s="21"/>
      <c r="AF65" s="21">
        <f t="shared" si="259"/>
        <v>0</v>
      </c>
      <c r="AG65" s="21"/>
      <c r="AH65" s="21">
        <f t="shared" si="260"/>
        <v>0</v>
      </c>
      <c r="AI65" s="21"/>
      <c r="AJ65" s="21">
        <f t="shared" si="261"/>
        <v>0</v>
      </c>
      <c r="AK65" s="21"/>
      <c r="AL65" s="21">
        <f t="shared" si="262"/>
        <v>0</v>
      </c>
      <c r="AM65" s="21"/>
      <c r="AN65" s="21">
        <f t="shared" si="263"/>
        <v>0</v>
      </c>
      <c r="AO65" s="21"/>
      <c r="AP65" s="21">
        <f t="shared" si="264"/>
        <v>0</v>
      </c>
      <c r="AQ65" s="40"/>
      <c r="AR65" s="21">
        <f t="shared" si="265"/>
        <v>0</v>
      </c>
      <c r="AS65" s="21">
        <v>0</v>
      </c>
      <c r="AT65" s="21"/>
      <c r="AU65" s="21">
        <f t="shared" si="13"/>
        <v>0</v>
      </c>
      <c r="AV65" s="21"/>
      <c r="AW65" s="21">
        <f t="shared" si="224"/>
        <v>0</v>
      </c>
      <c r="AX65" s="21"/>
      <c r="AY65" s="21">
        <f t="shared" si="225"/>
        <v>0</v>
      </c>
      <c r="AZ65" s="21"/>
      <c r="BA65" s="21">
        <f t="shared" si="226"/>
        <v>0</v>
      </c>
      <c r="BB65" s="21"/>
      <c r="BC65" s="21">
        <f t="shared" si="227"/>
        <v>0</v>
      </c>
      <c r="BD65" s="21"/>
      <c r="BE65" s="21">
        <f t="shared" si="266"/>
        <v>0</v>
      </c>
      <c r="BF65" s="21"/>
      <c r="BG65" s="21">
        <f t="shared" si="267"/>
        <v>0</v>
      </c>
      <c r="BH65" s="21"/>
      <c r="BI65" s="21">
        <f t="shared" si="268"/>
        <v>0</v>
      </c>
      <c r="BJ65" s="21"/>
      <c r="BK65" s="21">
        <f t="shared" si="269"/>
        <v>0</v>
      </c>
      <c r="BL65" s="21"/>
      <c r="BM65" s="21">
        <f t="shared" si="270"/>
        <v>0</v>
      </c>
      <c r="BN65" s="21"/>
      <c r="BO65" s="21">
        <f t="shared" si="271"/>
        <v>0</v>
      </c>
      <c r="BP65" s="21"/>
      <c r="BQ65" s="21">
        <f t="shared" si="272"/>
        <v>0</v>
      </c>
      <c r="BR65" s="21"/>
      <c r="BS65" s="21">
        <f t="shared" si="273"/>
        <v>0</v>
      </c>
      <c r="BT65" s="21"/>
      <c r="BU65" s="21">
        <f t="shared" si="274"/>
        <v>0</v>
      </c>
      <c r="BV65" s="40"/>
      <c r="BW65" s="21">
        <f t="shared" si="275"/>
        <v>0</v>
      </c>
      <c r="BX65" s="21">
        <v>1410.5</v>
      </c>
      <c r="BY65" s="21"/>
      <c r="BZ65" s="22">
        <f t="shared" si="16"/>
        <v>1410.5</v>
      </c>
      <c r="CA65" s="21"/>
      <c r="CB65" s="22">
        <f t="shared" si="238"/>
        <v>1410.5</v>
      </c>
      <c r="CC65" s="21"/>
      <c r="CD65" s="22">
        <f t="shared" si="239"/>
        <v>1410.5</v>
      </c>
      <c r="CE65" s="21"/>
      <c r="CF65" s="22">
        <f t="shared" si="240"/>
        <v>1410.5</v>
      </c>
      <c r="CG65" s="21"/>
      <c r="CH65" s="22">
        <f t="shared" si="241"/>
        <v>1410.5</v>
      </c>
      <c r="CI65" s="21"/>
      <c r="CJ65" s="22">
        <f t="shared" si="276"/>
        <v>1410.5</v>
      </c>
      <c r="CK65" s="21"/>
      <c r="CL65" s="22">
        <f t="shared" si="277"/>
        <v>1410.5</v>
      </c>
      <c r="CM65" s="21"/>
      <c r="CN65" s="22">
        <f t="shared" si="278"/>
        <v>1410.5</v>
      </c>
      <c r="CO65" s="21"/>
      <c r="CP65" s="22">
        <f t="shared" si="279"/>
        <v>1410.5</v>
      </c>
      <c r="CQ65" s="21"/>
      <c r="CR65" s="22">
        <f t="shared" si="280"/>
        <v>1410.5</v>
      </c>
      <c r="CS65" s="21"/>
      <c r="CT65" s="22">
        <f t="shared" si="281"/>
        <v>1410.5</v>
      </c>
      <c r="CU65" s="21"/>
      <c r="CV65" s="22">
        <f t="shared" si="282"/>
        <v>1410.5</v>
      </c>
      <c r="CW65" s="21"/>
      <c r="CX65" s="22">
        <f t="shared" si="283"/>
        <v>1410.5</v>
      </c>
      <c r="CY65" s="40"/>
      <c r="CZ65" s="22">
        <f t="shared" si="284"/>
        <v>1410.5</v>
      </c>
      <c r="DA65" s="16" t="s">
        <v>169</v>
      </c>
      <c r="DC65" s="5"/>
    </row>
    <row r="66" spans="1:108" ht="57" customHeight="1" x14ac:dyDescent="0.3">
      <c r="A66" s="1" t="s">
        <v>141</v>
      </c>
      <c r="B66" s="64" t="s">
        <v>235</v>
      </c>
      <c r="C66" s="64" t="s">
        <v>31</v>
      </c>
      <c r="D66" s="21"/>
      <c r="E66" s="21"/>
      <c r="F66" s="21"/>
      <c r="G66" s="21">
        <v>421.67099999999999</v>
      </c>
      <c r="H66" s="21">
        <f t="shared" si="205"/>
        <v>421.67099999999999</v>
      </c>
      <c r="I66" s="21"/>
      <c r="J66" s="21">
        <f t="shared" si="206"/>
        <v>421.67099999999999</v>
      </c>
      <c r="K66" s="21"/>
      <c r="L66" s="21">
        <f t="shared" si="207"/>
        <v>421.67099999999999</v>
      </c>
      <c r="M66" s="21"/>
      <c r="N66" s="21">
        <f t="shared" si="208"/>
        <v>421.67099999999999</v>
      </c>
      <c r="O66" s="21"/>
      <c r="P66" s="21">
        <f t="shared" si="251"/>
        <v>421.67099999999999</v>
      </c>
      <c r="Q66" s="21"/>
      <c r="R66" s="21">
        <f t="shared" si="252"/>
        <v>421.67099999999999</v>
      </c>
      <c r="S66" s="21"/>
      <c r="T66" s="21">
        <f t="shared" si="253"/>
        <v>421.67099999999999</v>
      </c>
      <c r="U66" s="21"/>
      <c r="V66" s="21">
        <f t="shared" si="254"/>
        <v>421.67099999999999</v>
      </c>
      <c r="W66" s="21"/>
      <c r="X66" s="21">
        <f t="shared" si="255"/>
        <v>421.67099999999999</v>
      </c>
      <c r="Y66" s="21"/>
      <c r="Z66" s="21">
        <f t="shared" si="256"/>
        <v>421.67099999999999</v>
      </c>
      <c r="AA66" s="21"/>
      <c r="AB66" s="21">
        <f t="shared" si="257"/>
        <v>421.67099999999999</v>
      </c>
      <c r="AC66" s="21"/>
      <c r="AD66" s="21">
        <f t="shared" si="258"/>
        <v>421.67099999999999</v>
      </c>
      <c r="AE66" s="21"/>
      <c r="AF66" s="21">
        <f t="shared" si="259"/>
        <v>421.67099999999999</v>
      </c>
      <c r="AG66" s="21"/>
      <c r="AH66" s="21">
        <f t="shared" si="260"/>
        <v>421.67099999999999</v>
      </c>
      <c r="AI66" s="21"/>
      <c r="AJ66" s="21">
        <f t="shared" si="261"/>
        <v>421.67099999999999</v>
      </c>
      <c r="AK66" s="21"/>
      <c r="AL66" s="21">
        <f t="shared" si="262"/>
        <v>421.67099999999999</v>
      </c>
      <c r="AM66" s="21"/>
      <c r="AN66" s="21">
        <f t="shared" si="263"/>
        <v>421.67099999999999</v>
      </c>
      <c r="AO66" s="21"/>
      <c r="AP66" s="21">
        <f t="shared" si="264"/>
        <v>421.67099999999999</v>
      </c>
      <c r="AQ66" s="40"/>
      <c r="AR66" s="21">
        <f t="shared" si="265"/>
        <v>421.67099999999999</v>
      </c>
      <c r="AS66" s="21"/>
      <c r="AT66" s="21"/>
      <c r="AU66" s="21"/>
      <c r="AV66" s="21"/>
      <c r="AW66" s="21">
        <f t="shared" si="224"/>
        <v>0</v>
      </c>
      <c r="AX66" s="21"/>
      <c r="AY66" s="21">
        <f t="shared" si="225"/>
        <v>0</v>
      </c>
      <c r="AZ66" s="21"/>
      <c r="BA66" s="21">
        <f t="shared" si="226"/>
        <v>0</v>
      </c>
      <c r="BB66" s="21"/>
      <c r="BC66" s="21">
        <f t="shared" si="227"/>
        <v>0</v>
      </c>
      <c r="BD66" s="21"/>
      <c r="BE66" s="21">
        <f t="shared" si="266"/>
        <v>0</v>
      </c>
      <c r="BF66" s="21"/>
      <c r="BG66" s="21">
        <f t="shared" si="267"/>
        <v>0</v>
      </c>
      <c r="BH66" s="21"/>
      <c r="BI66" s="21">
        <f t="shared" si="268"/>
        <v>0</v>
      </c>
      <c r="BJ66" s="21"/>
      <c r="BK66" s="21">
        <f t="shared" si="269"/>
        <v>0</v>
      </c>
      <c r="BL66" s="21"/>
      <c r="BM66" s="21">
        <f t="shared" si="270"/>
        <v>0</v>
      </c>
      <c r="BN66" s="21"/>
      <c r="BO66" s="21">
        <f t="shared" si="271"/>
        <v>0</v>
      </c>
      <c r="BP66" s="21"/>
      <c r="BQ66" s="21">
        <f t="shared" si="272"/>
        <v>0</v>
      </c>
      <c r="BR66" s="21"/>
      <c r="BS66" s="21">
        <f t="shared" si="273"/>
        <v>0</v>
      </c>
      <c r="BT66" s="21"/>
      <c r="BU66" s="21">
        <f t="shared" si="274"/>
        <v>0</v>
      </c>
      <c r="BV66" s="40"/>
      <c r="BW66" s="21">
        <f t="shared" si="275"/>
        <v>0</v>
      </c>
      <c r="BX66" s="21"/>
      <c r="BY66" s="21"/>
      <c r="BZ66" s="22"/>
      <c r="CA66" s="21"/>
      <c r="CB66" s="22">
        <f t="shared" si="238"/>
        <v>0</v>
      </c>
      <c r="CC66" s="21"/>
      <c r="CD66" s="22">
        <f t="shared" si="239"/>
        <v>0</v>
      </c>
      <c r="CE66" s="21"/>
      <c r="CF66" s="22">
        <f t="shared" si="240"/>
        <v>0</v>
      </c>
      <c r="CG66" s="21"/>
      <c r="CH66" s="22">
        <f t="shared" si="241"/>
        <v>0</v>
      </c>
      <c r="CI66" s="21"/>
      <c r="CJ66" s="22">
        <f t="shared" si="276"/>
        <v>0</v>
      </c>
      <c r="CK66" s="21"/>
      <c r="CL66" s="22">
        <f t="shared" si="277"/>
        <v>0</v>
      </c>
      <c r="CM66" s="21"/>
      <c r="CN66" s="22">
        <f t="shared" si="278"/>
        <v>0</v>
      </c>
      <c r="CO66" s="21"/>
      <c r="CP66" s="22">
        <f t="shared" si="279"/>
        <v>0</v>
      </c>
      <c r="CQ66" s="21"/>
      <c r="CR66" s="22">
        <f t="shared" si="280"/>
        <v>0</v>
      </c>
      <c r="CS66" s="21"/>
      <c r="CT66" s="22">
        <f t="shared" si="281"/>
        <v>0</v>
      </c>
      <c r="CU66" s="21"/>
      <c r="CV66" s="22">
        <f t="shared" si="282"/>
        <v>0</v>
      </c>
      <c r="CW66" s="21"/>
      <c r="CX66" s="22">
        <f t="shared" si="283"/>
        <v>0</v>
      </c>
      <c r="CY66" s="40"/>
      <c r="CZ66" s="22">
        <f t="shared" si="284"/>
        <v>0</v>
      </c>
      <c r="DA66" s="16" t="s">
        <v>236</v>
      </c>
      <c r="DC66" s="5"/>
    </row>
    <row r="67" spans="1:108" ht="57" hidden="1" customHeight="1" x14ac:dyDescent="0.3">
      <c r="A67" s="1" t="s">
        <v>142</v>
      </c>
      <c r="B67" s="36" t="s">
        <v>249</v>
      </c>
      <c r="C67" s="33" t="s">
        <v>31</v>
      </c>
      <c r="D67" s="21"/>
      <c r="E67" s="21"/>
      <c r="F67" s="21"/>
      <c r="G67" s="21"/>
      <c r="H67" s="21"/>
      <c r="I67" s="21"/>
      <c r="J67" s="21"/>
      <c r="K67" s="21"/>
      <c r="L67" s="21"/>
      <c r="M67" s="21">
        <f>M69+M70</f>
        <v>0</v>
      </c>
      <c r="N67" s="21">
        <f t="shared" si="208"/>
        <v>0</v>
      </c>
      <c r="O67" s="21"/>
      <c r="P67" s="21">
        <f t="shared" si="251"/>
        <v>0</v>
      </c>
      <c r="Q67" s="21"/>
      <c r="R67" s="21">
        <f t="shared" si="252"/>
        <v>0</v>
      </c>
      <c r="S67" s="21"/>
      <c r="T67" s="21">
        <f t="shared" si="253"/>
        <v>0</v>
      </c>
      <c r="U67" s="21"/>
      <c r="V67" s="21">
        <f t="shared" si="254"/>
        <v>0</v>
      </c>
      <c r="W67" s="21"/>
      <c r="X67" s="21">
        <f t="shared" si="255"/>
        <v>0</v>
      </c>
      <c r="Y67" s="21"/>
      <c r="Z67" s="21">
        <f t="shared" si="256"/>
        <v>0</v>
      </c>
      <c r="AA67" s="21"/>
      <c r="AB67" s="21">
        <f t="shared" si="257"/>
        <v>0</v>
      </c>
      <c r="AC67" s="21"/>
      <c r="AD67" s="21">
        <f t="shared" si="258"/>
        <v>0</v>
      </c>
      <c r="AE67" s="21"/>
      <c r="AF67" s="21">
        <f t="shared" si="259"/>
        <v>0</v>
      </c>
      <c r="AG67" s="21"/>
      <c r="AH67" s="21">
        <f t="shared" si="260"/>
        <v>0</v>
      </c>
      <c r="AI67" s="21"/>
      <c r="AJ67" s="21">
        <f t="shared" si="261"/>
        <v>0</v>
      </c>
      <c r="AK67" s="21"/>
      <c r="AL67" s="21">
        <f t="shared" si="262"/>
        <v>0</v>
      </c>
      <c r="AM67" s="21"/>
      <c r="AN67" s="21">
        <f t="shared" si="263"/>
        <v>0</v>
      </c>
      <c r="AO67" s="21"/>
      <c r="AP67" s="21">
        <f t="shared" si="264"/>
        <v>0</v>
      </c>
      <c r="AQ67" s="40"/>
      <c r="AR67" s="21">
        <f t="shared" si="265"/>
        <v>0</v>
      </c>
      <c r="AS67" s="21"/>
      <c r="AT67" s="21"/>
      <c r="AU67" s="21"/>
      <c r="AV67" s="21"/>
      <c r="AW67" s="21"/>
      <c r="AX67" s="21"/>
      <c r="AY67" s="21"/>
      <c r="AZ67" s="21"/>
      <c r="BA67" s="21"/>
      <c r="BB67" s="21">
        <f>BB69+BB70</f>
        <v>0</v>
      </c>
      <c r="BC67" s="21">
        <f t="shared" si="227"/>
        <v>0</v>
      </c>
      <c r="BD67" s="21"/>
      <c r="BE67" s="21">
        <f t="shared" si="266"/>
        <v>0</v>
      </c>
      <c r="BF67" s="21"/>
      <c r="BG67" s="21">
        <f t="shared" si="267"/>
        <v>0</v>
      </c>
      <c r="BH67" s="21"/>
      <c r="BI67" s="21">
        <f t="shared" si="268"/>
        <v>0</v>
      </c>
      <c r="BJ67" s="21"/>
      <c r="BK67" s="21">
        <f t="shared" si="269"/>
        <v>0</v>
      </c>
      <c r="BL67" s="21"/>
      <c r="BM67" s="21">
        <f t="shared" si="270"/>
        <v>0</v>
      </c>
      <c r="BN67" s="21"/>
      <c r="BO67" s="21">
        <f t="shared" si="271"/>
        <v>0</v>
      </c>
      <c r="BP67" s="21"/>
      <c r="BQ67" s="21">
        <f t="shared" si="272"/>
        <v>0</v>
      </c>
      <c r="BR67" s="21"/>
      <c r="BS67" s="21">
        <f t="shared" si="273"/>
        <v>0</v>
      </c>
      <c r="BT67" s="21"/>
      <c r="BU67" s="21">
        <f t="shared" si="274"/>
        <v>0</v>
      </c>
      <c r="BV67" s="40"/>
      <c r="BW67" s="21">
        <f t="shared" si="275"/>
        <v>0</v>
      </c>
      <c r="BX67" s="21"/>
      <c r="BY67" s="21"/>
      <c r="BZ67" s="22"/>
      <c r="CA67" s="21"/>
      <c r="CB67" s="22"/>
      <c r="CC67" s="21"/>
      <c r="CD67" s="22"/>
      <c r="CE67" s="21"/>
      <c r="CF67" s="22"/>
      <c r="CG67" s="21">
        <f>CG69+CG70</f>
        <v>0</v>
      </c>
      <c r="CH67" s="22">
        <f t="shared" si="241"/>
        <v>0</v>
      </c>
      <c r="CI67" s="21"/>
      <c r="CJ67" s="22">
        <f t="shared" si="276"/>
        <v>0</v>
      </c>
      <c r="CK67" s="21"/>
      <c r="CL67" s="22">
        <f t="shared" si="277"/>
        <v>0</v>
      </c>
      <c r="CM67" s="21"/>
      <c r="CN67" s="22">
        <f t="shared" si="278"/>
        <v>0</v>
      </c>
      <c r="CO67" s="21"/>
      <c r="CP67" s="22">
        <f t="shared" si="279"/>
        <v>0</v>
      </c>
      <c r="CQ67" s="21"/>
      <c r="CR67" s="22">
        <f t="shared" si="280"/>
        <v>0</v>
      </c>
      <c r="CS67" s="21"/>
      <c r="CT67" s="22">
        <f t="shared" si="281"/>
        <v>0</v>
      </c>
      <c r="CU67" s="21"/>
      <c r="CV67" s="22">
        <f t="shared" si="282"/>
        <v>0</v>
      </c>
      <c r="CW67" s="21"/>
      <c r="CX67" s="22">
        <f t="shared" si="283"/>
        <v>0</v>
      </c>
      <c r="CY67" s="40"/>
      <c r="CZ67" s="22">
        <f t="shared" si="284"/>
        <v>0</v>
      </c>
      <c r="DA67" s="16"/>
      <c r="DB67" s="7" t="s">
        <v>28</v>
      </c>
      <c r="DC67" s="5"/>
    </row>
    <row r="68" spans="1:108" hidden="1" x14ac:dyDescent="0.3">
      <c r="A68" s="1"/>
      <c r="B68" s="36" t="s">
        <v>119</v>
      </c>
      <c r="C68" s="33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40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40"/>
      <c r="BW68" s="21"/>
      <c r="BX68" s="21"/>
      <c r="BY68" s="21"/>
      <c r="BZ68" s="22"/>
      <c r="CA68" s="21"/>
      <c r="CB68" s="22"/>
      <c r="CC68" s="21"/>
      <c r="CD68" s="22"/>
      <c r="CE68" s="21"/>
      <c r="CF68" s="22"/>
      <c r="CG68" s="21"/>
      <c r="CH68" s="22"/>
      <c r="CI68" s="21"/>
      <c r="CJ68" s="22"/>
      <c r="CK68" s="21"/>
      <c r="CL68" s="22"/>
      <c r="CM68" s="21"/>
      <c r="CN68" s="22"/>
      <c r="CO68" s="21"/>
      <c r="CP68" s="22"/>
      <c r="CQ68" s="21"/>
      <c r="CR68" s="22"/>
      <c r="CS68" s="21"/>
      <c r="CT68" s="22"/>
      <c r="CU68" s="21"/>
      <c r="CV68" s="22"/>
      <c r="CW68" s="21"/>
      <c r="CX68" s="22"/>
      <c r="CY68" s="40"/>
      <c r="CZ68" s="22"/>
      <c r="DA68" s="16"/>
      <c r="DB68" s="7" t="s">
        <v>28</v>
      </c>
      <c r="DC68" s="5"/>
    </row>
    <row r="69" spans="1:108" hidden="1" x14ac:dyDescent="0.3">
      <c r="A69" s="1"/>
      <c r="B69" s="38" t="s">
        <v>6</v>
      </c>
      <c r="C69" s="33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>
        <f t="shared" si="208"/>
        <v>0</v>
      </c>
      <c r="O69" s="21"/>
      <c r="P69" s="21">
        <f t="shared" ref="P69:P71" si="285">N69+O69</f>
        <v>0</v>
      </c>
      <c r="Q69" s="21"/>
      <c r="R69" s="21">
        <f t="shared" ref="R69:R71" si="286">P69+Q69</f>
        <v>0</v>
      </c>
      <c r="S69" s="21"/>
      <c r="T69" s="21">
        <f t="shared" ref="T69:T71" si="287">R69+S69</f>
        <v>0</v>
      </c>
      <c r="U69" s="21"/>
      <c r="V69" s="21">
        <f t="shared" ref="V69:V71" si="288">T69+U69</f>
        <v>0</v>
      </c>
      <c r="W69" s="21"/>
      <c r="X69" s="21">
        <f t="shared" ref="X69:X71" si="289">V69+W69</f>
        <v>0</v>
      </c>
      <c r="Y69" s="21"/>
      <c r="Z69" s="21">
        <f t="shared" ref="Z69:Z71" si="290">X69+Y69</f>
        <v>0</v>
      </c>
      <c r="AA69" s="21"/>
      <c r="AB69" s="21">
        <f t="shared" ref="AB69:AB71" si="291">Z69+AA69</f>
        <v>0</v>
      </c>
      <c r="AC69" s="21"/>
      <c r="AD69" s="21">
        <f t="shared" ref="AD69:AD71" si="292">AB69+AC69</f>
        <v>0</v>
      </c>
      <c r="AE69" s="21"/>
      <c r="AF69" s="21">
        <f t="shared" ref="AF69:AF71" si="293">AD69+AE69</f>
        <v>0</v>
      </c>
      <c r="AG69" s="21"/>
      <c r="AH69" s="21">
        <f t="shared" ref="AH69:AH71" si="294">AF69+AG69</f>
        <v>0</v>
      </c>
      <c r="AI69" s="21"/>
      <c r="AJ69" s="21">
        <f t="shared" ref="AJ69:AJ71" si="295">AH69+AI69</f>
        <v>0</v>
      </c>
      <c r="AK69" s="21"/>
      <c r="AL69" s="21">
        <f t="shared" ref="AL69:AL71" si="296">AJ69+AK69</f>
        <v>0</v>
      </c>
      <c r="AM69" s="21"/>
      <c r="AN69" s="21">
        <f t="shared" ref="AN69:AN71" si="297">AL69+AM69</f>
        <v>0</v>
      </c>
      <c r="AO69" s="21"/>
      <c r="AP69" s="21">
        <f t="shared" ref="AP69:AP71" si="298">AN69+AO69</f>
        <v>0</v>
      </c>
      <c r="AQ69" s="40"/>
      <c r="AR69" s="21">
        <f t="shared" ref="AR69:AR71" si="299">AP69+AQ69</f>
        <v>0</v>
      </c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>
        <f t="shared" si="227"/>
        <v>0</v>
      </c>
      <c r="BD69" s="21"/>
      <c r="BE69" s="21">
        <f t="shared" ref="BE69:BE71" si="300">BC69+BD69</f>
        <v>0</v>
      </c>
      <c r="BF69" s="21"/>
      <c r="BG69" s="21">
        <f t="shared" ref="BG69:BG71" si="301">BE69+BF69</f>
        <v>0</v>
      </c>
      <c r="BH69" s="21"/>
      <c r="BI69" s="21">
        <f t="shared" ref="BI69:BI71" si="302">BG69+BH69</f>
        <v>0</v>
      </c>
      <c r="BJ69" s="21"/>
      <c r="BK69" s="21">
        <f t="shared" ref="BK69:BK71" si="303">BI69+BJ69</f>
        <v>0</v>
      </c>
      <c r="BL69" s="21"/>
      <c r="BM69" s="21">
        <f t="shared" ref="BM69:BM71" si="304">BK69+BL69</f>
        <v>0</v>
      </c>
      <c r="BN69" s="21"/>
      <c r="BO69" s="21">
        <f t="shared" ref="BO69:BO71" si="305">BM69+BN69</f>
        <v>0</v>
      </c>
      <c r="BP69" s="21"/>
      <c r="BQ69" s="21">
        <f t="shared" ref="BQ69:BQ71" si="306">BO69+BP69</f>
        <v>0</v>
      </c>
      <c r="BR69" s="21"/>
      <c r="BS69" s="21">
        <f t="shared" ref="BS69:BS71" si="307">BQ69+BR69</f>
        <v>0</v>
      </c>
      <c r="BT69" s="21"/>
      <c r="BU69" s="21">
        <f t="shared" ref="BU69:BU71" si="308">BS69+BT69</f>
        <v>0</v>
      </c>
      <c r="BV69" s="40"/>
      <c r="BW69" s="21">
        <f t="shared" ref="BW69:BW71" si="309">BU69+BV69</f>
        <v>0</v>
      </c>
      <c r="BX69" s="21"/>
      <c r="BY69" s="21"/>
      <c r="BZ69" s="22"/>
      <c r="CA69" s="21"/>
      <c r="CB69" s="22"/>
      <c r="CC69" s="21"/>
      <c r="CD69" s="22"/>
      <c r="CE69" s="21"/>
      <c r="CF69" s="22"/>
      <c r="CG69" s="21"/>
      <c r="CH69" s="22">
        <f t="shared" si="241"/>
        <v>0</v>
      </c>
      <c r="CI69" s="21"/>
      <c r="CJ69" s="22">
        <f t="shared" ref="CJ69:CJ71" si="310">CH69+CI69</f>
        <v>0</v>
      </c>
      <c r="CK69" s="21"/>
      <c r="CL69" s="22">
        <f t="shared" ref="CL69:CL71" si="311">CJ69+CK69</f>
        <v>0</v>
      </c>
      <c r="CM69" s="21"/>
      <c r="CN69" s="22">
        <f t="shared" ref="CN69:CN71" si="312">CL69+CM69</f>
        <v>0</v>
      </c>
      <c r="CO69" s="21"/>
      <c r="CP69" s="22">
        <f t="shared" ref="CP69:CP71" si="313">CN69+CO69</f>
        <v>0</v>
      </c>
      <c r="CQ69" s="21"/>
      <c r="CR69" s="22">
        <f t="shared" ref="CR69:CR71" si="314">CP69+CQ69</f>
        <v>0</v>
      </c>
      <c r="CS69" s="21"/>
      <c r="CT69" s="22">
        <f t="shared" ref="CT69:CT71" si="315">CR69+CS69</f>
        <v>0</v>
      </c>
      <c r="CU69" s="21"/>
      <c r="CV69" s="22">
        <f t="shared" ref="CV69:CV71" si="316">CT69+CU69</f>
        <v>0</v>
      </c>
      <c r="CW69" s="21"/>
      <c r="CX69" s="22">
        <f t="shared" ref="CX69:CX71" si="317">CV69+CW69</f>
        <v>0</v>
      </c>
      <c r="CY69" s="40"/>
      <c r="CZ69" s="22">
        <f t="shared" ref="CZ69:CZ71" si="318">CX69+CY69</f>
        <v>0</v>
      </c>
      <c r="DA69" s="16" t="s">
        <v>250</v>
      </c>
      <c r="DB69" s="7" t="s">
        <v>28</v>
      </c>
      <c r="DC69" s="5"/>
    </row>
    <row r="70" spans="1:108" hidden="1" x14ac:dyDescent="0.3">
      <c r="A70" s="1"/>
      <c r="B70" s="36" t="s">
        <v>11</v>
      </c>
      <c r="C70" s="33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>
        <f t="shared" si="208"/>
        <v>0</v>
      </c>
      <c r="O70" s="21"/>
      <c r="P70" s="21">
        <f t="shared" si="285"/>
        <v>0</v>
      </c>
      <c r="Q70" s="21"/>
      <c r="R70" s="21">
        <f t="shared" si="286"/>
        <v>0</v>
      </c>
      <c r="S70" s="21"/>
      <c r="T70" s="21">
        <f t="shared" si="287"/>
        <v>0</v>
      </c>
      <c r="U70" s="21"/>
      <c r="V70" s="21">
        <f t="shared" si="288"/>
        <v>0</v>
      </c>
      <c r="W70" s="21"/>
      <c r="X70" s="21">
        <f t="shared" si="289"/>
        <v>0</v>
      </c>
      <c r="Y70" s="21"/>
      <c r="Z70" s="21">
        <f t="shared" si="290"/>
        <v>0</v>
      </c>
      <c r="AA70" s="21"/>
      <c r="AB70" s="21">
        <f t="shared" si="291"/>
        <v>0</v>
      </c>
      <c r="AC70" s="21"/>
      <c r="AD70" s="21">
        <f t="shared" si="292"/>
        <v>0</v>
      </c>
      <c r="AE70" s="21"/>
      <c r="AF70" s="21">
        <f t="shared" si="293"/>
        <v>0</v>
      </c>
      <c r="AG70" s="21"/>
      <c r="AH70" s="21">
        <f t="shared" si="294"/>
        <v>0</v>
      </c>
      <c r="AI70" s="21"/>
      <c r="AJ70" s="21">
        <f t="shared" si="295"/>
        <v>0</v>
      </c>
      <c r="AK70" s="21"/>
      <c r="AL70" s="21">
        <f t="shared" si="296"/>
        <v>0</v>
      </c>
      <c r="AM70" s="21"/>
      <c r="AN70" s="21">
        <f t="shared" si="297"/>
        <v>0</v>
      </c>
      <c r="AO70" s="21"/>
      <c r="AP70" s="21">
        <f t="shared" si="298"/>
        <v>0</v>
      </c>
      <c r="AQ70" s="40"/>
      <c r="AR70" s="21">
        <f t="shared" si="299"/>
        <v>0</v>
      </c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>
        <f t="shared" si="227"/>
        <v>0</v>
      </c>
      <c r="BD70" s="21"/>
      <c r="BE70" s="21">
        <f t="shared" si="300"/>
        <v>0</v>
      </c>
      <c r="BF70" s="21"/>
      <c r="BG70" s="21">
        <f t="shared" si="301"/>
        <v>0</v>
      </c>
      <c r="BH70" s="21"/>
      <c r="BI70" s="21">
        <f t="shared" si="302"/>
        <v>0</v>
      </c>
      <c r="BJ70" s="21"/>
      <c r="BK70" s="21">
        <f t="shared" si="303"/>
        <v>0</v>
      </c>
      <c r="BL70" s="21"/>
      <c r="BM70" s="21">
        <f t="shared" si="304"/>
        <v>0</v>
      </c>
      <c r="BN70" s="21"/>
      <c r="BO70" s="21">
        <f t="shared" si="305"/>
        <v>0</v>
      </c>
      <c r="BP70" s="21"/>
      <c r="BQ70" s="21">
        <f t="shared" si="306"/>
        <v>0</v>
      </c>
      <c r="BR70" s="21"/>
      <c r="BS70" s="21">
        <f t="shared" si="307"/>
        <v>0</v>
      </c>
      <c r="BT70" s="21"/>
      <c r="BU70" s="21">
        <f t="shared" si="308"/>
        <v>0</v>
      </c>
      <c r="BV70" s="40"/>
      <c r="BW70" s="21">
        <f t="shared" si="309"/>
        <v>0</v>
      </c>
      <c r="BX70" s="21"/>
      <c r="BY70" s="21"/>
      <c r="BZ70" s="22"/>
      <c r="CA70" s="21"/>
      <c r="CB70" s="22"/>
      <c r="CC70" s="21"/>
      <c r="CD70" s="22"/>
      <c r="CE70" s="21"/>
      <c r="CF70" s="22"/>
      <c r="CG70" s="21"/>
      <c r="CH70" s="22">
        <f t="shared" si="241"/>
        <v>0</v>
      </c>
      <c r="CI70" s="21"/>
      <c r="CJ70" s="22">
        <f t="shared" si="310"/>
        <v>0</v>
      </c>
      <c r="CK70" s="21"/>
      <c r="CL70" s="22">
        <f t="shared" si="311"/>
        <v>0</v>
      </c>
      <c r="CM70" s="21"/>
      <c r="CN70" s="22">
        <f t="shared" si="312"/>
        <v>0</v>
      </c>
      <c r="CO70" s="21"/>
      <c r="CP70" s="22">
        <f t="shared" si="313"/>
        <v>0</v>
      </c>
      <c r="CQ70" s="21"/>
      <c r="CR70" s="22">
        <f t="shared" si="314"/>
        <v>0</v>
      </c>
      <c r="CS70" s="21"/>
      <c r="CT70" s="22">
        <f t="shared" si="315"/>
        <v>0</v>
      </c>
      <c r="CU70" s="21"/>
      <c r="CV70" s="22">
        <f t="shared" si="316"/>
        <v>0</v>
      </c>
      <c r="CW70" s="21"/>
      <c r="CX70" s="22">
        <f t="shared" si="317"/>
        <v>0</v>
      </c>
      <c r="CY70" s="40"/>
      <c r="CZ70" s="22">
        <f t="shared" si="318"/>
        <v>0</v>
      </c>
      <c r="DA70" s="16" t="s">
        <v>258</v>
      </c>
      <c r="DB70" s="7" t="s">
        <v>28</v>
      </c>
      <c r="DC70" s="5"/>
    </row>
    <row r="71" spans="1:108" x14ac:dyDescent="0.3">
      <c r="A71" s="1"/>
      <c r="B71" s="67" t="s">
        <v>19</v>
      </c>
      <c r="C71" s="65"/>
      <c r="D71" s="45">
        <f>D91+D96+D99+D102+D106+D110+D114+D77+D78+D79+D80+D85+D86+D87+D88+D89+D90</f>
        <v>3147673.3999999994</v>
      </c>
      <c r="E71" s="45">
        <f>E91+E96+E99+E102+E106+E110+E114+E77+E78+E79+E80+E85+E86+E87+E88+E89+E90</f>
        <v>111081.14199999999</v>
      </c>
      <c r="F71" s="45">
        <f t="shared" si="0"/>
        <v>3258754.5419999994</v>
      </c>
      <c r="G71" s="45">
        <f>G91+G96+G99+G102+G106+G110+G114+G77+G78+G79+G80+G85+G86+G87+G88+G89+G90+G117</f>
        <v>237544.79</v>
      </c>
      <c r="H71" s="45">
        <f t="shared" si="205"/>
        <v>3496299.3319999995</v>
      </c>
      <c r="I71" s="45">
        <f>I91+I96+I99+I102+I106+I110+I114+I77+I78+I79+I80+I85+I86+I87+I88+I89+I90+I117</f>
        <v>3013.248</v>
      </c>
      <c r="J71" s="45">
        <f t="shared" si="206"/>
        <v>3499312.5799999996</v>
      </c>
      <c r="K71" s="45">
        <f>K91+K96+K99+K102+K106+K110+K114+K77+K78+K79+K80+K85+K86+K87+K88+K89+K90+K117</f>
        <v>124060.12599999999</v>
      </c>
      <c r="L71" s="45">
        <f t="shared" si="207"/>
        <v>3623372.7059999998</v>
      </c>
      <c r="M71" s="45">
        <f>M91+M96+M99+M102+M106+M110+M114+M77+M78+M79+M80+M85+M86+M87+M88+M89+M90+M117</f>
        <v>6186.5230000000001</v>
      </c>
      <c r="N71" s="45">
        <f t="shared" si="208"/>
        <v>3629559.2289999998</v>
      </c>
      <c r="O71" s="45">
        <f>O91+O96+O99+O102+O106+O110+O114+O77+O78+O79+O80+O85+O86+O87+O88+O89+O90+O117</f>
        <v>66819.120999999999</v>
      </c>
      <c r="P71" s="45">
        <f t="shared" si="285"/>
        <v>3696378.3499999996</v>
      </c>
      <c r="Q71" s="45">
        <f>Q91+Q96+Q99+Q102+Q106+Q110+Q114+Q77+Q78+Q79+Q80+Q85+Q86+Q87+Q88+Q89+Q90+Q117</f>
        <v>6573.6139999999996</v>
      </c>
      <c r="R71" s="45">
        <f t="shared" si="286"/>
        <v>3702951.9639999997</v>
      </c>
      <c r="S71" s="45">
        <f>S91+S96+S99+S102+S106+S110+S114+S77+S78+S79+S80+S85+S86+S87+S88+S89+S90+S117</f>
        <v>30613.279999999999</v>
      </c>
      <c r="T71" s="45">
        <f t="shared" si="287"/>
        <v>3733565.2439999995</v>
      </c>
      <c r="U71" s="45">
        <f>U91+U96+U99+U102+U106+U110+U114+U77+U78+U79+U80+U85+U86+U87+U88+U89+U90+U117</f>
        <v>458.553</v>
      </c>
      <c r="V71" s="45">
        <f t="shared" si="288"/>
        <v>3734023.7969999993</v>
      </c>
      <c r="W71" s="45">
        <f>W91+W96+W99+W102+W106+W110+W114+W77+W78+W79+W80+W85+W86+W87+W88+W89+W90+W117</f>
        <v>109581.41800000001</v>
      </c>
      <c r="X71" s="45">
        <f t="shared" si="289"/>
        <v>3843605.2149999994</v>
      </c>
      <c r="Y71" s="45">
        <f>Y91+Y96+Y99+Y102+Y106+Y110+Y114+Y77+Y78+Y79+Y80+Y85+Y86+Y87+Y88+Y89+Y90+Y117</f>
        <v>578.87699999999995</v>
      </c>
      <c r="Z71" s="45">
        <f t="shared" si="290"/>
        <v>3844184.0919999992</v>
      </c>
      <c r="AA71" s="45">
        <f>AA91+AA96+AA99+AA102+AA106+AA110+AA114+AA77+AA78+AA79+AA80+AA85+AA86+AA87+AA88+AA89+AA90+AA117</f>
        <v>96859.934999999998</v>
      </c>
      <c r="AB71" s="45">
        <f t="shared" si="291"/>
        <v>3941044.0269999993</v>
      </c>
      <c r="AC71" s="45">
        <f>AC91+AC96+AC99+AC102+AC106+AC110+AC114+AC77+AC78+AC79+AC80+AC85+AC86+AC87+AC88+AC89+AC90+AC117</f>
        <v>21602.899000000001</v>
      </c>
      <c r="AD71" s="45">
        <f t="shared" si="292"/>
        <v>3962646.9259999995</v>
      </c>
      <c r="AE71" s="45">
        <f>AE91+AE96+AE99+AE102+AE106+AE110+AE114+AE77+AE78+AE79+AE80+AE85+AE86+AE87+AE88+AE89+AE90+AE117</f>
        <v>18461.374</v>
      </c>
      <c r="AF71" s="45">
        <f t="shared" si="293"/>
        <v>3981108.2999999993</v>
      </c>
      <c r="AG71" s="45">
        <f>AG91+AG96+AG99+AG102+AG106+AG110+AG114+AG77+AG78+AG79+AG80+AG85+AG86+AG87+AG88+AG89+AG90+AG117</f>
        <v>803.89</v>
      </c>
      <c r="AH71" s="45">
        <f t="shared" si="294"/>
        <v>3981912.1899999995</v>
      </c>
      <c r="AI71" s="45">
        <f>AI91+AI96+AI99+AI102+AI106+AI110+AI114+AI77+AI78+AI79+AI80+AI85+AI86+AI87+AI88+AI89+AI90+AI117</f>
        <v>6329.4720000000016</v>
      </c>
      <c r="AJ71" s="45">
        <f t="shared" si="295"/>
        <v>3988241.6619999995</v>
      </c>
      <c r="AK71" s="45">
        <f>AK91+AK96+AK99+AK102+AK106+AK110+AK114+AK77+AK78+AK79+AK80+AK85+AK86+AK87+AK88+AK89+AK90+AK117</f>
        <v>3032.1309999999999</v>
      </c>
      <c r="AL71" s="45">
        <f t="shared" si="296"/>
        <v>3991273.7929999996</v>
      </c>
      <c r="AM71" s="45">
        <f>AM91+AM96+AM99+AM102+AM106+AM110+AM114+AM77+AM78+AM79+AM80+AM85+AM86+AM87+AM88+AM89+AM90+AM117</f>
        <v>144083.98800000001</v>
      </c>
      <c r="AN71" s="45">
        <f t="shared" si="297"/>
        <v>4135357.7809999995</v>
      </c>
      <c r="AO71" s="21">
        <f>AO91+AO96+AO99+AO102+AO106+AO110+AO114+AO77+AO78+AO79+AO80+AO85+AO86+AO87+AO88+AO89+AO90+AO117</f>
        <v>169</v>
      </c>
      <c r="AP71" s="45">
        <f t="shared" si="298"/>
        <v>4135526.7809999995</v>
      </c>
      <c r="AQ71" s="45">
        <f>AQ91+AQ96+AQ99+AQ102+AQ106+AQ110+AQ114+AQ77+AQ78+AQ79+AQ80+AQ85+AQ86+AQ87+AQ88+AQ89+AQ90+AQ117</f>
        <v>310363.75199999998</v>
      </c>
      <c r="AR71" s="21">
        <f t="shared" si="299"/>
        <v>4445890.5329999998</v>
      </c>
      <c r="AS71" s="45">
        <f>AS91+AS96+AS99+AS102+AS106+AS110+AS114+AS77+AS78+AS79+AS80+AS85+AS86+AS87+AS88+AS89+AS90</f>
        <v>1770047.7999999998</v>
      </c>
      <c r="AT71" s="45">
        <f>AT91+AT96+AT99+AT102+AT106+AT110+AT114+AT77+AT78+AT79+AT80+AT85+AT86+AT87+AT88+AT89+AT90</f>
        <v>-12263.9</v>
      </c>
      <c r="AU71" s="45">
        <f t="shared" si="13"/>
        <v>1757783.9</v>
      </c>
      <c r="AV71" s="45">
        <f>AV91+AV96+AV99+AV102+AV106+AV110+AV114+AV77+AV78+AV79+AV80+AV85+AV86+AV87+AV88+AV89+AV90+AV117</f>
        <v>101540.185</v>
      </c>
      <c r="AW71" s="45">
        <f t="shared" si="224"/>
        <v>1859324.085</v>
      </c>
      <c r="AX71" s="45">
        <f>AX91+AX96+AX99+AX102+AX106+AX110+AX114+AX77+AX78+AX79+AX80+AX85+AX86+AX87+AX88+AX89+AX90+AX117</f>
        <v>-71.385000000000005</v>
      </c>
      <c r="AY71" s="45">
        <f t="shared" si="225"/>
        <v>1859252.7</v>
      </c>
      <c r="AZ71" s="45">
        <f>AZ91+AZ96+AZ99+AZ102+AZ106+AZ110+AZ114+AZ77+AZ78+AZ79+AZ80+AZ85+AZ86+AZ87+AZ88+AZ89+AZ90+AZ117</f>
        <v>-80676.462</v>
      </c>
      <c r="BA71" s="45">
        <f t="shared" si="226"/>
        <v>1778576.2379999999</v>
      </c>
      <c r="BB71" s="45">
        <f>BB91+BB96+BB99+BB102+BB106+BB110+BB114+BB77+BB78+BB79+BB80+BB85+BB86+BB87+BB88+BB89+BB90+BB117</f>
        <v>0</v>
      </c>
      <c r="BC71" s="45">
        <f t="shared" si="227"/>
        <v>1778576.2379999999</v>
      </c>
      <c r="BD71" s="45">
        <f>BD91+BD96+BD99+BD102+BD106+BD110+BD114+BD77+BD78+BD79+BD80+BD85+BD86+BD87+BD88+BD89+BD90+BD117</f>
        <v>-31992.743000000002</v>
      </c>
      <c r="BE71" s="45">
        <f t="shared" si="300"/>
        <v>1746583.4949999999</v>
      </c>
      <c r="BF71" s="45">
        <f>BF91+BF96+BF99+BF102+BF106+BF110+BF114+BF77+BF78+BF79+BF80+BF85+BF86+BF87+BF88+BF89+BF90+BF117</f>
        <v>0</v>
      </c>
      <c r="BG71" s="45">
        <f t="shared" si="301"/>
        <v>1746583.4949999999</v>
      </c>
      <c r="BH71" s="45">
        <f>BH91+BH96+BH99+BH102+BH106+BH110+BH114+BH77+BH78+BH79+BH80+BH85+BH86+BH87+BH88+BH89+BH90+BH117</f>
        <v>11568.233</v>
      </c>
      <c r="BI71" s="45">
        <f t="shared" si="302"/>
        <v>1758151.7279999999</v>
      </c>
      <c r="BJ71" s="45">
        <f>BJ91+BJ96+BJ99+BJ102+BJ106+BJ110+BJ114+BJ77+BJ78+BJ79+BJ80+BJ85+BJ86+BJ87+BJ88+BJ89+BJ90+BJ117</f>
        <v>0</v>
      </c>
      <c r="BK71" s="45">
        <f t="shared" si="303"/>
        <v>1758151.7279999999</v>
      </c>
      <c r="BL71" s="45">
        <f>BL91+BL96+BL99+BL102+BL106+BL110+BL114+BL77+BL78+BL79+BL80+BL85+BL86+BL87+BL88+BL89+BL90+BL117</f>
        <v>0</v>
      </c>
      <c r="BM71" s="45">
        <f t="shared" si="304"/>
        <v>1758151.7279999999</v>
      </c>
      <c r="BN71" s="45">
        <f>BN91+BN96+BN99+BN102+BN106+BN110+BN114+BN77+BN78+BN79+BN80+BN85+BN86+BN87+BN88+BN89+BN90+BN117</f>
        <v>0</v>
      </c>
      <c r="BO71" s="45">
        <f t="shared" si="305"/>
        <v>1758151.7279999999</v>
      </c>
      <c r="BP71" s="45">
        <f>BP91+BP96+BP99+BP102+BP106+BP110+BP114+BP77+BP78+BP79+BP80+BP85+BP86+BP87+BP88+BP89+BP90+BP117</f>
        <v>0</v>
      </c>
      <c r="BQ71" s="45">
        <f t="shared" si="306"/>
        <v>1758151.7279999999</v>
      </c>
      <c r="BR71" s="45">
        <f>BR91+BR96+BR99+BR102+BR106+BR110+BR114+BR77+BR78+BR79+BR80+BR85+BR86+BR87+BR88+BR89+BR90+BR117</f>
        <v>-53916.762000000002</v>
      </c>
      <c r="BS71" s="45">
        <f t="shared" si="307"/>
        <v>1704234.9659999998</v>
      </c>
      <c r="BT71" s="45">
        <f>BT91+BT96+BT99+BT102+BT106+BT110+BT114+BT77+BT78+BT79+BT80+BT85+BT86+BT87+BT88+BT89+BT90+BT117</f>
        <v>-36000</v>
      </c>
      <c r="BU71" s="45">
        <f t="shared" si="308"/>
        <v>1668234.9659999998</v>
      </c>
      <c r="BV71" s="45">
        <f>BV91+BV96+BV99+BV102+BV106+BV110+BV114+BV77+BV78+BV79+BV80+BV85+BV86+BV87+BV88+BV89+BV90+BV117</f>
        <v>17233.900000000023</v>
      </c>
      <c r="BW71" s="21">
        <f t="shared" si="309"/>
        <v>1685468.8659999999</v>
      </c>
      <c r="BX71" s="45">
        <f>BX91+BX96+BX99+BX102+BX106+BX110+BX114+BX77+BX78+BX79+BX80+BX85+BX86+BX87+BX88+BX89+BX90</f>
        <v>855868</v>
      </c>
      <c r="BY71" s="45">
        <f>BY91+BY96+BY99+BY102+BY106+BY110+BY114+BY77+BY78+BY79+BY80+BY85+BY86+BY87+BY88+BY89+BY90</f>
        <v>0</v>
      </c>
      <c r="BZ71" s="46">
        <f t="shared" si="16"/>
        <v>855868</v>
      </c>
      <c r="CA71" s="45">
        <f>CA91+CA96+CA99+CA102+CA106+CA110+CA114+CA77+CA78+CA79+CA80+CA85+CA86+CA87+CA88+CA89+CA90+CA117</f>
        <v>0.10000000000218279</v>
      </c>
      <c r="CB71" s="46">
        <f t="shared" si="238"/>
        <v>855868.1</v>
      </c>
      <c r="CC71" s="45">
        <f>CC91+CC96+CC99+CC102+CC106+CC110+CC114+CC77+CC78+CC79+CC80+CC85+CC86+CC87+CC88+CC89+CC90+CC117</f>
        <v>0</v>
      </c>
      <c r="CD71" s="46">
        <f t="shared" si="239"/>
        <v>855868.1</v>
      </c>
      <c r="CE71" s="45">
        <f>CE91+CE96+CE99+CE102+CE106+CE110+CE114+CE77+CE78+CE79+CE80+CE85+CE86+CE87+CE88+CE89+CE90+CE117</f>
        <v>0</v>
      </c>
      <c r="CF71" s="46">
        <f t="shared" si="240"/>
        <v>855868.1</v>
      </c>
      <c r="CG71" s="45">
        <f>CG91+CG96+CG99+CG102+CG106+CG110+CG114+CG77+CG78+CG79+CG80+CG85+CG86+CG87+CG88+CG89+CG90+CG117</f>
        <v>0</v>
      </c>
      <c r="CH71" s="46">
        <f t="shared" si="241"/>
        <v>855868.1</v>
      </c>
      <c r="CI71" s="45">
        <f>CI91+CI96+CI99+CI102+CI106+CI110+CI114+CI77+CI78+CI79+CI80+CI85+CI86+CI87+CI88+CI89+CI90+CI117</f>
        <v>0</v>
      </c>
      <c r="CJ71" s="46">
        <f t="shared" si="310"/>
        <v>855868.1</v>
      </c>
      <c r="CK71" s="45">
        <f>CK91+CK96+CK99+CK102+CK106+CK110+CK114+CK77+CK78+CK79+CK80+CK85+CK86+CK87+CK88+CK89+CK90+CK117</f>
        <v>0</v>
      </c>
      <c r="CL71" s="46">
        <f t="shared" si="311"/>
        <v>855868.1</v>
      </c>
      <c r="CM71" s="45">
        <f>CM91+CM96+CM99+CM102+CM106+CM110+CM114+CM77+CM78+CM79+CM80+CM85+CM86+CM87+CM88+CM89+CM90+CM117</f>
        <v>0</v>
      </c>
      <c r="CN71" s="46">
        <f t="shared" si="312"/>
        <v>855868.1</v>
      </c>
      <c r="CO71" s="45">
        <f>CO91+CO96+CO99+CO102+CO106+CO110+CO114+CO77+CO78+CO79+CO80+CO85+CO86+CO87+CO88+CO89+CO90+CO117</f>
        <v>0</v>
      </c>
      <c r="CP71" s="46">
        <f t="shared" si="313"/>
        <v>855868.1</v>
      </c>
      <c r="CQ71" s="45">
        <f>CQ91+CQ96+CQ99+CQ102+CQ106+CQ110+CQ114+CQ77+CQ78+CQ79+CQ80+CQ85+CQ86+CQ87+CQ88+CQ89+CQ90+CQ117</f>
        <v>0</v>
      </c>
      <c r="CR71" s="46">
        <f t="shared" si="314"/>
        <v>855868.1</v>
      </c>
      <c r="CS71" s="45">
        <f>CS91+CS96+CS99+CS102+CS106+CS110+CS114+CS77+CS78+CS79+CS80+CS85+CS86+CS87+CS88+CS89+CS90+CS117</f>
        <v>0</v>
      </c>
      <c r="CT71" s="46">
        <f t="shared" si="315"/>
        <v>855868.1</v>
      </c>
      <c r="CU71" s="45">
        <f>CU91+CU96+CU99+CU102+CU106+CU110+CU114+CU77+CU78+CU79+CU80+CU85+CU86+CU87+CU88+CU89+CU90+CU117</f>
        <v>53916.762000000002</v>
      </c>
      <c r="CV71" s="46">
        <f t="shared" si="316"/>
        <v>909784.86199999996</v>
      </c>
      <c r="CW71" s="45">
        <f>CW91+CW96+CW99+CW102+CW106+CW110+CW114+CW77+CW78+CW79+CW80+CW85+CW86+CW87+CW88+CW89+CW90+CW117</f>
        <v>0</v>
      </c>
      <c r="CX71" s="46">
        <f t="shared" si="317"/>
        <v>909784.86199999996</v>
      </c>
      <c r="CY71" s="45">
        <f>CY91+CY96+CY99+CY102+CY106+CY110+CY114+CY77+CY78+CY79+CY80+CY85+CY86+CY87+CY88+CY89+CY90+CY117</f>
        <v>25025</v>
      </c>
      <c r="CZ71" s="22">
        <f t="shared" si="318"/>
        <v>934809.86199999996</v>
      </c>
      <c r="DA71" s="47"/>
      <c r="DB71" s="48"/>
      <c r="DC71" s="55"/>
      <c r="DD71" s="49"/>
    </row>
    <row r="72" spans="1:108" x14ac:dyDescent="0.3">
      <c r="A72" s="1"/>
      <c r="B72" s="28" t="s">
        <v>5</v>
      </c>
      <c r="C72" s="6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21"/>
      <c r="AP72" s="45"/>
      <c r="AQ72" s="45"/>
      <c r="AR72" s="21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21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21"/>
      <c r="DA72" s="47"/>
      <c r="DB72" s="48"/>
      <c r="DC72" s="55"/>
      <c r="DD72" s="49"/>
    </row>
    <row r="73" spans="1:108" s="49" customFormat="1" hidden="1" x14ac:dyDescent="0.3">
      <c r="A73" s="44"/>
      <c r="B73" s="50" t="s">
        <v>6</v>
      </c>
      <c r="C73" s="56"/>
      <c r="D73" s="45">
        <f>D93+D77+D78+D79+D80+D85+D86+D87+D88+D89+D90</f>
        <v>341274.1</v>
      </c>
      <c r="E73" s="45">
        <f>E93+E77+E78+E79+E80+E85+E86+E87+E88+E89+E90</f>
        <v>111081.14199999999</v>
      </c>
      <c r="F73" s="45">
        <f t="shared" si="0"/>
        <v>452355.24199999997</v>
      </c>
      <c r="G73" s="45">
        <f>G93+G77+G78+G79+G85+G86+G87+G88+G89+G90+G117+G82</f>
        <v>26916.989999999998</v>
      </c>
      <c r="H73" s="45">
        <f t="shared" ref="H73:H91" si="319">F73+G73</f>
        <v>479272.23199999996</v>
      </c>
      <c r="I73" s="45">
        <f>I93+I77+I78+I79+I85+I86+I87+I88+I89+I90+I117+I82</f>
        <v>3013.248</v>
      </c>
      <c r="J73" s="45">
        <f t="shared" ref="J73:J80" si="320">H73+I73</f>
        <v>482285.48</v>
      </c>
      <c r="K73" s="45">
        <f>K93+K77+K78+K79+K85+K86+K87+K88+K89+K90+K117+K82</f>
        <v>124060.12599999999</v>
      </c>
      <c r="L73" s="45">
        <f t="shared" ref="L73:L80" si="321">J73+K73</f>
        <v>606345.60599999991</v>
      </c>
      <c r="M73" s="45">
        <f>M93+M77+M78+M79+M85+M86+M87+M88+M89+M90+M117+M82</f>
        <v>6186.5230000000001</v>
      </c>
      <c r="N73" s="45">
        <f t="shared" ref="N73:N80" si="322">L73+M73</f>
        <v>612532.12899999996</v>
      </c>
      <c r="O73" s="45">
        <f>O93+O77+O78+O79+O85+O86+O87+O88+O89+O90+O117+O82</f>
        <v>66819.120999999999</v>
      </c>
      <c r="P73" s="45">
        <f t="shared" ref="P73:P80" si="323">N73+O73</f>
        <v>679351.25</v>
      </c>
      <c r="Q73" s="45">
        <f>Q93+Q77+Q78+Q79+Q85+Q86+Q87+Q88+Q89+Q90+Q117+Q82</f>
        <v>6573.6139999999996</v>
      </c>
      <c r="R73" s="45">
        <f t="shared" ref="R73:R80" si="324">P73+Q73</f>
        <v>685924.86399999994</v>
      </c>
      <c r="S73" s="45">
        <f>S93+S77+S78+S79+S85+S86+S87+S88+S89+S90+S117+S82</f>
        <v>30613.279999999999</v>
      </c>
      <c r="T73" s="45">
        <f t="shared" ref="T73:T80" si="325">R73+S73</f>
        <v>716538.14399999997</v>
      </c>
      <c r="U73" s="45">
        <f>U93+U77+U78+U79+U85+U86+U87+U88+U89+U90+U117+U82</f>
        <v>458.553</v>
      </c>
      <c r="V73" s="45">
        <f t="shared" ref="V73:V80" si="326">T73+U73</f>
        <v>716996.69699999993</v>
      </c>
      <c r="W73" s="45">
        <f>W93+W77+W78+W79+W85+W86+W87+W88+W89+W90+W117+W82</f>
        <v>109581.41800000001</v>
      </c>
      <c r="X73" s="45">
        <f t="shared" ref="X73:X80" si="327">V73+W73</f>
        <v>826578.11499999999</v>
      </c>
      <c r="Y73" s="45">
        <f>Y93+Y77+Y78+Y79+Y85+Y86+Y87+Y88+Y89+Y90+Y117+Y82</f>
        <v>578.87699999999995</v>
      </c>
      <c r="Z73" s="45">
        <f t="shared" ref="Z73:Z80" si="328">X73+Y73</f>
        <v>827156.99199999997</v>
      </c>
      <c r="AA73" s="45">
        <f>AA93+AA77+AA78+AA79+AA85+AA86+AA87+AA88+AA89+AA90+AA117+AA82</f>
        <v>96859.934999999998</v>
      </c>
      <c r="AB73" s="45">
        <f t="shared" ref="AB73:AB80" si="329">Z73+AA73</f>
        <v>924016.92699999991</v>
      </c>
      <c r="AC73" s="45">
        <f>AC93+AC77+AC78+AC79+AC85+AC86+AC87+AC88+AC89+AC90+AC117+AC82</f>
        <v>21602.899000000001</v>
      </c>
      <c r="AD73" s="45">
        <f t="shared" ref="AD73:AD80" si="330">AB73+AC73</f>
        <v>945619.82599999988</v>
      </c>
      <c r="AE73" s="45">
        <f>AE93+AE77+AE78+AE79+AE85+AE86+AE87+AE88+AE89+AE90+AE117+AE82</f>
        <v>18461.374</v>
      </c>
      <c r="AF73" s="45">
        <f t="shared" ref="AF73:AF80" si="331">AD73+AE73</f>
        <v>964081.19999999984</v>
      </c>
      <c r="AG73" s="45">
        <f>AG93+AG77+AG78+AG79+AG85+AG86+AG87+AG88+AG89+AG90+AG117+AG82</f>
        <v>803.89</v>
      </c>
      <c r="AH73" s="45">
        <f t="shared" ref="AH73:AH80" si="332">AF73+AG73</f>
        <v>964885.08999999985</v>
      </c>
      <c r="AI73" s="45">
        <f>AI93+AI77+AI78+AI79+AI85+AI86+AI87+AI88+AI89+AI90+AI117+AI82</f>
        <v>6329.4720000000016</v>
      </c>
      <c r="AJ73" s="45">
        <f t="shared" ref="AJ73:AJ80" si="333">AH73+AI73</f>
        <v>971214.5619999998</v>
      </c>
      <c r="AK73" s="45">
        <f>AK93+AK77+AK78+AK79+AK85+AK86+AK87+AK88+AK89+AK90+AK117+AK82</f>
        <v>3032.1309999999999</v>
      </c>
      <c r="AL73" s="45">
        <f t="shared" ref="AL73:AL80" si="334">AJ73+AK73</f>
        <v>974246.69299999985</v>
      </c>
      <c r="AM73" s="45">
        <f>AM93+AM77+AM78+AM79+AM85+AM86+AM87+AM88+AM89+AM90+AM117+AM82</f>
        <v>144083.98800000001</v>
      </c>
      <c r="AN73" s="45">
        <f t="shared" ref="AN73:AN80" si="335">AL73+AM73</f>
        <v>1118330.6809999999</v>
      </c>
      <c r="AO73" s="21">
        <f>AO93+AO77+AO78+AO79+AO85+AO86+AO87+AO88+AO89+AO90+AO117+AO82</f>
        <v>169</v>
      </c>
      <c r="AP73" s="45">
        <f t="shared" ref="AP73:AP80" si="336">AN73+AO73</f>
        <v>1118499.6809999999</v>
      </c>
      <c r="AQ73" s="45">
        <f>AQ93+AQ77+AQ78+AQ79+AQ85+AQ86+AQ87+AQ88+AQ89+AQ90+AQ117+AQ82</f>
        <v>128228.95199999999</v>
      </c>
      <c r="AR73" s="45">
        <f t="shared" ref="AR73:AR80" si="337">AP73+AQ73</f>
        <v>1246728.6329999999</v>
      </c>
      <c r="AS73" s="45">
        <f>AS93+AS77+AS78+AS79+AS80+AS85+AS86+AS87+AS88+AS89+AS90</f>
        <v>747887</v>
      </c>
      <c r="AT73" s="45">
        <f>AT93+AT77+AT78+AT79+AT80+AT85+AT86+AT87+AT88+AT89+AT90</f>
        <v>-12263.9</v>
      </c>
      <c r="AU73" s="45">
        <f t="shared" si="13"/>
        <v>735623.1</v>
      </c>
      <c r="AV73" s="45">
        <f>AV93+AV77+AV78+AV79+AV85+AV86+AV87+AV88+AV89+AV90+AV117+AV82</f>
        <v>30271.384999999998</v>
      </c>
      <c r="AW73" s="45">
        <f t="shared" ref="AW73:AW80" si="338">AU73+AV73</f>
        <v>765894.48499999999</v>
      </c>
      <c r="AX73" s="45">
        <f>AX93+AX77+AX78+AX79+AX85+AX86+AX87+AX88+AX89+AX90+AX117+AX82</f>
        <v>-71.385000000000005</v>
      </c>
      <c r="AY73" s="45">
        <f t="shared" ref="AY73:AY80" si="339">AW73+AX73</f>
        <v>765823.1</v>
      </c>
      <c r="AZ73" s="45">
        <f>AZ93+AZ77+AZ78+AZ79+AZ85+AZ86+AZ87+AZ88+AZ89+AZ90+AZ117+AZ82</f>
        <v>-80676.462</v>
      </c>
      <c r="BA73" s="45">
        <f t="shared" ref="BA73:BA80" si="340">AY73+AZ73</f>
        <v>685146.63800000004</v>
      </c>
      <c r="BB73" s="45">
        <f>BB93+BB77+BB78+BB79+BB85+BB86+BB87+BB88+BB89+BB90+BB117+BB82</f>
        <v>0</v>
      </c>
      <c r="BC73" s="45">
        <f t="shared" ref="BC73:BC80" si="341">BA73+BB73</f>
        <v>685146.63800000004</v>
      </c>
      <c r="BD73" s="45">
        <f>BD93+BD77+BD78+BD79+BD85+BD86+BD87+BD88+BD89+BD90+BD117+BD82</f>
        <v>-31992.742999999999</v>
      </c>
      <c r="BE73" s="45">
        <f t="shared" ref="BE73:BE80" si="342">BC73+BD73</f>
        <v>653153.89500000002</v>
      </c>
      <c r="BF73" s="45">
        <f>BF93+BF77+BF78+BF79+BF85+BF86+BF87+BF88+BF89+BF90+BF117+BF82</f>
        <v>0</v>
      </c>
      <c r="BG73" s="45">
        <f t="shared" ref="BG73:BG80" si="343">BE73+BF73</f>
        <v>653153.89500000002</v>
      </c>
      <c r="BH73" s="45">
        <f>BH93+BH77+BH78+BH79+BH85+BH86+BH87+BH88+BH89+BH90+BH117+BH82</f>
        <v>11568.233</v>
      </c>
      <c r="BI73" s="45">
        <f t="shared" ref="BI73:BI80" si="344">BG73+BH73</f>
        <v>664722.12800000003</v>
      </c>
      <c r="BJ73" s="45">
        <f>BJ93+BJ77+BJ78+BJ79+BJ85+BJ86+BJ87+BJ88+BJ89+BJ90+BJ117+BJ82</f>
        <v>0</v>
      </c>
      <c r="BK73" s="45">
        <f t="shared" ref="BK73:BK80" si="345">BI73+BJ73</f>
        <v>664722.12800000003</v>
      </c>
      <c r="BL73" s="45">
        <f>BL93+BL77+BL78+BL79+BL85+BL86+BL87+BL88+BL89+BL90+BL117+BL82</f>
        <v>0</v>
      </c>
      <c r="BM73" s="45">
        <f t="shared" ref="BM73:BM80" si="346">BK73+BL73</f>
        <v>664722.12800000003</v>
      </c>
      <c r="BN73" s="45">
        <f>BN93+BN77+BN78+BN79+BN85+BN86+BN87+BN88+BN89+BN90+BN117+BN82</f>
        <v>0</v>
      </c>
      <c r="BO73" s="45">
        <f t="shared" ref="BO73:BO80" si="347">BM73+BN73</f>
        <v>664722.12800000003</v>
      </c>
      <c r="BP73" s="45">
        <f>BP93+BP77+BP78+BP79+BP85+BP86+BP87+BP88+BP89+BP90+BP117+BP82</f>
        <v>0</v>
      </c>
      <c r="BQ73" s="45">
        <f t="shared" ref="BQ73:BQ80" si="348">BO73+BP73</f>
        <v>664722.12800000003</v>
      </c>
      <c r="BR73" s="45">
        <f>BR93+BR77+BR78+BR79+BR85+BR86+BR87+BR88+BR89+BR90+BR117+BR82</f>
        <v>-53916.762000000002</v>
      </c>
      <c r="BS73" s="45">
        <f t="shared" ref="BS73:BS80" si="349">BQ73+BR73</f>
        <v>610805.36600000004</v>
      </c>
      <c r="BT73" s="45">
        <f>BT93+BT77+BT78+BT79+BT85+BT86+BT87+BT88+BT89+BT90+BT117+BT82</f>
        <v>-36000</v>
      </c>
      <c r="BU73" s="45">
        <f t="shared" ref="BU73:BU80" si="350">BS73+BT73</f>
        <v>574805.36600000004</v>
      </c>
      <c r="BV73" s="45">
        <f>BV93+BV77+BV78+BV79+BV85+BV86+BV87+BV88+BV89+BV90+BV117+BV82</f>
        <v>0</v>
      </c>
      <c r="BW73" s="45">
        <f t="shared" ref="BW73:BW80" si="351">BU73+BV73</f>
        <v>574805.36600000004</v>
      </c>
      <c r="BX73" s="45">
        <f>BX93+BX77+BX78+BX79+BX80+BX85+BX86+BX87+BX88+BX89+BX90</f>
        <v>597162.19999999995</v>
      </c>
      <c r="BY73" s="45">
        <f>BY93+BY77+BY78+BY79+BY80+BY85+BY86+BY87+BY88+BY89+BY90</f>
        <v>0</v>
      </c>
      <c r="BZ73" s="46">
        <f t="shared" si="16"/>
        <v>597162.19999999995</v>
      </c>
      <c r="CA73" s="45">
        <f>CA93+CA77+CA78+CA79+CA85+CA86+CA87+CA88+CA89+CA90+CA117+CA82</f>
        <v>0</v>
      </c>
      <c r="CB73" s="46">
        <f t="shared" ref="CB73:CB80" si="352">BZ73+CA73</f>
        <v>597162.19999999995</v>
      </c>
      <c r="CC73" s="45">
        <f>CC93+CC77+CC78+CC79+CC85+CC86+CC87+CC88+CC89+CC90+CC117+CC82</f>
        <v>0</v>
      </c>
      <c r="CD73" s="46">
        <f t="shared" ref="CD73:CD80" si="353">CB73+CC73</f>
        <v>597162.19999999995</v>
      </c>
      <c r="CE73" s="45">
        <f>CE93+CE77+CE78+CE79+CE85+CE86+CE87+CE88+CE89+CE90+CE117+CE82</f>
        <v>0</v>
      </c>
      <c r="CF73" s="46">
        <f t="shared" ref="CF73:CF80" si="354">CD73+CE73</f>
        <v>597162.19999999995</v>
      </c>
      <c r="CG73" s="45">
        <f>CG93+CG77+CG78+CG79+CG85+CG86+CG87+CG88+CG89+CG90+CG117+CG82</f>
        <v>0</v>
      </c>
      <c r="CH73" s="46">
        <f t="shared" ref="CH73:CH80" si="355">CF73+CG73</f>
        <v>597162.19999999995</v>
      </c>
      <c r="CI73" s="45">
        <f>CI93+CI77+CI78+CI79+CI85+CI86+CI87+CI88+CI89+CI90+CI117+CI82</f>
        <v>0</v>
      </c>
      <c r="CJ73" s="46">
        <f t="shared" ref="CJ73:CJ80" si="356">CH73+CI73</f>
        <v>597162.19999999995</v>
      </c>
      <c r="CK73" s="45">
        <f>CK93+CK77+CK78+CK79+CK85+CK86+CK87+CK88+CK89+CK90+CK117+CK82</f>
        <v>0</v>
      </c>
      <c r="CL73" s="46">
        <f t="shared" ref="CL73:CL80" si="357">CJ73+CK73</f>
        <v>597162.19999999995</v>
      </c>
      <c r="CM73" s="45">
        <f>CM93+CM77+CM78+CM79+CM85+CM86+CM87+CM88+CM89+CM90+CM117+CM82</f>
        <v>0</v>
      </c>
      <c r="CN73" s="46">
        <f t="shared" ref="CN73:CN80" si="358">CL73+CM73</f>
        <v>597162.19999999995</v>
      </c>
      <c r="CO73" s="45">
        <f>CO93+CO77+CO78+CO79+CO85+CO86+CO87+CO88+CO89+CO90+CO117+CO82</f>
        <v>0</v>
      </c>
      <c r="CP73" s="46">
        <f t="shared" ref="CP73:CP80" si="359">CN73+CO73</f>
        <v>597162.19999999995</v>
      </c>
      <c r="CQ73" s="45">
        <f>CQ93+CQ77+CQ78+CQ79+CQ85+CQ86+CQ87+CQ88+CQ89+CQ90+CQ117+CQ82</f>
        <v>0</v>
      </c>
      <c r="CR73" s="46">
        <f t="shared" ref="CR73:CR80" si="360">CP73+CQ73</f>
        <v>597162.19999999995</v>
      </c>
      <c r="CS73" s="45">
        <f>CS93+CS77+CS78+CS79+CS85+CS86+CS87+CS88+CS89+CS90+CS117+CS82</f>
        <v>0</v>
      </c>
      <c r="CT73" s="46">
        <f t="shared" ref="CT73:CT80" si="361">CR73+CS73</f>
        <v>597162.19999999995</v>
      </c>
      <c r="CU73" s="45">
        <f>CU93+CU77+CU78+CU79+CU85+CU86+CU87+CU88+CU89+CU90+CU117+CU82</f>
        <v>53916.762000000002</v>
      </c>
      <c r="CV73" s="46">
        <f t="shared" ref="CV73:CV80" si="362">CT73+CU73</f>
        <v>651078.96199999994</v>
      </c>
      <c r="CW73" s="45">
        <f>CW93+CW77+CW78+CW79+CW85+CW86+CW87+CW88+CW89+CW90+CW117+CW82</f>
        <v>0</v>
      </c>
      <c r="CX73" s="46">
        <f t="shared" ref="CX73:CX80" si="363">CV73+CW73</f>
        <v>651078.96199999994</v>
      </c>
      <c r="CY73" s="45">
        <f>CY93+CY77+CY78+CY79+CY85+CY86+CY87+CY88+CY89+CY90+CY117+CY82</f>
        <v>0</v>
      </c>
      <c r="CZ73" s="46">
        <f t="shared" ref="CZ73:CZ80" si="364">CX73+CY73</f>
        <v>651078.96199999994</v>
      </c>
      <c r="DA73" s="47"/>
      <c r="DB73" s="48" t="s">
        <v>28</v>
      </c>
      <c r="DC73" s="55"/>
    </row>
    <row r="74" spans="1:108" x14ac:dyDescent="0.3">
      <c r="A74" s="1"/>
      <c r="B74" s="64" t="s">
        <v>11</v>
      </c>
      <c r="C74" s="65"/>
      <c r="D74" s="45">
        <f>D94+D101+D104</f>
        <v>248312.09999999998</v>
      </c>
      <c r="E74" s="45">
        <f>E94+E101+E104</f>
        <v>0</v>
      </c>
      <c r="F74" s="45">
        <f t="shared" si="0"/>
        <v>248312.09999999998</v>
      </c>
      <c r="G74" s="45">
        <f>G94+G101+G104+G83</f>
        <v>-1892.7999999999993</v>
      </c>
      <c r="H74" s="45">
        <f>F74+G74</f>
        <v>246419.3</v>
      </c>
      <c r="I74" s="45">
        <f>I94+I101+I104+I83</f>
        <v>0</v>
      </c>
      <c r="J74" s="45">
        <f t="shared" si="320"/>
        <v>246419.3</v>
      </c>
      <c r="K74" s="45">
        <f>K94+K101+K104+K83</f>
        <v>0</v>
      </c>
      <c r="L74" s="45">
        <f t="shared" si="321"/>
        <v>246419.3</v>
      </c>
      <c r="M74" s="45">
        <f>M94+M101+M104+M83</f>
        <v>0</v>
      </c>
      <c r="N74" s="45">
        <f t="shared" si="322"/>
        <v>246419.3</v>
      </c>
      <c r="O74" s="45">
        <f>O94+O101+O104+O83</f>
        <v>0</v>
      </c>
      <c r="P74" s="45">
        <f t="shared" si="323"/>
        <v>246419.3</v>
      </c>
      <c r="Q74" s="45">
        <f>Q94+Q101+Q104+Q83</f>
        <v>0</v>
      </c>
      <c r="R74" s="45">
        <f t="shared" si="324"/>
        <v>246419.3</v>
      </c>
      <c r="S74" s="45">
        <f>S94+S101+S104+S83</f>
        <v>0</v>
      </c>
      <c r="T74" s="45">
        <f t="shared" si="325"/>
        <v>246419.3</v>
      </c>
      <c r="U74" s="45">
        <f>U94+U101+U104+U83</f>
        <v>0</v>
      </c>
      <c r="V74" s="45">
        <f t="shared" si="326"/>
        <v>246419.3</v>
      </c>
      <c r="W74" s="45">
        <f>W94+W101+W104+W83</f>
        <v>0</v>
      </c>
      <c r="X74" s="45">
        <f t="shared" si="327"/>
        <v>246419.3</v>
      </c>
      <c r="Y74" s="45">
        <f>Y94+Y101+Y104+Y83</f>
        <v>0</v>
      </c>
      <c r="Z74" s="45">
        <f t="shared" si="328"/>
        <v>246419.3</v>
      </c>
      <c r="AA74" s="45">
        <f>AA94+AA101+AA104+AA83</f>
        <v>0</v>
      </c>
      <c r="AB74" s="45">
        <f t="shared" si="329"/>
        <v>246419.3</v>
      </c>
      <c r="AC74" s="45">
        <f>AC94+AC101+AC104+AC83</f>
        <v>0</v>
      </c>
      <c r="AD74" s="45">
        <f t="shared" si="330"/>
        <v>246419.3</v>
      </c>
      <c r="AE74" s="45">
        <f>AE94+AE101+AE104+AE83</f>
        <v>0</v>
      </c>
      <c r="AF74" s="45">
        <f t="shared" si="331"/>
        <v>246419.3</v>
      </c>
      <c r="AG74" s="45">
        <f>AG94+AG101+AG104+AG83</f>
        <v>0</v>
      </c>
      <c r="AH74" s="45">
        <f t="shared" si="332"/>
        <v>246419.3</v>
      </c>
      <c r="AI74" s="45">
        <f>AI94+AI101+AI104+AI83</f>
        <v>0</v>
      </c>
      <c r="AJ74" s="45">
        <f t="shared" si="333"/>
        <v>246419.3</v>
      </c>
      <c r="AK74" s="45">
        <f>AK94+AK101+AK104+AK83</f>
        <v>0</v>
      </c>
      <c r="AL74" s="45">
        <f t="shared" si="334"/>
        <v>246419.3</v>
      </c>
      <c r="AM74" s="45">
        <f>AM94+AM101+AM104+AM83</f>
        <v>0</v>
      </c>
      <c r="AN74" s="45">
        <f t="shared" si="335"/>
        <v>246419.3</v>
      </c>
      <c r="AO74" s="21">
        <f>AO94+AO101+AO104+AO83</f>
        <v>0</v>
      </c>
      <c r="AP74" s="45">
        <f t="shared" si="336"/>
        <v>246419.3</v>
      </c>
      <c r="AQ74" s="45">
        <f>AQ94+AQ101+AQ104+AQ83+AQ112+AQ108</f>
        <v>25532.1</v>
      </c>
      <c r="AR74" s="21">
        <f t="shared" si="337"/>
        <v>271951.39999999997</v>
      </c>
      <c r="AS74" s="45">
        <f t="shared" ref="AS74:BX74" si="365">AS94+AS101+AS104</f>
        <v>560329.6</v>
      </c>
      <c r="AT74" s="45">
        <f>AT94+AT101+AT104</f>
        <v>0</v>
      </c>
      <c r="AU74" s="45">
        <f t="shared" si="13"/>
        <v>560329.6</v>
      </c>
      <c r="AV74" s="45">
        <f>AV94+AV101+AV104+AV83</f>
        <v>-8860.8000000000011</v>
      </c>
      <c r="AW74" s="45">
        <f t="shared" si="338"/>
        <v>551468.79999999993</v>
      </c>
      <c r="AX74" s="45">
        <f>AX94+AX101+AX104+AX83</f>
        <v>0</v>
      </c>
      <c r="AY74" s="45">
        <f t="shared" si="339"/>
        <v>551468.79999999993</v>
      </c>
      <c r="AZ74" s="45">
        <f>AZ94+AZ101+AZ104+AZ83</f>
        <v>0</v>
      </c>
      <c r="BA74" s="45">
        <f t="shared" si="340"/>
        <v>551468.79999999993</v>
      </c>
      <c r="BB74" s="45">
        <f>BB94+BB101+BB104+BB83</f>
        <v>0</v>
      </c>
      <c r="BC74" s="45">
        <f t="shared" si="341"/>
        <v>551468.79999999993</v>
      </c>
      <c r="BD74" s="45">
        <f>BD94+BD101+BD104+BD83</f>
        <v>0</v>
      </c>
      <c r="BE74" s="45">
        <f t="shared" si="342"/>
        <v>551468.79999999993</v>
      </c>
      <c r="BF74" s="45">
        <f>BF94+BF101+BF104+BF83</f>
        <v>0</v>
      </c>
      <c r="BG74" s="45">
        <f t="shared" si="343"/>
        <v>551468.79999999993</v>
      </c>
      <c r="BH74" s="45">
        <f>BH94+BH101+BH104+BH83</f>
        <v>0</v>
      </c>
      <c r="BI74" s="45">
        <f t="shared" si="344"/>
        <v>551468.79999999993</v>
      </c>
      <c r="BJ74" s="45">
        <f>BJ94+BJ101+BJ104+BJ83</f>
        <v>0</v>
      </c>
      <c r="BK74" s="45">
        <f t="shared" si="345"/>
        <v>551468.79999999993</v>
      </c>
      <c r="BL74" s="45">
        <f>BL94+BL101+BL104+BL83</f>
        <v>0</v>
      </c>
      <c r="BM74" s="45">
        <f t="shared" si="346"/>
        <v>551468.79999999993</v>
      </c>
      <c r="BN74" s="45">
        <f>BN94+BN101+BN104+BN83</f>
        <v>0</v>
      </c>
      <c r="BO74" s="45">
        <f t="shared" si="347"/>
        <v>551468.79999999993</v>
      </c>
      <c r="BP74" s="45">
        <f>BP94+BP101+BP104+BP83</f>
        <v>0</v>
      </c>
      <c r="BQ74" s="45">
        <f t="shared" si="348"/>
        <v>551468.79999999993</v>
      </c>
      <c r="BR74" s="45">
        <f>BR94+BR101+BR104+BR83</f>
        <v>0</v>
      </c>
      <c r="BS74" s="45">
        <f t="shared" si="349"/>
        <v>551468.79999999993</v>
      </c>
      <c r="BT74" s="45">
        <f>BT94+BT101+BT104+BT83</f>
        <v>0</v>
      </c>
      <c r="BU74" s="45">
        <f t="shared" si="350"/>
        <v>551468.79999999993</v>
      </c>
      <c r="BV74" s="45">
        <f>BV94+BV101+BV104+BV83+BV112+BV108</f>
        <v>17233.900000000023</v>
      </c>
      <c r="BW74" s="21">
        <f t="shared" si="351"/>
        <v>568702.69999999995</v>
      </c>
      <c r="BX74" s="45">
        <f t="shared" si="365"/>
        <v>143864.70000000001</v>
      </c>
      <c r="BY74" s="45">
        <f>BY94+BY101+BY104</f>
        <v>0</v>
      </c>
      <c r="BZ74" s="46">
        <f t="shared" si="16"/>
        <v>143864.70000000001</v>
      </c>
      <c r="CA74" s="45">
        <f>CA94+CA101+CA104+CA83</f>
        <v>-14881.199999999999</v>
      </c>
      <c r="CB74" s="46">
        <f t="shared" si="352"/>
        <v>128983.50000000001</v>
      </c>
      <c r="CC74" s="45">
        <f>CC94+CC101+CC104+CC83</f>
        <v>0</v>
      </c>
      <c r="CD74" s="46">
        <f t="shared" si="353"/>
        <v>128983.50000000001</v>
      </c>
      <c r="CE74" s="45">
        <f>CE94+CE101+CE104+CE83</f>
        <v>0</v>
      </c>
      <c r="CF74" s="46">
        <f t="shared" si="354"/>
        <v>128983.50000000001</v>
      </c>
      <c r="CG74" s="45">
        <f>CG94+CG101+CG104+CG83</f>
        <v>0</v>
      </c>
      <c r="CH74" s="46">
        <f t="shared" si="355"/>
        <v>128983.50000000001</v>
      </c>
      <c r="CI74" s="45">
        <f>CI94+CI101+CI104+CI83</f>
        <v>0</v>
      </c>
      <c r="CJ74" s="46">
        <f t="shared" si="356"/>
        <v>128983.50000000001</v>
      </c>
      <c r="CK74" s="45">
        <f>CK94+CK101+CK104+CK83</f>
        <v>0</v>
      </c>
      <c r="CL74" s="46">
        <f t="shared" si="357"/>
        <v>128983.50000000001</v>
      </c>
      <c r="CM74" s="45">
        <f>CM94+CM101+CM104+CM83</f>
        <v>0</v>
      </c>
      <c r="CN74" s="46">
        <f t="shared" si="358"/>
        <v>128983.50000000001</v>
      </c>
      <c r="CO74" s="45">
        <f>CO94+CO101+CO104+CO83</f>
        <v>0</v>
      </c>
      <c r="CP74" s="46">
        <f t="shared" si="359"/>
        <v>128983.50000000001</v>
      </c>
      <c r="CQ74" s="45">
        <f>CQ94+CQ101+CQ104+CQ83</f>
        <v>0</v>
      </c>
      <c r="CR74" s="46">
        <f t="shared" si="360"/>
        <v>128983.50000000001</v>
      </c>
      <c r="CS74" s="45">
        <f>CS94+CS101+CS104+CS83</f>
        <v>0</v>
      </c>
      <c r="CT74" s="46">
        <f t="shared" si="361"/>
        <v>128983.50000000001</v>
      </c>
      <c r="CU74" s="45">
        <f>CU94+CU101+CU104+CU83</f>
        <v>0</v>
      </c>
      <c r="CV74" s="46">
        <f t="shared" si="362"/>
        <v>128983.50000000001</v>
      </c>
      <c r="CW74" s="45">
        <f>CW94+CW101+CW104+CW83</f>
        <v>0</v>
      </c>
      <c r="CX74" s="46">
        <f t="shared" si="363"/>
        <v>128983.50000000001</v>
      </c>
      <c r="CY74" s="45">
        <f>CY94+CY101+CY104+CY83+CY112+CY108</f>
        <v>25025</v>
      </c>
      <c r="CZ74" s="22">
        <f t="shared" si="364"/>
        <v>154008.5</v>
      </c>
      <c r="DA74" s="47"/>
      <c r="DB74" s="48"/>
      <c r="DC74" s="55"/>
      <c r="DD74" s="49"/>
    </row>
    <row r="75" spans="1:108" x14ac:dyDescent="0.3">
      <c r="A75" s="1"/>
      <c r="B75" s="64" t="s">
        <v>15</v>
      </c>
      <c r="C75" s="65"/>
      <c r="D75" s="45">
        <f>D105</f>
        <v>117558.8</v>
      </c>
      <c r="E75" s="45">
        <f>E105</f>
        <v>0</v>
      </c>
      <c r="F75" s="45">
        <f t="shared" si="0"/>
        <v>117558.8</v>
      </c>
      <c r="G75" s="45">
        <f>G105+G84</f>
        <v>212520.6</v>
      </c>
      <c r="H75" s="45">
        <f t="shared" si="319"/>
        <v>330079.40000000002</v>
      </c>
      <c r="I75" s="45">
        <f>I105+I84</f>
        <v>0</v>
      </c>
      <c r="J75" s="45">
        <f t="shared" si="320"/>
        <v>330079.40000000002</v>
      </c>
      <c r="K75" s="45">
        <f>K105+K84</f>
        <v>0</v>
      </c>
      <c r="L75" s="45">
        <f t="shared" si="321"/>
        <v>330079.40000000002</v>
      </c>
      <c r="M75" s="45">
        <f>M105+M84</f>
        <v>0</v>
      </c>
      <c r="N75" s="45">
        <f t="shared" si="322"/>
        <v>330079.40000000002</v>
      </c>
      <c r="O75" s="45">
        <f>O105+O84</f>
        <v>0</v>
      </c>
      <c r="P75" s="45">
        <f t="shared" si="323"/>
        <v>330079.40000000002</v>
      </c>
      <c r="Q75" s="45">
        <f>Q105+Q84</f>
        <v>0</v>
      </c>
      <c r="R75" s="45">
        <f t="shared" si="324"/>
        <v>330079.40000000002</v>
      </c>
      <c r="S75" s="45">
        <f>S105+S84</f>
        <v>0</v>
      </c>
      <c r="T75" s="45">
        <f t="shared" si="325"/>
        <v>330079.40000000002</v>
      </c>
      <c r="U75" s="45">
        <f>U105+U84</f>
        <v>0</v>
      </c>
      <c r="V75" s="45">
        <f t="shared" si="326"/>
        <v>330079.40000000002</v>
      </c>
      <c r="W75" s="45">
        <f>W105+W84</f>
        <v>0</v>
      </c>
      <c r="X75" s="45">
        <f t="shared" si="327"/>
        <v>330079.40000000002</v>
      </c>
      <c r="Y75" s="45">
        <f>Y105+Y84</f>
        <v>0</v>
      </c>
      <c r="Z75" s="45">
        <f t="shared" si="328"/>
        <v>330079.40000000002</v>
      </c>
      <c r="AA75" s="45">
        <f>AA105+AA84</f>
        <v>0</v>
      </c>
      <c r="AB75" s="45">
        <f t="shared" si="329"/>
        <v>330079.40000000002</v>
      </c>
      <c r="AC75" s="45">
        <f>AC105+AC84</f>
        <v>0</v>
      </c>
      <c r="AD75" s="45">
        <f t="shared" si="330"/>
        <v>330079.40000000002</v>
      </c>
      <c r="AE75" s="45">
        <f>AE105+AE84</f>
        <v>0</v>
      </c>
      <c r="AF75" s="45">
        <f t="shared" si="331"/>
        <v>330079.40000000002</v>
      </c>
      <c r="AG75" s="45">
        <f>AG105+AG84</f>
        <v>0</v>
      </c>
      <c r="AH75" s="45">
        <f t="shared" si="332"/>
        <v>330079.40000000002</v>
      </c>
      <c r="AI75" s="45">
        <f>AI105+AI84</f>
        <v>0</v>
      </c>
      <c r="AJ75" s="45">
        <f t="shared" si="333"/>
        <v>330079.40000000002</v>
      </c>
      <c r="AK75" s="45">
        <f>AK105+AK84</f>
        <v>0</v>
      </c>
      <c r="AL75" s="45">
        <f t="shared" si="334"/>
        <v>330079.40000000002</v>
      </c>
      <c r="AM75" s="45">
        <f>AM105+AM84</f>
        <v>0</v>
      </c>
      <c r="AN75" s="45">
        <f t="shared" si="335"/>
        <v>330079.40000000002</v>
      </c>
      <c r="AO75" s="21">
        <f>AO105+AO84</f>
        <v>0</v>
      </c>
      <c r="AP75" s="45">
        <f t="shared" si="336"/>
        <v>330079.40000000002</v>
      </c>
      <c r="AQ75" s="45">
        <f>AQ105+AQ84</f>
        <v>0</v>
      </c>
      <c r="AR75" s="21">
        <f t="shared" si="337"/>
        <v>330079.40000000002</v>
      </c>
      <c r="AS75" s="45">
        <f t="shared" ref="AS75:BX75" si="366">AS105</f>
        <v>115488.1</v>
      </c>
      <c r="AT75" s="45">
        <f>AT105</f>
        <v>0</v>
      </c>
      <c r="AU75" s="45">
        <f t="shared" si="13"/>
        <v>115488.1</v>
      </c>
      <c r="AV75" s="45">
        <f>AV105+AV84</f>
        <v>80129.599999999991</v>
      </c>
      <c r="AW75" s="45">
        <f t="shared" si="338"/>
        <v>195617.7</v>
      </c>
      <c r="AX75" s="45">
        <f>AX105+AX84</f>
        <v>0</v>
      </c>
      <c r="AY75" s="45">
        <f t="shared" si="339"/>
        <v>195617.7</v>
      </c>
      <c r="AZ75" s="45">
        <f>AZ105+AZ84</f>
        <v>0</v>
      </c>
      <c r="BA75" s="45">
        <f t="shared" si="340"/>
        <v>195617.7</v>
      </c>
      <c r="BB75" s="45">
        <f>BB105+BB84</f>
        <v>0</v>
      </c>
      <c r="BC75" s="45">
        <f t="shared" si="341"/>
        <v>195617.7</v>
      </c>
      <c r="BD75" s="45">
        <f>BD105+BD84</f>
        <v>0</v>
      </c>
      <c r="BE75" s="45">
        <f t="shared" si="342"/>
        <v>195617.7</v>
      </c>
      <c r="BF75" s="45">
        <f>BF105+BF84</f>
        <v>0</v>
      </c>
      <c r="BG75" s="45">
        <f t="shared" si="343"/>
        <v>195617.7</v>
      </c>
      <c r="BH75" s="45">
        <f>BH105+BH84</f>
        <v>0</v>
      </c>
      <c r="BI75" s="45">
        <f t="shared" si="344"/>
        <v>195617.7</v>
      </c>
      <c r="BJ75" s="45">
        <f>BJ105+BJ84</f>
        <v>0</v>
      </c>
      <c r="BK75" s="45">
        <f t="shared" si="345"/>
        <v>195617.7</v>
      </c>
      <c r="BL75" s="45">
        <f>BL105+BL84</f>
        <v>0</v>
      </c>
      <c r="BM75" s="45">
        <f t="shared" si="346"/>
        <v>195617.7</v>
      </c>
      <c r="BN75" s="45">
        <f>BN105+BN84</f>
        <v>0</v>
      </c>
      <c r="BO75" s="45">
        <f t="shared" si="347"/>
        <v>195617.7</v>
      </c>
      <c r="BP75" s="45">
        <f>BP105+BP84</f>
        <v>0</v>
      </c>
      <c r="BQ75" s="45">
        <f t="shared" si="348"/>
        <v>195617.7</v>
      </c>
      <c r="BR75" s="45">
        <f>BR105+BR84</f>
        <v>0</v>
      </c>
      <c r="BS75" s="45">
        <f t="shared" si="349"/>
        <v>195617.7</v>
      </c>
      <c r="BT75" s="45">
        <f>BT105+BT84</f>
        <v>0</v>
      </c>
      <c r="BU75" s="45">
        <f t="shared" si="350"/>
        <v>195617.7</v>
      </c>
      <c r="BV75" s="45">
        <f>BV105+BV84</f>
        <v>0</v>
      </c>
      <c r="BW75" s="21">
        <f t="shared" si="351"/>
        <v>195617.7</v>
      </c>
      <c r="BX75" s="45">
        <f t="shared" si="366"/>
        <v>114841.1</v>
      </c>
      <c r="BY75" s="45">
        <f>BY105</f>
        <v>0</v>
      </c>
      <c r="BZ75" s="46">
        <f t="shared" si="16"/>
        <v>114841.1</v>
      </c>
      <c r="CA75" s="45">
        <f>CA105+CA84</f>
        <v>14881.3</v>
      </c>
      <c r="CB75" s="46">
        <f t="shared" si="352"/>
        <v>129722.40000000001</v>
      </c>
      <c r="CC75" s="45">
        <f>CC105+CC84</f>
        <v>0</v>
      </c>
      <c r="CD75" s="46">
        <f t="shared" si="353"/>
        <v>129722.40000000001</v>
      </c>
      <c r="CE75" s="45">
        <f>CE105+CE84</f>
        <v>0</v>
      </c>
      <c r="CF75" s="46">
        <f t="shared" si="354"/>
        <v>129722.40000000001</v>
      </c>
      <c r="CG75" s="45">
        <f>CG105+CG84</f>
        <v>0</v>
      </c>
      <c r="CH75" s="46">
        <f t="shared" si="355"/>
        <v>129722.40000000001</v>
      </c>
      <c r="CI75" s="45">
        <f>CI105+CI84</f>
        <v>0</v>
      </c>
      <c r="CJ75" s="46">
        <f t="shared" si="356"/>
        <v>129722.40000000001</v>
      </c>
      <c r="CK75" s="45">
        <f>CK105+CK84</f>
        <v>0</v>
      </c>
      <c r="CL75" s="46">
        <f t="shared" si="357"/>
        <v>129722.40000000001</v>
      </c>
      <c r="CM75" s="45">
        <f>CM105+CM84</f>
        <v>0</v>
      </c>
      <c r="CN75" s="46">
        <f t="shared" si="358"/>
        <v>129722.40000000001</v>
      </c>
      <c r="CO75" s="45">
        <f>CO105+CO84</f>
        <v>0</v>
      </c>
      <c r="CP75" s="46">
        <f t="shared" si="359"/>
        <v>129722.40000000001</v>
      </c>
      <c r="CQ75" s="45">
        <f>CQ105+CQ84</f>
        <v>0</v>
      </c>
      <c r="CR75" s="46">
        <f t="shared" si="360"/>
        <v>129722.40000000001</v>
      </c>
      <c r="CS75" s="45">
        <f>CS105+CS84</f>
        <v>0</v>
      </c>
      <c r="CT75" s="46">
        <f t="shared" si="361"/>
        <v>129722.40000000001</v>
      </c>
      <c r="CU75" s="45">
        <f>CU105+CU84</f>
        <v>0</v>
      </c>
      <c r="CV75" s="46">
        <f t="shared" si="362"/>
        <v>129722.40000000001</v>
      </c>
      <c r="CW75" s="45">
        <f>CW105+CW84</f>
        <v>0</v>
      </c>
      <c r="CX75" s="46">
        <f t="shared" si="363"/>
        <v>129722.40000000001</v>
      </c>
      <c r="CY75" s="45">
        <f>CY105+CY84</f>
        <v>0</v>
      </c>
      <c r="CZ75" s="22">
        <f t="shared" si="364"/>
        <v>129722.40000000001</v>
      </c>
      <c r="DA75" s="47"/>
      <c r="DB75" s="48"/>
      <c r="DC75" s="55"/>
      <c r="DD75" s="49"/>
    </row>
    <row r="76" spans="1:108" ht="37.5" x14ac:dyDescent="0.3">
      <c r="A76" s="1"/>
      <c r="B76" s="64" t="s">
        <v>20</v>
      </c>
      <c r="C76" s="65"/>
      <c r="D76" s="45">
        <f>D95+D98+D109+D113+D116</f>
        <v>2440528.4</v>
      </c>
      <c r="E76" s="45">
        <f>E95+E98+E109+E113+E116</f>
        <v>0</v>
      </c>
      <c r="F76" s="45">
        <f t="shared" si="0"/>
        <v>2440528.4</v>
      </c>
      <c r="G76" s="45">
        <f>G95+G98+G109+G113+G116</f>
        <v>0</v>
      </c>
      <c r="H76" s="45">
        <f t="shared" si="319"/>
        <v>2440528.4</v>
      </c>
      <c r="I76" s="45">
        <f>I95+I98+I109+I113+I116</f>
        <v>0</v>
      </c>
      <c r="J76" s="45">
        <f t="shared" si="320"/>
        <v>2440528.4</v>
      </c>
      <c r="K76" s="45">
        <f>K95+K98+K109+K113+K116</f>
        <v>0</v>
      </c>
      <c r="L76" s="45">
        <f t="shared" si="321"/>
        <v>2440528.4</v>
      </c>
      <c r="M76" s="45">
        <f>M95+M98+M109+M113+M116</f>
        <v>0</v>
      </c>
      <c r="N76" s="45">
        <f t="shared" si="322"/>
        <v>2440528.4</v>
      </c>
      <c r="O76" s="45">
        <f>O95+O98+O109+O113+O116</f>
        <v>0</v>
      </c>
      <c r="P76" s="45">
        <f t="shared" si="323"/>
        <v>2440528.4</v>
      </c>
      <c r="Q76" s="45">
        <f>Q95+Q98+Q109+Q113+Q116</f>
        <v>0</v>
      </c>
      <c r="R76" s="45">
        <f t="shared" si="324"/>
        <v>2440528.4</v>
      </c>
      <c r="S76" s="45">
        <f>S95+S98+S109+S113+S116</f>
        <v>0</v>
      </c>
      <c r="T76" s="45">
        <f t="shared" si="325"/>
        <v>2440528.4</v>
      </c>
      <c r="U76" s="45">
        <f>U95+U98+U109+U113+U116</f>
        <v>0</v>
      </c>
      <c r="V76" s="45">
        <f t="shared" si="326"/>
        <v>2440528.4</v>
      </c>
      <c r="W76" s="45">
        <f>W95+W98+W109+W113+W116</f>
        <v>0</v>
      </c>
      <c r="X76" s="45">
        <f t="shared" si="327"/>
        <v>2440528.4</v>
      </c>
      <c r="Y76" s="45">
        <f>Y95+Y98+Y109+Y113+Y116</f>
        <v>0</v>
      </c>
      <c r="Z76" s="45">
        <f t="shared" si="328"/>
        <v>2440528.4</v>
      </c>
      <c r="AA76" s="45">
        <f>AA95+AA98+AA109+AA113+AA116</f>
        <v>0</v>
      </c>
      <c r="AB76" s="45">
        <f t="shared" si="329"/>
        <v>2440528.4</v>
      </c>
      <c r="AC76" s="45">
        <f>AC95+AC98+AC109+AC113+AC116</f>
        <v>0</v>
      </c>
      <c r="AD76" s="45">
        <f t="shared" si="330"/>
        <v>2440528.4</v>
      </c>
      <c r="AE76" s="45">
        <f>AE95+AE98+AE109+AE113+AE116</f>
        <v>0</v>
      </c>
      <c r="AF76" s="45">
        <f t="shared" si="331"/>
        <v>2440528.4</v>
      </c>
      <c r="AG76" s="45">
        <f>AG95+AG98+AG109+AG113+AG116</f>
        <v>0</v>
      </c>
      <c r="AH76" s="45">
        <f t="shared" si="332"/>
        <v>2440528.4</v>
      </c>
      <c r="AI76" s="45">
        <f>AI95+AI98+AI109+AI113+AI116</f>
        <v>0</v>
      </c>
      <c r="AJ76" s="45">
        <f t="shared" si="333"/>
        <v>2440528.4</v>
      </c>
      <c r="AK76" s="45">
        <f>AK95+AK98+AK109+AK113+AK116</f>
        <v>0</v>
      </c>
      <c r="AL76" s="45">
        <f t="shared" si="334"/>
        <v>2440528.4</v>
      </c>
      <c r="AM76" s="45">
        <f>AM95+AM98+AM109+AM113+AM116</f>
        <v>0</v>
      </c>
      <c r="AN76" s="45">
        <f t="shared" si="335"/>
        <v>2440528.4</v>
      </c>
      <c r="AO76" s="21">
        <f>AO95+AO98+AO109+AO113+AO116</f>
        <v>0</v>
      </c>
      <c r="AP76" s="45">
        <f t="shared" si="336"/>
        <v>2440528.4</v>
      </c>
      <c r="AQ76" s="45">
        <f>AQ95+AQ98+AQ109+AQ113+AQ116</f>
        <v>156602.69999999995</v>
      </c>
      <c r="AR76" s="21">
        <f t="shared" si="337"/>
        <v>2597131.0999999996</v>
      </c>
      <c r="AS76" s="45">
        <f>AS95+AS98+AS109+AS113+AS116</f>
        <v>346343.1</v>
      </c>
      <c r="AT76" s="45">
        <f>AT95+AT98+AT109+AT113+AT116</f>
        <v>0</v>
      </c>
      <c r="AU76" s="45">
        <f t="shared" si="13"/>
        <v>346343.1</v>
      </c>
      <c r="AV76" s="45">
        <f>AV95+AV98+AV109+AV113+AV116</f>
        <v>0</v>
      </c>
      <c r="AW76" s="45">
        <f t="shared" si="338"/>
        <v>346343.1</v>
      </c>
      <c r="AX76" s="45">
        <f>AX95+AX98+AX109+AX113+AX116</f>
        <v>0</v>
      </c>
      <c r="AY76" s="45">
        <f t="shared" si="339"/>
        <v>346343.1</v>
      </c>
      <c r="AZ76" s="45">
        <f>AZ95+AZ98+AZ109+AZ113+AZ116</f>
        <v>0</v>
      </c>
      <c r="BA76" s="45">
        <f t="shared" si="340"/>
        <v>346343.1</v>
      </c>
      <c r="BB76" s="45">
        <f>BB95+BB98+BB109+BB113+BB116</f>
        <v>0</v>
      </c>
      <c r="BC76" s="45">
        <f t="shared" si="341"/>
        <v>346343.1</v>
      </c>
      <c r="BD76" s="45">
        <f>BD95+BD98+BD109+BD113+BD116</f>
        <v>0</v>
      </c>
      <c r="BE76" s="45">
        <f t="shared" si="342"/>
        <v>346343.1</v>
      </c>
      <c r="BF76" s="45">
        <f>BF95+BF98+BF109+BF113+BF116</f>
        <v>0</v>
      </c>
      <c r="BG76" s="45">
        <f t="shared" si="343"/>
        <v>346343.1</v>
      </c>
      <c r="BH76" s="45">
        <f>BH95+BH98+BH109+BH113+BH116</f>
        <v>0</v>
      </c>
      <c r="BI76" s="45">
        <f t="shared" si="344"/>
        <v>346343.1</v>
      </c>
      <c r="BJ76" s="45">
        <f>BJ95+BJ98+BJ109+BJ113+BJ116</f>
        <v>0</v>
      </c>
      <c r="BK76" s="45">
        <f t="shared" si="345"/>
        <v>346343.1</v>
      </c>
      <c r="BL76" s="45">
        <f>BL95+BL98+BL109+BL113+BL116</f>
        <v>0</v>
      </c>
      <c r="BM76" s="45">
        <f t="shared" si="346"/>
        <v>346343.1</v>
      </c>
      <c r="BN76" s="45">
        <f>BN95+BN98+BN109+BN113+BN116</f>
        <v>0</v>
      </c>
      <c r="BO76" s="45">
        <f t="shared" si="347"/>
        <v>346343.1</v>
      </c>
      <c r="BP76" s="45">
        <f>BP95+BP98+BP109+BP113+BP116</f>
        <v>0</v>
      </c>
      <c r="BQ76" s="45">
        <f t="shared" si="348"/>
        <v>346343.1</v>
      </c>
      <c r="BR76" s="45">
        <f>BR95+BR98+BR109+BR113+BR116</f>
        <v>0</v>
      </c>
      <c r="BS76" s="45">
        <f t="shared" si="349"/>
        <v>346343.1</v>
      </c>
      <c r="BT76" s="45">
        <f>BT95+BT98+BT109+BT113+BT116</f>
        <v>0</v>
      </c>
      <c r="BU76" s="45">
        <f t="shared" si="350"/>
        <v>346343.1</v>
      </c>
      <c r="BV76" s="45">
        <f>BV95+BV98+BV109+BV113+BV116</f>
        <v>0</v>
      </c>
      <c r="BW76" s="21">
        <f t="shared" si="351"/>
        <v>346343.1</v>
      </c>
      <c r="BX76" s="45">
        <f>BX95+BX98+BX109+BX113+BX116</f>
        <v>0</v>
      </c>
      <c r="BY76" s="45">
        <f>BY95+BY98+BY109+BY113+BY116</f>
        <v>0</v>
      </c>
      <c r="BZ76" s="46">
        <f t="shared" si="16"/>
        <v>0</v>
      </c>
      <c r="CA76" s="45">
        <f>CA95+CA98+CA109+CA113+CA116</f>
        <v>0</v>
      </c>
      <c r="CB76" s="46">
        <f t="shared" si="352"/>
        <v>0</v>
      </c>
      <c r="CC76" s="45">
        <f>CC95+CC98+CC109+CC113+CC116</f>
        <v>0</v>
      </c>
      <c r="CD76" s="46">
        <f t="shared" si="353"/>
        <v>0</v>
      </c>
      <c r="CE76" s="45">
        <f>CE95+CE98+CE109+CE113+CE116</f>
        <v>0</v>
      </c>
      <c r="CF76" s="46">
        <f t="shared" si="354"/>
        <v>0</v>
      </c>
      <c r="CG76" s="45">
        <f>CG95+CG98+CG109+CG113+CG116</f>
        <v>0</v>
      </c>
      <c r="CH76" s="46">
        <f t="shared" si="355"/>
        <v>0</v>
      </c>
      <c r="CI76" s="45">
        <f>CI95+CI98+CI109+CI113+CI116</f>
        <v>0</v>
      </c>
      <c r="CJ76" s="46">
        <f t="shared" si="356"/>
        <v>0</v>
      </c>
      <c r="CK76" s="45">
        <f>CK95+CK98+CK109+CK113+CK116</f>
        <v>0</v>
      </c>
      <c r="CL76" s="46">
        <f t="shared" si="357"/>
        <v>0</v>
      </c>
      <c r="CM76" s="45">
        <f>CM95+CM98+CM109+CM113+CM116</f>
        <v>0</v>
      </c>
      <c r="CN76" s="46">
        <f t="shared" si="358"/>
        <v>0</v>
      </c>
      <c r="CO76" s="45">
        <f>CO95+CO98+CO109+CO113+CO116</f>
        <v>0</v>
      </c>
      <c r="CP76" s="46">
        <f t="shared" si="359"/>
        <v>0</v>
      </c>
      <c r="CQ76" s="45">
        <f>CQ95+CQ98+CQ109+CQ113+CQ116</f>
        <v>0</v>
      </c>
      <c r="CR76" s="46">
        <f t="shared" si="360"/>
        <v>0</v>
      </c>
      <c r="CS76" s="45">
        <f>CS95+CS98+CS109+CS113+CS116</f>
        <v>0</v>
      </c>
      <c r="CT76" s="46">
        <f t="shared" si="361"/>
        <v>0</v>
      </c>
      <c r="CU76" s="45">
        <f>CU95+CU98+CU109+CU113+CU116</f>
        <v>0</v>
      </c>
      <c r="CV76" s="46">
        <f t="shared" si="362"/>
        <v>0</v>
      </c>
      <c r="CW76" s="45">
        <f>CW95+CW98+CW109+CW113+CW116</f>
        <v>0</v>
      </c>
      <c r="CX76" s="46">
        <f t="shared" si="363"/>
        <v>0</v>
      </c>
      <c r="CY76" s="45">
        <f>CY95+CY98+CY109+CY113+CY116</f>
        <v>0</v>
      </c>
      <c r="CZ76" s="22">
        <f t="shared" si="364"/>
        <v>0</v>
      </c>
      <c r="DA76" s="47"/>
      <c r="DB76" s="48"/>
      <c r="DC76" s="55"/>
      <c r="DD76" s="49"/>
    </row>
    <row r="77" spans="1:108" ht="56.25" x14ac:dyDescent="0.3">
      <c r="A77" s="1" t="s">
        <v>142</v>
      </c>
      <c r="B77" s="64" t="s">
        <v>37</v>
      </c>
      <c r="C77" s="65" t="s">
        <v>31</v>
      </c>
      <c r="D77" s="22">
        <v>0</v>
      </c>
      <c r="E77" s="22">
        <v>0</v>
      </c>
      <c r="F77" s="21">
        <f t="shared" si="0"/>
        <v>0</v>
      </c>
      <c r="G77" s="22">
        <v>0</v>
      </c>
      <c r="H77" s="21">
        <f t="shared" si="319"/>
        <v>0</v>
      </c>
      <c r="I77" s="22">
        <v>0</v>
      </c>
      <c r="J77" s="21">
        <f t="shared" si="320"/>
        <v>0</v>
      </c>
      <c r="K77" s="22">
        <v>0</v>
      </c>
      <c r="L77" s="21">
        <f t="shared" si="321"/>
        <v>0</v>
      </c>
      <c r="M77" s="22">
        <v>0</v>
      </c>
      <c r="N77" s="21">
        <f t="shared" si="322"/>
        <v>0</v>
      </c>
      <c r="O77" s="22">
        <v>0</v>
      </c>
      <c r="P77" s="21">
        <f t="shared" si="323"/>
        <v>0</v>
      </c>
      <c r="Q77" s="22">
        <v>0</v>
      </c>
      <c r="R77" s="21">
        <f t="shared" si="324"/>
        <v>0</v>
      </c>
      <c r="S77" s="22">
        <v>0</v>
      </c>
      <c r="T77" s="21">
        <f t="shared" si="325"/>
        <v>0</v>
      </c>
      <c r="U77" s="22">
        <v>0</v>
      </c>
      <c r="V77" s="21">
        <f t="shared" si="326"/>
        <v>0</v>
      </c>
      <c r="W77" s="22">
        <v>0</v>
      </c>
      <c r="X77" s="21">
        <f t="shared" si="327"/>
        <v>0</v>
      </c>
      <c r="Y77" s="22">
        <v>0</v>
      </c>
      <c r="Z77" s="21">
        <f t="shared" si="328"/>
        <v>0</v>
      </c>
      <c r="AA77" s="22">
        <v>0</v>
      </c>
      <c r="AB77" s="21">
        <f t="shared" si="329"/>
        <v>0</v>
      </c>
      <c r="AC77" s="22">
        <v>0</v>
      </c>
      <c r="AD77" s="21">
        <f t="shared" si="330"/>
        <v>0</v>
      </c>
      <c r="AE77" s="22">
        <v>0</v>
      </c>
      <c r="AF77" s="21">
        <f t="shared" si="331"/>
        <v>0</v>
      </c>
      <c r="AG77" s="22">
        <v>0</v>
      </c>
      <c r="AH77" s="21">
        <f t="shared" si="332"/>
        <v>0</v>
      </c>
      <c r="AI77" s="22">
        <v>0</v>
      </c>
      <c r="AJ77" s="21">
        <f t="shared" si="333"/>
        <v>0</v>
      </c>
      <c r="AK77" s="22">
        <v>0</v>
      </c>
      <c r="AL77" s="21">
        <f t="shared" si="334"/>
        <v>0</v>
      </c>
      <c r="AM77" s="22">
        <v>0</v>
      </c>
      <c r="AN77" s="21">
        <f t="shared" si="335"/>
        <v>0</v>
      </c>
      <c r="AO77" s="22">
        <v>0</v>
      </c>
      <c r="AP77" s="21">
        <f t="shared" si="336"/>
        <v>0</v>
      </c>
      <c r="AQ77" s="42">
        <v>0</v>
      </c>
      <c r="AR77" s="21">
        <f t="shared" si="337"/>
        <v>0</v>
      </c>
      <c r="AS77" s="21">
        <v>100000</v>
      </c>
      <c r="AT77" s="22">
        <v>0</v>
      </c>
      <c r="AU77" s="21">
        <f t="shared" si="13"/>
        <v>100000</v>
      </c>
      <c r="AV77" s="22">
        <v>0</v>
      </c>
      <c r="AW77" s="21">
        <f t="shared" si="338"/>
        <v>100000</v>
      </c>
      <c r="AX77" s="22">
        <v>0</v>
      </c>
      <c r="AY77" s="21">
        <f t="shared" si="339"/>
        <v>100000</v>
      </c>
      <c r="AZ77" s="22">
        <v>0</v>
      </c>
      <c r="BA77" s="21">
        <f t="shared" si="340"/>
        <v>100000</v>
      </c>
      <c r="BB77" s="22">
        <v>0</v>
      </c>
      <c r="BC77" s="21">
        <f t="shared" si="341"/>
        <v>100000</v>
      </c>
      <c r="BD77" s="22">
        <v>0</v>
      </c>
      <c r="BE77" s="21">
        <f t="shared" si="342"/>
        <v>100000</v>
      </c>
      <c r="BF77" s="22">
        <v>0</v>
      </c>
      <c r="BG77" s="21">
        <f t="shared" si="343"/>
        <v>100000</v>
      </c>
      <c r="BH77" s="22">
        <v>0</v>
      </c>
      <c r="BI77" s="21">
        <f t="shared" si="344"/>
        <v>100000</v>
      </c>
      <c r="BJ77" s="22">
        <v>0</v>
      </c>
      <c r="BK77" s="21">
        <f t="shared" si="345"/>
        <v>100000</v>
      </c>
      <c r="BL77" s="22">
        <v>0</v>
      </c>
      <c r="BM77" s="21">
        <f t="shared" si="346"/>
        <v>100000</v>
      </c>
      <c r="BN77" s="22">
        <v>0</v>
      </c>
      <c r="BO77" s="21">
        <f t="shared" si="347"/>
        <v>100000</v>
      </c>
      <c r="BP77" s="22">
        <v>0</v>
      </c>
      <c r="BQ77" s="21">
        <f t="shared" si="348"/>
        <v>100000</v>
      </c>
      <c r="BR77" s="22">
        <v>0</v>
      </c>
      <c r="BS77" s="21">
        <f t="shared" si="349"/>
        <v>100000</v>
      </c>
      <c r="BT77" s="22">
        <v>0</v>
      </c>
      <c r="BU77" s="21">
        <f t="shared" si="350"/>
        <v>100000</v>
      </c>
      <c r="BV77" s="42">
        <v>0</v>
      </c>
      <c r="BW77" s="21">
        <f t="shared" si="351"/>
        <v>100000</v>
      </c>
      <c r="BX77" s="22">
        <v>97162.2</v>
      </c>
      <c r="BY77" s="22">
        <v>0</v>
      </c>
      <c r="BZ77" s="22">
        <f t="shared" si="16"/>
        <v>97162.2</v>
      </c>
      <c r="CA77" s="22">
        <v>0</v>
      </c>
      <c r="CB77" s="22">
        <f t="shared" si="352"/>
        <v>97162.2</v>
      </c>
      <c r="CC77" s="22">
        <v>0</v>
      </c>
      <c r="CD77" s="22">
        <f t="shared" si="353"/>
        <v>97162.2</v>
      </c>
      <c r="CE77" s="22">
        <v>0</v>
      </c>
      <c r="CF77" s="22">
        <f t="shared" si="354"/>
        <v>97162.2</v>
      </c>
      <c r="CG77" s="22">
        <v>0</v>
      </c>
      <c r="CH77" s="22">
        <f t="shared" si="355"/>
        <v>97162.2</v>
      </c>
      <c r="CI77" s="22">
        <v>0</v>
      </c>
      <c r="CJ77" s="22">
        <f t="shared" si="356"/>
        <v>97162.2</v>
      </c>
      <c r="CK77" s="22">
        <v>0</v>
      </c>
      <c r="CL77" s="22">
        <f t="shared" si="357"/>
        <v>97162.2</v>
      </c>
      <c r="CM77" s="22">
        <v>0</v>
      </c>
      <c r="CN77" s="22">
        <f t="shared" si="358"/>
        <v>97162.2</v>
      </c>
      <c r="CO77" s="22">
        <v>0</v>
      </c>
      <c r="CP77" s="22">
        <f t="shared" si="359"/>
        <v>97162.2</v>
      </c>
      <c r="CQ77" s="22">
        <v>0</v>
      </c>
      <c r="CR77" s="22">
        <f t="shared" si="360"/>
        <v>97162.2</v>
      </c>
      <c r="CS77" s="22">
        <v>0</v>
      </c>
      <c r="CT77" s="22">
        <f t="shared" si="361"/>
        <v>97162.2</v>
      </c>
      <c r="CU77" s="22">
        <v>0</v>
      </c>
      <c r="CV77" s="22">
        <f t="shared" si="362"/>
        <v>97162.2</v>
      </c>
      <c r="CW77" s="22">
        <v>0</v>
      </c>
      <c r="CX77" s="22">
        <f t="shared" si="363"/>
        <v>97162.2</v>
      </c>
      <c r="CY77" s="42">
        <v>0</v>
      </c>
      <c r="CZ77" s="22">
        <f t="shared" si="364"/>
        <v>97162.2</v>
      </c>
      <c r="DA77" s="12" t="s">
        <v>47</v>
      </c>
      <c r="DC77" s="5"/>
    </row>
    <row r="78" spans="1:108" ht="75" x14ac:dyDescent="0.3">
      <c r="A78" s="1" t="s">
        <v>143</v>
      </c>
      <c r="B78" s="64" t="s">
        <v>38</v>
      </c>
      <c r="C78" s="65" t="s">
        <v>27</v>
      </c>
      <c r="D78" s="22">
        <v>37619.800000000003</v>
      </c>
      <c r="E78" s="22"/>
      <c r="F78" s="21">
        <f t="shared" si="0"/>
        <v>37619.800000000003</v>
      </c>
      <c r="G78" s="22">
        <f>48.59+8499.203</f>
        <v>8547.7929999999997</v>
      </c>
      <c r="H78" s="21">
        <f t="shared" si="319"/>
        <v>46167.593000000001</v>
      </c>
      <c r="I78" s="22"/>
      <c r="J78" s="21">
        <f t="shared" si="320"/>
        <v>46167.593000000001</v>
      </c>
      <c r="K78" s="22"/>
      <c r="L78" s="21">
        <f t="shared" si="321"/>
        <v>46167.593000000001</v>
      </c>
      <c r="M78" s="22"/>
      <c r="N78" s="21">
        <f t="shared" si="322"/>
        <v>46167.593000000001</v>
      </c>
      <c r="O78" s="22"/>
      <c r="P78" s="21">
        <f t="shared" si="323"/>
        <v>46167.593000000001</v>
      </c>
      <c r="Q78" s="22"/>
      <c r="R78" s="21">
        <f t="shared" si="324"/>
        <v>46167.593000000001</v>
      </c>
      <c r="S78" s="22"/>
      <c r="T78" s="21">
        <f t="shared" si="325"/>
        <v>46167.593000000001</v>
      </c>
      <c r="U78" s="22"/>
      <c r="V78" s="21">
        <f t="shared" si="326"/>
        <v>46167.593000000001</v>
      </c>
      <c r="W78" s="22"/>
      <c r="X78" s="21">
        <f t="shared" si="327"/>
        <v>46167.593000000001</v>
      </c>
      <c r="Y78" s="22"/>
      <c r="Z78" s="21">
        <f t="shared" si="328"/>
        <v>46167.593000000001</v>
      </c>
      <c r="AA78" s="22"/>
      <c r="AB78" s="21">
        <f t="shared" si="329"/>
        <v>46167.593000000001</v>
      </c>
      <c r="AC78" s="22"/>
      <c r="AD78" s="21">
        <f t="shared" si="330"/>
        <v>46167.593000000001</v>
      </c>
      <c r="AE78" s="22"/>
      <c r="AF78" s="21">
        <f t="shared" si="331"/>
        <v>46167.593000000001</v>
      </c>
      <c r="AG78" s="22"/>
      <c r="AH78" s="21">
        <f t="shared" si="332"/>
        <v>46167.593000000001</v>
      </c>
      <c r="AI78" s="22"/>
      <c r="AJ78" s="21">
        <f t="shared" si="333"/>
        <v>46167.593000000001</v>
      </c>
      <c r="AK78" s="22"/>
      <c r="AL78" s="21">
        <f t="shared" si="334"/>
        <v>46167.593000000001</v>
      </c>
      <c r="AM78" s="22">
        <v>2547</v>
      </c>
      <c r="AN78" s="21">
        <f t="shared" si="335"/>
        <v>48714.593000000001</v>
      </c>
      <c r="AO78" s="22"/>
      <c r="AP78" s="21">
        <f t="shared" si="336"/>
        <v>48714.593000000001</v>
      </c>
      <c r="AQ78" s="42"/>
      <c r="AR78" s="21">
        <f t="shared" si="337"/>
        <v>48714.593000000001</v>
      </c>
      <c r="AS78" s="21">
        <v>0</v>
      </c>
      <c r="AT78" s="22"/>
      <c r="AU78" s="21">
        <f t="shared" si="13"/>
        <v>0</v>
      </c>
      <c r="AV78" s="22"/>
      <c r="AW78" s="21">
        <f t="shared" si="338"/>
        <v>0</v>
      </c>
      <c r="AX78" s="22"/>
      <c r="AY78" s="21">
        <f t="shared" si="339"/>
        <v>0</v>
      </c>
      <c r="AZ78" s="22"/>
      <c r="BA78" s="21">
        <f t="shared" si="340"/>
        <v>0</v>
      </c>
      <c r="BB78" s="22"/>
      <c r="BC78" s="21">
        <f t="shared" si="341"/>
        <v>0</v>
      </c>
      <c r="BD78" s="22"/>
      <c r="BE78" s="21">
        <f t="shared" si="342"/>
        <v>0</v>
      </c>
      <c r="BF78" s="22"/>
      <c r="BG78" s="21">
        <f t="shared" si="343"/>
        <v>0</v>
      </c>
      <c r="BH78" s="22"/>
      <c r="BI78" s="21">
        <f t="shared" si="344"/>
        <v>0</v>
      </c>
      <c r="BJ78" s="22"/>
      <c r="BK78" s="21">
        <f t="shared" si="345"/>
        <v>0</v>
      </c>
      <c r="BL78" s="22"/>
      <c r="BM78" s="21">
        <f t="shared" si="346"/>
        <v>0</v>
      </c>
      <c r="BN78" s="22"/>
      <c r="BO78" s="21">
        <f t="shared" si="347"/>
        <v>0</v>
      </c>
      <c r="BP78" s="22"/>
      <c r="BQ78" s="21">
        <f t="shared" si="348"/>
        <v>0</v>
      </c>
      <c r="BR78" s="22"/>
      <c r="BS78" s="21">
        <f t="shared" si="349"/>
        <v>0</v>
      </c>
      <c r="BT78" s="22"/>
      <c r="BU78" s="21">
        <f t="shared" si="350"/>
        <v>0</v>
      </c>
      <c r="BV78" s="42"/>
      <c r="BW78" s="21">
        <f t="shared" si="351"/>
        <v>0</v>
      </c>
      <c r="BX78" s="22">
        <v>0</v>
      </c>
      <c r="BY78" s="22"/>
      <c r="BZ78" s="22">
        <f t="shared" si="16"/>
        <v>0</v>
      </c>
      <c r="CA78" s="22"/>
      <c r="CB78" s="22">
        <f t="shared" si="352"/>
        <v>0</v>
      </c>
      <c r="CC78" s="22"/>
      <c r="CD78" s="22">
        <f t="shared" si="353"/>
        <v>0</v>
      </c>
      <c r="CE78" s="22"/>
      <c r="CF78" s="22">
        <f t="shared" si="354"/>
        <v>0</v>
      </c>
      <c r="CG78" s="22"/>
      <c r="CH78" s="22">
        <f t="shared" si="355"/>
        <v>0</v>
      </c>
      <c r="CI78" s="22"/>
      <c r="CJ78" s="22">
        <f t="shared" si="356"/>
        <v>0</v>
      </c>
      <c r="CK78" s="22"/>
      <c r="CL78" s="22">
        <f t="shared" si="357"/>
        <v>0</v>
      </c>
      <c r="CM78" s="22"/>
      <c r="CN78" s="22">
        <f t="shared" si="358"/>
        <v>0</v>
      </c>
      <c r="CO78" s="22"/>
      <c r="CP78" s="22">
        <f t="shared" si="359"/>
        <v>0</v>
      </c>
      <c r="CQ78" s="22"/>
      <c r="CR78" s="22">
        <f t="shared" si="360"/>
        <v>0</v>
      </c>
      <c r="CS78" s="22"/>
      <c r="CT78" s="22">
        <f t="shared" si="361"/>
        <v>0</v>
      </c>
      <c r="CU78" s="22"/>
      <c r="CV78" s="22">
        <f t="shared" si="362"/>
        <v>0</v>
      </c>
      <c r="CW78" s="22"/>
      <c r="CX78" s="22">
        <f t="shared" si="363"/>
        <v>0</v>
      </c>
      <c r="CY78" s="42"/>
      <c r="CZ78" s="22">
        <f t="shared" si="364"/>
        <v>0</v>
      </c>
      <c r="DA78" s="12" t="s">
        <v>49</v>
      </c>
      <c r="DC78" s="5"/>
    </row>
    <row r="79" spans="1:108" ht="75" x14ac:dyDescent="0.3">
      <c r="A79" s="1" t="s">
        <v>144</v>
      </c>
      <c r="B79" s="64" t="s">
        <v>39</v>
      </c>
      <c r="C79" s="65" t="s">
        <v>27</v>
      </c>
      <c r="D79" s="22">
        <v>0</v>
      </c>
      <c r="E79" s="22"/>
      <c r="F79" s="21">
        <f t="shared" si="0"/>
        <v>0</v>
      </c>
      <c r="G79" s="22">
        <v>2697</v>
      </c>
      <c r="H79" s="21">
        <f t="shared" si="319"/>
        <v>2697</v>
      </c>
      <c r="I79" s="22"/>
      <c r="J79" s="21">
        <f t="shared" si="320"/>
        <v>2697</v>
      </c>
      <c r="K79" s="22"/>
      <c r="L79" s="21">
        <f t="shared" si="321"/>
        <v>2697</v>
      </c>
      <c r="M79" s="22"/>
      <c r="N79" s="21">
        <f t="shared" si="322"/>
        <v>2697</v>
      </c>
      <c r="O79" s="22"/>
      <c r="P79" s="21">
        <f t="shared" si="323"/>
        <v>2697</v>
      </c>
      <c r="Q79" s="22"/>
      <c r="R79" s="21">
        <f t="shared" si="324"/>
        <v>2697</v>
      </c>
      <c r="S79" s="22"/>
      <c r="T79" s="21">
        <f t="shared" si="325"/>
        <v>2697</v>
      </c>
      <c r="U79" s="22"/>
      <c r="V79" s="21">
        <f t="shared" si="326"/>
        <v>2697</v>
      </c>
      <c r="W79" s="22"/>
      <c r="X79" s="21">
        <f t="shared" si="327"/>
        <v>2697</v>
      </c>
      <c r="Y79" s="22"/>
      <c r="Z79" s="21">
        <f t="shared" si="328"/>
        <v>2697</v>
      </c>
      <c r="AA79" s="22"/>
      <c r="AB79" s="21">
        <f t="shared" si="329"/>
        <v>2697</v>
      </c>
      <c r="AC79" s="22"/>
      <c r="AD79" s="21">
        <f t="shared" si="330"/>
        <v>2697</v>
      </c>
      <c r="AE79" s="22"/>
      <c r="AF79" s="21">
        <f t="shared" si="331"/>
        <v>2697</v>
      </c>
      <c r="AG79" s="22"/>
      <c r="AH79" s="21">
        <f t="shared" si="332"/>
        <v>2697</v>
      </c>
      <c r="AI79" s="22"/>
      <c r="AJ79" s="21">
        <f t="shared" si="333"/>
        <v>2697</v>
      </c>
      <c r="AK79" s="22"/>
      <c r="AL79" s="21">
        <f t="shared" si="334"/>
        <v>2697</v>
      </c>
      <c r="AM79" s="22"/>
      <c r="AN79" s="21">
        <f t="shared" si="335"/>
        <v>2697</v>
      </c>
      <c r="AO79" s="22"/>
      <c r="AP79" s="21">
        <f t="shared" si="336"/>
        <v>2697</v>
      </c>
      <c r="AQ79" s="42"/>
      <c r="AR79" s="21">
        <f t="shared" si="337"/>
        <v>2697</v>
      </c>
      <c r="AS79" s="21">
        <v>6293</v>
      </c>
      <c r="AT79" s="22"/>
      <c r="AU79" s="21">
        <f t="shared" si="13"/>
        <v>6293</v>
      </c>
      <c r="AV79" s="22"/>
      <c r="AW79" s="21">
        <f t="shared" si="338"/>
        <v>6293</v>
      </c>
      <c r="AX79" s="22"/>
      <c r="AY79" s="21">
        <f t="shared" si="339"/>
        <v>6293</v>
      </c>
      <c r="AZ79" s="22"/>
      <c r="BA79" s="21">
        <f t="shared" si="340"/>
        <v>6293</v>
      </c>
      <c r="BB79" s="22"/>
      <c r="BC79" s="21">
        <f t="shared" si="341"/>
        <v>6293</v>
      </c>
      <c r="BD79" s="22"/>
      <c r="BE79" s="21">
        <f t="shared" si="342"/>
        <v>6293</v>
      </c>
      <c r="BF79" s="22"/>
      <c r="BG79" s="21">
        <f t="shared" si="343"/>
        <v>6293</v>
      </c>
      <c r="BH79" s="22"/>
      <c r="BI79" s="21">
        <f t="shared" si="344"/>
        <v>6293</v>
      </c>
      <c r="BJ79" s="22"/>
      <c r="BK79" s="21">
        <f t="shared" si="345"/>
        <v>6293</v>
      </c>
      <c r="BL79" s="22"/>
      <c r="BM79" s="21">
        <f t="shared" si="346"/>
        <v>6293</v>
      </c>
      <c r="BN79" s="22"/>
      <c r="BO79" s="21">
        <f t="shared" si="347"/>
        <v>6293</v>
      </c>
      <c r="BP79" s="22"/>
      <c r="BQ79" s="21">
        <f t="shared" si="348"/>
        <v>6293</v>
      </c>
      <c r="BR79" s="22"/>
      <c r="BS79" s="21">
        <f t="shared" si="349"/>
        <v>6293</v>
      </c>
      <c r="BT79" s="22"/>
      <c r="BU79" s="21">
        <f t="shared" si="350"/>
        <v>6293</v>
      </c>
      <c r="BV79" s="42"/>
      <c r="BW79" s="21">
        <f t="shared" si="351"/>
        <v>6293</v>
      </c>
      <c r="BX79" s="22">
        <v>0</v>
      </c>
      <c r="BY79" s="22"/>
      <c r="BZ79" s="22">
        <f t="shared" si="16"/>
        <v>0</v>
      </c>
      <c r="CA79" s="22"/>
      <c r="CB79" s="22">
        <f t="shared" si="352"/>
        <v>0</v>
      </c>
      <c r="CC79" s="22"/>
      <c r="CD79" s="22">
        <f t="shared" si="353"/>
        <v>0</v>
      </c>
      <c r="CE79" s="22"/>
      <c r="CF79" s="22">
        <f t="shared" si="354"/>
        <v>0</v>
      </c>
      <c r="CG79" s="22"/>
      <c r="CH79" s="22">
        <f t="shared" si="355"/>
        <v>0</v>
      </c>
      <c r="CI79" s="22"/>
      <c r="CJ79" s="22">
        <f t="shared" si="356"/>
        <v>0</v>
      </c>
      <c r="CK79" s="22"/>
      <c r="CL79" s="22">
        <f t="shared" si="357"/>
        <v>0</v>
      </c>
      <c r="CM79" s="22"/>
      <c r="CN79" s="22">
        <f t="shared" si="358"/>
        <v>0</v>
      </c>
      <c r="CO79" s="22"/>
      <c r="CP79" s="22">
        <f t="shared" si="359"/>
        <v>0</v>
      </c>
      <c r="CQ79" s="22"/>
      <c r="CR79" s="22">
        <f t="shared" si="360"/>
        <v>0</v>
      </c>
      <c r="CS79" s="22"/>
      <c r="CT79" s="22">
        <f t="shared" si="361"/>
        <v>0</v>
      </c>
      <c r="CU79" s="22"/>
      <c r="CV79" s="22">
        <f t="shared" si="362"/>
        <v>0</v>
      </c>
      <c r="CW79" s="22"/>
      <c r="CX79" s="22">
        <f t="shared" si="363"/>
        <v>0</v>
      </c>
      <c r="CY79" s="42"/>
      <c r="CZ79" s="22">
        <f t="shared" si="364"/>
        <v>0</v>
      </c>
      <c r="DA79" s="12" t="s">
        <v>50</v>
      </c>
      <c r="DC79" s="5"/>
    </row>
    <row r="80" spans="1:108" ht="56.25" x14ac:dyDescent="0.3">
      <c r="A80" s="1" t="s">
        <v>145</v>
      </c>
      <c r="B80" s="64" t="s">
        <v>40</v>
      </c>
      <c r="C80" s="65" t="s">
        <v>31</v>
      </c>
      <c r="D80" s="22">
        <v>19911.3</v>
      </c>
      <c r="E80" s="22"/>
      <c r="F80" s="21">
        <f t="shared" si="0"/>
        <v>19911.3</v>
      </c>
      <c r="G80" s="22">
        <f>G82+G83+G84</f>
        <v>210556.51500000001</v>
      </c>
      <c r="H80" s="21">
        <f t="shared" si="319"/>
        <v>230467.815</v>
      </c>
      <c r="I80" s="22">
        <f>I82+I83+I84</f>
        <v>71.385000000000005</v>
      </c>
      <c r="J80" s="21">
        <f t="shared" si="320"/>
        <v>230539.2</v>
      </c>
      <c r="K80" s="22">
        <f>K82+K83+K84</f>
        <v>0</v>
      </c>
      <c r="L80" s="21">
        <f t="shared" si="321"/>
        <v>230539.2</v>
      </c>
      <c r="M80" s="22">
        <f>M82+M83+M84</f>
        <v>0</v>
      </c>
      <c r="N80" s="21">
        <f t="shared" si="322"/>
        <v>230539.2</v>
      </c>
      <c r="O80" s="22">
        <f>O82+O83+O84</f>
        <v>-79.532000000000011</v>
      </c>
      <c r="P80" s="21">
        <f t="shared" si="323"/>
        <v>230459.66800000001</v>
      </c>
      <c r="Q80" s="22">
        <f>Q82+Q83+Q84</f>
        <v>0</v>
      </c>
      <c r="R80" s="21">
        <f t="shared" si="324"/>
        <v>230459.66800000001</v>
      </c>
      <c r="S80" s="22">
        <f>S82+S83+S84</f>
        <v>0</v>
      </c>
      <c r="T80" s="21">
        <f t="shared" si="325"/>
        <v>230459.66800000001</v>
      </c>
      <c r="U80" s="22">
        <f>U82+U83+U84</f>
        <v>0</v>
      </c>
      <c r="V80" s="21">
        <f t="shared" si="326"/>
        <v>230459.66800000001</v>
      </c>
      <c r="W80" s="22">
        <f>W82+W83+W84</f>
        <v>-3164.34</v>
      </c>
      <c r="X80" s="21">
        <f t="shared" si="327"/>
        <v>227295.32800000001</v>
      </c>
      <c r="Y80" s="22">
        <f>Y82+Y83+Y84</f>
        <v>0</v>
      </c>
      <c r="Z80" s="21">
        <f t="shared" si="328"/>
        <v>227295.32800000001</v>
      </c>
      <c r="AA80" s="22">
        <f>AA82+AA83+AA84</f>
        <v>0</v>
      </c>
      <c r="AB80" s="21">
        <f t="shared" si="329"/>
        <v>227295.32800000001</v>
      </c>
      <c r="AC80" s="22">
        <f>AC82+AC83+AC84</f>
        <v>0</v>
      </c>
      <c r="AD80" s="21">
        <f t="shared" si="330"/>
        <v>227295.32800000001</v>
      </c>
      <c r="AE80" s="22">
        <f>AE82+AE83+AE84</f>
        <v>0</v>
      </c>
      <c r="AF80" s="21">
        <f t="shared" si="331"/>
        <v>227295.32800000001</v>
      </c>
      <c r="AG80" s="22">
        <f>AG82+AG83+AG84</f>
        <v>0</v>
      </c>
      <c r="AH80" s="21">
        <f t="shared" si="332"/>
        <v>227295.32800000001</v>
      </c>
      <c r="AI80" s="22">
        <f>AI82+AI83+AI84</f>
        <v>0</v>
      </c>
      <c r="AJ80" s="21">
        <f t="shared" si="333"/>
        <v>227295.32800000001</v>
      </c>
      <c r="AK80" s="22">
        <f>AK82+AK83+AK84</f>
        <v>0</v>
      </c>
      <c r="AL80" s="21">
        <f t="shared" si="334"/>
        <v>227295.32800000001</v>
      </c>
      <c r="AM80" s="22">
        <f>AM82+AM83+AM84</f>
        <v>0</v>
      </c>
      <c r="AN80" s="21">
        <f t="shared" si="335"/>
        <v>227295.32800000001</v>
      </c>
      <c r="AO80" s="22">
        <f>AO82+AO83+AO84</f>
        <v>0</v>
      </c>
      <c r="AP80" s="21">
        <f t="shared" si="336"/>
        <v>227295.32800000001</v>
      </c>
      <c r="AQ80" s="42">
        <f>AQ82+AQ83+AQ84</f>
        <v>0</v>
      </c>
      <c r="AR80" s="21">
        <f t="shared" si="337"/>
        <v>227295.32800000001</v>
      </c>
      <c r="AS80" s="21">
        <v>0</v>
      </c>
      <c r="AT80" s="22"/>
      <c r="AU80" s="21">
        <f t="shared" si="13"/>
        <v>0</v>
      </c>
      <c r="AV80" s="22">
        <f>AV82+AV83+AV84</f>
        <v>71340.184999999998</v>
      </c>
      <c r="AW80" s="21">
        <f t="shared" si="338"/>
        <v>71340.184999999998</v>
      </c>
      <c r="AX80" s="22">
        <f>AX82+AX83+AX84</f>
        <v>-71.385000000000005</v>
      </c>
      <c r="AY80" s="21">
        <f t="shared" si="339"/>
        <v>71268.800000000003</v>
      </c>
      <c r="AZ80" s="22">
        <f>AZ82+AZ83+AZ84</f>
        <v>0</v>
      </c>
      <c r="BA80" s="21">
        <f t="shared" si="340"/>
        <v>71268.800000000003</v>
      </c>
      <c r="BB80" s="22">
        <f>BB82+BB83+BB84</f>
        <v>0</v>
      </c>
      <c r="BC80" s="21">
        <f t="shared" si="341"/>
        <v>71268.800000000003</v>
      </c>
      <c r="BD80" s="22">
        <f>BD82+BD83+BD84</f>
        <v>71.385000000000005</v>
      </c>
      <c r="BE80" s="21">
        <f t="shared" si="342"/>
        <v>71340.184999999998</v>
      </c>
      <c r="BF80" s="22">
        <f>BF82+BF83+BF84</f>
        <v>0</v>
      </c>
      <c r="BG80" s="21">
        <f t="shared" si="343"/>
        <v>71340.184999999998</v>
      </c>
      <c r="BH80" s="22">
        <f>BH82+BH83+BH84</f>
        <v>3164.34</v>
      </c>
      <c r="BI80" s="21">
        <f t="shared" si="344"/>
        <v>74504.524999999994</v>
      </c>
      <c r="BJ80" s="22">
        <f>BJ82+BJ83+BJ84</f>
        <v>0</v>
      </c>
      <c r="BK80" s="21">
        <f t="shared" si="345"/>
        <v>74504.524999999994</v>
      </c>
      <c r="BL80" s="22">
        <f>BL82+BL83+BL84</f>
        <v>0</v>
      </c>
      <c r="BM80" s="21">
        <f t="shared" si="346"/>
        <v>74504.524999999994</v>
      </c>
      <c r="BN80" s="22">
        <f>BN82+BN83+BN84</f>
        <v>0</v>
      </c>
      <c r="BO80" s="21">
        <f t="shared" si="347"/>
        <v>74504.524999999994</v>
      </c>
      <c r="BP80" s="22">
        <f>BP82+BP83+BP84</f>
        <v>0</v>
      </c>
      <c r="BQ80" s="21">
        <f t="shared" si="348"/>
        <v>74504.524999999994</v>
      </c>
      <c r="BR80" s="22">
        <f>BR82+BR83+BR84</f>
        <v>0</v>
      </c>
      <c r="BS80" s="21">
        <f t="shared" si="349"/>
        <v>74504.524999999994</v>
      </c>
      <c r="BT80" s="22">
        <f>BT82+BT83+BT84</f>
        <v>0</v>
      </c>
      <c r="BU80" s="21">
        <f t="shared" si="350"/>
        <v>74504.524999999994</v>
      </c>
      <c r="BV80" s="42">
        <f>BV82+BV83+BV84</f>
        <v>0</v>
      </c>
      <c r="BW80" s="21">
        <f t="shared" si="351"/>
        <v>74504.524999999994</v>
      </c>
      <c r="BX80" s="22">
        <v>0</v>
      </c>
      <c r="BY80" s="22"/>
      <c r="BZ80" s="22">
        <f t="shared" si="16"/>
        <v>0</v>
      </c>
      <c r="CA80" s="22">
        <f>CA82+CA83+CA84</f>
        <v>0</v>
      </c>
      <c r="CB80" s="22">
        <f t="shared" si="352"/>
        <v>0</v>
      </c>
      <c r="CC80" s="22">
        <f>CC82+CC83+CC84</f>
        <v>0</v>
      </c>
      <c r="CD80" s="22">
        <f t="shared" si="353"/>
        <v>0</v>
      </c>
      <c r="CE80" s="22">
        <f>CE82+CE83+CE84</f>
        <v>0</v>
      </c>
      <c r="CF80" s="22">
        <f t="shared" si="354"/>
        <v>0</v>
      </c>
      <c r="CG80" s="22">
        <f>CG82+CG83+CG84</f>
        <v>0</v>
      </c>
      <c r="CH80" s="22">
        <f t="shared" si="355"/>
        <v>0</v>
      </c>
      <c r="CI80" s="22">
        <f>CI82+CI83+CI84</f>
        <v>0</v>
      </c>
      <c r="CJ80" s="22">
        <f t="shared" si="356"/>
        <v>0</v>
      </c>
      <c r="CK80" s="22">
        <f>CK82+CK83+CK84</f>
        <v>0</v>
      </c>
      <c r="CL80" s="22">
        <f t="shared" si="357"/>
        <v>0</v>
      </c>
      <c r="CM80" s="22">
        <f>CM82+CM83+CM84</f>
        <v>0</v>
      </c>
      <c r="CN80" s="22">
        <f t="shared" si="358"/>
        <v>0</v>
      </c>
      <c r="CO80" s="22">
        <f>CO82+CO83+CO84</f>
        <v>0</v>
      </c>
      <c r="CP80" s="22">
        <f t="shared" si="359"/>
        <v>0</v>
      </c>
      <c r="CQ80" s="22">
        <f>CQ82+CQ83+CQ84</f>
        <v>0</v>
      </c>
      <c r="CR80" s="22">
        <f t="shared" si="360"/>
        <v>0</v>
      </c>
      <c r="CS80" s="22">
        <f>CS82+CS83+CS84</f>
        <v>0</v>
      </c>
      <c r="CT80" s="22">
        <f t="shared" si="361"/>
        <v>0</v>
      </c>
      <c r="CU80" s="22">
        <f>CU82+CU83+CU84</f>
        <v>0</v>
      </c>
      <c r="CV80" s="22">
        <f t="shared" si="362"/>
        <v>0</v>
      </c>
      <c r="CW80" s="22">
        <f>CW82+CW83+CW84</f>
        <v>0</v>
      </c>
      <c r="CX80" s="22">
        <f t="shared" si="363"/>
        <v>0</v>
      </c>
      <c r="CY80" s="42">
        <f>CY82+CY83+CY84</f>
        <v>0</v>
      </c>
      <c r="CZ80" s="22">
        <f t="shared" si="364"/>
        <v>0</v>
      </c>
      <c r="DA80" s="12"/>
      <c r="DC80" s="5"/>
    </row>
    <row r="81" spans="1:107" x14ac:dyDescent="0.3">
      <c r="A81" s="1"/>
      <c r="B81" s="64" t="s">
        <v>5</v>
      </c>
      <c r="C81" s="65"/>
      <c r="D81" s="22"/>
      <c r="E81" s="22"/>
      <c r="F81" s="21"/>
      <c r="G81" s="22"/>
      <c r="H81" s="21"/>
      <c r="I81" s="22"/>
      <c r="J81" s="21"/>
      <c r="K81" s="22"/>
      <c r="L81" s="21"/>
      <c r="M81" s="22"/>
      <c r="N81" s="21"/>
      <c r="O81" s="22"/>
      <c r="P81" s="21"/>
      <c r="Q81" s="22"/>
      <c r="R81" s="21"/>
      <c r="S81" s="22"/>
      <c r="T81" s="21"/>
      <c r="U81" s="22"/>
      <c r="V81" s="21"/>
      <c r="W81" s="22"/>
      <c r="X81" s="21"/>
      <c r="Y81" s="22"/>
      <c r="Z81" s="21"/>
      <c r="AA81" s="22"/>
      <c r="AB81" s="21"/>
      <c r="AC81" s="22"/>
      <c r="AD81" s="21"/>
      <c r="AE81" s="22"/>
      <c r="AF81" s="21"/>
      <c r="AG81" s="22"/>
      <c r="AH81" s="21"/>
      <c r="AI81" s="22"/>
      <c r="AJ81" s="21"/>
      <c r="AK81" s="22"/>
      <c r="AL81" s="21"/>
      <c r="AM81" s="22"/>
      <c r="AN81" s="21"/>
      <c r="AO81" s="22"/>
      <c r="AP81" s="21"/>
      <c r="AQ81" s="42"/>
      <c r="AR81" s="21"/>
      <c r="AS81" s="21"/>
      <c r="AT81" s="22"/>
      <c r="AU81" s="21"/>
      <c r="AV81" s="22"/>
      <c r="AW81" s="21"/>
      <c r="AX81" s="22"/>
      <c r="AY81" s="21"/>
      <c r="AZ81" s="22"/>
      <c r="BA81" s="21"/>
      <c r="BB81" s="22"/>
      <c r="BC81" s="21"/>
      <c r="BD81" s="22"/>
      <c r="BE81" s="21"/>
      <c r="BF81" s="22"/>
      <c r="BG81" s="21"/>
      <c r="BH81" s="22"/>
      <c r="BI81" s="21"/>
      <c r="BJ81" s="22"/>
      <c r="BK81" s="21"/>
      <c r="BL81" s="22"/>
      <c r="BM81" s="21"/>
      <c r="BN81" s="22"/>
      <c r="BO81" s="21"/>
      <c r="BP81" s="22"/>
      <c r="BQ81" s="21"/>
      <c r="BR81" s="22"/>
      <c r="BS81" s="21"/>
      <c r="BT81" s="22"/>
      <c r="BU81" s="21"/>
      <c r="BV81" s="42"/>
      <c r="BW81" s="21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42"/>
      <c r="CZ81" s="22"/>
      <c r="DA81" s="12"/>
      <c r="DC81" s="5"/>
    </row>
    <row r="82" spans="1:107" hidden="1" x14ac:dyDescent="0.3">
      <c r="A82" s="1"/>
      <c r="B82" s="33" t="s">
        <v>6</v>
      </c>
      <c r="C82" s="34"/>
      <c r="D82" s="22">
        <v>19911.3</v>
      </c>
      <c r="E82" s="22"/>
      <c r="F82" s="21">
        <f t="shared" si="0"/>
        <v>19911.3</v>
      </c>
      <c r="G82" s="22">
        <f>-282.224+210.839</f>
        <v>-71.384999999999991</v>
      </c>
      <c r="H82" s="21">
        <f t="shared" si="319"/>
        <v>19839.915000000001</v>
      </c>
      <c r="I82" s="22">
        <v>71.385000000000005</v>
      </c>
      <c r="J82" s="21">
        <f t="shared" ref="J82:J91" si="367">H82+I82</f>
        <v>19911.3</v>
      </c>
      <c r="K82" s="22"/>
      <c r="L82" s="21">
        <f t="shared" ref="L82:L91" si="368">J82+K82</f>
        <v>19911.3</v>
      </c>
      <c r="M82" s="22"/>
      <c r="N82" s="21">
        <f t="shared" ref="N82:N91" si="369">L82+M82</f>
        <v>19911.3</v>
      </c>
      <c r="O82" s="22">
        <f>-71.385-8.147</f>
        <v>-79.532000000000011</v>
      </c>
      <c r="P82" s="21">
        <f t="shared" ref="P82:P91" si="370">N82+O82</f>
        <v>19831.768</v>
      </c>
      <c r="Q82" s="22"/>
      <c r="R82" s="21">
        <f t="shared" ref="R82:R91" si="371">P82+Q82</f>
        <v>19831.768</v>
      </c>
      <c r="S82" s="22"/>
      <c r="T82" s="21">
        <f t="shared" ref="T82:T91" si="372">R82+S82</f>
        <v>19831.768</v>
      </c>
      <c r="U82" s="22"/>
      <c r="V82" s="21">
        <f t="shared" ref="V82:V91" si="373">T82+U82</f>
        <v>19831.768</v>
      </c>
      <c r="W82" s="22">
        <v>-3164.34</v>
      </c>
      <c r="X82" s="21">
        <f t="shared" ref="X82:X91" si="374">V82+W82</f>
        <v>16667.428</v>
      </c>
      <c r="Y82" s="22"/>
      <c r="Z82" s="21">
        <f t="shared" ref="Z82:Z91" si="375">X82+Y82</f>
        <v>16667.428</v>
      </c>
      <c r="AA82" s="22"/>
      <c r="AB82" s="21">
        <f t="shared" ref="AB82:AB91" si="376">Z82+AA82</f>
        <v>16667.428</v>
      </c>
      <c r="AC82" s="22"/>
      <c r="AD82" s="21">
        <f t="shared" ref="AD82:AD91" si="377">AB82+AC82</f>
        <v>16667.428</v>
      </c>
      <c r="AE82" s="22"/>
      <c r="AF82" s="21">
        <f t="shared" ref="AF82:AF91" si="378">AD82+AE82</f>
        <v>16667.428</v>
      </c>
      <c r="AG82" s="22"/>
      <c r="AH82" s="21">
        <f t="shared" ref="AH82:AH91" si="379">AF82+AG82</f>
        <v>16667.428</v>
      </c>
      <c r="AI82" s="22"/>
      <c r="AJ82" s="21">
        <f t="shared" ref="AJ82:AJ91" si="380">AH82+AI82</f>
        <v>16667.428</v>
      </c>
      <c r="AK82" s="22"/>
      <c r="AL82" s="21">
        <f t="shared" ref="AL82:AL91" si="381">AJ82+AK82</f>
        <v>16667.428</v>
      </c>
      <c r="AM82" s="22"/>
      <c r="AN82" s="21">
        <f t="shared" ref="AN82:AN91" si="382">AL82+AM82</f>
        <v>16667.428</v>
      </c>
      <c r="AO82" s="22"/>
      <c r="AP82" s="21">
        <f t="shared" ref="AP82:AP91" si="383">AN82+AO82</f>
        <v>16667.428</v>
      </c>
      <c r="AQ82" s="42"/>
      <c r="AR82" s="21">
        <f t="shared" ref="AR82:AR91" si="384">AP82+AQ82</f>
        <v>16667.428</v>
      </c>
      <c r="AS82" s="21"/>
      <c r="AT82" s="22"/>
      <c r="AU82" s="21"/>
      <c r="AV82" s="22">
        <v>71.385000000000005</v>
      </c>
      <c r="AW82" s="21">
        <f t="shared" ref="AW82:AW91" si="385">AU82+AV82</f>
        <v>71.385000000000005</v>
      </c>
      <c r="AX82" s="22">
        <v>-71.385000000000005</v>
      </c>
      <c r="AY82" s="21">
        <f t="shared" ref="AY82:AY91" si="386">AW82+AX82</f>
        <v>0</v>
      </c>
      <c r="AZ82" s="22"/>
      <c r="BA82" s="21">
        <f t="shared" ref="BA82:BA91" si="387">AY82+AZ82</f>
        <v>0</v>
      </c>
      <c r="BB82" s="22"/>
      <c r="BC82" s="21">
        <f t="shared" ref="BC82:BC91" si="388">BA82+BB82</f>
        <v>0</v>
      </c>
      <c r="BD82" s="22">
        <v>71.385000000000005</v>
      </c>
      <c r="BE82" s="21">
        <f t="shared" ref="BE82:BE91" si="389">BC82+BD82</f>
        <v>71.385000000000005</v>
      </c>
      <c r="BF82" s="22"/>
      <c r="BG82" s="21">
        <f t="shared" ref="BG82:BG91" si="390">BE82+BF82</f>
        <v>71.385000000000005</v>
      </c>
      <c r="BH82" s="22">
        <v>3164.34</v>
      </c>
      <c r="BI82" s="21">
        <f t="shared" ref="BI82:BI91" si="391">BG82+BH82</f>
        <v>3235.7250000000004</v>
      </c>
      <c r="BJ82" s="22"/>
      <c r="BK82" s="21">
        <f t="shared" ref="BK82:BK91" si="392">BI82+BJ82</f>
        <v>3235.7250000000004</v>
      </c>
      <c r="BL82" s="22"/>
      <c r="BM82" s="21">
        <f t="shared" ref="BM82:BM91" si="393">BK82+BL82</f>
        <v>3235.7250000000004</v>
      </c>
      <c r="BN82" s="22"/>
      <c r="BO82" s="21">
        <f t="shared" ref="BO82:BO91" si="394">BM82+BN82</f>
        <v>3235.7250000000004</v>
      </c>
      <c r="BP82" s="22"/>
      <c r="BQ82" s="21">
        <f t="shared" ref="BQ82:BQ91" si="395">BO82+BP82</f>
        <v>3235.7250000000004</v>
      </c>
      <c r="BR82" s="22"/>
      <c r="BS82" s="21">
        <f t="shared" ref="BS82:BS91" si="396">BQ82+BR82</f>
        <v>3235.7250000000004</v>
      </c>
      <c r="BT82" s="22"/>
      <c r="BU82" s="21">
        <f t="shared" ref="BU82:BU91" si="397">BS82+BT82</f>
        <v>3235.7250000000004</v>
      </c>
      <c r="BV82" s="42"/>
      <c r="BW82" s="21">
        <f t="shared" ref="BW82:BW91" si="398">BU82+BV82</f>
        <v>3235.7250000000004</v>
      </c>
      <c r="BX82" s="22"/>
      <c r="BY82" s="22"/>
      <c r="BZ82" s="22"/>
      <c r="CA82" s="22"/>
      <c r="CB82" s="22">
        <f t="shared" ref="CB82:CB91" si="399">BZ82+CA82</f>
        <v>0</v>
      </c>
      <c r="CC82" s="22"/>
      <c r="CD82" s="22">
        <f t="shared" ref="CD82:CD91" si="400">CB82+CC82</f>
        <v>0</v>
      </c>
      <c r="CE82" s="22"/>
      <c r="CF82" s="22">
        <f t="shared" ref="CF82:CF91" si="401">CD82+CE82</f>
        <v>0</v>
      </c>
      <c r="CG82" s="22"/>
      <c r="CH82" s="22">
        <f t="shared" ref="CH82:CH91" si="402">CF82+CG82</f>
        <v>0</v>
      </c>
      <c r="CI82" s="22"/>
      <c r="CJ82" s="22">
        <f t="shared" ref="CJ82:CJ91" si="403">CH82+CI82</f>
        <v>0</v>
      </c>
      <c r="CK82" s="22"/>
      <c r="CL82" s="22">
        <f t="shared" ref="CL82:CL91" si="404">CJ82+CK82</f>
        <v>0</v>
      </c>
      <c r="CM82" s="22"/>
      <c r="CN82" s="22">
        <f t="shared" ref="CN82:CN91" si="405">CL82+CM82</f>
        <v>0</v>
      </c>
      <c r="CO82" s="22"/>
      <c r="CP82" s="22">
        <f t="shared" ref="CP82:CP91" si="406">CN82+CO82</f>
        <v>0</v>
      </c>
      <c r="CQ82" s="22"/>
      <c r="CR82" s="22">
        <f t="shared" ref="CR82:CR91" si="407">CP82+CQ82</f>
        <v>0</v>
      </c>
      <c r="CS82" s="22"/>
      <c r="CT82" s="22">
        <f t="shared" ref="CT82:CT91" si="408">CR82+CS82</f>
        <v>0</v>
      </c>
      <c r="CU82" s="22"/>
      <c r="CV82" s="22">
        <f t="shared" ref="CV82:CV91" si="409">CT82+CU82</f>
        <v>0</v>
      </c>
      <c r="CW82" s="22"/>
      <c r="CX82" s="22">
        <f t="shared" ref="CX82:CX91" si="410">CV82+CW82</f>
        <v>0</v>
      </c>
      <c r="CY82" s="42"/>
      <c r="CZ82" s="22">
        <f t="shared" ref="CZ82:CZ91" si="411">CX82+CY82</f>
        <v>0</v>
      </c>
      <c r="DA82" s="12" t="s">
        <v>216</v>
      </c>
      <c r="DB82" s="7" t="s">
        <v>28</v>
      </c>
      <c r="DC82" s="5"/>
    </row>
    <row r="83" spans="1:107" x14ac:dyDescent="0.3">
      <c r="A83" s="1"/>
      <c r="B83" s="64" t="s">
        <v>11</v>
      </c>
      <c r="C83" s="65"/>
      <c r="D83" s="22"/>
      <c r="E83" s="22"/>
      <c r="F83" s="21">
        <f t="shared" si="0"/>
        <v>0</v>
      </c>
      <c r="G83" s="22">
        <v>10531.4</v>
      </c>
      <c r="H83" s="21">
        <f>F83+G83</f>
        <v>10531.4</v>
      </c>
      <c r="I83" s="22"/>
      <c r="J83" s="21">
        <f t="shared" si="367"/>
        <v>10531.4</v>
      </c>
      <c r="K83" s="22"/>
      <c r="L83" s="21">
        <f t="shared" si="368"/>
        <v>10531.4</v>
      </c>
      <c r="M83" s="22"/>
      <c r="N83" s="21">
        <f t="shared" si="369"/>
        <v>10531.4</v>
      </c>
      <c r="O83" s="22"/>
      <c r="P83" s="21">
        <f t="shared" si="370"/>
        <v>10531.4</v>
      </c>
      <c r="Q83" s="22"/>
      <c r="R83" s="21">
        <f t="shared" si="371"/>
        <v>10531.4</v>
      </c>
      <c r="S83" s="22"/>
      <c r="T83" s="21">
        <f t="shared" si="372"/>
        <v>10531.4</v>
      </c>
      <c r="U83" s="22"/>
      <c r="V83" s="21">
        <f t="shared" si="373"/>
        <v>10531.4</v>
      </c>
      <c r="W83" s="22"/>
      <c r="X83" s="21">
        <f t="shared" si="374"/>
        <v>10531.4</v>
      </c>
      <c r="Y83" s="22"/>
      <c r="Z83" s="21">
        <f t="shared" si="375"/>
        <v>10531.4</v>
      </c>
      <c r="AA83" s="22"/>
      <c r="AB83" s="21">
        <f t="shared" si="376"/>
        <v>10531.4</v>
      </c>
      <c r="AC83" s="22"/>
      <c r="AD83" s="21">
        <f t="shared" si="377"/>
        <v>10531.4</v>
      </c>
      <c r="AE83" s="22"/>
      <c r="AF83" s="21">
        <f t="shared" si="378"/>
        <v>10531.4</v>
      </c>
      <c r="AG83" s="22"/>
      <c r="AH83" s="21">
        <f t="shared" si="379"/>
        <v>10531.4</v>
      </c>
      <c r="AI83" s="22"/>
      <c r="AJ83" s="21">
        <f t="shared" si="380"/>
        <v>10531.4</v>
      </c>
      <c r="AK83" s="22"/>
      <c r="AL83" s="21">
        <f t="shared" si="381"/>
        <v>10531.4</v>
      </c>
      <c r="AM83" s="22"/>
      <c r="AN83" s="21">
        <f t="shared" si="382"/>
        <v>10531.4</v>
      </c>
      <c r="AO83" s="22"/>
      <c r="AP83" s="21">
        <f t="shared" si="383"/>
        <v>10531.4</v>
      </c>
      <c r="AQ83" s="42"/>
      <c r="AR83" s="21">
        <f t="shared" si="384"/>
        <v>10531.4</v>
      </c>
      <c r="AS83" s="21"/>
      <c r="AT83" s="22"/>
      <c r="AU83" s="21"/>
      <c r="AV83" s="22">
        <v>3563.4</v>
      </c>
      <c r="AW83" s="21">
        <f t="shared" si="385"/>
        <v>3563.4</v>
      </c>
      <c r="AX83" s="22"/>
      <c r="AY83" s="21">
        <f t="shared" si="386"/>
        <v>3563.4</v>
      </c>
      <c r="AZ83" s="22"/>
      <c r="BA83" s="21">
        <f t="shared" si="387"/>
        <v>3563.4</v>
      </c>
      <c r="BB83" s="22"/>
      <c r="BC83" s="21">
        <f t="shared" si="388"/>
        <v>3563.4</v>
      </c>
      <c r="BD83" s="22"/>
      <c r="BE83" s="21">
        <f t="shared" si="389"/>
        <v>3563.4</v>
      </c>
      <c r="BF83" s="22"/>
      <c r="BG83" s="21">
        <f t="shared" si="390"/>
        <v>3563.4</v>
      </c>
      <c r="BH83" s="22"/>
      <c r="BI83" s="21">
        <f t="shared" si="391"/>
        <v>3563.4</v>
      </c>
      <c r="BJ83" s="22"/>
      <c r="BK83" s="21">
        <f t="shared" si="392"/>
        <v>3563.4</v>
      </c>
      <c r="BL83" s="22"/>
      <c r="BM83" s="21">
        <f t="shared" si="393"/>
        <v>3563.4</v>
      </c>
      <c r="BN83" s="22"/>
      <c r="BO83" s="21">
        <f t="shared" si="394"/>
        <v>3563.4</v>
      </c>
      <c r="BP83" s="22"/>
      <c r="BQ83" s="21">
        <f t="shared" si="395"/>
        <v>3563.4</v>
      </c>
      <c r="BR83" s="22"/>
      <c r="BS83" s="21">
        <f t="shared" si="396"/>
        <v>3563.4</v>
      </c>
      <c r="BT83" s="22"/>
      <c r="BU83" s="21">
        <f t="shared" si="397"/>
        <v>3563.4</v>
      </c>
      <c r="BV83" s="42"/>
      <c r="BW83" s="21">
        <f t="shared" si="398"/>
        <v>3563.4</v>
      </c>
      <c r="BX83" s="22"/>
      <c r="BY83" s="22"/>
      <c r="BZ83" s="22"/>
      <c r="CA83" s="22"/>
      <c r="CB83" s="22">
        <f t="shared" si="399"/>
        <v>0</v>
      </c>
      <c r="CC83" s="22"/>
      <c r="CD83" s="22">
        <f t="shared" si="400"/>
        <v>0</v>
      </c>
      <c r="CE83" s="22"/>
      <c r="CF83" s="22">
        <f t="shared" si="401"/>
        <v>0</v>
      </c>
      <c r="CG83" s="22"/>
      <c r="CH83" s="22">
        <f t="shared" si="402"/>
        <v>0</v>
      </c>
      <c r="CI83" s="22"/>
      <c r="CJ83" s="22">
        <f t="shared" si="403"/>
        <v>0</v>
      </c>
      <c r="CK83" s="22"/>
      <c r="CL83" s="22">
        <f t="shared" si="404"/>
        <v>0</v>
      </c>
      <c r="CM83" s="22"/>
      <c r="CN83" s="22">
        <f t="shared" si="405"/>
        <v>0</v>
      </c>
      <c r="CO83" s="22"/>
      <c r="CP83" s="22">
        <f t="shared" si="406"/>
        <v>0</v>
      </c>
      <c r="CQ83" s="22"/>
      <c r="CR83" s="22">
        <f t="shared" si="407"/>
        <v>0</v>
      </c>
      <c r="CS83" s="22"/>
      <c r="CT83" s="22">
        <f t="shared" si="408"/>
        <v>0</v>
      </c>
      <c r="CU83" s="22"/>
      <c r="CV83" s="22">
        <f t="shared" si="409"/>
        <v>0</v>
      </c>
      <c r="CW83" s="22"/>
      <c r="CX83" s="22">
        <f t="shared" si="410"/>
        <v>0</v>
      </c>
      <c r="CY83" s="42"/>
      <c r="CZ83" s="22">
        <f t="shared" si="411"/>
        <v>0</v>
      </c>
      <c r="DA83" s="12" t="s">
        <v>215</v>
      </c>
      <c r="DC83" s="5"/>
    </row>
    <row r="84" spans="1:107" x14ac:dyDescent="0.3">
      <c r="A84" s="1"/>
      <c r="B84" s="64" t="s">
        <v>15</v>
      </c>
      <c r="C84" s="65"/>
      <c r="D84" s="22"/>
      <c r="E84" s="22"/>
      <c r="F84" s="21">
        <f t="shared" si="0"/>
        <v>0</v>
      </c>
      <c r="G84" s="22">
        <v>200096.5</v>
      </c>
      <c r="H84" s="21">
        <f>F84+G84</f>
        <v>200096.5</v>
      </c>
      <c r="I84" s="22"/>
      <c r="J84" s="21">
        <f t="shared" si="367"/>
        <v>200096.5</v>
      </c>
      <c r="K84" s="22"/>
      <c r="L84" s="21">
        <f t="shared" si="368"/>
        <v>200096.5</v>
      </c>
      <c r="M84" s="22"/>
      <c r="N84" s="21">
        <f t="shared" si="369"/>
        <v>200096.5</v>
      </c>
      <c r="O84" s="22"/>
      <c r="P84" s="21">
        <f t="shared" si="370"/>
        <v>200096.5</v>
      </c>
      <c r="Q84" s="22"/>
      <c r="R84" s="21">
        <f t="shared" si="371"/>
        <v>200096.5</v>
      </c>
      <c r="S84" s="22"/>
      <c r="T84" s="21">
        <f t="shared" si="372"/>
        <v>200096.5</v>
      </c>
      <c r="U84" s="22"/>
      <c r="V84" s="21">
        <f t="shared" si="373"/>
        <v>200096.5</v>
      </c>
      <c r="W84" s="22"/>
      <c r="X84" s="21">
        <f t="shared" si="374"/>
        <v>200096.5</v>
      </c>
      <c r="Y84" s="22"/>
      <c r="Z84" s="21">
        <f t="shared" si="375"/>
        <v>200096.5</v>
      </c>
      <c r="AA84" s="22"/>
      <c r="AB84" s="21">
        <f t="shared" si="376"/>
        <v>200096.5</v>
      </c>
      <c r="AC84" s="22"/>
      <c r="AD84" s="21">
        <f t="shared" si="377"/>
        <v>200096.5</v>
      </c>
      <c r="AE84" s="22"/>
      <c r="AF84" s="21">
        <f t="shared" si="378"/>
        <v>200096.5</v>
      </c>
      <c r="AG84" s="22"/>
      <c r="AH84" s="21">
        <f t="shared" si="379"/>
        <v>200096.5</v>
      </c>
      <c r="AI84" s="22"/>
      <c r="AJ84" s="21">
        <f t="shared" si="380"/>
        <v>200096.5</v>
      </c>
      <c r="AK84" s="22"/>
      <c r="AL84" s="21">
        <f t="shared" si="381"/>
        <v>200096.5</v>
      </c>
      <c r="AM84" s="22"/>
      <c r="AN84" s="21">
        <f t="shared" si="382"/>
        <v>200096.5</v>
      </c>
      <c r="AO84" s="22"/>
      <c r="AP84" s="21">
        <f t="shared" si="383"/>
        <v>200096.5</v>
      </c>
      <c r="AQ84" s="42"/>
      <c r="AR84" s="21">
        <f t="shared" si="384"/>
        <v>200096.5</v>
      </c>
      <c r="AS84" s="21"/>
      <c r="AT84" s="22"/>
      <c r="AU84" s="21"/>
      <c r="AV84" s="22">
        <v>67705.399999999994</v>
      </c>
      <c r="AW84" s="21">
        <f t="shared" si="385"/>
        <v>67705.399999999994</v>
      </c>
      <c r="AX84" s="22"/>
      <c r="AY84" s="21">
        <f t="shared" si="386"/>
        <v>67705.399999999994</v>
      </c>
      <c r="AZ84" s="22"/>
      <c r="BA84" s="21">
        <f t="shared" si="387"/>
        <v>67705.399999999994</v>
      </c>
      <c r="BB84" s="22"/>
      <c r="BC84" s="21">
        <f t="shared" si="388"/>
        <v>67705.399999999994</v>
      </c>
      <c r="BD84" s="22"/>
      <c r="BE84" s="21">
        <f t="shared" si="389"/>
        <v>67705.399999999994</v>
      </c>
      <c r="BF84" s="22"/>
      <c r="BG84" s="21">
        <f t="shared" si="390"/>
        <v>67705.399999999994</v>
      </c>
      <c r="BH84" s="22"/>
      <c r="BI84" s="21">
        <f t="shared" si="391"/>
        <v>67705.399999999994</v>
      </c>
      <c r="BJ84" s="22"/>
      <c r="BK84" s="21">
        <f t="shared" si="392"/>
        <v>67705.399999999994</v>
      </c>
      <c r="BL84" s="22"/>
      <c r="BM84" s="21">
        <f t="shared" si="393"/>
        <v>67705.399999999994</v>
      </c>
      <c r="BN84" s="22"/>
      <c r="BO84" s="21">
        <f t="shared" si="394"/>
        <v>67705.399999999994</v>
      </c>
      <c r="BP84" s="22"/>
      <c r="BQ84" s="21">
        <f t="shared" si="395"/>
        <v>67705.399999999994</v>
      </c>
      <c r="BR84" s="22"/>
      <c r="BS84" s="21">
        <f t="shared" si="396"/>
        <v>67705.399999999994</v>
      </c>
      <c r="BT84" s="22"/>
      <c r="BU84" s="21">
        <f t="shared" si="397"/>
        <v>67705.399999999994</v>
      </c>
      <c r="BV84" s="42"/>
      <c r="BW84" s="21">
        <f t="shared" si="398"/>
        <v>67705.399999999994</v>
      </c>
      <c r="BX84" s="22"/>
      <c r="BY84" s="22"/>
      <c r="BZ84" s="22"/>
      <c r="CA84" s="22"/>
      <c r="CB84" s="22">
        <f t="shared" si="399"/>
        <v>0</v>
      </c>
      <c r="CC84" s="22"/>
      <c r="CD84" s="22">
        <f t="shared" si="400"/>
        <v>0</v>
      </c>
      <c r="CE84" s="22"/>
      <c r="CF84" s="22">
        <f t="shared" si="401"/>
        <v>0</v>
      </c>
      <c r="CG84" s="22"/>
      <c r="CH84" s="22">
        <f t="shared" si="402"/>
        <v>0</v>
      </c>
      <c r="CI84" s="22"/>
      <c r="CJ84" s="22">
        <f t="shared" si="403"/>
        <v>0</v>
      </c>
      <c r="CK84" s="22"/>
      <c r="CL84" s="22">
        <f t="shared" si="404"/>
        <v>0</v>
      </c>
      <c r="CM84" s="22"/>
      <c r="CN84" s="22">
        <f t="shared" si="405"/>
        <v>0</v>
      </c>
      <c r="CO84" s="22"/>
      <c r="CP84" s="22">
        <f t="shared" si="406"/>
        <v>0</v>
      </c>
      <c r="CQ84" s="22"/>
      <c r="CR84" s="22">
        <f t="shared" si="407"/>
        <v>0</v>
      </c>
      <c r="CS84" s="22"/>
      <c r="CT84" s="22">
        <f t="shared" si="408"/>
        <v>0</v>
      </c>
      <c r="CU84" s="22"/>
      <c r="CV84" s="22">
        <f t="shared" si="409"/>
        <v>0</v>
      </c>
      <c r="CW84" s="22"/>
      <c r="CX84" s="22">
        <f t="shared" si="410"/>
        <v>0</v>
      </c>
      <c r="CY84" s="42"/>
      <c r="CZ84" s="22">
        <f t="shared" si="411"/>
        <v>0</v>
      </c>
      <c r="DA84" s="12" t="s">
        <v>215</v>
      </c>
      <c r="DC84" s="5"/>
    </row>
    <row r="85" spans="1:107" ht="56.25" x14ac:dyDescent="0.3">
      <c r="A85" s="1" t="s">
        <v>146</v>
      </c>
      <c r="B85" s="64" t="s">
        <v>41</v>
      </c>
      <c r="C85" s="65" t="s">
        <v>31</v>
      </c>
      <c r="D85" s="22">
        <v>30200</v>
      </c>
      <c r="E85" s="22"/>
      <c r="F85" s="21">
        <f t="shared" si="0"/>
        <v>30200</v>
      </c>
      <c r="G85" s="22">
        <v>-30200</v>
      </c>
      <c r="H85" s="21">
        <f t="shared" si="319"/>
        <v>0</v>
      </c>
      <c r="I85" s="22"/>
      <c r="J85" s="21">
        <f t="shared" si="367"/>
        <v>0</v>
      </c>
      <c r="K85" s="22"/>
      <c r="L85" s="21">
        <f t="shared" si="368"/>
        <v>0</v>
      </c>
      <c r="M85" s="22"/>
      <c r="N85" s="21">
        <f t="shared" si="369"/>
        <v>0</v>
      </c>
      <c r="O85" s="22"/>
      <c r="P85" s="21">
        <f t="shared" si="370"/>
        <v>0</v>
      </c>
      <c r="Q85" s="22"/>
      <c r="R85" s="21">
        <f t="shared" si="371"/>
        <v>0</v>
      </c>
      <c r="S85" s="22"/>
      <c r="T85" s="21">
        <f t="shared" si="372"/>
        <v>0</v>
      </c>
      <c r="U85" s="22"/>
      <c r="V85" s="21">
        <f t="shared" si="373"/>
        <v>0</v>
      </c>
      <c r="W85" s="22"/>
      <c r="X85" s="21">
        <f t="shared" si="374"/>
        <v>0</v>
      </c>
      <c r="Y85" s="22"/>
      <c r="Z85" s="21">
        <f t="shared" si="375"/>
        <v>0</v>
      </c>
      <c r="AA85" s="22"/>
      <c r="AB85" s="21">
        <f t="shared" si="376"/>
        <v>0</v>
      </c>
      <c r="AC85" s="22"/>
      <c r="AD85" s="21">
        <f t="shared" si="377"/>
        <v>0</v>
      </c>
      <c r="AE85" s="22"/>
      <c r="AF85" s="21">
        <f t="shared" si="378"/>
        <v>0</v>
      </c>
      <c r="AG85" s="22"/>
      <c r="AH85" s="21">
        <f t="shared" si="379"/>
        <v>0</v>
      </c>
      <c r="AI85" s="22"/>
      <c r="AJ85" s="21">
        <f t="shared" si="380"/>
        <v>0</v>
      </c>
      <c r="AK85" s="22"/>
      <c r="AL85" s="21">
        <f t="shared" si="381"/>
        <v>0</v>
      </c>
      <c r="AM85" s="22"/>
      <c r="AN85" s="21">
        <f t="shared" si="382"/>
        <v>0</v>
      </c>
      <c r="AO85" s="22"/>
      <c r="AP85" s="21">
        <f t="shared" si="383"/>
        <v>0</v>
      </c>
      <c r="AQ85" s="42"/>
      <c r="AR85" s="21">
        <f t="shared" si="384"/>
        <v>0</v>
      </c>
      <c r="AS85" s="21">
        <v>129330.1</v>
      </c>
      <c r="AT85" s="22"/>
      <c r="AU85" s="21">
        <f t="shared" si="13"/>
        <v>129330.1</v>
      </c>
      <c r="AV85" s="22">
        <v>30200</v>
      </c>
      <c r="AW85" s="21">
        <f t="shared" si="385"/>
        <v>159530.1</v>
      </c>
      <c r="AX85" s="22"/>
      <c r="AY85" s="21">
        <f t="shared" si="386"/>
        <v>159530.1</v>
      </c>
      <c r="AZ85" s="22"/>
      <c r="BA85" s="21">
        <f t="shared" si="387"/>
        <v>159530.1</v>
      </c>
      <c r="BB85" s="22"/>
      <c r="BC85" s="21">
        <f t="shared" si="388"/>
        <v>159530.1</v>
      </c>
      <c r="BD85" s="22"/>
      <c r="BE85" s="21">
        <f t="shared" si="389"/>
        <v>159530.1</v>
      </c>
      <c r="BF85" s="22"/>
      <c r="BG85" s="21">
        <f t="shared" si="390"/>
        <v>159530.1</v>
      </c>
      <c r="BH85" s="22"/>
      <c r="BI85" s="21">
        <f t="shared" si="391"/>
        <v>159530.1</v>
      </c>
      <c r="BJ85" s="22"/>
      <c r="BK85" s="21">
        <f t="shared" si="392"/>
        <v>159530.1</v>
      </c>
      <c r="BL85" s="22"/>
      <c r="BM85" s="21">
        <f t="shared" si="393"/>
        <v>159530.1</v>
      </c>
      <c r="BN85" s="22"/>
      <c r="BO85" s="21">
        <f t="shared" si="394"/>
        <v>159530.1</v>
      </c>
      <c r="BP85" s="22"/>
      <c r="BQ85" s="21">
        <f t="shared" si="395"/>
        <v>159530.1</v>
      </c>
      <c r="BR85" s="22">
        <v>-53916.762000000002</v>
      </c>
      <c r="BS85" s="21">
        <f t="shared" si="396"/>
        <v>105613.338</v>
      </c>
      <c r="BT85" s="22"/>
      <c r="BU85" s="21">
        <f t="shared" si="397"/>
        <v>105613.338</v>
      </c>
      <c r="BV85" s="42"/>
      <c r="BW85" s="21">
        <f t="shared" si="398"/>
        <v>105613.338</v>
      </c>
      <c r="BX85" s="22">
        <v>0</v>
      </c>
      <c r="BY85" s="22"/>
      <c r="BZ85" s="22">
        <f t="shared" si="16"/>
        <v>0</v>
      </c>
      <c r="CA85" s="22"/>
      <c r="CB85" s="22">
        <f t="shared" si="399"/>
        <v>0</v>
      </c>
      <c r="CC85" s="22"/>
      <c r="CD85" s="22">
        <f t="shared" si="400"/>
        <v>0</v>
      </c>
      <c r="CE85" s="22"/>
      <c r="CF85" s="22">
        <f t="shared" si="401"/>
        <v>0</v>
      </c>
      <c r="CG85" s="22"/>
      <c r="CH85" s="22">
        <f t="shared" si="402"/>
        <v>0</v>
      </c>
      <c r="CI85" s="22"/>
      <c r="CJ85" s="22">
        <f t="shared" si="403"/>
        <v>0</v>
      </c>
      <c r="CK85" s="22"/>
      <c r="CL85" s="22">
        <f t="shared" si="404"/>
        <v>0</v>
      </c>
      <c r="CM85" s="22"/>
      <c r="CN85" s="22">
        <f t="shared" si="405"/>
        <v>0</v>
      </c>
      <c r="CO85" s="22"/>
      <c r="CP85" s="22">
        <f t="shared" si="406"/>
        <v>0</v>
      </c>
      <c r="CQ85" s="22"/>
      <c r="CR85" s="22">
        <f t="shared" si="407"/>
        <v>0</v>
      </c>
      <c r="CS85" s="22"/>
      <c r="CT85" s="22">
        <f t="shared" si="408"/>
        <v>0</v>
      </c>
      <c r="CU85" s="22">
        <v>53916.762000000002</v>
      </c>
      <c r="CV85" s="22">
        <f t="shared" si="409"/>
        <v>53916.762000000002</v>
      </c>
      <c r="CW85" s="22"/>
      <c r="CX85" s="22">
        <f t="shared" si="410"/>
        <v>53916.762000000002</v>
      </c>
      <c r="CY85" s="42"/>
      <c r="CZ85" s="22">
        <f t="shared" si="411"/>
        <v>53916.762000000002</v>
      </c>
      <c r="DA85" s="12" t="s">
        <v>51</v>
      </c>
      <c r="DC85" s="5"/>
    </row>
    <row r="86" spans="1:107" ht="75" x14ac:dyDescent="0.3">
      <c r="A86" s="1" t="s">
        <v>147</v>
      </c>
      <c r="B86" s="64" t="s">
        <v>42</v>
      </c>
      <c r="C86" s="65" t="s">
        <v>27</v>
      </c>
      <c r="D86" s="22">
        <v>43835.6</v>
      </c>
      <c r="E86" s="22"/>
      <c r="F86" s="21">
        <f t="shared" si="0"/>
        <v>43835.6</v>
      </c>
      <c r="G86" s="22">
        <f>18842.656-4499.203</f>
        <v>14343.452999999998</v>
      </c>
      <c r="H86" s="21">
        <f t="shared" si="319"/>
        <v>58179.053</v>
      </c>
      <c r="I86" s="22"/>
      <c r="J86" s="21">
        <f t="shared" si="367"/>
        <v>58179.053</v>
      </c>
      <c r="K86" s="22"/>
      <c r="L86" s="21">
        <f t="shared" si="368"/>
        <v>58179.053</v>
      </c>
      <c r="M86" s="22"/>
      <c r="N86" s="21">
        <f t="shared" si="369"/>
        <v>58179.053</v>
      </c>
      <c r="O86" s="22"/>
      <c r="P86" s="21">
        <f t="shared" si="370"/>
        <v>58179.053</v>
      </c>
      <c r="Q86" s="22"/>
      <c r="R86" s="21">
        <f t="shared" si="371"/>
        <v>58179.053</v>
      </c>
      <c r="S86" s="22"/>
      <c r="T86" s="21">
        <f t="shared" si="372"/>
        <v>58179.053</v>
      </c>
      <c r="U86" s="22"/>
      <c r="V86" s="21">
        <f t="shared" si="373"/>
        <v>58179.053</v>
      </c>
      <c r="W86" s="22"/>
      <c r="X86" s="21">
        <f t="shared" si="374"/>
        <v>58179.053</v>
      </c>
      <c r="Y86" s="22"/>
      <c r="Z86" s="21">
        <f t="shared" si="375"/>
        <v>58179.053</v>
      </c>
      <c r="AA86" s="22"/>
      <c r="AB86" s="21">
        <f t="shared" si="376"/>
        <v>58179.053</v>
      </c>
      <c r="AC86" s="22"/>
      <c r="AD86" s="21">
        <f t="shared" si="377"/>
        <v>58179.053</v>
      </c>
      <c r="AE86" s="22"/>
      <c r="AF86" s="21">
        <f t="shared" si="378"/>
        <v>58179.053</v>
      </c>
      <c r="AG86" s="22"/>
      <c r="AH86" s="21">
        <f t="shared" si="379"/>
        <v>58179.053</v>
      </c>
      <c r="AI86" s="22"/>
      <c r="AJ86" s="21">
        <f t="shared" si="380"/>
        <v>58179.053</v>
      </c>
      <c r="AK86" s="22"/>
      <c r="AL86" s="21">
        <f t="shared" si="381"/>
        <v>58179.053</v>
      </c>
      <c r="AM86" s="22">
        <v>-26</v>
      </c>
      <c r="AN86" s="21">
        <f t="shared" si="382"/>
        <v>58153.053</v>
      </c>
      <c r="AO86" s="22"/>
      <c r="AP86" s="21">
        <f t="shared" si="383"/>
        <v>58153.053</v>
      </c>
      <c r="AQ86" s="42"/>
      <c r="AR86" s="21">
        <f t="shared" si="384"/>
        <v>58153.053</v>
      </c>
      <c r="AS86" s="21">
        <v>0</v>
      </c>
      <c r="AT86" s="22"/>
      <c r="AU86" s="21">
        <f t="shared" si="13"/>
        <v>0</v>
      </c>
      <c r="AV86" s="22"/>
      <c r="AW86" s="21">
        <f t="shared" si="385"/>
        <v>0</v>
      </c>
      <c r="AX86" s="22"/>
      <c r="AY86" s="21">
        <f t="shared" si="386"/>
        <v>0</v>
      </c>
      <c r="AZ86" s="22"/>
      <c r="BA86" s="21">
        <f t="shared" si="387"/>
        <v>0</v>
      </c>
      <c r="BB86" s="22"/>
      <c r="BC86" s="21">
        <f t="shared" si="388"/>
        <v>0</v>
      </c>
      <c r="BD86" s="22"/>
      <c r="BE86" s="21">
        <f t="shared" si="389"/>
        <v>0</v>
      </c>
      <c r="BF86" s="22"/>
      <c r="BG86" s="21">
        <f t="shared" si="390"/>
        <v>0</v>
      </c>
      <c r="BH86" s="22"/>
      <c r="BI86" s="21">
        <f t="shared" si="391"/>
        <v>0</v>
      </c>
      <c r="BJ86" s="22"/>
      <c r="BK86" s="21">
        <f t="shared" si="392"/>
        <v>0</v>
      </c>
      <c r="BL86" s="22"/>
      <c r="BM86" s="21">
        <f t="shared" si="393"/>
        <v>0</v>
      </c>
      <c r="BN86" s="22"/>
      <c r="BO86" s="21">
        <f t="shared" si="394"/>
        <v>0</v>
      </c>
      <c r="BP86" s="22"/>
      <c r="BQ86" s="21">
        <f t="shared" si="395"/>
        <v>0</v>
      </c>
      <c r="BR86" s="22"/>
      <c r="BS86" s="21">
        <f t="shared" si="396"/>
        <v>0</v>
      </c>
      <c r="BT86" s="22"/>
      <c r="BU86" s="21">
        <f t="shared" si="397"/>
        <v>0</v>
      </c>
      <c r="BV86" s="42"/>
      <c r="BW86" s="21">
        <f t="shared" si="398"/>
        <v>0</v>
      </c>
      <c r="BX86" s="22">
        <v>0</v>
      </c>
      <c r="BY86" s="22"/>
      <c r="BZ86" s="22">
        <f t="shared" si="16"/>
        <v>0</v>
      </c>
      <c r="CA86" s="22"/>
      <c r="CB86" s="22">
        <f t="shared" si="399"/>
        <v>0</v>
      </c>
      <c r="CC86" s="22"/>
      <c r="CD86" s="22">
        <f t="shared" si="400"/>
        <v>0</v>
      </c>
      <c r="CE86" s="22"/>
      <c r="CF86" s="22">
        <f t="shared" si="401"/>
        <v>0</v>
      </c>
      <c r="CG86" s="22"/>
      <c r="CH86" s="22">
        <f t="shared" si="402"/>
        <v>0</v>
      </c>
      <c r="CI86" s="22"/>
      <c r="CJ86" s="22">
        <f t="shared" si="403"/>
        <v>0</v>
      </c>
      <c r="CK86" s="22"/>
      <c r="CL86" s="22">
        <f t="shared" si="404"/>
        <v>0</v>
      </c>
      <c r="CM86" s="22"/>
      <c r="CN86" s="22">
        <f t="shared" si="405"/>
        <v>0</v>
      </c>
      <c r="CO86" s="22"/>
      <c r="CP86" s="22">
        <f t="shared" si="406"/>
        <v>0</v>
      </c>
      <c r="CQ86" s="22"/>
      <c r="CR86" s="22">
        <f t="shared" si="407"/>
        <v>0</v>
      </c>
      <c r="CS86" s="22"/>
      <c r="CT86" s="22">
        <f t="shared" si="408"/>
        <v>0</v>
      </c>
      <c r="CU86" s="22"/>
      <c r="CV86" s="22">
        <f t="shared" si="409"/>
        <v>0</v>
      </c>
      <c r="CW86" s="22"/>
      <c r="CX86" s="22">
        <f t="shared" si="410"/>
        <v>0</v>
      </c>
      <c r="CY86" s="42"/>
      <c r="CZ86" s="22">
        <f t="shared" si="411"/>
        <v>0</v>
      </c>
      <c r="DA86" s="12" t="s">
        <v>52</v>
      </c>
      <c r="DC86" s="5"/>
    </row>
    <row r="87" spans="1:107" ht="56.25" x14ac:dyDescent="0.3">
      <c r="A87" s="1" t="s">
        <v>148</v>
      </c>
      <c r="B87" s="64" t="s">
        <v>43</v>
      </c>
      <c r="C87" s="65" t="s">
        <v>31</v>
      </c>
      <c r="D87" s="22">
        <v>10647.7</v>
      </c>
      <c r="E87" s="22">
        <v>-1182.758</v>
      </c>
      <c r="F87" s="21">
        <f t="shared" si="0"/>
        <v>9464.9420000000009</v>
      </c>
      <c r="G87" s="22">
        <v>2830.7579999999998</v>
      </c>
      <c r="H87" s="21">
        <f t="shared" si="319"/>
        <v>12295.7</v>
      </c>
      <c r="I87" s="22"/>
      <c r="J87" s="21">
        <f t="shared" si="367"/>
        <v>12295.7</v>
      </c>
      <c r="K87" s="22"/>
      <c r="L87" s="21">
        <f t="shared" si="368"/>
        <v>12295.7</v>
      </c>
      <c r="M87" s="22"/>
      <c r="N87" s="21">
        <f t="shared" si="369"/>
        <v>12295.7</v>
      </c>
      <c r="O87" s="22"/>
      <c r="P87" s="21">
        <f t="shared" si="370"/>
        <v>12295.7</v>
      </c>
      <c r="Q87" s="22"/>
      <c r="R87" s="21">
        <f t="shared" si="371"/>
        <v>12295.7</v>
      </c>
      <c r="S87" s="22"/>
      <c r="T87" s="21">
        <f t="shared" si="372"/>
        <v>12295.7</v>
      </c>
      <c r="U87" s="22"/>
      <c r="V87" s="21">
        <f t="shared" si="373"/>
        <v>12295.7</v>
      </c>
      <c r="W87" s="22"/>
      <c r="X87" s="21">
        <f t="shared" si="374"/>
        <v>12295.7</v>
      </c>
      <c r="Y87" s="22"/>
      <c r="Z87" s="21">
        <f t="shared" si="375"/>
        <v>12295.7</v>
      </c>
      <c r="AA87" s="22"/>
      <c r="AB87" s="21">
        <f t="shared" si="376"/>
        <v>12295.7</v>
      </c>
      <c r="AC87" s="22"/>
      <c r="AD87" s="21">
        <f t="shared" si="377"/>
        <v>12295.7</v>
      </c>
      <c r="AE87" s="22"/>
      <c r="AF87" s="21">
        <f t="shared" si="378"/>
        <v>12295.7</v>
      </c>
      <c r="AG87" s="22"/>
      <c r="AH87" s="21">
        <f t="shared" si="379"/>
        <v>12295.7</v>
      </c>
      <c r="AI87" s="22">
        <v>-9464.9419999999991</v>
      </c>
      <c r="AJ87" s="21">
        <f t="shared" si="380"/>
        <v>2830.7580000000016</v>
      </c>
      <c r="AK87" s="22"/>
      <c r="AL87" s="21">
        <f t="shared" si="381"/>
        <v>2830.7580000000016</v>
      </c>
      <c r="AM87" s="22"/>
      <c r="AN87" s="21">
        <f t="shared" si="382"/>
        <v>2830.7580000000016</v>
      </c>
      <c r="AO87" s="22"/>
      <c r="AP87" s="21">
        <f t="shared" si="383"/>
        <v>2830.7580000000016</v>
      </c>
      <c r="AQ87" s="42"/>
      <c r="AR87" s="21">
        <f t="shared" si="384"/>
        <v>2830.7580000000016</v>
      </c>
      <c r="AS87" s="21">
        <v>0</v>
      </c>
      <c r="AT87" s="22"/>
      <c r="AU87" s="21">
        <f t="shared" si="13"/>
        <v>0</v>
      </c>
      <c r="AV87" s="22"/>
      <c r="AW87" s="21">
        <f t="shared" si="385"/>
        <v>0</v>
      </c>
      <c r="AX87" s="22"/>
      <c r="AY87" s="21">
        <f t="shared" si="386"/>
        <v>0</v>
      </c>
      <c r="AZ87" s="22"/>
      <c r="BA87" s="21">
        <f t="shared" si="387"/>
        <v>0</v>
      </c>
      <c r="BB87" s="22"/>
      <c r="BC87" s="21">
        <f t="shared" si="388"/>
        <v>0</v>
      </c>
      <c r="BD87" s="22"/>
      <c r="BE87" s="21">
        <f t="shared" si="389"/>
        <v>0</v>
      </c>
      <c r="BF87" s="22"/>
      <c r="BG87" s="21">
        <f t="shared" si="390"/>
        <v>0</v>
      </c>
      <c r="BH87" s="22"/>
      <c r="BI87" s="21">
        <f t="shared" si="391"/>
        <v>0</v>
      </c>
      <c r="BJ87" s="22"/>
      <c r="BK87" s="21">
        <f t="shared" si="392"/>
        <v>0</v>
      </c>
      <c r="BL87" s="22"/>
      <c r="BM87" s="21">
        <f t="shared" si="393"/>
        <v>0</v>
      </c>
      <c r="BN87" s="22"/>
      <c r="BO87" s="21">
        <f t="shared" si="394"/>
        <v>0</v>
      </c>
      <c r="BP87" s="22"/>
      <c r="BQ87" s="21">
        <f t="shared" si="395"/>
        <v>0</v>
      </c>
      <c r="BR87" s="22"/>
      <c r="BS87" s="21">
        <f t="shared" si="396"/>
        <v>0</v>
      </c>
      <c r="BT87" s="22"/>
      <c r="BU87" s="21">
        <f t="shared" si="397"/>
        <v>0</v>
      </c>
      <c r="BV87" s="42"/>
      <c r="BW87" s="21">
        <f t="shared" si="398"/>
        <v>0</v>
      </c>
      <c r="BX87" s="22">
        <v>0</v>
      </c>
      <c r="BY87" s="22"/>
      <c r="BZ87" s="22">
        <f t="shared" si="16"/>
        <v>0</v>
      </c>
      <c r="CA87" s="22"/>
      <c r="CB87" s="22">
        <f t="shared" si="399"/>
        <v>0</v>
      </c>
      <c r="CC87" s="22"/>
      <c r="CD87" s="22">
        <f t="shared" si="400"/>
        <v>0</v>
      </c>
      <c r="CE87" s="22"/>
      <c r="CF87" s="22">
        <f t="shared" si="401"/>
        <v>0</v>
      </c>
      <c r="CG87" s="22"/>
      <c r="CH87" s="22">
        <f t="shared" si="402"/>
        <v>0</v>
      </c>
      <c r="CI87" s="22"/>
      <c r="CJ87" s="22">
        <f t="shared" si="403"/>
        <v>0</v>
      </c>
      <c r="CK87" s="22"/>
      <c r="CL87" s="22">
        <f t="shared" si="404"/>
        <v>0</v>
      </c>
      <c r="CM87" s="22"/>
      <c r="CN87" s="22">
        <f t="shared" si="405"/>
        <v>0</v>
      </c>
      <c r="CO87" s="22"/>
      <c r="CP87" s="22">
        <f t="shared" si="406"/>
        <v>0</v>
      </c>
      <c r="CQ87" s="22"/>
      <c r="CR87" s="22">
        <f t="shared" si="407"/>
        <v>0</v>
      </c>
      <c r="CS87" s="22"/>
      <c r="CT87" s="22">
        <f t="shared" si="408"/>
        <v>0</v>
      </c>
      <c r="CU87" s="22"/>
      <c r="CV87" s="22">
        <f t="shared" si="409"/>
        <v>0</v>
      </c>
      <c r="CW87" s="22"/>
      <c r="CX87" s="22">
        <f t="shared" si="410"/>
        <v>0</v>
      </c>
      <c r="CY87" s="42"/>
      <c r="CZ87" s="22">
        <f t="shared" si="411"/>
        <v>0</v>
      </c>
      <c r="DA87" s="12" t="s">
        <v>53</v>
      </c>
      <c r="DC87" s="5"/>
    </row>
    <row r="88" spans="1:107" ht="75" x14ac:dyDescent="0.3">
      <c r="A88" s="1" t="s">
        <v>149</v>
      </c>
      <c r="B88" s="64" t="s">
        <v>44</v>
      </c>
      <c r="C88" s="65" t="s">
        <v>27</v>
      </c>
      <c r="D88" s="22">
        <v>49055.3</v>
      </c>
      <c r="E88" s="22">
        <v>12263.9</v>
      </c>
      <c r="F88" s="21">
        <f t="shared" si="0"/>
        <v>61319.200000000004</v>
      </c>
      <c r="G88" s="22">
        <f>57.762-4000</f>
        <v>-3942.2379999999998</v>
      </c>
      <c r="H88" s="21">
        <f t="shared" si="319"/>
        <v>57376.962000000007</v>
      </c>
      <c r="I88" s="22"/>
      <c r="J88" s="21">
        <f t="shared" si="367"/>
        <v>57376.962000000007</v>
      </c>
      <c r="K88" s="22"/>
      <c r="L88" s="21">
        <f t="shared" si="368"/>
        <v>57376.962000000007</v>
      </c>
      <c r="M88" s="22"/>
      <c r="N88" s="21">
        <f t="shared" si="369"/>
        <v>57376.962000000007</v>
      </c>
      <c r="O88" s="22"/>
      <c r="P88" s="21">
        <f t="shared" si="370"/>
        <v>57376.962000000007</v>
      </c>
      <c r="Q88" s="22"/>
      <c r="R88" s="21">
        <f t="shared" si="371"/>
        <v>57376.962000000007</v>
      </c>
      <c r="S88" s="22"/>
      <c r="T88" s="21">
        <f t="shared" si="372"/>
        <v>57376.962000000007</v>
      </c>
      <c r="U88" s="22"/>
      <c r="V88" s="21">
        <f t="shared" si="373"/>
        <v>57376.962000000007</v>
      </c>
      <c r="W88" s="22"/>
      <c r="X88" s="21">
        <f t="shared" si="374"/>
        <v>57376.962000000007</v>
      </c>
      <c r="Y88" s="22"/>
      <c r="Z88" s="21">
        <f t="shared" si="375"/>
        <v>57376.962000000007</v>
      </c>
      <c r="AA88" s="22"/>
      <c r="AB88" s="21">
        <f t="shared" si="376"/>
        <v>57376.962000000007</v>
      </c>
      <c r="AC88" s="22"/>
      <c r="AD88" s="21">
        <f t="shared" si="377"/>
        <v>57376.962000000007</v>
      </c>
      <c r="AE88" s="22"/>
      <c r="AF88" s="21">
        <f t="shared" si="378"/>
        <v>57376.962000000007</v>
      </c>
      <c r="AG88" s="22"/>
      <c r="AH88" s="21">
        <f t="shared" si="379"/>
        <v>57376.962000000007</v>
      </c>
      <c r="AI88" s="22"/>
      <c r="AJ88" s="21">
        <f t="shared" si="380"/>
        <v>57376.962000000007</v>
      </c>
      <c r="AK88" s="22"/>
      <c r="AL88" s="21">
        <f t="shared" si="381"/>
        <v>57376.962000000007</v>
      </c>
      <c r="AM88" s="22">
        <v>-2521</v>
      </c>
      <c r="AN88" s="21">
        <f t="shared" si="382"/>
        <v>54855.962000000007</v>
      </c>
      <c r="AO88" s="22"/>
      <c r="AP88" s="21">
        <f t="shared" si="383"/>
        <v>54855.962000000007</v>
      </c>
      <c r="AQ88" s="42"/>
      <c r="AR88" s="21">
        <f t="shared" si="384"/>
        <v>54855.962000000007</v>
      </c>
      <c r="AS88" s="21">
        <v>12263.9</v>
      </c>
      <c r="AT88" s="22">
        <v>-12263.9</v>
      </c>
      <c r="AU88" s="21">
        <f t="shared" si="13"/>
        <v>0</v>
      </c>
      <c r="AV88" s="22"/>
      <c r="AW88" s="21">
        <f t="shared" si="385"/>
        <v>0</v>
      </c>
      <c r="AX88" s="22"/>
      <c r="AY88" s="21">
        <f t="shared" si="386"/>
        <v>0</v>
      </c>
      <c r="AZ88" s="22"/>
      <c r="BA88" s="21">
        <f t="shared" si="387"/>
        <v>0</v>
      </c>
      <c r="BB88" s="22"/>
      <c r="BC88" s="21">
        <f t="shared" si="388"/>
        <v>0</v>
      </c>
      <c r="BD88" s="22"/>
      <c r="BE88" s="21">
        <f t="shared" si="389"/>
        <v>0</v>
      </c>
      <c r="BF88" s="22"/>
      <c r="BG88" s="21">
        <f t="shared" si="390"/>
        <v>0</v>
      </c>
      <c r="BH88" s="22"/>
      <c r="BI88" s="21">
        <f t="shared" si="391"/>
        <v>0</v>
      </c>
      <c r="BJ88" s="22"/>
      <c r="BK88" s="21">
        <f t="shared" si="392"/>
        <v>0</v>
      </c>
      <c r="BL88" s="22"/>
      <c r="BM88" s="21">
        <f t="shared" si="393"/>
        <v>0</v>
      </c>
      <c r="BN88" s="22"/>
      <c r="BO88" s="21">
        <f t="shared" si="394"/>
        <v>0</v>
      </c>
      <c r="BP88" s="22"/>
      <c r="BQ88" s="21">
        <f t="shared" si="395"/>
        <v>0</v>
      </c>
      <c r="BR88" s="22"/>
      <c r="BS88" s="21">
        <f t="shared" si="396"/>
        <v>0</v>
      </c>
      <c r="BT88" s="22"/>
      <c r="BU88" s="21">
        <f t="shared" si="397"/>
        <v>0</v>
      </c>
      <c r="BV88" s="42"/>
      <c r="BW88" s="21">
        <f t="shared" si="398"/>
        <v>0</v>
      </c>
      <c r="BX88" s="22">
        <v>0</v>
      </c>
      <c r="BY88" s="22"/>
      <c r="BZ88" s="22">
        <f t="shared" si="16"/>
        <v>0</v>
      </c>
      <c r="CA88" s="22"/>
      <c r="CB88" s="22">
        <f t="shared" si="399"/>
        <v>0</v>
      </c>
      <c r="CC88" s="22"/>
      <c r="CD88" s="22">
        <f t="shared" si="400"/>
        <v>0</v>
      </c>
      <c r="CE88" s="22"/>
      <c r="CF88" s="22">
        <f t="shared" si="401"/>
        <v>0</v>
      </c>
      <c r="CG88" s="22"/>
      <c r="CH88" s="22">
        <f t="shared" si="402"/>
        <v>0</v>
      </c>
      <c r="CI88" s="22"/>
      <c r="CJ88" s="22">
        <f t="shared" si="403"/>
        <v>0</v>
      </c>
      <c r="CK88" s="22"/>
      <c r="CL88" s="22">
        <f t="shared" si="404"/>
        <v>0</v>
      </c>
      <c r="CM88" s="22"/>
      <c r="CN88" s="22">
        <f t="shared" si="405"/>
        <v>0</v>
      </c>
      <c r="CO88" s="22"/>
      <c r="CP88" s="22">
        <f t="shared" si="406"/>
        <v>0</v>
      </c>
      <c r="CQ88" s="22"/>
      <c r="CR88" s="22">
        <f t="shared" si="407"/>
        <v>0</v>
      </c>
      <c r="CS88" s="22"/>
      <c r="CT88" s="22">
        <f t="shared" si="408"/>
        <v>0</v>
      </c>
      <c r="CU88" s="22"/>
      <c r="CV88" s="22">
        <f t="shared" si="409"/>
        <v>0</v>
      </c>
      <c r="CW88" s="22"/>
      <c r="CX88" s="22">
        <f t="shared" si="410"/>
        <v>0</v>
      </c>
      <c r="CY88" s="42"/>
      <c r="CZ88" s="22">
        <f t="shared" si="411"/>
        <v>0</v>
      </c>
      <c r="DA88" s="12" t="s">
        <v>54</v>
      </c>
      <c r="DC88" s="5"/>
    </row>
    <row r="89" spans="1:107" ht="75" x14ac:dyDescent="0.3">
      <c r="A89" s="1" t="s">
        <v>150</v>
      </c>
      <c r="B89" s="64" t="s">
        <v>45</v>
      </c>
      <c r="C89" s="65" t="s">
        <v>27</v>
      </c>
      <c r="D89" s="22">
        <v>45376.6</v>
      </c>
      <c r="E89" s="22"/>
      <c r="F89" s="21">
        <f t="shared" si="0"/>
        <v>45376.6</v>
      </c>
      <c r="G89" s="22"/>
      <c r="H89" s="21">
        <f t="shared" si="319"/>
        <v>45376.6</v>
      </c>
      <c r="I89" s="22"/>
      <c r="J89" s="21">
        <f t="shared" si="367"/>
        <v>45376.6</v>
      </c>
      <c r="K89" s="22"/>
      <c r="L89" s="21">
        <f t="shared" si="368"/>
        <v>45376.6</v>
      </c>
      <c r="M89" s="22"/>
      <c r="N89" s="21">
        <f t="shared" si="369"/>
        <v>45376.6</v>
      </c>
      <c r="O89" s="22"/>
      <c r="P89" s="21">
        <f t="shared" si="370"/>
        <v>45376.6</v>
      </c>
      <c r="Q89" s="22"/>
      <c r="R89" s="21">
        <f t="shared" si="371"/>
        <v>45376.6</v>
      </c>
      <c r="S89" s="22"/>
      <c r="T89" s="21">
        <f t="shared" si="372"/>
        <v>45376.6</v>
      </c>
      <c r="U89" s="22"/>
      <c r="V89" s="21">
        <f t="shared" si="373"/>
        <v>45376.6</v>
      </c>
      <c r="W89" s="22"/>
      <c r="X89" s="21">
        <f t="shared" si="374"/>
        <v>45376.6</v>
      </c>
      <c r="Y89" s="22"/>
      <c r="Z89" s="21">
        <f t="shared" si="375"/>
        <v>45376.6</v>
      </c>
      <c r="AA89" s="22"/>
      <c r="AB89" s="21">
        <f t="shared" si="376"/>
        <v>45376.6</v>
      </c>
      <c r="AC89" s="22"/>
      <c r="AD89" s="21">
        <f t="shared" si="377"/>
        <v>45376.6</v>
      </c>
      <c r="AE89" s="22"/>
      <c r="AF89" s="21">
        <f t="shared" si="378"/>
        <v>45376.6</v>
      </c>
      <c r="AG89" s="22"/>
      <c r="AH89" s="21">
        <f t="shared" si="379"/>
        <v>45376.6</v>
      </c>
      <c r="AI89" s="22"/>
      <c r="AJ89" s="21">
        <f t="shared" si="380"/>
        <v>45376.6</v>
      </c>
      <c r="AK89" s="22"/>
      <c r="AL89" s="21">
        <f t="shared" si="381"/>
        <v>45376.6</v>
      </c>
      <c r="AM89" s="22"/>
      <c r="AN89" s="21">
        <f t="shared" si="382"/>
        <v>45376.6</v>
      </c>
      <c r="AO89" s="22"/>
      <c r="AP89" s="21">
        <f t="shared" si="383"/>
        <v>45376.6</v>
      </c>
      <c r="AQ89" s="42"/>
      <c r="AR89" s="21">
        <f t="shared" si="384"/>
        <v>45376.6</v>
      </c>
      <c r="AS89" s="21">
        <v>0</v>
      </c>
      <c r="AT89" s="22"/>
      <c r="AU89" s="21">
        <f t="shared" si="13"/>
        <v>0</v>
      </c>
      <c r="AV89" s="22"/>
      <c r="AW89" s="21">
        <f t="shared" si="385"/>
        <v>0</v>
      </c>
      <c r="AX89" s="22"/>
      <c r="AY89" s="21">
        <f t="shared" si="386"/>
        <v>0</v>
      </c>
      <c r="AZ89" s="22"/>
      <c r="BA89" s="21">
        <f t="shared" si="387"/>
        <v>0</v>
      </c>
      <c r="BB89" s="22"/>
      <c r="BC89" s="21">
        <f t="shared" si="388"/>
        <v>0</v>
      </c>
      <c r="BD89" s="22"/>
      <c r="BE89" s="21">
        <f t="shared" si="389"/>
        <v>0</v>
      </c>
      <c r="BF89" s="22"/>
      <c r="BG89" s="21">
        <f t="shared" si="390"/>
        <v>0</v>
      </c>
      <c r="BH89" s="22"/>
      <c r="BI89" s="21">
        <f t="shared" si="391"/>
        <v>0</v>
      </c>
      <c r="BJ89" s="22"/>
      <c r="BK89" s="21">
        <f t="shared" si="392"/>
        <v>0</v>
      </c>
      <c r="BL89" s="22"/>
      <c r="BM89" s="21">
        <f t="shared" si="393"/>
        <v>0</v>
      </c>
      <c r="BN89" s="22"/>
      <c r="BO89" s="21">
        <f t="shared" si="394"/>
        <v>0</v>
      </c>
      <c r="BP89" s="22"/>
      <c r="BQ89" s="21">
        <f t="shared" si="395"/>
        <v>0</v>
      </c>
      <c r="BR89" s="22"/>
      <c r="BS89" s="21">
        <f t="shared" si="396"/>
        <v>0</v>
      </c>
      <c r="BT89" s="22"/>
      <c r="BU89" s="21">
        <f t="shared" si="397"/>
        <v>0</v>
      </c>
      <c r="BV89" s="42"/>
      <c r="BW89" s="21">
        <f t="shared" si="398"/>
        <v>0</v>
      </c>
      <c r="BX89" s="22">
        <v>0</v>
      </c>
      <c r="BY89" s="22"/>
      <c r="BZ89" s="22">
        <f t="shared" si="16"/>
        <v>0</v>
      </c>
      <c r="CA89" s="22"/>
      <c r="CB89" s="22">
        <f t="shared" si="399"/>
        <v>0</v>
      </c>
      <c r="CC89" s="22"/>
      <c r="CD89" s="22">
        <f t="shared" si="400"/>
        <v>0</v>
      </c>
      <c r="CE89" s="22"/>
      <c r="CF89" s="22">
        <f t="shared" si="401"/>
        <v>0</v>
      </c>
      <c r="CG89" s="22"/>
      <c r="CH89" s="22">
        <f t="shared" si="402"/>
        <v>0</v>
      </c>
      <c r="CI89" s="22"/>
      <c r="CJ89" s="22">
        <f t="shared" si="403"/>
        <v>0</v>
      </c>
      <c r="CK89" s="22"/>
      <c r="CL89" s="22">
        <f t="shared" si="404"/>
        <v>0</v>
      </c>
      <c r="CM89" s="22"/>
      <c r="CN89" s="22">
        <f t="shared" si="405"/>
        <v>0</v>
      </c>
      <c r="CO89" s="22"/>
      <c r="CP89" s="22">
        <f t="shared" si="406"/>
        <v>0</v>
      </c>
      <c r="CQ89" s="22"/>
      <c r="CR89" s="22">
        <f t="shared" si="407"/>
        <v>0</v>
      </c>
      <c r="CS89" s="22"/>
      <c r="CT89" s="22">
        <f t="shared" si="408"/>
        <v>0</v>
      </c>
      <c r="CU89" s="22"/>
      <c r="CV89" s="22">
        <f t="shared" si="409"/>
        <v>0</v>
      </c>
      <c r="CW89" s="22"/>
      <c r="CX89" s="22">
        <f t="shared" si="410"/>
        <v>0</v>
      </c>
      <c r="CY89" s="42"/>
      <c r="CZ89" s="22">
        <f t="shared" si="411"/>
        <v>0</v>
      </c>
      <c r="DA89" s="12" t="s">
        <v>55</v>
      </c>
      <c r="DC89" s="5"/>
    </row>
    <row r="90" spans="1:107" ht="56.25" x14ac:dyDescent="0.3">
      <c r="A90" s="1" t="s">
        <v>151</v>
      </c>
      <c r="B90" s="64" t="s">
        <v>48</v>
      </c>
      <c r="C90" s="65" t="s">
        <v>31</v>
      </c>
      <c r="D90" s="22">
        <v>43764.3</v>
      </c>
      <c r="E90" s="22"/>
      <c r="F90" s="21">
        <f t="shared" si="0"/>
        <v>43764.3</v>
      </c>
      <c r="G90" s="22"/>
      <c r="H90" s="21">
        <f t="shared" si="319"/>
        <v>43764.3</v>
      </c>
      <c r="I90" s="22"/>
      <c r="J90" s="21">
        <f t="shared" si="367"/>
        <v>43764.3</v>
      </c>
      <c r="K90" s="22"/>
      <c r="L90" s="21">
        <f t="shared" si="368"/>
        <v>43764.3</v>
      </c>
      <c r="M90" s="22"/>
      <c r="N90" s="21">
        <f t="shared" si="369"/>
        <v>43764.3</v>
      </c>
      <c r="O90" s="22">
        <v>-43764.3</v>
      </c>
      <c r="P90" s="21">
        <f t="shared" si="370"/>
        <v>0</v>
      </c>
      <c r="Q90" s="22"/>
      <c r="R90" s="21">
        <f t="shared" si="371"/>
        <v>0</v>
      </c>
      <c r="S90" s="22"/>
      <c r="T90" s="21">
        <f t="shared" si="372"/>
        <v>0</v>
      </c>
      <c r="U90" s="22"/>
      <c r="V90" s="21">
        <f t="shared" si="373"/>
        <v>0</v>
      </c>
      <c r="W90" s="22"/>
      <c r="X90" s="21">
        <f t="shared" si="374"/>
        <v>0</v>
      </c>
      <c r="Y90" s="22"/>
      <c r="Z90" s="21">
        <f t="shared" si="375"/>
        <v>0</v>
      </c>
      <c r="AA90" s="22"/>
      <c r="AB90" s="21">
        <f t="shared" si="376"/>
        <v>0</v>
      </c>
      <c r="AC90" s="22"/>
      <c r="AD90" s="21">
        <f t="shared" si="377"/>
        <v>0</v>
      </c>
      <c r="AE90" s="22"/>
      <c r="AF90" s="21">
        <f t="shared" si="378"/>
        <v>0</v>
      </c>
      <c r="AG90" s="22"/>
      <c r="AH90" s="21">
        <f t="shared" si="379"/>
        <v>0</v>
      </c>
      <c r="AI90" s="22"/>
      <c r="AJ90" s="21">
        <f t="shared" si="380"/>
        <v>0</v>
      </c>
      <c r="AK90" s="22"/>
      <c r="AL90" s="21">
        <f t="shared" si="381"/>
        <v>0</v>
      </c>
      <c r="AM90" s="22"/>
      <c r="AN90" s="21">
        <f t="shared" si="382"/>
        <v>0</v>
      </c>
      <c r="AO90" s="22"/>
      <c r="AP90" s="21">
        <f t="shared" si="383"/>
        <v>0</v>
      </c>
      <c r="AQ90" s="42"/>
      <c r="AR90" s="21">
        <f t="shared" si="384"/>
        <v>0</v>
      </c>
      <c r="AS90" s="21">
        <v>0</v>
      </c>
      <c r="AT90" s="22"/>
      <c r="AU90" s="21">
        <f t="shared" si="13"/>
        <v>0</v>
      </c>
      <c r="AV90" s="22"/>
      <c r="AW90" s="21">
        <f t="shared" si="385"/>
        <v>0</v>
      </c>
      <c r="AX90" s="22"/>
      <c r="AY90" s="21">
        <f t="shared" si="386"/>
        <v>0</v>
      </c>
      <c r="AZ90" s="22"/>
      <c r="BA90" s="21">
        <f t="shared" si="387"/>
        <v>0</v>
      </c>
      <c r="BB90" s="22"/>
      <c r="BC90" s="21">
        <f t="shared" si="388"/>
        <v>0</v>
      </c>
      <c r="BD90" s="22">
        <v>43764.3</v>
      </c>
      <c r="BE90" s="21">
        <f t="shared" si="389"/>
        <v>43764.3</v>
      </c>
      <c r="BF90" s="22"/>
      <c r="BG90" s="21">
        <f t="shared" si="390"/>
        <v>43764.3</v>
      </c>
      <c r="BH90" s="22"/>
      <c r="BI90" s="21">
        <f t="shared" si="391"/>
        <v>43764.3</v>
      </c>
      <c r="BJ90" s="22"/>
      <c r="BK90" s="21">
        <f t="shared" si="392"/>
        <v>43764.3</v>
      </c>
      <c r="BL90" s="22"/>
      <c r="BM90" s="21">
        <f t="shared" si="393"/>
        <v>43764.3</v>
      </c>
      <c r="BN90" s="22"/>
      <c r="BO90" s="21">
        <f t="shared" si="394"/>
        <v>43764.3</v>
      </c>
      <c r="BP90" s="22"/>
      <c r="BQ90" s="21">
        <f t="shared" si="395"/>
        <v>43764.3</v>
      </c>
      <c r="BR90" s="22"/>
      <c r="BS90" s="21">
        <f t="shared" si="396"/>
        <v>43764.3</v>
      </c>
      <c r="BT90" s="22"/>
      <c r="BU90" s="21">
        <f t="shared" si="397"/>
        <v>43764.3</v>
      </c>
      <c r="BV90" s="42"/>
      <c r="BW90" s="21">
        <f t="shared" si="398"/>
        <v>43764.3</v>
      </c>
      <c r="BX90" s="22">
        <v>0</v>
      </c>
      <c r="BY90" s="22"/>
      <c r="BZ90" s="22">
        <f t="shared" si="16"/>
        <v>0</v>
      </c>
      <c r="CA90" s="22"/>
      <c r="CB90" s="22">
        <f t="shared" si="399"/>
        <v>0</v>
      </c>
      <c r="CC90" s="22"/>
      <c r="CD90" s="22">
        <f t="shared" si="400"/>
        <v>0</v>
      </c>
      <c r="CE90" s="22"/>
      <c r="CF90" s="22">
        <f t="shared" si="401"/>
        <v>0</v>
      </c>
      <c r="CG90" s="22"/>
      <c r="CH90" s="22">
        <f t="shared" si="402"/>
        <v>0</v>
      </c>
      <c r="CI90" s="22"/>
      <c r="CJ90" s="22">
        <f t="shared" si="403"/>
        <v>0</v>
      </c>
      <c r="CK90" s="22"/>
      <c r="CL90" s="22">
        <f t="shared" si="404"/>
        <v>0</v>
      </c>
      <c r="CM90" s="22"/>
      <c r="CN90" s="22">
        <f t="shared" si="405"/>
        <v>0</v>
      </c>
      <c r="CO90" s="22"/>
      <c r="CP90" s="22">
        <f t="shared" si="406"/>
        <v>0</v>
      </c>
      <c r="CQ90" s="22"/>
      <c r="CR90" s="22">
        <f t="shared" si="407"/>
        <v>0</v>
      </c>
      <c r="CS90" s="22"/>
      <c r="CT90" s="22">
        <f t="shared" si="408"/>
        <v>0</v>
      </c>
      <c r="CU90" s="22"/>
      <c r="CV90" s="22">
        <f t="shared" si="409"/>
        <v>0</v>
      </c>
      <c r="CW90" s="22"/>
      <c r="CX90" s="22">
        <f t="shared" si="410"/>
        <v>0</v>
      </c>
      <c r="CY90" s="42"/>
      <c r="CZ90" s="22">
        <f t="shared" si="411"/>
        <v>0</v>
      </c>
      <c r="DA90" s="16">
        <v>1710142360</v>
      </c>
      <c r="DC90" s="5"/>
    </row>
    <row r="91" spans="1:107" ht="59.25" customHeight="1" x14ac:dyDescent="0.3">
      <c r="A91" s="1" t="s">
        <v>152</v>
      </c>
      <c r="B91" s="64" t="s">
        <v>30</v>
      </c>
      <c r="C91" s="65" t="s">
        <v>3</v>
      </c>
      <c r="D91" s="22">
        <f>D93+D94+D95</f>
        <v>606764.6</v>
      </c>
      <c r="E91" s="22">
        <f>E93+E94+E95</f>
        <v>100000</v>
      </c>
      <c r="F91" s="22">
        <f t="shared" si="0"/>
        <v>706764.6</v>
      </c>
      <c r="G91" s="22">
        <f>G93+G94+G95</f>
        <v>30618.698</v>
      </c>
      <c r="H91" s="22">
        <f t="shared" si="319"/>
        <v>737383.29799999995</v>
      </c>
      <c r="I91" s="22">
        <f>I93+I94+I95</f>
        <v>2941.8629999999998</v>
      </c>
      <c r="J91" s="22">
        <f t="shared" si="367"/>
        <v>740325.16099999996</v>
      </c>
      <c r="K91" s="22">
        <f>K93+K94+K95</f>
        <v>124060.12599999999</v>
      </c>
      <c r="L91" s="22">
        <f t="shared" si="368"/>
        <v>864385.28700000001</v>
      </c>
      <c r="M91" s="22">
        <f>M93+M94+M95</f>
        <v>6186.5230000000001</v>
      </c>
      <c r="N91" s="22">
        <f t="shared" si="369"/>
        <v>870571.81</v>
      </c>
      <c r="O91" s="22">
        <f>O93+O94+O95</f>
        <v>110662.95300000001</v>
      </c>
      <c r="P91" s="22">
        <f t="shared" si="370"/>
        <v>981234.76300000004</v>
      </c>
      <c r="Q91" s="22">
        <f>Q93+Q94+Q95</f>
        <v>6573.6139999999996</v>
      </c>
      <c r="R91" s="22">
        <f t="shared" si="371"/>
        <v>987808.37699999998</v>
      </c>
      <c r="S91" s="22">
        <f>S93+S94+S95</f>
        <v>30613.279999999999</v>
      </c>
      <c r="T91" s="22">
        <f t="shared" si="372"/>
        <v>1018421.657</v>
      </c>
      <c r="U91" s="22">
        <f>U93+U94+U95</f>
        <v>458.553</v>
      </c>
      <c r="V91" s="22">
        <f t="shared" si="373"/>
        <v>1018880.21</v>
      </c>
      <c r="W91" s="22">
        <f>W93+W94+W95</f>
        <v>112745.758</v>
      </c>
      <c r="X91" s="22">
        <f t="shared" si="374"/>
        <v>1131625.9679999999</v>
      </c>
      <c r="Y91" s="22">
        <f>Y93+Y94+Y95</f>
        <v>578.87699999999995</v>
      </c>
      <c r="Z91" s="22">
        <f t="shared" si="375"/>
        <v>1132204.845</v>
      </c>
      <c r="AA91" s="22">
        <f>AA93+AA94+AA95</f>
        <v>96859.934999999998</v>
      </c>
      <c r="AB91" s="22">
        <f t="shared" si="376"/>
        <v>1229064.78</v>
      </c>
      <c r="AC91" s="22">
        <f>AC93+AC94+AC95</f>
        <v>21602.899000000001</v>
      </c>
      <c r="AD91" s="22">
        <f t="shared" si="377"/>
        <v>1250667.679</v>
      </c>
      <c r="AE91" s="22">
        <f>AE93+AE94+AE95</f>
        <v>18461.374</v>
      </c>
      <c r="AF91" s="22">
        <f t="shared" si="378"/>
        <v>1269129.0530000001</v>
      </c>
      <c r="AG91" s="22">
        <f>AG93+AG94+AG95</f>
        <v>803.89</v>
      </c>
      <c r="AH91" s="22">
        <f t="shared" si="379"/>
        <v>1269932.943</v>
      </c>
      <c r="AI91" s="22">
        <f>AI93+AI94+AI95</f>
        <v>15794.414000000001</v>
      </c>
      <c r="AJ91" s="22">
        <f t="shared" si="380"/>
        <v>1285727.3570000001</v>
      </c>
      <c r="AK91" s="22">
        <f>AK93+AK94+AK95</f>
        <v>3032.1309999999999</v>
      </c>
      <c r="AL91" s="22">
        <f t="shared" si="381"/>
        <v>1288759.4880000001</v>
      </c>
      <c r="AM91" s="22">
        <f>AM93+AM94+AM95</f>
        <v>144083.98800000001</v>
      </c>
      <c r="AN91" s="22">
        <f t="shared" si="382"/>
        <v>1432843.4760000003</v>
      </c>
      <c r="AO91" s="22">
        <f>AO93+AO94+AO95</f>
        <v>169</v>
      </c>
      <c r="AP91" s="22">
        <f t="shared" si="383"/>
        <v>1433012.4760000003</v>
      </c>
      <c r="AQ91" s="42">
        <f>AQ93+AQ94+AQ95</f>
        <v>595306.152</v>
      </c>
      <c r="AR91" s="22">
        <f t="shared" si="384"/>
        <v>2028318.6280000003</v>
      </c>
      <c r="AS91" s="22">
        <f t="shared" ref="AS91:BX91" si="412">AS93+AS94+AS95</f>
        <v>907530.1</v>
      </c>
      <c r="AT91" s="22">
        <f>AT93+AT94+AT95</f>
        <v>0</v>
      </c>
      <c r="AU91" s="22">
        <f t="shared" si="13"/>
        <v>907530.1</v>
      </c>
      <c r="AV91" s="22">
        <f>AV93+AV94+AV95</f>
        <v>0</v>
      </c>
      <c r="AW91" s="22">
        <f t="shared" si="385"/>
        <v>907530.1</v>
      </c>
      <c r="AX91" s="22">
        <f>AX93+AX94+AX95</f>
        <v>0</v>
      </c>
      <c r="AY91" s="22">
        <f t="shared" si="386"/>
        <v>907530.1</v>
      </c>
      <c r="AZ91" s="22">
        <f>AZ93+AZ94+AZ95</f>
        <v>-80676.462</v>
      </c>
      <c r="BA91" s="22">
        <f t="shared" si="387"/>
        <v>826853.63800000004</v>
      </c>
      <c r="BB91" s="22">
        <f>BB93+BB94+BB95</f>
        <v>0</v>
      </c>
      <c r="BC91" s="22">
        <f t="shared" si="388"/>
        <v>826853.63800000004</v>
      </c>
      <c r="BD91" s="22">
        <f>BD93+BD94+BD95</f>
        <v>-75828.428</v>
      </c>
      <c r="BE91" s="22">
        <f t="shared" si="389"/>
        <v>751025.21000000008</v>
      </c>
      <c r="BF91" s="22">
        <f>BF93+BF94+BF95</f>
        <v>0</v>
      </c>
      <c r="BG91" s="22">
        <f t="shared" si="390"/>
        <v>751025.21000000008</v>
      </c>
      <c r="BH91" s="22">
        <f>BH93+BH94+BH95</f>
        <v>8403.893</v>
      </c>
      <c r="BI91" s="22">
        <f t="shared" si="391"/>
        <v>759429.10300000012</v>
      </c>
      <c r="BJ91" s="22">
        <f>BJ93+BJ94+BJ95</f>
        <v>0</v>
      </c>
      <c r="BK91" s="22">
        <f t="shared" si="392"/>
        <v>759429.10300000012</v>
      </c>
      <c r="BL91" s="22">
        <f>BL93+BL94+BL95</f>
        <v>0</v>
      </c>
      <c r="BM91" s="22">
        <f t="shared" si="393"/>
        <v>759429.10300000012</v>
      </c>
      <c r="BN91" s="22">
        <f>BN93+BN94+BN95</f>
        <v>0</v>
      </c>
      <c r="BO91" s="22">
        <f t="shared" si="394"/>
        <v>759429.10300000012</v>
      </c>
      <c r="BP91" s="22">
        <f>BP93+BP94+BP95</f>
        <v>0</v>
      </c>
      <c r="BQ91" s="22">
        <f t="shared" si="395"/>
        <v>759429.10300000012</v>
      </c>
      <c r="BR91" s="22">
        <f>BR93+BR94+BR95</f>
        <v>0</v>
      </c>
      <c r="BS91" s="22">
        <f t="shared" si="396"/>
        <v>759429.10300000012</v>
      </c>
      <c r="BT91" s="22">
        <f>BT93+BT94+BT95</f>
        <v>-36000</v>
      </c>
      <c r="BU91" s="22">
        <f t="shared" si="397"/>
        <v>723429.10300000012</v>
      </c>
      <c r="BV91" s="42">
        <f>BV93+BV94+BV95</f>
        <v>-407530.1</v>
      </c>
      <c r="BW91" s="22">
        <f t="shared" si="398"/>
        <v>315899.00300000014</v>
      </c>
      <c r="BX91" s="22">
        <f t="shared" si="412"/>
        <v>500000</v>
      </c>
      <c r="BY91" s="22">
        <f>BY93+BY94+BY95</f>
        <v>0</v>
      </c>
      <c r="BZ91" s="22">
        <f t="shared" si="16"/>
        <v>500000</v>
      </c>
      <c r="CA91" s="22">
        <f>CA93+CA94+CA95</f>
        <v>0</v>
      </c>
      <c r="CB91" s="22">
        <f t="shared" si="399"/>
        <v>500000</v>
      </c>
      <c r="CC91" s="22">
        <f>CC93+CC94+CC95</f>
        <v>0</v>
      </c>
      <c r="CD91" s="22">
        <f t="shared" si="400"/>
        <v>500000</v>
      </c>
      <c r="CE91" s="22">
        <f>CE93+CE94+CE95</f>
        <v>0</v>
      </c>
      <c r="CF91" s="22">
        <f t="shared" si="401"/>
        <v>500000</v>
      </c>
      <c r="CG91" s="22">
        <f>CG93+CG94+CG95</f>
        <v>0</v>
      </c>
      <c r="CH91" s="22">
        <f t="shared" si="402"/>
        <v>500000</v>
      </c>
      <c r="CI91" s="22">
        <f>CI93+CI94+CI95</f>
        <v>0</v>
      </c>
      <c r="CJ91" s="22">
        <f t="shared" si="403"/>
        <v>500000</v>
      </c>
      <c r="CK91" s="22">
        <f>CK93+CK94+CK95</f>
        <v>0</v>
      </c>
      <c r="CL91" s="22">
        <f t="shared" si="404"/>
        <v>500000</v>
      </c>
      <c r="CM91" s="22">
        <f>CM93+CM94+CM95</f>
        <v>0</v>
      </c>
      <c r="CN91" s="22">
        <f t="shared" si="405"/>
        <v>500000</v>
      </c>
      <c r="CO91" s="22">
        <f>CO93+CO94+CO95</f>
        <v>0</v>
      </c>
      <c r="CP91" s="22">
        <f t="shared" si="406"/>
        <v>500000</v>
      </c>
      <c r="CQ91" s="22">
        <f>CQ93+CQ94+CQ95</f>
        <v>0</v>
      </c>
      <c r="CR91" s="22">
        <f t="shared" si="407"/>
        <v>500000</v>
      </c>
      <c r="CS91" s="22">
        <f>CS93+CS94+CS95</f>
        <v>0</v>
      </c>
      <c r="CT91" s="22">
        <f t="shared" si="408"/>
        <v>500000</v>
      </c>
      <c r="CU91" s="22">
        <f>CU93+CU94+CU95</f>
        <v>0</v>
      </c>
      <c r="CV91" s="22">
        <f t="shared" si="409"/>
        <v>500000</v>
      </c>
      <c r="CW91" s="22">
        <f>CW93+CW94+CW95</f>
        <v>0</v>
      </c>
      <c r="CX91" s="22">
        <f t="shared" si="410"/>
        <v>500000</v>
      </c>
      <c r="CY91" s="42">
        <f>CY93+CY94+CY95</f>
        <v>25025</v>
      </c>
      <c r="CZ91" s="22">
        <f t="shared" si="411"/>
        <v>525025</v>
      </c>
      <c r="DA91" s="12"/>
      <c r="DC91" s="5"/>
    </row>
    <row r="92" spans="1:107" x14ac:dyDescent="0.3">
      <c r="A92" s="1"/>
      <c r="B92" s="64" t="s">
        <v>5</v>
      </c>
      <c r="C92" s="65"/>
      <c r="D92" s="22"/>
      <c r="E92" s="22"/>
      <c r="F92" s="21"/>
      <c r="G92" s="22"/>
      <c r="H92" s="21"/>
      <c r="I92" s="22"/>
      <c r="J92" s="21"/>
      <c r="K92" s="22"/>
      <c r="L92" s="21"/>
      <c r="M92" s="22"/>
      <c r="N92" s="21"/>
      <c r="O92" s="22"/>
      <c r="P92" s="21"/>
      <c r="Q92" s="22"/>
      <c r="R92" s="21"/>
      <c r="S92" s="22"/>
      <c r="T92" s="21"/>
      <c r="U92" s="22"/>
      <c r="V92" s="21"/>
      <c r="W92" s="22"/>
      <c r="X92" s="21"/>
      <c r="Y92" s="22"/>
      <c r="Z92" s="21"/>
      <c r="AA92" s="22"/>
      <c r="AB92" s="21"/>
      <c r="AC92" s="22"/>
      <c r="AD92" s="21"/>
      <c r="AE92" s="22"/>
      <c r="AF92" s="21"/>
      <c r="AG92" s="22"/>
      <c r="AH92" s="21"/>
      <c r="AI92" s="22"/>
      <c r="AJ92" s="21"/>
      <c r="AK92" s="22"/>
      <c r="AL92" s="21"/>
      <c r="AM92" s="22"/>
      <c r="AN92" s="21"/>
      <c r="AO92" s="22"/>
      <c r="AP92" s="21"/>
      <c r="AQ92" s="42"/>
      <c r="AR92" s="21"/>
      <c r="AS92" s="21"/>
      <c r="AT92" s="22"/>
      <c r="AU92" s="21"/>
      <c r="AV92" s="22"/>
      <c r="AW92" s="21"/>
      <c r="AX92" s="22"/>
      <c r="AY92" s="21"/>
      <c r="AZ92" s="22"/>
      <c r="BA92" s="21"/>
      <c r="BB92" s="22"/>
      <c r="BC92" s="21"/>
      <c r="BD92" s="22"/>
      <c r="BE92" s="21"/>
      <c r="BF92" s="22"/>
      <c r="BG92" s="21"/>
      <c r="BH92" s="22"/>
      <c r="BI92" s="21"/>
      <c r="BJ92" s="22"/>
      <c r="BK92" s="21"/>
      <c r="BL92" s="22"/>
      <c r="BM92" s="21"/>
      <c r="BN92" s="22"/>
      <c r="BO92" s="21"/>
      <c r="BP92" s="22"/>
      <c r="BQ92" s="21"/>
      <c r="BR92" s="22"/>
      <c r="BS92" s="21"/>
      <c r="BT92" s="22"/>
      <c r="BU92" s="21"/>
      <c r="BV92" s="42"/>
      <c r="BW92" s="21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42"/>
      <c r="CZ92" s="22"/>
      <c r="DA92" s="12"/>
      <c r="DC92" s="5"/>
    </row>
    <row r="93" spans="1:107" hidden="1" x14ac:dyDescent="0.3">
      <c r="A93" s="1"/>
      <c r="B93" s="15" t="s">
        <v>6</v>
      </c>
      <c r="C93" s="4"/>
      <c r="D93" s="22">
        <v>60863.5</v>
      </c>
      <c r="E93" s="22">
        <f>100000</f>
        <v>100000</v>
      </c>
      <c r="F93" s="21">
        <f t="shared" si="0"/>
        <v>160863.5</v>
      </c>
      <c r="G93" s="22">
        <f>2844.574+27774.124</f>
        <v>30618.698</v>
      </c>
      <c r="H93" s="21">
        <f t="shared" ref="H93:H96" si="413">F93+G93</f>
        <v>191482.198</v>
      </c>
      <c r="I93" s="22">
        <v>2941.8629999999998</v>
      </c>
      <c r="J93" s="21">
        <f>H93+I93</f>
        <v>194424.06100000002</v>
      </c>
      <c r="K93" s="22">
        <f>80676.462+43383.664</f>
        <v>124060.12599999999</v>
      </c>
      <c r="L93" s="21">
        <f>J93+K93</f>
        <v>318484.18700000003</v>
      </c>
      <c r="M93" s="22">
        <v>6186.5230000000001</v>
      </c>
      <c r="N93" s="21">
        <f>L93+M93</f>
        <v>324670.71000000002</v>
      </c>
      <c r="O93" s="22">
        <f>75828.428+34834.525</f>
        <v>110662.95300000001</v>
      </c>
      <c r="P93" s="21">
        <f>N93+O93</f>
        <v>435333.66300000006</v>
      </c>
      <c r="Q93" s="22">
        <v>6573.6139999999996</v>
      </c>
      <c r="R93" s="21">
        <f>P93+Q93</f>
        <v>441907.27700000006</v>
      </c>
      <c r="S93" s="22">
        <v>30613.279999999999</v>
      </c>
      <c r="T93" s="21">
        <f>R93+S93</f>
        <v>472520.55700000003</v>
      </c>
      <c r="U93" s="22">
        <v>458.553</v>
      </c>
      <c r="V93" s="21">
        <f>T93+U93</f>
        <v>472979.11000000004</v>
      </c>
      <c r="W93" s="22">
        <f>82843.677+29902.081</f>
        <v>112745.758</v>
      </c>
      <c r="X93" s="21">
        <f>V93+W93</f>
        <v>585724.86800000002</v>
      </c>
      <c r="Y93" s="22">
        <v>578.87699999999995</v>
      </c>
      <c r="Z93" s="21">
        <f>X93+Y93</f>
        <v>586303.745</v>
      </c>
      <c r="AA93" s="22">
        <v>96859.934999999998</v>
      </c>
      <c r="AB93" s="21">
        <f>Z93+AA93</f>
        <v>683163.67999999993</v>
      </c>
      <c r="AC93" s="22">
        <v>21602.899000000001</v>
      </c>
      <c r="AD93" s="21">
        <f>AB93+AC93</f>
        <v>704766.57899999991</v>
      </c>
      <c r="AE93" s="22">
        <v>18461.374</v>
      </c>
      <c r="AF93" s="21">
        <f>AD93+AE93</f>
        <v>723227.95299999986</v>
      </c>
      <c r="AG93" s="22">
        <v>803.89</v>
      </c>
      <c r="AH93" s="21">
        <f>AF93+AG93</f>
        <v>724031.84299999988</v>
      </c>
      <c r="AI93" s="22">
        <v>15794.414000000001</v>
      </c>
      <c r="AJ93" s="21">
        <f>AH93+AI93</f>
        <v>739826.25699999987</v>
      </c>
      <c r="AK93" s="22">
        <v>3032.1309999999999</v>
      </c>
      <c r="AL93" s="21">
        <f>AJ93+AK93</f>
        <v>742858.38799999992</v>
      </c>
      <c r="AM93" s="22">
        <f>62133.432+36000+45950.556</f>
        <v>144083.98800000001</v>
      </c>
      <c r="AN93" s="21">
        <f>AL93+AM93</f>
        <v>886942.37599999993</v>
      </c>
      <c r="AO93" s="22">
        <v>169</v>
      </c>
      <c r="AP93" s="21">
        <f>AN93+AO93</f>
        <v>887111.37599999993</v>
      </c>
      <c r="AQ93" s="42">
        <f>1348.9+74286.84+52593.212</f>
        <v>128228.95199999999</v>
      </c>
      <c r="AR93" s="21">
        <f>AP93+AQ93</f>
        <v>1015340.328</v>
      </c>
      <c r="AS93" s="21">
        <v>500000</v>
      </c>
      <c r="AT93" s="22">
        <f>214003.078-214003.078</f>
        <v>0</v>
      </c>
      <c r="AU93" s="21">
        <f t="shared" si="13"/>
        <v>500000</v>
      </c>
      <c r="AV93" s="22"/>
      <c r="AW93" s="21">
        <f>AU93+AV93</f>
        <v>500000</v>
      </c>
      <c r="AX93" s="22"/>
      <c r="AY93" s="21">
        <f t="shared" ref="AY93:AY96" si="414">AW93+AX93</f>
        <v>500000</v>
      </c>
      <c r="AZ93" s="22">
        <v>-80676.462</v>
      </c>
      <c r="BA93" s="21">
        <f t="shared" ref="BA93:BA96" si="415">AY93+AZ93</f>
        <v>419323.538</v>
      </c>
      <c r="BB93" s="22"/>
      <c r="BC93" s="21">
        <f t="shared" ref="BC93:BC96" si="416">BA93+BB93</f>
        <v>419323.538</v>
      </c>
      <c r="BD93" s="22">
        <v>-75828.428</v>
      </c>
      <c r="BE93" s="21">
        <f t="shared" ref="BE93:BE96" si="417">BC93+BD93</f>
        <v>343495.11</v>
      </c>
      <c r="BF93" s="22"/>
      <c r="BG93" s="21">
        <f t="shared" ref="BG93:BG96" si="418">BE93+BF93</f>
        <v>343495.11</v>
      </c>
      <c r="BH93" s="22">
        <v>8403.893</v>
      </c>
      <c r="BI93" s="21">
        <f t="shared" ref="BI93:BI96" si="419">BG93+BH93</f>
        <v>351899.00299999997</v>
      </c>
      <c r="BJ93" s="22"/>
      <c r="BK93" s="21">
        <f t="shared" ref="BK93:BK96" si="420">BI93+BJ93</f>
        <v>351899.00299999997</v>
      </c>
      <c r="BL93" s="22"/>
      <c r="BM93" s="21">
        <f t="shared" ref="BM93:BM96" si="421">BK93+BL93</f>
        <v>351899.00299999997</v>
      </c>
      <c r="BN93" s="22"/>
      <c r="BO93" s="21">
        <f t="shared" ref="BO93:BO96" si="422">BM93+BN93</f>
        <v>351899.00299999997</v>
      </c>
      <c r="BP93" s="22"/>
      <c r="BQ93" s="21">
        <f t="shared" ref="BQ93:BQ96" si="423">BO93+BP93</f>
        <v>351899.00299999997</v>
      </c>
      <c r="BR93" s="22"/>
      <c r="BS93" s="21">
        <f t="shared" ref="BS93:BS96" si="424">BQ93+BR93</f>
        <v>351899.00299999997</v>
      </c>
      <c r="BT93" s="22">
        <v>-36000</v>
      </c>
      <c r="BU93" s="21">
        <f t="shared" ref="BU93:BU96" si="425">BS93+BT93</f>
        <v>315899.00299999997</v>
      </c>
      <c r="BV93" s="42"/>
      <c r="BW93" s="21">
        <f t="shared" ref="BW93:BW96" si="426">BU93+BV93</f>
        <v>315899.00299999997</v>
      </c>
      <c r="BX93" s="22">
        <v>500000</v>
      </c>
      <c r="BY93" s="22"/>
      <c r="BZ93" s="22">
        <f t="shared" si="16"/>
        <v>500000</v>
      </c>
      <c r="CA93" s="22"/>
      <c r="CB93" s="22">
        <f>BZ93+CA93</f>
        <v>500000</v>
      </c>
      <c r="CC93" s="22"/>
      <c r="CD93" s="22">
        <f t="shared" ref="CD93:CD96" si="427">CB93+CC93</f>
        <v>500000</v>
      </c>
      <c r="CE93" s="22"/>
      <c r="CF93" s="22">
        <f t="shared" ref="CF93:CF96" si="428">CD93+CE93</f>
        <v>500000</v>
      </c>
      <c r="CG93" s="22"/>
      <c r="CH93" s="22">
        <f t="shared" ref="CH93:CH96" si="429">CF93+CG93</f>
        <v>500000</v>
      </c>
      <c r="CI93" s="22"/>
      <c r="CJ93" s="22">
        <f t="shared" ref="CJ93:CJ96" si="430">CH93+CI93</f>
        <v>500000</v>
      </c>
      <c r="CK93" s="22"/>
      <c r="CL93" s="22">
        <f t="shared" ref="CL93:CL96" si="431">CJ93+CK93</f>
        <v>500000</v>
      </c>
      <c r="CM93" s="22"/>
      <c r="CN93" s="22">
        <f t="shared" ref="CN93:CN96" si="432">CL93+CM93</f>
        <v>500000</v>
      </c>
      <c r="CO93" s="22"/>
      <c r="CP93" s="22">
        <f t="shared" ref="CP93:CP96" si="433">CN93+CO93</f>
        <v>500000</v>
      </c>
      <c r="CQ93" s="22"/>
      <c r="CR93" s="22">
        <f t="shared" ref="CR93:CR96" si="434">CP93+CQ93</f>
        <v>500000</v>
      </c>
      <c r="CS93" s="22"/>
      <c r="CT93" s="22">
        <f t="shared" ref="CT93:CT96" si="435">CR93+CS93</f>
        <v>500000</v>
      </c>
      <c r="CU93" s="22"/>
      <c r="CV93" s="22">
        <f t="shared" ref="CV93:CV96" si="436">CT93+CU93</f>
        <v>500000</v>
      </c>
      <c r="CW93" s="22"/>
      <c r="CX93" s="22">
        <f t="shared" ref="CX93:CX96" si="437">CV93+CW93</f>
        <v>500000</v>
      </c>
      <c r="CY93" s="42"/>
      <c r="CZ93" s="22">
        <f t="shared" ref="CZ93:CZ96" si="438">CX93+CY93</f>
        <v>500000</v>
      </c>
      <c r="DA93" s="16" t="s">
        <v>257</v>
      </c>
      <c r="DB93" s="7" t="s">
        <v>28</v>
      </c>
      <c r="DC93" s="5"/>
    </row>
    <row r="94" spans="1:107" x14ac:dyDescent="0.3">
      <c r="A94" s="1"/>
      <c r="B94" s="64" t="s">
        <v>11</v>
      </c>
      <c r="C94" s="65"/>
      <c r="D94" s="22">
        <v>92792.4</v>
      </c>
      <c r="E94" s="22"/>
      <c r="F94" s="21">
        <f t="shared" si="0"/>
        <v>92792.4</v>
      </c>
      <c r="G94" s="22"/>
      <c r="H94" s="21">
        <f t="shared" si="413"/>
        <v>92792.4</v>
      </c>
      <c r="I94" s="22"/>
      <c r="J94" s="21">
        <f>H94+I94</f>
        <v>92792.4</v>
      </c>
      <c r="K94" s="22"/>
      <c r="L94" s="21">
        <f>J94+K94</f>
        <v>92792.4</v>
      </c>
      <c r="M94" s="22"/>
      <c r="N94" s="21">
        <f>L94+M94</f>
        <v>92792.4</v>
      </c>
      <c r="O94" s="22"/>
      <c r="P94" s="21">
        <f>N94+O94</f>
        <v>92792.4</v>
      </c>
      <c r="Q94" s="22"/>
      <c r="R94" s="21">
        <f>P94+Q94</f>
        <v>92792.4</v>
      </c>
      <c r="S94" s="22"/>
      <c r="T94" s="21">
        <f>R94+S94</f>
        <v>92792.4</v>
      </c>
      <c r="U94" s="22"/>
      <c r="V94" s="21">
        <f>T94+U94</f>
        <v>92792.4</v>
      </c>
      <c r="W94" s="22"/>
      <c r="X94" s="21">
        <f>V94+W94</f>
        <v>92792.4</v>
      </c>
      <c r="Y94" s="22"/>
      <c r="Z94" s="21">
        <f>X94+Y94</f>
        <v>92792.4</v>
      </c>
      <c r="AA94" s="22"/>
      <c r="AB94" s="21">
        <f>Z94+AA94</f>
        <v>92792.4</v>
      </c>
      <c r="AC94" s="22"/>
      <c r="AD94" s="21">
        <f>AB94+AC94</f>
        <v>92792.4</v>
      </c>
      <c r="AE94" s="22"/>
      <c r="AF94" s="21">
        <f>AD94+AE94</f>
        <v>92792.4</v>
      </c>
      <c r="AG94" s="22"/>
      <c r="AH94" s="21">
        <f>AF94+AG94</f>
        <v>92792.4</v>
      </c>
      <c r="AI94" s="22"/>
      <c r="AJ94" s="21">
        <f>AH94+AI94</f>
        <v>92792.4</v>
      </c>
      <c r="AK94" s="22"/>
      <c r="AL94" s="21">
        <f>AJ94+AK94</f>
        <v>92792.4</v>
      </c>
      <c r="AM94" s="22"/>
      <c r="AN94" s="21">
        <f>AL94+AM94</f>
        <v>92792.4</v>
      </c>
      <c r="AO94" s="22"/>
      <c r="AP94" s="21">
        <f>AN94+AO94</f>
        <v>92792.4</v>
      </c>
      <c r="AQ94" s="42">
        <f>50557.1-25025</f>
        <v>25532.1</v>
      </c>
      <c r="AR94" s="21">
        <f>AP94+AQ94</f>
        <v>118324.5</v>
      </c>
      <c r="AS94" s="21">
        <v>407530.1</v>
      </c>
      <c r="AT94" s="22"/>
      <c r="AU94" s="21">
        <f t="shared" si="13"/>
        <v>407530.1</v>
      </c>
      <c r="AV94" s="22"/>
      <c r="AW94" s="21">
        <f>AU94+AV94</f>
        <v>407530.1</v>
      </c>
      <c r="AX94" s="22"/>
      <c r="AY94" s="21">
        <f t="shared" si="414"/>
        <v>407530.1</v>
      </c>
      <c r="AZ94" s="22"/>
      <c r="BA94" s="21">
        <f t="shared" si="415"/>
        <v>407530.1</v>
      </c>
      <c r="BB94" s="22"/>
      <c r="BC94" s="21">
        <f t="shared" si="416"/>
        <v>407530.1</v>
      </c>
      <c r="BD94" s="22"/>
      <c r="BE94" s="21">
        <f t="shared" si="417"/>
        <v>407530.1</v>
      </c>
      <c r="BF94" s="22"/>
      <c r="BG94" s="21">
        <f t="shared" si="418"/>
        <v>407530.1</v>
      </c>
      <c r="BH94" s="22"/>
      <c r="BI94" s="21">
        <f t="shared" si="419"/>
        <v>407530.1</v>
      </c>
      <c r="BJ94" s="22"/>
      <c r="BK94" s="21">
        <f t="shared" si="420"/>
        <v>407530.1</v>
      </c>
      <c r="BL94" s="22"/>
      <c r="BM94" s="21">
        <f t="shared" si="421"/>
        <v>407530.1</v>
      </c>
      <c r="BN94" s="22"/>
      <c r="BO94" s="21">
        <f t="shared" si="422"/>
        <v>407530.1</v>
      </c>
      <c r="BP94" s="22"/>
      <c r="BQ94" s="21">
        <f t="shared" si="423"/>
        <v>407530.1</v>
      </c>
      <c r="BR94" s="22"/>
      <c r="BS94" s="21">
        <f t="shared" si="424"/>
        <v>407530.1</v>
      </c>
      <c r="BT94" s="22"/>
      <c r="BU94" s="21">
        <f t="shared" si="425"/>
        <v>407530.1</v>
      </c>
      <c r="BV94" s="42">
        <v>-407530.1</v>
      </c>
      <c r="BW94" s="21">
        <f t="shared" si="426"/>
        <v>0</v>
      </c>
      <c r="BX94" s="22">
        <v>0</v>
      </c>
      <c r="BY94" s="22"/>
      <c r="BZ94" s="22">
        <f t="shared" si="16"/>
        <v>0</v>
      </c>
      <c r="CA94" s="22"/>
      <c r="CB94" s="22">
        <f>BZ94+CA94</f>
        <v>0</v>
      </c>
      <c r="CC94" s="22"/>
      <c r="CD94" s="22">
        <f t="shared" si="427"/>
        <v>0</v>
      </c>
      <c r="CE94" s="22"/>
      <c r="CF94" s="22">
        <f t="shared" si="428"/>
        <v>0</v>
      </c>
      <c r="CG94" s="22"/>
      <c r="CH94" s="22">
        <f t="shared" si="429"/>
        <v>0</v>
      </c>
      <c r="CI94" s="22"/>
      <c r="CJ94" s="22">
        <f t="shared" si="430"/>
        <v>0</v>
      </c>
      <c r="CK94" s="22"/>
      <c r="CL94" s="22">
        <f t="shared" si="431"/>
        <v>0</v>
      </c>
      <c r="CM94" s="22"/>
      <c r="CN94" s="22">
        <f t="shared" si="432"/>
        <v>0</v>
      </c>
      <c r="CO94" s="22"/>
      <c r="CP94" s="22">
        <f t="shared" si="433"/>
        <v>0</v>
      </c>
      <c r="CQ94" s="22"/>
      <c r="CR94" s="22">
        <f t="shared" si="434"/>
        <v>0</v>
      </c>
      <c r="CS94" s="22"/>
      <c r="CT94" s="22">
        <f t="shared" si="435"/>
        <v>0</v>
      </c>
      <c r="CU94" s="22"/>
      <c r="CV94" s="22">
        <f t="shared" si="436"/>
        <v>0</v>
      </c>
      <c r="CW94" s="22"/>
      <c r="CX94" s="22">
        <f t="shared" si="437"/>
        <v>0</v>
      </c>
      <c r="CY94" s="42">
        <v>25025</v>
      </c>
      <c r="CZ94" s="22">
        <f t="shared" si="438"/>
        <v>25025</v>
      </c>
      <c r="DA94" s="16" t="s">
        <v>283</v>
      </c>
      <c r="DC94" s="5"/>
    </row>
    <row r="95" spans="1:107" ht="37.5" x14ac:dyDescent="0.3">
      <c r="A95" s="1"/>
      <c r="B95" s="64" t="s">
        <v>20</v>
      </c>
      <c r="C95" s="65"/>
      <c r="D95" s="22">
        <v>453108.7</v>
      </c>
      <c r="E95" s="22"/>
      <c r="F95" s="21">
        <f t="shared" si="0"/>
        <v>453108.7</v>
      </c>
      <c r="G95" s="22"/>
      <c r="H95" s="21">
        <f t="shared" si="413"/>
        <v>453108.7</v>
      </c>
      <c r="I95" s="22"/>
      <c r="J95" s="21">
        <f>H95+I95</f>
        <v>453108.7</v>
      </c>
      <c r="K95" s="22"/>
      <c r="L95" s="21">
        <f>J95+K95</f>
        <v>453108.7</v>
      </c>
      <c r="M95" s="22"/>
      <c r="N95" s="21">
        <f>L95+M95</f>
        <v>453108.7</v>
      </c>
      <c r="O95" s="22"/>
      <c r="P95" s="21">
        <f>N95+O95</f>
        <v>453108.7</v>
      </c>
      <c r="Q95" s="22"/>
      <c r="R95" s="21">
        <f>P95+Q95</f>
        <v>453108.7</v>
      </c>
      <c r="S95" s="22"/>
      <c r="T95" s="21">
        <f>R95+S95</f>
        <v>453108.7</v>
      </c>
      <c r="U95" s="22"/>
      <c r="V95" s="21">
        <f>T95+U95</f>
        <v>453108.7</v>
      </c>
      <c r="W95" s="22"/>
      <c r="X95" s="21">
        <f>V95+W95</f>
        <v>453108.7</v>
      </c>
      <c r="Y95" s="22"/>
      <c r="Z95" s="21">
        <f>X95+Y95</f>
        <v>453108.7</v>
      </c>
      <c r="AA95" s="22"/>
      <c r="AB95" s="21">
        <f>Z95+AA95</f>
        <v>453108.7</v>
      </c>
      <c r="AC95" s="22"/>
      <c r="AD95" s="21">
        <f>AB95+AC95</f>
        <v>453108.7</v>
      </c>
      <c r="AE95" s="22"/>
      <c r="AF95" s="21">
        <f>AD95+AE95</f>
        <v>453108.7</v>
      </c>
      <c r="AG95" s="22"/>
      <c r="AH95" s="21">
        <f>AF95+AG95</f>
        <v>453108.7</v>
      </c>
      <c r="AI95" s="22"/>
      <c r="AJ95" s="21">
        <f>AH95+AI95</f>
        <v>453108.7</v>
      </c>
      <c r="AK95" s="22"/>
      <c r="AL95" s="21">
        <f>AJ95+AK95</f>
        <v>453108.7</v>
      </c>
      <c r="AM95" s="22"/>
      <c r="AN95" s="21">
        <f>AL95+AM95</f>
        <v>453108.7</v>
      </c>
      <c r="AO95" s="22"/>
      <c r="AP95" s="21">
        <f>AN95+AO95</f>
        <v>453108.7</v>
      </c>
      <c r="AQ95" s="42">
        <v>441545.1</v>
      </c>
      <c r="AR95" s="21">
        <f>AP95+AQ95</f>
        <v>894653.8</v>
      </c>
      <c r="AS95" s="21">
        <v>0</v>
      </c>
      <c r="AT95" s="22"/>
      <c r="AU95" s="21">
        <f t="shared" si="13"/>
        <v>0</v>
      </c>
      <c r="AV95" s="22"/>
      <c r="AW95" s="21">
        <f>AU95+AV95</f>
        <v>0</v>
      </c>
      <c r="AX95" s="22"/>
      <c r="AY95" s="21">
        <f t="shared" si="414"/>
        <v>0</v>
      </c>
      <c r="AZ95" s="22"/>
      <c r="BA95" s="21">
        <f t="shared" si="415"/>
        <v>0</v>
      </c>
      <c r="BB95" s="22"/>
      <c r="BC95" s="21">
        <f t="shared" si="416"/>
        <v>0</v>
      </c>
      <c r="BD95" s="22"/>
      <c r="BE95" s="21">
        <f t="shared" si="417"/>
        <v>0</v>
      </c>
      <c r="BF95" s="22"/>
      <c r="BG95" s="21">
        <f t="shared" si="418"/>
        <v>0</v>
      </c>
      <c r="BH95" s="22"/>
      <c r="BI95" s="21">
        <f t="shared" si="419"/>
        <v>0</v>
      </c>
      <c r="BJ95" s="22"/>
      <c r="BK95" s="21">
        <f t="shared" si="420"/>
        <v>0</v>
      </c>
      <c r="BL95" s="22"/>
      <c r="BM95" s="21">
        <f t="shared" si="421"/>
        <v>0</v>
      </c>
      <c r="BN95" s="22"/>
      <c r="BO95" s="21">
        <f t="shared" si="422"/>
        <v>0</v>
      </c>
      <c r="BP95" s="22"/>
      <c r="BQ95" s="21">
        <f t="shared" si="423"/>
        <v>0</v>
      </c>
      <c r="BR95" s="22"/>
      <c r="BS95" s="21">
        <f t="shared" si="424"/>
        <v>0</v>
      </c>
      <c r="BT95" s="22"/>
      <c r="BU95" s="21">
        <f t="shared" si="425"/>
        <v>0</v>
      </c>
      <c r="BV95" s="42"/>
      <c r="BW95" s="21">
        <f t="shared" si="426"/>
        <v>0</v>
      </c>
      <c r="BX95" s="22">
        <v>0</v>
      </c>
      <c r="BY95" s="22"/>
      <c r="BZ95" s="22">
        <f t="shared" si="16"/>
        <v>0</v>
      </c>
      <c r="CA95" s="22"/>
      <c r="CB95" s="22">
        <f>BZ95+CA95</f>
        <v>0</v>
      </c>
      <c r="CC95" s="22"/>
      <c r="CD95" s="22">
        <f t="shared" si="427"/>
        <v>0</v>
      </c>
      <c r="CE95" s="22"/>
      <c r="CF95" s="22">
        <f t="shared" si="428"/>
        <v>0</v>
      </c>
      <c r="CG95" s="22"/>
      <c r="CH95" s="22">
        <f t="shared" si="429"/>
        <v>0</v>
      </c>
      <c r="CI95" s="22"/>
      <c r="CJ95" s="22">
        <f t="shared" si="430"/>
        <v>0</v>
      </c>
      <c r="CK95" s="22"/>
      <c r="CL95" s="22">
        <f t="shared" si="431"/>
        <v>0</v>
      </c>
      <c r="CM95" s="22"/>
      <c r="CN95" s="22">
        <f t="shared" si="432"/>
        <v>0</v>
      </c>
      <c r="CO95" s="22"/>
      <c r="CP95" s="22">
        <f t="shared" si="433"/>
        <v>0</v>
      </c>
      <c r="CQ95" s="22"/>
      <c r="CR95" s="22">
        <f t="shared" si="434"/>
        <v>0</v>
      </c>
      <c r="CS95" s="22"/>
      <c r="CT95" s="22">
        <f t="shared" si="435"/>
        <v>0</v>
      </c>
      <c r="CU95" s="22"/>
      <c r="CV95" s="22">
        <f t="shared" si="436"/>
        <v>0</v>
      </c>
      <c r="CW95" s="22"/>
      <c r="CX95" s="22">
        <f t="shared" si="437"/>
        <v>0</v>
      </c>
      <c r="CY95" s="42"/>
      <c r="CZ95" s="22">
        <f t="shared" si="438"/>
        <v>0</v>
      </c>
      <c r="DA95" s="16" t="s">
        <v>174</v>
      </c>
      <c r="DC95" s="5"/>
    </row>
    <row r="96" spans="1:107" ht="60.75" customHeight="1" x14ac:dyDescent="0.3">
      <c r="A96" s="1" t="s">
        <v>153</v>
      </c>
      <c r="B96" s="64" t="s">
        <v>210</v>
      </c>
      <c r="C96" s="65" t="s">
        <v>31</v>
      </c>
      <c r="D96" s="22">
        <f>D98</f>
        <v>573235.19999999995</v>
      </c>
      <c r="E96" s="22">
        <f>E98</f>
        <v>0</v>
      </c>
      <c r="F96" s="22">
        <f t="shared" si="0"/>
        <v>573235.19999999995</v>
      </c>
      <c r="G96" s="22">
        <f>G98</f>
        <v>0</v>
      </c>
      <c r="H96" s="22">
        <f t="shared" si="413"/>
        <v>573235.19999999995</v>
      </c>
      <c r="I96" s="22">
        <f>I98</f>
        <v>0</v>
      </c>
      <c r="J96" s="22">
        <f>H96+I96</f>
        <v>573235.19999999995</v>
      </c>
      <c r="K96" s="22">
        <f>K98</f>
        <v>0</v>
      </c>
      <c r="L96" s="22">
        <f>J96+K96</f>
        <v>573235.19999999995</v>
      </c>
      <c r="M96" s="22">
        <f>M98</f>
        <v>0</v>
      </c>
      <c r="N96" s="22">
        <f>L96+M96</f>
        <v>573235.19999999995</v>
      </c>
      <c r="O96" s="22">
        <f>O98</f>
        <v>0</v>
      </c>
      <c r="P96" s="22">
        <f>N96+O96</f>
        <v>573235.19999999995</v>
      </c>
      <c r="Q96" s="22">
        <f>Q98</f>
        <v>0</v>
      </c>
      <c r="R96" s="22">
        <f>P96+Q96</f>
        <v>573235.19999999995</v>
      </c>
      <c r="S96" s="22">
        <f>S98</f>
        <v>0</v>
      </c>
      <c r="T96" s="22">
        <f>R96+S96</f>
        <v>573235.19999999995</v>
      </c>
      <c r="U96" s="22">
        <f>U98</f>
        <v>0</v>
      </c>
      <c r="V96" s="22">
        <f>T96+U96</f>
        <v>573235.19999999995</v>
      </c>
      <c r="W96" s="22">
        <f>W98</f>
        <v>0</v>
      </c>
      <c r="X96" s="22">
        <f>V96+W96</f>
        <v>573235.19999999995</v>
      </c>
      <c r="Y96" s="22">
        <f>Y98</f>
        <v>0</v>
      </c>
      <c r="Z96" s="22">
        <f>X96+Y96</f>
        <v>573235.19999999995</v>
      </c>
      <c r="AA96" s="22">
        <f>AA98</f>
        <v>0</v>
      </c>
      <c r="AB96" s="22">
        <f>Z96+AA96</f>
        <v>573235.19999999995</v>
      </c>
      <c r="AC96" s="22">
        <f>AC98</f>
        <v>0</v>
      </c>
      <c r="AD96" s="22">
        <f>AB96+AC96</f>
        <v>573235.19999999995</v>
      </c>
      <c r="AE96" s="22">
        <f>AE98</f>
        <v>0</v>
      </c>
      <c r="AF96" s="22">
        <f>AD96+AE96</f>
        <v>573235.19999999995</v>
      </c>
      <c r="AG96" s="22">
        <f>AG98</f>
        <v>0</v>
      </c>
      <c r="AH96" s="22">
        <f>AF96+AG96</f>
        <v>573235.19999999995</v>
      </c>
      <c r="AI96" s="22">
        <f>AI98</f>
        <v>0</v>
      </c>
      <c r="AJ96" s="22">
        <f>AH96+AI96</f>
        <v>573235.19999999995</v>
      </c>
      <c r="AK96" s="22">
        <f>AK98</f>
        <v>0</v>
      </c>
      <c r="AL96" s="22">
        <f>AJ96+AK96</f>
        <v>573235.19999999995</v>
      </c>
      <c r="AM96" s="22">
        <f>AM98</f>
        <v>0</v>
      </c>
      <c r="AN96" s="22">
        <f>AL96+AM96</f>
        <v>573235.19999999995</v>
      </c>
      <c r="AO96" s="22">
        <f>AO98</f>
        <v>0</v>
      </c>
      <c r="AP96" s="22">
        <f>AN96+AO96</f>
        <v>573235.19999999995</v>
      </c>
      <c r="AQ96" s="42">
        <f>AQ98</f>
        <v>-101021.9</v>
      </c>
      <c r="AR96" s="22">
        <f>AP96+AQ96</f>
        <v>472213.29999999993</v>
      </c>
      <c r="AS96" s="22">
        <f t="shared" ref="AS96:BX96" si="439">AS98</f>
        <v>0</v>
      </c>
      <c r="AT96" s="22">
        <f>AT98</f>
        <v>0</v>
      </c>
      <c r="AU96" s="22">
        <f t="shared" si="13"/>
        <v>0</v>
      </c>
      <c r="AV96" s="22">
        <f>AV98</f>
        <v>0</v>
      </c>
      <c r="AW96" s="22">
        <f>AU96+AV96</f>
        <v>0</v>
      </c>
      <c r="AX96" s="22">
        <f>AX98</f>
        <v>0</v>
      </c>
      <c r="AY96" s="22">
        <f t="shared" si="414"/>
        <v>0</v>
      </c>
      <c r="AZ96" s="22">
        <f>AZ98</f>
        <v>0</v>
      </c>
      <c r="BA96" s="22">
        <f t="shared" si="415"/>
        <v>0</v>
      </c>
      <c r="BB96" s="22">
        <f>BB98</f>
        <v>0</v>
      </c>
      <c r="BC96" s="22">
        <f t="shared" si="416"/>
        <v>0</v>
      </c>
      <c r="BD96" s="22">
        <f>BD98</f>
        <v>0</v>
      </c>
      <c r="BE96" s="22">
        <f t="shared" si="417"/>
        <v>0</v>
      </c>
      <c r="BF96" s="22">
        <f>BF98</f>
        <v>0</v>
      </c>
      <c r="BG96" s="22">
        <f t="shared" si="418"/>
        <v>0</v>
      </c>
      <c r="BH96" s="22">
        <f>BH98</f>
        <v>0</v>
      </c>
      <c r="BI96" s="22">
        <f t="shared" si="419"/>
        <v>0</v>
      </c>
      <c r="BJ96" s="22">
        <f>BJ98</f>
        <v>0</v>
      </c>
      <c r="BK96" s="22">
        <f t="shared" si="420"/>
        <v>0</v>
      </c>
      <c r="BL96" s="22">
        <f>BL98</f>
        <v>0</v>
      </c>
      <c r="BM96" s="22">
        <f t="shared" si="421"/>
        <v>0</v>
      </c>
      <c r="BN96" s="22">
        <f>BN98</f>
        <v>0</v>
      </c>
      <c r="BO96" s="22">
        <f t="shared" si="422"/>
        <v>0</v>
      </c>
      <c r="BP96" s="22">
        <f>BP98</f>
        <v>0</v>
      </c>
      <c r="BQ96" s="22">
        <f t="shared" si="423"/>
        <v>0</v>
      </c>
      <c r="BR96" s="22">
        <f>BR98</f>
        <v>0</v>
      </c>
      <c r="BS96" s="22">
        <f t="shared" si="424"/>
        <v>0</v>
      </c>
      <c r="BT96" s="22">
        <f>BT98</f>
        <v>0</v>
      </c>
      <c r="BU96" s="22">
        <f t="shared" si="425"/>
        <v>0</v>
      </c>
      <c r="BV96" s="42">
        <f>BV98</f>
        <v>0</v>
      </c>
      <c r="BW96" s="22">
        <f t="shared" si="426"/>
        <v>0</v>
      </c>
      <c r="BX96" s="22">
        <f t="shared" si="439"/>
        <v>0</v>
      </c>
      <c r="BY96" s="22">
        <f>BY98</f>
        <v>0</v>
      </c>
      <c r="BZ96" s="22">
        <f t="shared" si="16"/>
        <v>0</v>
      </c>
      <c r="CA96" s="22">
        <f>CA98</f>
        <v>0</v>
      </c>
      <c r="CB96" s="22">
        <f>BZ96+CA96</f>
        <v>0</v>
      </c>
      <c r="CC96" s="22">
        <f>CC98</f>
        <v>0</v>
      </c>
      <c r="CD96" s="22">
        <f t="shared" si="427"/>
        <v>0</v>
      </c>
      <c r="CE96" s="22">
        <f>CE98</f>
        <v>0</v>
      </c>
      <c r="CF96" s="22">
        <f t="shared" si="428"/>
        <v>0</v>
      </c>
      <c r="CG96" s="22">
        <f>CG98</f>
        <v>0</v>
      </c>
      <c r="CH96" s="22">
        <f t="shared" si="429"/>
        <v>0</v>
      </c>
      <c r="CI96" s="22">
        <f>CI98</f>
        <v>0</v>
      </c>
      <c r="CJ96" s="22">
        <f t="shared" si="430"/>
        <v>0</v>
      </c>
      <c r="CK96" s="22">
        <f>CK98</f>
        <v>0</v>
      </c>
      <c r="CL96" s="22">
        <f t="shared" si="431"/>
        <v>0</v>
      </c>
      <c r="CM96" s="22">
        <f>CM98</f>
        <v>0</v>
      </c>
      <c r="CN96" s="22">
        <f t="shared" si="432"/>
        <v>0</v>
      </c>
      <c r="CO96" s="22">
        <f>CO98</f>
        <v>0</v>
      </c>
      <c r="CP96" s="22">
        <f t="shared" si="433"/>
        <v>0</v>
      </c>
      <c r="CQ96" s="22">
        <f>CQ98</f>
        <v>0</v>
      </c>
      <c r="CR96" s="22">
        <f t="shared" si="434"/>
        <v>0</v>
      </c>
      <c r="CS96" s="22">
        <f>CS98</f>
        <v>0</v>
      </c>
      <c r="CT96" s="22">
        <f t="shared" si="435"/>
        <v>0</v>
      </c>
      <c r="CU96" s="22">
        <f>CU98</f>
        <v>0</v>
      </c>
      <c r="CV96" s="22">
        <f t="shared" si="436"/>
        <v>0</v>
      </c>
      <c r="CW96" s="22">
        <f>CW98</f>
        <v>0</v>
      </c>
      <c r="CX96" s="22">
        <f t="shared" si="437"/>
        <v>0</v>
      </c>
      <c r="CY96" s="42">
        <f>CY98</f>
        <v>0</v>
      </c>
      <c r="CZ96" s="22">
        <f t="shared" si="438"/>
        <v>0</v>
      </c>
      <c r="DA96" s="16"/>
      <c r="DC96" s="5"/>
    </row>
    <row r="97" spans="1:107" x14ac:dyDescent="0.3">
      <c r="A97" s="1"/>
      <c r="B97" s="29" t="s">
        <v>5</v>
      </c>
      <c r="C97" s="65"/>
      <c r="D97" s="22"/>
      <c r="E97" s="22"/>
      <c r="F97" s="21"/>
      <c r="G97" s="22"/>
      <c r="H97" s="21"/>
      <c r="I97" s="22"/>
      <c r="J97" s="21"/>
      <c r="K97" s="22"/>
      <c r="L97" s="21"/>
      <c r="M97" s="22"/>
      <c r="N97" s="21"/>
      <c r="O97" s="22"/>
      <c r="P97" s="21"/>
      <c r="Q97" s="22"/>
      <c r="R97" s="21"/>
      <c r="S97" s="22"/>
      <c r="T97" s="21"/>
      <c r="U97" s="22"/>
      <c r="V97" s="21"/>
      <c r="W97" s="22"/>
      <c r="X97" s="21"/>
      <c r="Y97" s="22"/>
      <c r="Z97" s="21"/>
      <c r="AA97" s="22"/>
      <c r="AB97" s="21"/>
      <c r="AC97" s="22"/>
      <c r="AD97" s="21"/>
      <c r="AE97" s="22"/>
      <c r="AF97" s="21"/>
      <c r="AG97" s="22"/>
      <c r="AH97" s="21"/>
      <c r="AI97" s="22"/>
      <c r="AJ97" s="21"/>
      <c r="AK97" s="22"/>
      <c r="AL97" s="21"/>
      <c r="AM97" s="22"/>
      <c r="AN97" s="21"/>
      <c r="AO97" s="22"/>
      <c r="AP97" s="21"/>
      <c r="AQ97" s="42"/>
      <c r="AR97" s="21"/>
      <c r="AS97" s="21"/>
      <c r="AT97" s="22"/>
      <c r="AU97" s="21"/>
      <c r="AV97" s="22"/>
      <c r="AW97" s="21"/>
      <c r="AX97" s="22"/>
      <c r="AY97" s="21"/>
      <c r="AZ97" s="22"/>
      <c r="BA97" s="21"/>
      <c r="BB97" s="22"/>
      <c r="BC97" s="21"/>
      <c r="BD97" s="22"/>
      <c r="BE97" s="21"/>
      <c r="BF97" s="22"/>
      <c r="BG97" s="21"/>
      <c r="BH97" s="22"/>
      <c r="BI97" s="21"/>
      <c r="BJ97" s="22"/>
      <c r="BK97" s="21"/>
      <c r="BL97" s="22"/>
      <c r="BM97" s="21"/>
      <c r="BN97" s="22"/>
      <c r="BO97" s="21"/>
      <c r="BP97" s="22"/>
      <c r="BQ97" s="21"/>
      <c r="BR97" s="22"/>
      <c r="BS97" s="21"/>
      <c r="BT97" s="22"/>
      <c r="BU97" s="21"/>
      <c r="BV97" s="42"/>
      <c r="BW97" s="21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42"/>
      <c r="CZ97" s="22"/>
      <c r="DA97" s="16"/>
      <c r="DC97" s="5"/>
    </row>
    <row r="98" spans="1:107" ht="37.5" x14ac:dyDescent="0.3">
      <c r="A98" s="1"/>
      <c r="B98" s="64" t="s">
        <v>20</v>
      </c>
      <c r="C98" s="65"/>
      <c r="D98" s="21">
        <v>573235.19999999995</v>
      </c>
      <c r="E98" s="21"/>
      <c r="F98" s="21">
        <f t="shared" si="0"/>
        <v>573235.19999999995</v>
      </c>
      <c r="G98" s="21"/>
      <c r="H98" s="21">
        <f t="shared" ref="H98:H99" si="440">F98+G98</f>
        <v>573235.19999999995</v>
      </c>
      <c r="I98" s="21"/>
      <c r="J98" s="21">
        <f>H98+I98</f>
        <v>573235.19999999995</v>
      </c>
      <c r="K98" s="21"/>
      <c r="L98" s="21">
        <f>J98+K98</f>
        <v>573235.19999999995</v>
      </c>
      <c r="M98" s="21"/>
      <c r="N98" s="21">
        <f>L98+M98</f>
        <v>573235.19999999995</v>
      </c>
      <c r="O98" s="21"/>
      <c r="P98" s="21">
        <f>N98+O98</f>
        <v>573235.19999999995</v>
      </c>
      <c r="Q98" s="21"/>
      <c r="R98" s="21">
        <f>P98+Q98</f>
        <v>573235.19999999995</v>
      </c>
      <c r="S98" s="21"/>
      <c r="T98" s="21">
        <f>R98+S98</f>
        <v>573235.19999999995</v>
      </c>
      <c r="U98" s="21"/>
      <c r="V98" s="21">
        <f>T98+U98</f>
        <v>573235.19999999995</v>
      </c>
      <c r="W98" s="21"/>
      <c r="X98" s="21">
        <f>V98+W98</f>
        <v>573235.19999999995</v>
      </c>
      <c r="Y98" s="21"/>
      <c r="Z98" s="21">
        <f>X98+Y98</f>
        <v>573235.19999999995</v>
      </c>
      <c r="AA98" s="21"/>
      <c r="AB98" s="21">
        <f>Z98+AA98</f>
        <v>573235.19999999995</v>
      </c>
      <c r="AC98" s="21"/>
      <c r="AD98" s="21">
        <f>AB98+AC98</f>
        <v>573235.19999999995</v>
      </c>
      <c r="AE98" s="21"/>
      <c r="AF98" s="21">
        <f>AD98+AE98</f>
        <v>573235.19999999995</v>
      </c>
      <c r="AG98" s="21"/>
      <c r="AH98" s="21">
        <f>AF98+AG98</f>
        <v>573235.19999999995</v>
      </c>
      <c r="AI98" s="21"/>
      <c r="AJ98" s="21">
        <f>AH98+AI98</f>
        <v>573235.19999999995</v>
      </c>
      <c r="AK98" s="21"/>
      <c r="AL98" s="21">
        <f>AJ98+AK98</f>
        <v>573235.19999999995</v>
      </c>
      <c r="AM98" s="21"/>
      <c r="AN98" s="21">
        <f>AL98+AM98</f>
        <v>573235.19999999995</v>
      </c>
      <c r="AO98" s="21"/>
      <c r="AP98" s="21">
        <f>AN98+AO98</f>
        <v>573235.19999999995</v>
      </c>
      <c r="AQ98" s="40">
        <v>-101021.9</v>
      </c>
      <c r="AR98" s="21">
        <f>AP98+AQ98</f>
        <v>472213.29999999993</v>
      </c>
      <c r="AS98" s="21">
        <v>0</v>
      </c>
      <c r="AT98" s="21"/>
      <c r="AU98" s="21">
        <f t="shared" si="13"/>
        <v>0</v>
      </c>
      <c r="AV98" s="21"/>
      <c r="AW98" s="21">
        <f>AU98+AV98</f>
        <v>0</v>
      </c>
      <c r="AX98" s="21"/>
      <c r="AY98" s="21">
        <f t="shared" ref="AY98:AY99" si="441">AW98+AX98</f>
        <v>0</v>
      </c>
      <c r="AZ98" s="21"/>
      <c r="BA98" s="21">
        <f t="shared" ref="BA98:BA99" si="442">AY98+AZ98</f>
        <v>0</v>
      </c>
      <c r="BB98" s="21"/>
      <c r="BC98" s="21">
        <f t="shared" ref="BC98:BC99" si="443">BA98+BB98</f>
        <v>0</v>
      </c>
      <c r="BD98" s="21"/>
      <c r="BE98" s="21">
        <f t="shared" ref="BE98:BE99" si="444">BC98+BD98</f>
        <v>0</v>
      </c>
      <c r="BF98" s="21"/>
      <c r="BG98" s="21">
        <f t="shared" ref="BG98:BG99" si="445">BE98+BF98</f>
        <v>0</v>
      </c>
      <c r="BH98" s="21"/>
      <c r="BI98" s="21">
        <f t="shared" ref="BI98:BI99" si="446">BG98+BH98</f>
        <v>0</v>
      </c>
      <c r="BJ98" s="21"/>
      <c r="BK98" s="21">
        <f t="shared" ref="BK98:BK99" si="447">BI98+BJ98</f>
        <v>0</v>
      </c>
      <c r="BL98" s="21"/>
      <c r="BM98" s="21">
        <f t="shared" ref="BM98:BM99" si="448">BK98+BL98</f>
        <v>0</v>
      </c>
      <c r="BN98" s="21"/>
      <c r="BO98" s="21">
        <f t="shared" ref="BO98:BO99" si="449">BM98+BN98</f>
        <v>0</v>
      </c>
      <c r="BP98" s="21"/>
      <c r="BQ98" s="21">
        <f t="shared" ref="BQ98:BQ99" si="450">BO98+BP98</f>
        <v>0</v>
      </c>
      <c r="BR98" s="21"/>
      <c r="BS98" s="21">
        <f t="shared" ref="BS98:BS99" si="451">BQ98+BR98</f>
        <v>0</v>
      </c>
      <c r="BT98" s="21"/>
      <c r="BU98" s="21">
        <f t="shared" ref="BU98:BU99" si="452">BS98+BT98</f>
        <v>0</v>
      </c>
      <c r="BV98" s="40"/>
      <c r="BW98" s="21">
        <f t="shared" ref="BW98:BW99" si="453">BU98+BV98</f>
        <v>0</v>
      </c>
      <c r="BX98" s="22">
        <v>0</v>
      </c>
      <c r="BY98" s="21"/>
      <c r="BZ98" s="22">
        <f t="shared" si="16"/>
        <v>0</v>
      </c>
      <c r="CA98" s="21"/>
      <c r="CB98" s="22">
        <f>BZ98+CA98</f>
        <v>0</v>
      </c>
      <c r="CC98" s="21"/>
      <c r="CD98" s="22">
        <f t="shared" ref="CD98:CD99" si="454">CB98+CC98</f>
        <v>0</v>
      </c>
      <c r="CE98" s="21"/>
      <c r="CF98" s="22">
        <f t="shared" ref="CF98:CF99" si="455">CD98+CE98</f>
        <v>0</v>
      </c>
      <c r="CG98" s="21"/>
      <c r="CH98" s="22">
        <f t="shared" ref="CH98:CH99" si="456">CF98+CG98</f>
        <v>0</v>
      </c>
      <c r="CI98" s="21"/>
      <c r="CJ98" s="22">
        <f t="shared" ref="CJ98:CJ99" si="457">CH98+CI98</f>
        <v>0</v>
      </c>
      <c r="CK98" s="21"/>
      <c r="CL98" s="22">
        <f t="shared" ref="CL98:CL99" si="458">CJ98+CK98</f>
        <v>0</v>
      </c>
      <c r="CM98" s="21"/>
      <c r="CN98" s="22">
        <f t="shared" ref="CN98:CN99" si="459">CL98+CM98</f>
        <v>0</v>
      </c>
      <c r="CO98" s="21"/>
      <c r="CP98" s="22">
        <f t="shared" ref="CP98:CP99" si="460">CN98+CO98</f>
        <v>0</v>
      </c>
      <c r="CQ98" s="21"/>
      <c r="CR98" s="22">
        <f t="shared" ref="CR98:CR99" si="461">CP98+CQ98</f>
        <v>0</v>
      </c>
      <c r="CS98" s="21"/>
      <c r="CT98" s="22">
        <f t="shared" ref="CT98:CT99" si="462">CR98+CS98</f>
        <v>0</v>
      </c>
      <c r="CU98" s="21"/>
      <c r="CV98" s="22">
        <f t="shared" ref="CV98:CV99" si="463">CT98+CU98</f>
        <v>0</v>
      </c>
      <c r="CW98" s="21"/>
      <c r="CX98" s="22">
        <f t="shared" ref="CX98:CX99" si="464">CV98+CW98</f>
        <v>0</v>
      </c>
      <c r="CY98" s="40"/>
      <c r="CZ98" s="22">
        <f t="shared" ref="CZ98:CZ99" si="465">CX98+CY98</f>
        <v>0</v>
      </c>
      <c r="DA98" s="16" t="s">
        <v>174</v>
      </c>
      <c r="DC98" s="5"/>
    </row>
    <row r="99" spans="1:107" ht="117.75" customHeight="1" x14ac:dyDescent="0.3">
      <c r="A99" s="1" t="s">
        <v>154</v>
      </c>
      <c r="B99" s="64" t="s">
        <v>32</v>
      </c>
      <c r="C99" s="65" t="s">
        <v>3</v>
      </c>
      <c r="D99" s="21">
        <f>D101</f>
        <v>116333.4</v>
      </c>
      <c r="E99" s="21">
        <f>E101</f>
        <v>0</v>
      </c>
      <c r="F99" s="21">
        <f t="shared" si="0"/>
        <v>116333.4</v>
      </c>
      <c r="G99" s="21">
        <f>G101</f>
        <v>-16565.599999999999</v>
      </c>
      <c r="H99" s="21">
        <f t="shared" si="440"/>
        <v>99767.799999999988</v>
      </c>
      <c r="I99" s="21">
        <f>I101</f>
        <v>0</v>
      </c>
      <c r="J99" s="21">
        <f>H99+I99</f>
        <v>99767.799999999988</v>
      </c>
      <c r="K99" s="21">
        <f>K101</f>
        <v>0</v>
      </c>
      <c r="L99" s="21">
        <f>J99+K99</f>
        <v>99767.799999999988</v>
      </c>
      <c r="M99" s="21">
        <f>M101</f>
        <v>0</v>
      </c>
      <c r="N99" s="21">
        <f>L99+M99</f>
        <v>99767.799999999988</v>
      </c>
      <c r="O99" s="21">
        <f>O101</f>
        <v>0</v>
      </c>
      <c r="P99" s="21">
        <f>N99+O99</f>
        <v>99767.799999999988</v>
      </c>
      <c r="Q99" s="21">
        <f>Q101</f>
        <v>0</v>
      </c>
      <c r="R99" s="21">
        <f>P99+Q99</f>
        <v>99767.799999999988</v>
      </c>
      <c r="S99" s="21">
        <f>S101</f>
        <v>0</v>
      </c>
      <c r="T99" s="21">
        <f>R99+S99</f>
        <v>99767.799999999988</v>
      </c>
      <c r="U99" s="21">
        <f>U101</f>
        <v>0</v>
      </c>
      <c r="V99" s="21">
        <f>T99+U99</f>
        <v>99767.799999999988</v>
      </c>
      <c r="W99" s="21">
        <f>W101</f>
        <v>0</v>
      </c>
      <c r="X99" s="21">
        <f>V99+W99</f>
        <v>99767.799999999988</v>
      </c>
      <c r="Y99" s="21">
        <f>Y101</f>
        <v>0</v>
      </c>
      <c r="Z99" s="21">
        <f>X99+Y99</f>
        <v>99767.799999999988</v>
      </c>
      <c r="AA99" s="21">
        <f>AA101</f>
        <v>0</v>
      </c>
      <c r="AB99" s="21">
        <f>Z99+AA99</f>
        <v>99767.799999999988</v>
      </c>
      <c r="AC99" s="21">
        <f>AC101</f>
        <v>0</v>
      </c>
      <c r="AD99" s="21">
        <f>AB99+AC99</f>
        <v>99767.799999999988</v>
      </c>
      <c r="AE99" s="21">
        <f>AE101</f>
        <v>0</v>
      </c>
      <c r="AF99" s="21">
        <f>AD99+AE99</f>
        <v>99767.799999999988</v>
      </c>
      <c r="AG99" s="21">
        <f>AG101</f>
        <v>0</v>
      </c>
      <c r="AH99" s="21">
        <f>AF99+AG99</f>
        <v>99767.799999999988</v>
      </c>
      <c r="AI99" s="21">
        <f>AI101</f>
        <v>0</v>
      </c>
      <c r="AJ99" s="21">
        <f>AH99+AI99</f>
        <v>99767.799999999988</v>
      </c>
      <c r="AK99" s="21">
        <f>AK101</f>
        <v>0</v>
      </c>
      <c r="AL99" s="21">
        <f>AJ99+AK99</f>
        <v>99767.799999999988</v>
      </c>
      <c r="AM99" s="21">
        <f>AM101</f>
        <v>0</v>
      </c>
      <c r="AN99" s="21">
        <f>AL99+AM99</f>
        <v>99767.799999999988</v>
      </c>
      <c r="AO99" s="21">
        <f>AO101</f>
        <v>0</v>
      </c>
      <c r="AP99" s="21">
        <f>AN99+AO99</f>
        <v>99767.799999999988</v>
      </c>
      <c r="AQ99" s="40">
        <f>AQ101</f>
        <v>0</v>
      </c>
      <c r="AR99" s="21">
        <f>AP99+AQ99</f>
        <v>99767.799999999988</v>
      </c>
      <c r="AS99" s="21">
        <f t="shared" ref="AS99:BX99" si="466">AS101</f>
        <v>114303.4</v>
      </c>
      <c r="AT99" s="21">
        <f>AT101</f>
        <v>0</v>
      </c>
      <c r="AU99" s="21">
        <f t="shared" si="13"/>
        <v>114303.4</v>
      </c>
      <c r="AV99" s="21">
        <f>AV101</f>
        <v>-16565.5</v>
      </c>
      <c r="AW99" s="21">
        <f>AU99+AV99</f>
        <v>97737.9</v>
      </c>
      <c r="AX99" s="21">
        <f>AX101</f>
        <v>0</v>
      </c>
      <c r="AY99" s="21">
        <f t="shared" si="441"/>
        <v>97737.9</v>
      </c>
      <c r="AZ99" s="21">
        <f>AZ101</f>
        <v>0</v>
      </c>
      <c r="BA99" s="21">
        <f t="shared" si="442"/>
        <v>97737.9</v>
      </c>
      <c r="BB99" s="21">
        <f>BB101</f>
        <v>0</v>
      </c>
      <c r="BC99" s="21">
        <f t="shared" si="443"/>
        <v>97737.9</v>
      </c>
      <c r="BD99" s="21">
        <f>BD101</f>
        <v>0</v>
      </c>
      <c r="BE99" s="21">
        <f t="shared" si="444"/>
        <v>97737.9</v>
      </c>
      <c r="BF99" s="21">
        <f>BF101</f>
        <v>0</v>
      </c>
      <c r="BG99" s="21">
        <f t="shared" si="445"/>
        <v>97737.9</v>
      </c>
      <c r="BH99" s="21">
        <f>BH101</f>
        <v>0</v>
      </c>
      <c r="BI99" s="21">
        <f t="shared" si="446"/>
        <v>97737.9</v>
      </c>
      <c r="BJ99" s="21">
        <f>BJ101</f>
        <v>0</v>
      </c>
      <c r="BK99" s="21">
        <f t="shared" si="447"/>
        <v>97737.9</v>
      </c>
      <c r="BL99" s="21">
        <f>BL101</f>
        <v>0</v>
      </c>
      <c r="BM99" s="21">
        <f t="shared" si="448"/>
        <v>97737.9</v>
      </c>
      <c r="BN99" s="21">
        <f>BN101</f>
        <v>0</v>
      </c>
      <c r="BO99" s="21">
        <f t="shared" si="449"/>
        <v>97737.9</v>
      </c>
      <c r="BP99" s="21">
        <f>BP101</f>
        <v>0</v>
      </c>
      <c r="BQ99" s="21">
        <f t="shared" si="450"/>
        <v>97737.9</v>
      </c>
      <c r="BR99" s="21">
        <f>BR101</f>
        <v>0</v>
      </c>
      <c r="BS99" s="21">
        <f t="shared" si="451"/>
        <v>97737.9</v>
      </c>
      <c r="BT99" s="21">
        <f>BT101</f>
        <v>0</v>
      </c>
      <c r="BU99" s="21">
        <f t="shared" si="452"/>
        <v>97737.9</v>
      </c>
      <c r="BV99" s="40">
        <f>BV101</f>
        <v>0</v>
      </c>
      <c r="BW99" s="21">
        <f t="shared" si="453"/>
        <v>97737.9</v>
      </c>
      <c r="BX99" s="21">
        <f t="shared" si="466"/>
        <v>109561.5</v>
      </c>
      <c r="BY99" s="21">
        <f>BY101</f>
        <v>0</v>
      </c>
      <c r="BZ99" s="22">
        <f t="shared" si="16"/>
        <v>109561.5</v>
      </c>
      <c r="CA99" s="21">
        <f>CA101</f>
        <v>-19326.3</v>
      </c>
      <c r="CB99" s="22">
        <f>BZ99+CA99</f>
        <v>90235.199999999997</v>
      </c>
      <c r="CC99" s="21">
        <f>CC101</f>
        <v>0</v>
      </c>
      <c r="CD99" s="22">
        <f t="shared" si="454"/>
        <v>90235.199999999997</v>
      </c>
      <c r="CE99" s="21">
        <f>CE101</f>
        <v>0</v>
      </c>
      <c r="CF99" s="22">
        <f t="shared" si="455"/>
        <v>90235.199999999997</v>
      </c>
      <c r="CG99" s="21">
        <f>CG101</f>
        <v>0</v>
      </c>
      <c r="CH99" s="22">
        <f t="shared" si="456"/>
        <v>90235.199999999997</v>
      </c>
      <c r="CI99" s="21">
        <f>CI101</f>
        <v>0</v>
      </c>
      <c r="CJ99" s="22">
        <f t="shared" si="457"/>
        <v>90235.199999999997</v>
      </c>
      <c r="CK99" s="21">
        <f>CK101</f>
        <v>0</v>
      </c>
      <c r="CL99" s="22">
        <f t="shared" si="458"/>
        <v>90235.199999999997</v>
      </c>
      <c r="CM99" s="21">
        <f>CM101</f>
        <v>0</v>
      </c>
      <c r="CN99" s="22">
        <f t="shared" si="459"/>
        <v>90235.199999999997</v>
      </c>
      <c r="CO99" s="21">
        <f>CO101</f>
        <v>0</v>
      </c>
      <c r="CP99" s="22">
        <f t="shared" si="460"/>
        <v>90235.199999999997</v>
      </c>
      <c r="CQ99" s="21">
        <f>CQ101</f>
        <v>0</v>
      </c>
      <c r="CR99" s="22">
        <f t="shared" si="461"/>
        <v>90235.199999999997</v>
      </c>
      <c r="CS99" s="21">
        <f>CS101</f>
        <v>0</v>
      </c>
      <c r="CT99" s="22">
        <f t="shared" si="462"/>
        <v>90235.199999999997</v>
      </c>
      <c r="CU99" s="21">
        <f>CU101</f>
        <v>0</v>
      </c>
      <c r="CV99" s="22">
        <f t="shared" si="463"/>
        <v>90235.199999999997</v>
      </c>
      <c r="CW99" s="21">
        <f>CW101</f>
        <v>0</v>
      </c>
      <c r="CX99" s="22">
        <f t="shared" si="464"/>
        <v>90235.199999999997</v>
      </c>
      <c r="CY99" s="40">
        <f>CY101</f>
        <v>0</v>
      </c>
      <c r="CZ99" s="22">
        <f t="shared" si="465"/>
        <v>90235.199999999997</v>
      </c>
      <c r="DA99" s="16"/>
      <c r="DC99" s="5"/>
    </row>
    <row r="100" spans="1:107" x14ac:dyDescent="0.3">
      <c r="A100" s="1"/>
      <c r="B100" s="28" t="s">
        <v>5</v>
      </c>
      <c r="C100" s="6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40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40"/>
      <c r="BW100" s="21"/>
      <c r="BX100" s="21"/>
      <c r="BY100" s="21"/>
      <c r="BZ100" s="22"/>
      <c r="CA100" s="21"/>
      <c r="CB100" s="22"/>
      <c r="CC100" s="21"/>
      <c r="CD100" s="22"/>
      <c r="CE100" s="21"/>
      <c r="CF100" s="22"/>
      <c r="CG100" s="21"/>
      <c r="CH100" s="22"/>
      <c r="CI100" s="21"/>
      <c r="CJ100" s="22"/>
      <c r="CK100" s="21"/>
      <c r="CL100" s="22"/>
      <c r="CM100" s="21"/>
      <c r="CN100" s="22"/>
      <c r="CO100" s="21"/>
      <c r="CP100" s="22"/>
      <c r="CQ100" s="21"/>
      <c r="CR100" s="22"/>
      <c r="CS100" s="21"/>
      <c r="CT100" s="22"/>
      <c r="CU100" s="21"/>
      <c r="CV100" s="22"/>
      <c r="CW100" s="21"/>
      <c r="CX100" s="22"/>
      <c r="CY100" s="40"/>
      <c r="CZ100" s="22"/>
      <c r="DA100" s="16"/>
      <c r="DC100" s="5"/>
    </row>
    <row r="101" spans="1:107" x14ac:dyDescent="0.3">
      <c r="A101" s="1"/>
      <c r="B101" s="29" t="s">
        <v>11</v>
      </c>
      <c r="C101" s="65"/>
      <c r="D101" s="22">
        <v>116333.4</v>
      </c>
      <c r="E101" s="22"/>
      <c r="F101" s="22">
        <f t="shared" si="0"/>
        <v>116333.4</v>
      </c>
      <c r="G101" s="22">
        <v>-16565.599999999999</v>
      </c>
      <c r="H101" s="22">
        <f t="shared" ref="H101:H102" si="467">F101+G101</f>
        <v>99767.799999999988</v>
      </c>
      <c r="I101" s="22"/>
      <c r="J101" s="22">
        <f>H101+I101</f>
        <v>99767.799999999988</v>
      </c>
      <c r="K101" s="22"/>
      <c r="L101" s="22">
        <f>J101+K101</f>
        <v>99767.799999999988</v>
      </c>
      <c r="M101" s="22"/>
      <c r="N101" s="22">
        <f>L101+M101</f>
        <v>99767.799999999988</v>
      </c>
      <c r="O101" s="22"/>
      <c r="P101" s="22">
        <f>N101+O101</f>
        <v>99767.799999999988</v>
      </c>
      <c r="Q101" s="22"/>
      <c r="R101" s="22">
        <f>P101+Q101</f>
        <v>99767.799999999988</v>
      </c>
      <c r="S101" s="22"/>
      <c r="T101" s="22">
        <f>R101+S101</f>
        <v>99767.799999999988</v>
      </c>
      <c r="U101" s="22"/>
      <c r="V101" s="22">
        <f>T101+U101</f>
        <v>99767.799999999988</v>
      </c>
      <c r="W101" s="22"/>
      <c r="X101" s="22">
        <f>V101+W101</f>
        <v>99767.799999999988</v>
      </c>
      <c r="Y101" s="22"/>
      <c r="Z101" s="22">
        <f>X101+Y101</f>
        <v>99767.799999999988</v>
      </c>
      <c r="AA101" s="22"/>
      <c r="AB101" s="22">
        <f>Z101+AA101</f>
        <v>99767.799999999988</v>
      </c>
      <c r="AC101" s="22"/>
      <c r="AD101" s="22">
        <f>AB101+AC101</f>
        <v>99767.799999999988</v>
      </c>
      <c r="AE101" s="22"/>
      <c r="AF101" s="22">
        <f>AD101+AE101</f>
        <v>99767.799999999988</v>
      </c>
      <c r="AG101" s="22"/>
      <c r="AH101" s="22">
        <f>AF101+AG101</f>
        <v>99767.799999999988</v>
      </c>
      <c r="AI101" s="22"/>
      <c r="AJ101" s="22">
        <f>AH101+AI101</f>
        <v>99767.799999999988</v>
      </c>
      <c r="AK101" s="22"/>
      <c r="AL101" s="22">
        <f>AJ101+AK101</f>
        <v>99767.799999999988</v>
      </c>
      <c r="AM101" s="22"/>
      <c r="AN101" s="22">
        <f>AL101+AM101</f>
        <v>99767.799999999988</v>
      </c>
      <c r="AO101" s="22"/>
      <c r="AP101" s="22">
        <f>AN101+AO101</f>
        <v>99767.799999999988</v>
      </c>
      <c r="AQ101" s="42"/>
      <c r="AR101" s="22">
        <f>AP101+AQ101</f>
        <v>99767.799999999988</v>
      </c>
      <c r="AS101" s="22">
        <v>114303.4</v>
      </c>
      <c r="AT101" s="22"/>
      <c r="AU101" s="22">
        <f t="shared" si="13"/>
        <v>114303.4</v>
      </c>
      <c r="AV101" s="22">
        <v>-16565.5</v>
      </c>
      <c r="AW101" s="22">
        <f>AU101+AV101</f>
        <v>97737.9</v>
      </c>
      <c r="AX101" s="22"/>
      <c r="AY101" s="22">
        <f t="shared" ref="AY101:AY102" si="468">AW101+AX101</f>
        <v>97737.9</v>
      </c>
      <c r="AZ101" s="22"/>
      <c r="BA101" s="22">
        <f t="shared" ref="BA101:BA102" si="469">AY101+AZ101</f>
        <v>97737.9</v>
      </c>
      <c r="BB101" s="22"/>
      <c r="BC101" s="22">
        <f t="shared" ref="BC101:BC102" si="470">BA101+BB101</f>
        <v>97737.9</v>
      </c>
      <c r="BD101" s="22"/>
      <c r="BE101" s="22">
        <f t="shared" ref="BE101:BE102" si="471">BC101+BD101</f>
        <v>97737.9</v>
      </c>
      <c r="BF101" s="22"/>
      <c r="BG101" s="22">
        <f t="shared" ref="BG101:BG102" si="472">BE101+BF101</f>
        <v>97737.9</v>
      </c>
      <c r="BH101" s="22"/>
      <c r="BI101" s="22">
        <f t="shared" ref="BI101:BI102" si="473">BG101+BH101</f>
        <v>97737.9</v>
      </c>
      <c r="BJ101" s="22"/>
      <c r="BK101" s="22">
        <f t="shared" ref="BK101:BK102" si="474">BI101+BJ101</f>
        <v>97737.9</v>
      </c>
      <c r="BL101" s="22"/>
      <c r="BM101" s="22">
        <f t="shared" ref="BM101:BM102" si="475">BK101+BL101</f>
        <v>97737.9</v>
      </c>
      <c r="BN101" s="22"/>
      <c r="BO101" s="22">
        <f t="shared" ref="BO101:BO102" si="476">BM101+BN101</f>
        <v>97737.9</v>
      </c>
      <c r="BP101" s="22"/>
      <c r="BQ101" s="22">
        <f t="shared" ref="BQ101:BQ102" si="477">BO101+BP101</f>
        <v>97737.9</v>
      </c>
      <c r="BR101" s="22"/>
      <c r="BS101" s="22">
        <f t="shared" ref="BS101:BS102" si="478">BQ101+BR101</f>
        <v>97737.9</v>
      </c>
      <c r="BT101" s="22"/>
      <c r="BU101" s="22">
        <f t="shared" ref="BU101:BU102" si="479">BS101+BT101</f>
        <v>97737.9</v>
      </c>
      <c r="BV101" s="42"/>
      <c r="BW101" s="22">
        <f t="shared" ref="BW101:BW102" si="480">BU101+BV101</f>
        <v>97737.9</v>
      </c>
      <c r="BX101" s="22">
        <v>109561.5</v>
      </c>
      <c r="BY101" s="22"/>
      <c r="BZ101" s="22">
        <f t="shared" si="16"/>
        <v>109561.5</v>
      </c>
      <c r="CA101" s="22">
        <v>-19326.3</v>
      </c>
      <c r="CB101" s="22">
        <f>BZ101+CA101</f>
        <v>90235.199999999997</v>
      </c>
      <c r="CC101" s="22"/>
      <c r="CD101" s="22">
        <f t="shared" ref="CD101:CD102" si="481">CB101+CC101</f>
        <v>90235.199999999997</v>
      </c>
      <c r="CE101" s="22"/>
      <c r="CF101" s="22">
        <f t="shared" ref="CF101:CF102" si="482">CD101+CE101</f>
        <v>90235.199999999997</v>
      </c>
      <c r="CG101" s="22"/>
      <c r="CH101" s="22">
        <f t="shared" ref="CH101:CH102" si="483">CF101+CG101</f>
        <v>90235.199999999997</v>
      </c>
      <c r="CI101" s="22"/>
      <c r="CJ101" s="22">
        <f t="shared" ref="CJ101:CJ102" si="484">CH101+CI101</f>
        <v>90235.199999999997</v>
      </c>
      <c r="CK101" s="22"/>
      <c r="CL101" s="22">
        <f t="shared" ref="CL101:CL102" si="485">CJ101+CK101</f>
        <v>90235.199999999997</v>
      </c>
      <c r="CM101" s="22"/>
      <c r="CN101" s="22">
        <f t="shared" ref="CN101:CN102" si="486">CL101+CM101</f>
        <v>90235.199999999997</v>
      </c>
      <c r="CO101" s="22"/>
      <c r="CP101" s="22">
        <f t="shared" ref="CP101:CP102" si="487">CN101+CO101</f>
        <v>90235.199999999997</v>
      </c>
      <c r="CQ101" s="22"/>
      <c r="CR101" s="22">
        <f t="shared" ref="CR101:CR102" si="488">CP101+CQ101</f>
        <v>90235.199999999997</v>
      </c>
      <c r="CS101" s="22"/>
      <c r="CT101" s="22">
        <f t="shared" ref="CT101:CT102" si="489">CR101+CS101</f>
        <v>90235.199999999997</v>
      </c>
      <c r="CU101" s="22"/>
      <c r="CV101" s="22">
        <f t="shared" ref="CV101:CV102" si="490">CT101+CU101</f>
        <v>90235.199999999997</v>
      </c>
      <c r="CW101" s="22"/>
      <c r="CX101" s="22">
        <f t="shared" ref="CX101:CX102" si="491">CV101+CW101</f>
        <v>90235.199999999997</v>
      </c>
      <c r="CY101" s="42"/>
      <c r="CZ101" s="22">
        <f t="shared" ref="CZ101:CZ102" si="492">CX101+CY101</f>
        <v>90235.199999999997</v>
      </c>
      <c r="DA101" s="16" t="s">
        <v>172</v>
      </c>
      <c r="DC101" s="5"/>
    </row>
    <row r="102" spans="1:107" ht="56.25" x14ac:dyDescent="0.3">
      <c r="A102" s="1" t="s">
        <v>155</v>
      </c>
      <c r="B102" s="64" t="s">
        <v>33</v>
      </c>
      <c r="C102" s="65" t="s">
        <v>3</v>
      </c>
      <c r="D102" s="22">
        <f>D104+D105</f>
        <v>156745.1</v>
      </c>
      <c r="E102" s="22">
        <f>E104+E105</f>
        <v>0</v>
      </c>
      <c r="F102" s="22">
        <f t="shared" si="0"/>
        <v>156745.1</v>
      </c>
      <c r="G102" s="22">
        <f>G104+G105</f>
        <v>16565.5</v>
      </c>
      <c r="H102" s="22">
        <f t="shared" si="467"/>
        <v>173310.6</v>
      </c>
      <c r="I102" s="22">
        <f>I104+I105</f>
        <v>0</v>
      </c>
      <c r="J102" s="22">
        <f>H102+I102</f>
        <v>173310.6</v>
      </c>
      <c r="K102" s="22">
        <f>K104+K105</f>
        <v>0</v>
      </c>
      <c r="L102" s="22">
        <f>J102+K102</f>
        <v>173310.6</v>
      </c>
      <c r="M102" s="22">
        <f>M104+M105</f>
        <v>0</v>
      </c>
      <c r="N102" s="22">
        <f>L102+M102</f>
        <v>173310.6</v>
      </c>
      <c r="O102" s="22">
        <f>O104+O105</f>
        <v>0</v>
      </c>
      <c r="P102" s="22">
        <f>N102+O102</f>
        <v>173310.6</v>
      </c>
      <c r="Q102" s="22">
        <f>Q104+Q105</f>
        <v>0</v>
      </c>
      <c r="R102" s="22">
        <f>P102+Q102</f>
        <v>173310.6</v>
      </c>
      <c r="S102" s="22">
        <f>S104+S105</f>
        <v>0</v>
      </c>
      <c r="T102" s="22">
        <f>R102+S102</f>
        <v>173310.6</v>
      </c>
      <c r="U102" s="22">
        <f>U104+U105</f>
        <v>0</v>
      </c>
      <c r="V102" s="22">
        <f>T102+U102</f>
        <v>173310.6</v>
      </c>
      <c r="W102" s="22">
        <f>W104+W105</f>
        <v>0</v>
      </c>
      <c r="X102" s="22">
        <f>V102+W102</f>
        <v>173310.6</v>
      </c>
      <c r="Y102" s="22">
        <f>Y104+Y105</f>
        <v>0</v>
      </c>
      <c r="Z102" s="22">
        <f>X102+Y102</f>
        <v>173310.6</v>
      </c>
      <c r="AA102" s="22">
        <f>AA104+AA105</f>
        <v>0</v>
      </c>
      <c r="AB102" s="22">
        <f>Z102+AA102</f>
        <v>173310.6</v>
      </c>
      <c r="AC102" s="22">
        <f>AC104+AC105</f>
        <v>0</v>
      </c>
      <c r="AD102" s="22">
        <f>AB102+AC102</f>
        <v>173310.6</v>
      </c>
      <c r="AE102" s="22">
        <f>AE104+AE105</f>
        <v>0</v>
      </c>
      <c r="AF102" s="22">
        <f>AD102+AE102</f>
        <v>173310.6</v>
      </c>
      <c r="AG102" s="22">
        <f>AG104+AG105</f>
        <v>0</v>
      </c>
      <c r="AH102" s="22">
        <f>AF102+AG102</f>
        <v>173310.6</v>
      </c>
      <c r="AI102" s="22">
        <f>AI104+AI105</f>
        <v>0</v>
      </c>
      <c r="AJ102" s="22">
        <f>AH102+AI102</f>
        <v>173310.6</v>
      </c>
      <c r="AK102" s="22">
        <f>AK104+AK105</f>
        <v>0</v>
      </c>
      <c r="AL102" s="22">
        <f>AJ102+AK102</f>
        <v>173310.6</v>
      </c>
      <c r="AM102" s="22">
        <f>AM104+AM105</f>
        <v>0</v>
      </c>
      <c r="AN102" s="22">
        <f>AL102+AM102</f>
        <v>173310.6</v>
      </c>
      <c r="AO102" s="22">
        <f>AO104+AO105</f>
        <v>0</v>
      </c>
      <c r="AP102" s="22">
        <f>AN102+AO102</f>
        <v>173310.6</v>
      </c>
      <c r="AQ102" s="42">
        <f>AQ104+AQ105</f>
        <v>0</v>
      </c>
      <c r="AR102" s="22">
        <f>AP102+AQ102</f>
        <v>173310.6</v>
      </c>
      <c r="AS102" s="22">
        <f t="shared" ref="AS102:BX102" si="493">AS104+AS105</f>
        <v>153984.20000000001</v>
      </c>
      <c r="AT102" s="22">
        <f>AT104+AT105</f>
        <v>0</v>
      </c>
      <c r="AU102" s="22">
        <f t="shared" si="13"/>
        <v>153984.20000000001</v>
      </c>
      <c r="AV102" s="22">
        <f>AV104+AV105</f>
        <v>16565.5</v>
      </c>
      <c r="AW102" s="22">
        <f>AU102+AV102</f>
        <v>170549.7</v>
      </c>
      <c r="AX102" s="22">
        <f>AX104+AX105</f>
        <v>0</v>
      </c>
      <c r="AY102" s="22">
        <f t="shared" si="468"/>
        <v>170549.7</v>
      </c>
      <c r="AZ102" s="22">
        <f>AZ104+AZ105</f>
        <v>0</v>
      </c>
      <c r="BA102" s="22">
        <f t="shared" si="469"/>
        <v>170549.7</v>
      </c>
      <c r="BB102" s="22">
        <f>BB104+BB105</f>
        <v>0</v>
      </c>
      <c r="BC102" s="22">
        <f t="shared" si="470"/>
        <v>170549.7</v>
      </c>
      <c r="BD102" s="22">
        <f>BD104+BD105</f>
        <v>0</v>
      </c>
      <c r="BE102" s="22">
        <f t="shared" si="471"/>
        <v>170549.7</v>
      </c>
      <c r="BF102" s="22">
        <f>BF104+BF105</f>
        <v>0</v>
      </c>
      <c r="BG102" s="22">
        <f t="shared" si="472"/>
        <v>170549.7</v>
      </c>
      <c r="BH102" s="22">
        <f>BH104+BH105</f>
        <v>0</v>
      </c>
      <c r="BI102" s="22">
        <f t="shared" si="473"/>
        <v>170549.7</v>
      </c>
      <c r="BJ102" s="22">
        <f>BJ104+BJ105</f>
        <v>0</v>
      </c>
      <c r="BK102" s="22">
        <f t="shared" si="474"/>
        <v>170549.7</v>
      </c>
      <c r="BL102" s="22">
        <f>BL104+BL105</f>
        <v>0</v>
      </c>
      <c r="BM102" s="22">
        <f t="shared" si="475"/>
        <v>170549.7</v>
      </c>
      <c r="BN102" s="22">
        <f>BN104+BN105</f>
        <v>0</v>
      </c>
      <c r="BO102" s="22">
        <f t="shared" si="476"/>
        <v>170549.7</v>
      </c>
      <c r="BP102" s="22">
        <f>BP104+BP105</f>
        <v>0</v>
      </c>
      <c r="BQ102" s="22">
        <f t="shared" si="477"/>
        <v>170549.7</v>
      </c>
      <c r="BR102" s="22">
        <f>BR104+BR105</f>
        <v>0</v>
      </c>
      <c r="BS102" s="22">
        <f t="shared" si="478"/>
        <v>170549.7</v>
      </c>
      <c r="BT102" s="22">
        <f>BT104+BT105</f>
        <v>0</v>
      </c>
      <c r="BU102" s="22">
        <f t="shared" si="479"/>
        <v>170549.7</v>
      </c>
      <c r="BV102" s="42">
        <f>BV104+BV105</f>
        <v>0</v>
      </c>
      <c r="BW102" s="22">
        <f t="shared" si="480"/>
        <v>170549.7</v>
      </c>
      <c r="BX102" s="22">
        <f t="shared" si="493"/>
        <v>149144.29999999999</v>
      </c>
      <c r="BY102" s="22">
        <f>BY104+BY105</f>
        <v>0</v>
      </c>
      <c r="BZ102" s="22">
        <f t="shared" si="16"/>
        <v>149144.29999999999</v>
      </c>
      <c r="CA102" s="22">
        <f>CA104+CA105</f>
        <v>19326.400000000001</v>
      </c>
      <c r="CB102" s="22">
        <f>BZ102+CA102</f>
        <v>168470.69999999998</v>
      </c>
      <c r="CC102" s="22">
        <f>CC104+CC105</f>
        <v>0</v>
      </c>
      <c r="CD102" s="22">
        <f t="shared" si="481"/>
        <v>168470.69999999998</v>
      </c>
      <c r="CE102" s="22">
        <f>CE104+CE105</f>
        <v>0</v>
      </c>
      <c r="CF102" s="22">
        <f t="shared" si="482"/>
        <v>168470.69999999998</v>
      </c>
      <c r="CG102" s="22">
        <f>CG104+CG105</f>
        <v>0</v>
      </c>
      <c r="CH102" s="22">
        <f t="shared" si="483"/>
        <v>168470.69999999998</v>
      </c>
      <c r="CI102" s="22">
        <f>CI104+CI105</f>
        <v>0</v>
      </c>
      <c r="CJ102" s="22">
        <f t="shared" si="484"/>
        <v>168470.69999999998</v>
      </c>
      <c r="CK102" s="22">
        <f>CK104+CK105</f>
        <v>0</v>
      </c>
      <c r="CL102" s="22">
        <f t="shared" si="485"/>
        <v>168470.69999999998</v>
      </c>
      <c r="CM102" s="22">
        <f>CM104+CM105</f>
        <v>0</v>
      </c>
      <c r="CN102" s="22">
        <f t="shared" si="486"/>
        <v>168470.69999999998</v>
      </c>
      <c r="CO102" s="22">
        <f>CO104+CO105</f>
        <v>0</v>
      </c>
      <c r="CP102" s="22">
        <f t="shared" si="487"/>
        <v>168470.69999999998</v>
      </c>
      <c r="CQ102" s="22">
        <f>CQ104+CQ105</f>
        <v>0</v>
      </c>
      <c r="CR102" s="22">
        <f t="shared" si="488"/>
        <v>168470.69999999998</v>
      </c>
      <c r="CS102" s="22">
        <f>CS104+CS105</f>
        <v>0</v>
      </c>
      <c r="CT102" s="22">
        <f t="shared" si="489"/>
        <v>168470.69999999998</v>
      </c>
      <c r="CU102" s="22">
        <f>CU104+CU105</f>
        <v>0</v>
      </c>
      <c r="CV102" s="22">
        <f t="shared" si="490"/>
        <v>168470.69999999998</v>
      </c>
      <c r="CW102" s="22">
        <f>CW104+CW105</f>
        <v>0</v>
      </c>
      <c r="CX102" s="22">
        <f t="shared" si="491"/>
        <v>168470.69999999998</v>
      </c>
      <c r="CY102" s="42">
        <f>CY104+CY105</f>
        <v>0</v>
      </c>
      <c r="CZ102" s="22">
        <f t="shared" si="492"/>
        <v>168470.69999999998</v>
      </c>
      <c r="DA102" s="16"/>
      <c r="DC102" s="5"/>
    </row>
    <row r="103" spans="1:107" x14ac:dyDescent="0.3">
      <c r="A103" s="1"/>
      <c r="B103" s="64" t="s">
        <v>5</v>
      </c>
      <c r="C103" s="64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4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4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42"/>
      <c r="CZ103" s="22"/>
      <c r="DA103" s="16"/>
      <c r="DC103" s="5"/>
    </row>
    <row r="104" spans="1:107" x14ac:dyDescent="0.3">
      <c r="A104" s="1"/>
      <c r="B104" s="29" t="s">
        <v>11</v>
      </c>
      <c r="C104" s="65"/>
      <c r="D104" s="22">
        <v>39186.300000000003</v>
      </c>
      <c r="E104" s="22"/>
      <c r="F104" s="22">
        <f t="shared" ref="F104:F171" si="494">D104+E104</f>
        <v>39186.300000000003</v>
      </c>
      <c r="G104" s="22">
        <v>4141.3999999999996</v>
      </c>
      <c r="H104" s="22">
        <f t="shared" ref="H104:H106" si="495">F104+G104</f>
        <v>43327.700000000004</v>
      </c>
      <c r="I104" s="22"/>
      <c r="J104" s="22">
        <f>H104+I104</f>
        <v>43327.700000000004</v>
      </c>
      <c r="K104" s="22"/>
      <c r="L104" s="22">
        <f>J104+K104</f>
        <v>43327.700000000004</v>
      </c>
      <c r="M104" s="22"/>
      <c r="N104" s="22">
        <f>L104+M104</f>
        <v>43327.700000000004</v>
      </c>
      <c r="O104" s="22"/>
      <c r="P104" s="22">
        <f>N104+O104</f>
        <v>43327.700000000004</v>
      </c>
      <c r="Q104" s="22"/>
      <c r="R104" s="22">
        <f>P104+Q104</f>
        <v>43327.700000000004</v>
      </c>
      <c r="S104" s="22"/>
      <c r="T104" s="22">
        <f>R104+S104</f>
        <v>43327.700000000004</v>
      </c>
      <c r="U104" s="22"/>
      <c r="V104" s="22">
        <f>T104+U104</f>
        <v>43327.700000000004</v>
      </c>
      <c r="W104" s="22"/>
      <c r="X104" s="22">
        <f>V104+W104</f>
        <v>43327.700000000004</v>
      </c>
      <c r="Y104" s="22"/>
      <c r="Z104" s="22">
        <f>X104+Y104</f>
        <v>43327.700000000004</v>
      </c>
      <c r="AA104" s="22"/>
      <c r="AB104" s="22">
        <f>Z104+AA104</f>
        <v>43327.700000000004</v>
      </c>
      <c r="AC104" s="22"/>
      <c r="AD104" s="22">
        <f>AB104+AC104</f>
        <v>43327.700000000004</v>
      </c>
      <c r="AE104" s="22"/>
      <c r="AF104" s="22">
        <f>AD104+AE104</f>
        <v>43327.700000000004</v>
      </c>
      <c r="AG104" s="22"/>
      <c r="AH104" s="22">
        <f>AF104+AG104</f>
        <v>43327.700000000004</v>
      </c>
      <c r="AI104" s="22"/>
      <c r="AJ104" s="22">
        <f>AH104+AI104</f>
        <v>43327.700000000004</v>
      </c>
      <c r="AK104" s="22"/>
      <c r="AL104" s="22">
        <f>AJ104+AK104</f>
        <v>43327.700000000004</v>
      </c>
      <c r="AM104" s="22"/>
      <c r="AN104" s="22">
        <f>AL104+AM104</f>
        <v>43327.700000000004</v>
      </c>
      <c r="AO104" s="22"/>
      <c r="AP104" s="22">
        <f>AN104+AO104</f>
        <v>43327.700000000004</v>
      </c>
      <c r="AQ104" s="42"/>
      <c r="AR104" s="22">
        <f>AP104+AQ104</f>
        <v>43327.700000000004</v>
      </c>
      <c r="AS104" s="22">
        <v>38496.1</v>
      </c>
      <c r="AT104" s="22"/>
      <c r="AU104" s="22">
        <f t="shared" ref="AU104:AU171" si="496">AS104+AT104</f>
        <v>38496.1</v>
      </c>
      <c r="AV104" s="22">
        <v>4141.3</v>
      </c>
      <c r="AW104" s="22">
        <f>AU104+AV104</f>
        <v>42637.4</v>
      </c>
      <c r="AX104" s="22"/>
      <c r="AY104" s="22">
        <f t="shared" ref="AY104:AY106" si="497">AW104+AX104</f>
        <v>42637.4</v>
      </c>
      <c r="AZ104" s="22"/>
      <c r="BA104" s="22">
        <f t="shared" ref="BA104:BA106" si="498">AY104+AZ104</f>
        <v>42637.4</v>
      </c>
      <c r="BB104" s="22"/>
      <c r="BC104" s="22">
        <f t="shared" ref="BC104:BC106" si="499">BA104+BB104</f>
        <v>42637.4</v>
      </c>
      <c r="BD104" s="22"/>
      <c r="BE104" s="22">
        <f t="shared" ref="BE104:BE106" si="500">BC104+BD104</f>
        <v>42637.4</v>
      </c>
      <c r="BF104" s="22"/>
      <c r="BG104" s="22">
        <f t="shared" ref="BG104:BG106" si="501">BE104+BF104</f>
        <v>42637.4</v>
      </c>
      <c r="BH104" s="22"/>
      <c r="BI104" s="22">
        <f t="shared" ref="BI104:BI106" si="502">BG104+BH104</f>
        <v>42637.4</v>
      </c>
      <c r="BJ104" s="22"/>
      <c r="BK104" s="22">
        <f t="shared" ref="BK104:BK106" si="503">BI104+BJ104</f>
        <v>42637.4</v>
      </c>
      <c r="BL104" s="22"/>
      <c r="BM104" s="22">
        <f t="shared" ref="BM104:BM106" si="504">BK104+BL104</f>
        <v>42637.4</v>
      </c>
      <c r="BN104" s="22"/>
      <c r="BO104" s="22">
        <f t="shared" ref="BO104:BO106" si="505">BM104+BN104</f>
        <v>42637.4</v>
      </c>
      <c r="BP104" s="22"/>
      <c r="BQ104" s="22">
        <f t="shared" ref="BQ104:BQ106" si="506">BO104+BP104</f>
        <v>42637.4</v>
      </c>
      <c r="BR104" s="22"/>
      <c r="BS104" s="22">
        <f t="shared" ref="BS104:BS106" si="507">BQ104+BR104</f>
        <v>42637.4</v>
      </c>
      <c r="BT104" s="22"/>
      <c r="BU104" s="22">
        <f t="shared" ref="BU104:BU106" si="508">BS104+BT104</f>
        <v>42637.4</v>
      </c>
      <c r="BV104" s="42"/>
      <c r="BW104" s="22">
        <f t="shared" ref="BW104:BW108" si="509">BU104+BV104</f>
        <v>42637.4</v>
      </c>
      <c r="BX104" s="22">
        <v>34303.199999999997</v>
      </c>
      <c r="BY104" s="22"/>
      <c r="BZ104" s="22">
        <f t="shared" ref="BZ104:BZ171" si="510">BX104+BY104</f>
        <v>34303.199999999997</v>
      </c>
      <c r="CA104" s="22">
        <v>4445.1000000000004</v>
      </c>
      <c r="CB104" s="22">
        <f>BZ104+CA104</f>
        <v>38748.299999999996</v>
      </c>
      <c r="CC104" s="22"/>
      <c r="CD104" s="22">
        <f t="shared" ref="CD104:CD106" si="511">CB104+CC104</f>
        <v>38748.299999999996</v>
      </c>
      <c r="CE104" s="22"/>
      <c r="CF104" s="22">
        <f t="shared" ref="CF104:CF106" si="512">CD104+CE104</f>
        <v>38748.299999999996</v>
      </c>
      <c r="CG104" s="22"/>
      <c r="CH104" s="22">
        <f t="shared" ref="CH104:CH106" si="513">CF104+CG104</f>
        <v>38748.299999999996</v>
      </c>
      <c r="CI104" s="22"/>
      <c r="CJ104" s="22">
        <f t="shared" ref="CJ104:CJ106" si="514">CH104+CI104</f>
        <v>38748.299999999996</v>
      </c>
      <c r="CK104" s="22"/>
      <c r="CL104" s="22">
        <f t="shared" ref="CL104:CL106" si="515">CJ104+CK104</f>
        <v>38748.299999999996</v>
      </c>
      <c r="CM104" s="22"/>
      <c r="CN104" s="22">
        <f t="shared" ref="CN104:CN106" si="516">CL104+CM104</f>
        <v>38748.299999999996</v>
      </c>
      <c r="CO104" s="22"/>
      <c r="CP104" s="22">
        <f t="shared" ref="CP104:CP106" si="517">CN104+CO104</f>
        <v>38748.299999999996</v>
      </c>
      <c r="CQ104" s="22"/>
      <c r="CR104" s="22">
        <f t="shared" ref="CR104:CR106" si="518">CP104+CQ104</f>
        <v>38748.299999999996</v>
      </c>
      <c r="CS104" s="22"/>
      <c r="CT104" s="22">
        <f t="shared" ref="CT104:CT106" si="519">CR104+CS104</f>
        <v>38748.299999999996</v>
      </c>
      <c r="CU104" s="22"/>
      <c r="CV104" s="22">
        <f t="shared" ref="CV104:CV106" si="520">CT104+CU104</f>
        <v>38748.299999999996</v>
      </c>
      <c r="CW104" s="22"/>
      <c r="CX104" s="22">
        <f t="shared" ref="CX104:CX106" si="521">CV104+CW104</f>
        <v>38748.299999999996</v>
      </c>
      <c r="CY104" s="42"/>
      <c r="CZ104" s="22">
        <f t="shared" ref="CZ104:CZ108" si="522">CX104+CY104</f>
        <v>38748.299999999996</v>
      </c>
      <c r="DA104" s="16" t="s">
        <v>173</v>
      </c>
      <c r="DC104" s="5"/>
    </row>
    <row r="105" spans="1:107" x14ac:dyDescent="0.3">
      <c r="A105" s="1"/>
      <c r="B105" s="64" t="s">
        <v>15</v>
      </c>
      <c r="C105" s="65"/>
      <c r="D105" s="22">
        <v>117558.8</v>
      </c>
      <c r="E105" s="22"/>
      <c r="F105" s="22">
        <f t="shared" si="494"/>
        <v>117558.8</v>
      </c>
      <c r="G105" s="22">
        <v>12424.1</v>
      </c>
      <c r="H105" s="22">
        <f t="shared" si="495"/>
        <v>129982.90000000001</v>
      </c>
      <c r="I105" s="22"/>
      <c r="J105" s="22">
        <f>H105+I105</f>
        <v>129982.90000000001</v>
      </c>
      <c r="K105" s="22"/>
      <c r="L105" s="22">
        <f>J105+K105</f>
        <v>129982.90000000001</v>
      </c>
      <c r="M105" s="22"/>
      <c r="N105" s="22">
        <f>L105+M105</f>
        <v>129982.90000000001</v>
      </c>
      <c r="O105" s="22"/>
      <c r="P105" s="22">
        <f>N105+O105</f>
        <v>129982.90000000001</v>
      </c>
      <c r="Q105" s="22"/>
      <c r="R105" s="22">
        <f>P105+Q105</f>
        <v>129982.90000000001</v>
      </c>
      <c r="S105" s="22"/>
      <c r="T105" s="22">
        <f>R105+S105</f>
        <v>129982.90000000001</v>
      </c>
      <c r="U105" s="22"/>
      <c r="V105" s="22">
        <f>T105+U105</f>
        <v>129982.90000000001</v>
      </c>
      <c r="W105" s="22"/>
      <c r="X105" s="22">
        <f>V105+W105</f>
        <v>129982.90000000001</v>
      </c>
      <c r="Y105" s="22"/>
      <c r="Z105" s="22">
        <f>X105+Y105</f>
        <v>129982.90000000001</v>
      </c>
      <c r="AA105" s="22"/>
      <c r="AB105" s="22">
        <f>Z105+AA105</f>
        <v>129982.90000000001</v>
      </c>
      <c r="AC105" s="22"/>
      <c r="AD105" s="22">
        <f>AB105+AC105</f>
        <v>129982.90000000001</v>
      </c>
      <c r="AE105" s="22"/>
      <c r="AF105" s="22">
        <f>AD105+AE105</f>
        <v>129982.90000000001</v>
      </c>
      <c r="AG105" s="22"/>
      <c r="AH105" s="22">
        <f>AF105+AG105</f>
        <v>129982.90000000001</v>
      </c>
      <c r="AI105" s="22"/>
      <c r="AJ105" s="22">
        <f>AH105+AI105</f>
        <v>129982.90000000001</v>
      </c>
      <c r="AK105" s="22"/>
      <c r="AL105" s="22">
        <f>AJ105+AK105</f>
        <v>129982.90000000001</v>
      </c>
      <c r="AM105" s="22"/>
      <c r="AN105" s="22">
        <f>AL105+AM105</f>
        <v>129982.90000000001</v>
      </c>
      <c r="AO105" s="22"/>
      <c r="AP105" s="22">
        <f>AN105+AO105</f>
        <v>129982.90000000001</v>
      </c>
      <c r="AQ105" s="42"/>
      <c r="AR105" s="22">
        <f>AP105+AQ105</f>
        <v>129982.90000000001</v>
      </c>
      <c r="AS105" s="22">
        <v>115488.1</v>
      </c>
      <c r="AT105" s="22"/>
      <c r="AU105" s="22">
        <f t="shared" si="496"/>
        <v>115488.1</v>
      </c>
      <c r="AV105" s="22">
        <v>12424.2</v>
      </c>
      <c r="AW105" s="22">
        <f>AU105+AV105</f>
        <v>127912.3</v>
      </c>
      <c r="AX105" s="22"/>
      <c r="AY105" s="22">
        <f t="shared" si="497"/>
        <v>127912.3</v>
      </c>
      <c r="AZ105" s="22"/>
      <c r="BA105" s="22">
        <f t="shared" si="498"/>
        <v>127912.3</v>
      </c>
      <c r="BB105" s="22"/>
      <c r="BC105" s="22">
        <f t="shared" si="499"/>
        <v>127912.3</v>
      </c>
      <c r="BD105" s="22"/>
      <c r="BE105" s="22">
        <f t="shared" si="500"/>
        <v>127912.3</v>
      </c>
      <c r="BF105" s="22"/>
      <c r="BG105" s="22">
        <f t="shared" si="501"/>
        <v>127912.3</v>
      </c>
      <c r="BH105" s="22"/>
      <c r="BI105" s="22">
        <f t="shared" si="502"/>
        <v>127912.3</v>
      </c>
      <c r="BJ105" s="22"/>
      <c r="BK105" s="22">
        <f t="shared" si="503"/>
        <v>127912.3</v>
      </c>
      <c r="BL105" s="22"/>
      <c r="BM105" s="22">
        <f t="shared" si="504"/>
        <v>127912.3</v>
      </c>
      <c r="BN105" s="22"/>
      <c r="BO105" s="22">
        <f t="shared" si="505"/>
        <v>127912.3</v>
      </c>
      <c r="BP105" s="22"/>
      <c r="BQ105" s="22">
        <f t="shared" si="506"/>
        <v>127912.3</v>
      </c>
      <c r="BR105" s="22"/>
      <c r="BS105" s="22">
        <f t="shared" si="507"/>
        <v>127912.3</v>
      </c>
      <c r="BT105" s="22"/>
      <c r="BU105" s="22">
        <f t="shared" si="508"/>
        <v>127912.3</v>
      </c>
      <c r="BV105" s="42"/>
      <c r="BW105" s="22">
        <f t="shared" si="509"/>
        <v>127912.3</v>
      </c>
      <c r="BX105" s="22">
        <v>114841.1</v>
      </c>
      <c r="BY105" s="22"/>
      <c r="BZ105" s="22">
        <f t="shared" si="510"/>
        <v>114841.1</v>
      </c>
      <c r="CA105" s="22">
        <v>14881.3</v>
      </c>
      <c r="CB105" s="22">
        <f>BZ105+CA105</f>
        <v>129722.40000000001</v>
      </c>
      <c r="CC105" s="22"/>
      <c r="CD105" s="22">
        <f t="shared" si="511"/>
        <v>129722.40000000001</v>
      </c>
      <c r="CE105" s="22"/>
      <c r="CF105" s="22">
        <f t="shared" si="512"/>
        <v>129722.40000000001</v>
      </c>
      <c r="CG105" s="22"/>
      <c r="CH105" s="22">
        <f t="shared" si="513"/>
        <v>129722.40000000001</v>
      </c>
      <c r="CI105" s="22"/>
      <c r="CJ105" s="22">
        <f t="shared" si="514"/>
        <v>129722.40000000001</v>
      </c>
      <c r="CK105" s="22"/>
      <c r="CL105" s="22">
        <f t="shared" si="515"/>
        <v>129722.40000000001</v>
      </c>
      <c r="CM105" s="22"/>
      <c r="CN105" s="22">
        <f t="shared" si="516"/>
        <v>129722.40000000001</v>
      </c>
      <c r="CO105" s="22"/>
      <c r="CP105" s="22">
        <f t="shared" si="517"/>
        <v>129722.40000000001</v>
      </c>
      <c r="CQ105" s="22"/>
      <c r="CR105" s="22">
        <f t="shared" si="518"/>
        <v>129722.40000000001</v>
      </c>
      <c r="CS105" s="22"/>
      <c r="CT105" s="22">
        <f t="shared" si="519"/>
        <v>129722.40000000001</v>
      </c>
      <c r="CU105" s="22"/>
      <c r="CV105" s="22">
        <f t="shared" si="520"/>
        <v>129722.40000000001</v>
      </c>
      <c r="CW105" s="22"/>
      <c r="CX105" s="22">
        <f t="shared" si="521"/>
        <v>129722.40000000001</v>
      </c>
      <c r="CY105" s="42"/>
      <c r="CZ105" s="22">
        <f t="shared" si="522"/>
        <v>129722.40000000001</v>
      </c>
      <c r="DA105" s="16" t="s">
        <v>173</v>
      </c>
      <c r="DC105" s="5"/>
    </row>
    <row r="106" spans="1:107" ht="60.75" customHeight="1" x14ac:dyDescent="0.3">
      <c r="A106" s="1" t="s">
        <v>156</v>
      </c>
      <c r="B106" s="64" t="s">
        <v>34</v>
      </c>
      <c r="C106" s="65" t="s">
        <v>31</v>
      </c>
      <c r="D106" s="22">
        <f>D109</f>
        <v>563357.19999999995</v>
      </c>
      <c r="E106" s="22">
        <f>E109</f>
        <v>0</v>
      </c>
      <c r="F106" s="22">
        <f t="shared" si="494"/>
        <v>563357.19999999995</v>
      </c>
      <c r="G106" s="22">
        <f>G109</f>
        <v>0</v>
      </c>
      <c r="H106" s="22">
        <f t="shared" si="495"/>
        <v>563357.19999999995</v>
      </c>
      <c r="I106" s="22">
        <f>I109</f>
        <v>0</v>
      </c>
      <c r="J106" s="22">
        <f>H106+I106</f>
        <v>563357.19999999995</v>
      </c>
      <c r="K106" s="22">
        <f>K109</f>
        <v>0</v>
      </c>
      <c r="L106" s="22">
        <f>J106+K106</f>
        <v>563357.19999999995</v>
      </c>
      <c r="M106" s="22">
        <f>M109</f>
        <v>0</v>
      </c>
      <c r="N106" s="22">
        <f>L106+M106</f>
        <v>563357.19999999995</v>
      </c>
      <c r="O106" s="22">
        <f>O109</f>
        <v>0</v>
      </c>
      <c r="P106" s="22">
        <f>N106+O106</f>
        <v>563357.19999999995</v>
      </c>
      <c r="Q106" s="22">
        <f>Q109</f>
        <v>0</v>
      </c>
      <c r="R106" s="22">
        <f>P106+Q106</f>
        <v>563357.19999999995</v>
      </c>
      <c r="S106" s="22">
        <f>S109</f>
        <v>0</v>
      </c>
      <c r="T106" s="22">
        <f>R106+S106</f>
        <v>563357.19999999995</v>
      </c>
      <c r="U106" s="22">
        <f>U109</f>
        <v>0</v>
      </c>
      <c r="V106" s="22">
        <f>T106+U106</f>
        <v>563357.19999999995</v>
      </c>
      <c r="W106" s="22">
        <f>W109</f>
        <v>0</v>
      </c>
      <c r="X106" s="22">
        <f>V106+W106</f>
        <v>563357.19999999995</v>
      </c>
      <c r="Y106" s="22">
        <f>Y109</f>
        <v>0</v>
      </c>
      <c r="Z106" s="22">
        <f>X106+Y106</f>
        <v>563357.19999999995</v>
      </c>
      <c r="AA106" s="22">
        <f>AA109</f>
        <v>0</v>
      </c>
      <c r="AB106" s="22">
        <f>Z106+AA106</f>
        <v>563357.19999999995</v>
      </c>
      <c r="AC106" s="22">
        <f>AC109</f>
        <v>0</v>
      </c>
      <c r="AD106" s="22">
        <f>AB106+AC106</f>
        <v>563357.19999999995</v>
      </c>
      <c r="AE106" s="22">
        <f>AE109</f>
        <v>0</v>
      </c>
      <c r="AF106" s="22">
        <f>AD106+AE106</f>
        <v>563357.19999999995</v>
      </c>
      <c r="AG106" s="22">
        <f>AG109</f>
        <v>0</v>
      </c>
      <c r="AH106" s="22">
        <f>AF106+AG106</f>
        <v>563357.19999999995</v>
      </c>
      <c r="AI106" s="22">
        <f>AI109</f>
        <v>0</v>
      </c>
      <c r="AJ106" s="22">
        <f>AH106+AI106</f>
        <v>563357.19999999995</v>
      </c>
      <c r="AK106" s="22">
        <f>AK109</f>
        <v>0</v>
      </c>
      <c r="AL106" s="22">
        <f>AJ106+AK106</f>
        <v>563357.19999999995</v>
      </c>
      <c r="AM106" s="22">
        <f>AM109</f>
        <v>0</v>
      </c>
      <c r="AN106" s="22">
        <f>AL106+AM106</f>
        <v>563357.19999999995</v>
      </c>
      <c r="AO106" s="22">
        <f>AO109</f>
        <v>0</v>
      </c>
      <c r="AP106" s="22">
        <f>AN106+AO106</f>
        <v>563357.19999999995</v>
      </c>
      <c r="AQ106" s="42">
        <f>AQ109+AQ108</f>
        <v>-90200</v>
      </c>
      <c r="AR106" s="22">
        <f>AP106+AQ106</f>
        <v>473157.19999999995</v>
      </c>
      <c r="AS106" s="22">
        <f t="shared" ref="AS106:BX106" si="523">AS109</f>
        <v>0</v>
      </c>
      <c r="AT106" s="22">
        <f>AT109</f>
        <v>0</v>
      </c>
      <c r="AU106" s="22">
        <f t="shared" si="496"/>
        <v>0</v>
      </c>
      <c r="AV106" s="22">
        <f>AV109</f>
        <v>0</v>
      </c>
      <c r="AW106" s="22">
        <f>AU106+AV106</f>
        <v>0</v>
      </c>
      <c r="AX106" s="22">
        <f>AX109</f>
        <v>0</v>
      </c>
      <c r="AY106" s="22">
        <f t="shared" si="497"/>
        <v>0</v>
      </c>
      <c r="AZ106" s="22">
        <f>AZ109</f>
        <v>0</v>
      </c>
      <c r="BA106" s="22">
        <f t="shared" si="498"/>
        <v>0</v>
      </c>
      <c r="BB106" s="22">
        <f>BB109</f>
        <v>0</v>
      </c>
      <c r="BC106" s="22">
        <f t="shared" si="499"/>
        <v>0</v>
      </c>
      <c r="BD106" s="22">
        <f>BD109</f>
        <v>0</v>
      </c>
      <c r="BE106" s="22">
        <f t="shared" si="500"/>
        <v>0</v>
      </c>
      <c r="BF106" s="22">
        <f>BF109</f>
        <v>0</v>
      </c>
      <c r="BG106" s="22">
        <f t="shared" si="501"/>
        <v>0</v>
      </c>
      <c r="BH106" s="22">
        <f>BH109</f>
        <v>0</v>
      </c>
      <c r="BI106" s="22">
        <f t="shared" si="502"/>
        <v>0</v>
      </c>
      <c r="BJ106" s="22">
        <f>BJ109</f>
        <v>0</v>
      </c>
      <c r="BK106" s="22">
        <f t="shared" si="503"/>
        <v>0</v>
      </c>
      <c r="BL106" s="22">
        <f>BL109</f>
        <v>0</v>
      </c>
      <c r="BM106" s="22">
        <f t="shared" si="504"/>
        <v>0</v>
      </c>
      <c r="BN106" s="22">
        <f>BN109</f>
        <v>0</v>
      </c>
      <c r="BO106" s="22">
        <f t="shared" si="505"/>
        <v>0</v>
      </c>
      <c r="BP106" s="22">
        <f>BP109</f>
        <v>0</v>
      </c>
      <c r="BQ106" s="22">
        <f t="shared" si="506"/>
        <v>0</v>
      </c>
      <c r="BR106" s="22">
        <f>BR109</f>
        <v>0</v>
      </c>
      <c r="BS106" s="22">
        <f t="shared" si="507"/>
        <v>0</v>
      </c>
      <c r="BT106" s="22">
        <f>BT109</f>
        <v>0</v>
      </c>
      <c r="BU106" s="22">
        <f t="shared" si="508"/>
        <v>0</v>
      </c>
      <c r="BV106" s="42">
        <f>BV109+BV108</f>
        <v>199499.7</v>
      </c>
      <c r="BW106" s="22">
        <f t="shared" si="509"/>
        <v>199499.7</v>
      </c>
      <c r="BX106" s="22">
        <f t="shared" si="523"/>
        <v>0</v>
      </c>
      <c r="BY106" s="22">
        <f>BY109</f>
        <v>0</v>
      </c>
      <c r="BZ106" s="22">
        <f t="shared" si="510"/>
        <v>0</v>
      </c>
      <c r="CA106" s="22">
        <f>CA109</f>
        <v>0</v>
      </c>
      <c r="CB106" s="22">
        <f>BZ106+CA106</f>
        <v>0</v>
      </c>
      <c r="CC106" s="22">
        <f>CC109</f>
        <v>0</v>
      </c>
      <c r="CD106" s="22">
        <f t="shared" si="511"/>
        <v>0</v>
      </c>
      <c r="CE106" s="22">
        <f>CE109</f>
        <v>0</v>
      </c>
      <c r="CF106" s="22">
        <f t="shared" si="512"/>
        <v>0</v>
      </c>
      <c r="CG106" s="22">
        <f>CG109</f>
        <v>0</v>
      </c>
      <c r="CH106" s="22">
        <f t="shared" si="513"/>
        <v>0</v>
      </c>
      <c r="CI106" s="22">
        <f>CI109</f>
        <v>0</v>
      </c>
      <c r="CJ106" s="22">
        <f t="shared" si="514"/>
        <v>0</v>
      </c>
      <c r="CK106" s="22">
        <f>CK109</f>
        <v>0</v>
      </c>
      <c r="CL106" s="22">
        <f t="shared" si="515"/>
        <v>0</v>
      </c>
      <c r="CM106" s="22">
        <f>CM109</f>
        <v>0</v>
      </c>
      <c r="CN106" s="22">
        <f t="shared" si="516"/>
        <v>0</v>
      </c>
      <c r="CO106" s="22">
        <f>CO109</f>
        <v>0</v>
      </c>
      <c r="CP106" s="22">
        <f t="shared" si="517"/>
        <v>0</v>
      </c>
      <c r="CQ106" s="22">
        <f>CQ109</f>
        <v>0</v>
      </c>
      <c r="CR106" s="22">
        <f t="shared" si="518"/>
        <v>0</v>
      </c>
      <c r="CS106" s="22">
        <f>CS109</f>
        <v>0</v>
      </c>
      <c r="CT106" s="22">
        <f t="shared" si="519"/>
        <v>0</v>
      </c>
      <c r="CU106" s="22">
        <f>CU109</f>
        <v>0</v>
      </c>
      <c r="CV106" s="22">
        <f t="shared" si="520"/>
        <v>0</v>
      </c>
      <c r="CW106" s="22">
        <f>CW109</f>
        <v>0</v>
      </c>
      <c r="CX106" s="22">
        <f t="shared" si="521"/>
        <v>0</v>
      </c>
      <c r="CY106" s="42">
        <f>CY109+CY108</f>
        <v>0</v>
      </c>
      <c r="CZ106" s="22">
        <f t="shared" si="522"/>
        <v>0</v>
      </c>
      <c r="DA106" s="16"/>
      <c r="DC106" s="5"/>
    </row>
    <row r="107" spans="1:107" x14ac:dyDescent="0.3">
      <c r="A107" s="1"/>
      <c r="B107" s="64" t="s">
        <v>5</v>
      </c>
      <c r="C107" s="65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4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4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42"/>
      <c r="CZ107" s="22"/>
      <c r="DA107" s="12"/>
      <c r="DC107" s="5"/>
    </row>
    <row r="108" spans="1:107" x14ac:dyDescent="0.3">
      <c r="A108" s="1"/>
      <c r="B108" s="29" t="s">
        <v>11</v>
      </c>
      <c r="C108" s="65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42"/>
      <c r="AR108" s="22">
        <f t="shared" ref="AR108" si="524">AP108+AQ108</f>
        <v>0</v>
      </c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42">
        <v>199499.7</v>
      </c>
      <c r="BW108" s="22">
        <f t="shared" si="509"/>
        <v>199499.7</v>
      </c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42"/>
      <c r="CZ108" s="22">
        <f t="shared" si="522"/>
        <v>0</v>
      </c>
      <c r="DA108" s="12" t="s">
        <v>175</v>
      </c>
      <c r="DC108" s="5"/>
    </row>
    <row r="109" spans="1:107" ht="37.5" x14ac:dyDescent="0.3">
      <c r="A109" s="1"/>
      <c r="B109" s="64" t="s">
        <v>20</v>
      </c>
      <c r="C109" s="65"/>
      <c r="D109" s="22">
        <v>563357.19999999995</v>
      </c>
      <c r="E109" s="22"/>
      <c r="F109" s="22">
        <f t="shared" si="494"/>
        <v>563357.19999999995</v>
      </c>
      <c r="G109" s="22"/>
      <c r="H109" s="22">
        <f t="shared" ref="H109:H110" si="525">F109+G109</f>
        <v>563357.19999999995</v>
      </c>
      <c r="I109" s="22"/>
      <c r="J109" s="22">
        <f>H109+I109</f>
        <v>563357.19999999995</v>
      </c>
      <c r="K109" s="22"/>
      <c r="L109" s="22">
        <f>J109+K109</f>
        <v>563357.19999999995</v>
      </c>
      <c r="M109" s="22"/>
      <c r="N109" s="22">
        <f>L109+M109</f>
        <v>563357.19999999995</v>
      </c>
      <c r="O109" s="22"/>
      <c r="P109" s="22">
        <f>N109+O109</f>
        <v>563357.19999999995</v>
      </c>
      <c r="Q109" s="22"/>
      <c r="R109" s="22">
        <f>P109+Q109</f>
        <v>563357.19999999995</v>
      </c>
      <c r="S109" s="22"/>
      <c r="T109" s="22">
        <f>R109+S109</f>
        <v>563357.19999999995</v>
      </c>
      <c r="U109" s="22"/>
      <c r="V109" s="22">
        <f>T109+U109</f>
        <v>563357.19999999995</v>
      </c>
      <c r="W109" s="22"/>
      <c r="X109" s="22">
        <f>V109+W109</f>
        <v>563357.19999999995</v>
      </c>
      <c r="Y109" s="22"/>
      <c r="Z109" s="22">
        <f>X109+Y109</f>
        <v>563357.19999999995</v>
      </c>
      <c r="AA109" s="22"/>
      <c r="AB109" s="22">
        <f>Z109+AA109</f>
        <v>563357.19999999995</v>
      </c>
      <c r="AC109" s="22"/>
      <c r="AD109" s="22">
        <f>AB109+AC109</f>
        <v>563357.19999999995</v>
      </c>
      <c r="AE109" s="22"/>
      <c r="AF109" s="22">
        <f>AD109+AE109</f>
        <v>563357.19999999995</v>
      </c>
      <c r="AG109" s="22"/>
      <c r="AH109" s="22">
        <f>AF109+AG109</f>
        <v>563357.19999999995</v>
      </c>
      <c r="AI109" s="22"/>
      <c r="AJ109" s="22">
        <f>AH109+AI109</f>
        <v>563357.19999999995</v>
      </c>
      <c r="AK109" s="22"/>
      <c r="AL109" s="22">
        <f>AJ109+AK109</f>
        <v>563357.19999999995</v>
      </c>
      <c r="AM109" s="22"/>
      <c r="AN109" s="22">
        <f>AL109+AM109</f>
        <v>563357.19999999995</v>
      </c>
      <c r="AO109" s="22"/>
      <c r="AP109" s="22">
        <f>AN109+AO109</f>
        <v>563357.19999999995</v>
      </c>
      <c r="AQ109" s="42">
        <v>-90200</v>
      </c>
      <c r="AR109" s="22">
        <f>AP109+AQ109</f>
        <v>473157.19999999995</v>
      </c>
      <c r="AS109" s="22">
        <v>0</v>
      </c>
      <c r="AT109" s="22"/>
      <c r="AU109" s="22">
        <f t="shared" si="496"/>
        <v>0</v>
      </c>
      <c r="AV109" s="22"/>
      <c r="AW109" s="22">
        <f>AU109+AV109</f>
        <v>0</v>
      </c>
      <c r="AX109" s="22"/>
      <c r="AY109" s="22">
        <f t="shared" ref="AY109:AY110" si="526">AW109+AX109</f>
        <v>0</v>
      </c>
      <c r="AZ109" s="22"/>
      <c r="BA109" s="22">
        <f t="shared" ref="BA109:BA110" si="527">AY109+AZ109</f>
        <v>0</v>
      </c>
      <c r="BB109" s="22"/>
      <c r="BC109" s="22">
        <f t="shared" ref="BC109:BC110" si="528">BA109+BB109</f>
        <v>0</v>
      </c>
      <c r="BD109" s="22"/>
      <c r="BE109" s="22">
        <f t="shared" ref="BE109:BE110" si="529">BC109+BD109</f>
        <v>0</v>
      </c>
      <c r="BF109" s="22"/>
      <c r="BG109" s="22">
        <f t="shared" ref="BG109:BG110" si="530">BE109+BF109</f>
        <v>0</v>
      </c>
      <c r="BH109" s="22"/>
      <c r="BI109" s="22">
        <f t="shared" ref="BI109:BI110" si="531">BG109+BH109</f>
        <v>0</v>
      </c>
      <c r="BJ109" s="22"/>
      <c r="BK109" s="22">
        <f t="shared" ref="BK109:BK110" si="532">BI109+BJ109</f>
        <v>0</v>
      </c>
      <c r="BL109" s="22"/>
      <c r="BM109" s="22">
        <f t="shared" ref="BM109:BM110" si="533">BK109+BL109</f>
        <v>0</v>
      </c>
      <c r="BN109" s="22"/>
      <c r="BO109" s="22">
        <f t="shared" ref="BO109:BO110" si="534">BM109+BN109</f>
        <v>0</v>
      </c>
      <c r="BP109" s="22"/>
      <c r="BQ109" s="22">
        <f t="shared" ref="BQ109:BQ110" si="535">BO109+BP109</f>
        <v>0</v>
      </c>
      <c r="BR109" s="22"/>
      <c r="BS109" s="22">
        <f t="shared" ref="BS109:BS110" si="536">BQ109+BR109</f>
        <v>0</v>
      </c>
      <c r="BT109" s="22"/>
      <c r="BU109" s="22">
        <f t="shared" ref="BU109:BU110" si="537">BS109+BT109</f>
        <v>0</v>
      </c>
      <c r="BV109" s="42"/>
      <c r="BW109" s="22">
        <f t="shared" ref="BW109:BW112" si="538">BU109+BV109</f>
        <v>0</v>
      </c>
      <c r="BX109" s="22">
        <v>0</v>
      </c>
      <c r="BY109" s="22"/>
      <c r="BZ109" s="22">
        <f t="shared" si="510"/>
        <v>0</v>
      </c>
      <c r="CA109" s="22"/>
      <c r="CB109" s="22">
        <f>BZ109+CA109</f>
        <v>0</v>
      </c>
      <c r="CC109" s="22"/>
      <c r="CD109" s="22">
        <f t="shared" ref="CD109:CD110" si="539">CB109+CC109</f>
        <v>0</v>
      </c>
      <c r="CE109" s="22"/>
      <c r="CF109" s="22">
        <f t="shared" ref="CF109:CF110" si="540">CD109+CE109</f>
        <v>0</v>
      </c>
      <c r="CG109" s="22"/>
      <c r="CH109" s="22">
        <f t="shared" ref="CH109:CH110" si="541">CF109+CG109</f>
        <v>0</v>
      </c>
      <c r="CI109" s="22"/>
      <c r="CJ109" s="22">
        <f t="shared" ref="CJ109:CJ110" si="542">CH109+CI109</f>
        <v>0</v>
      </c>
      <c r="CK109" s="22"/>
      <c r="CL109" s="22">
        <f t="shared" ref="CL109:CL110" si="543">CJ109+CK109</f>
        <v>0</v>
      </c>
      <c r="CM109" s="22"/>
      <c r="CN109" s="22">
        <f t="shared" ref="CN109:CN110" si="544">CL109+CM109</f>
        <v>0</v>
      </c>
      <c r="CO109" s="22"/>
      <c r="CP109" s="22">
        <f t="shared" ref="CP109:CP110" si="545">CN109+CO109</f>
        <v>0</v>
      </c>
      <c r="CQ109" s="22"/>
      <c r="CR109" s="22">
        <f t="shared" ref="CR109:CR110" si="546">CP109+CQ109</f>
        <v>0</v>
      </c>
      <c r="CS109" s="22"/>
      <c r="CT109" s="22">
        <f t="shared" ref="CT109:CT110" si="547">CR109+CS109</f>
        <v>0</v>
      </c>
      <c r="CU109" s="22"/>
      <c r="CV109" s="22">
        <f t="shared" ref="CV109:CV110" si="548">CT109+CU109</f>
        <v>0</v>
      </c>
      <c r="CW109" s="22"/>
      <c r="CX109" s="22">
        <f t="shared" ref="CX109:CX110" si="549">CV109+CW109</f>
        <v>0</v>
      </c>
      <c r="CY109" s="42"/>
      <c r="CZ109" s="22">
        <f t="shared" ref="CZ109:CZ112" si="550">CX109+CY109</f>
        <v>0</v>
      </c>
      <c r="DA109" s="12" t="s">
        <v>174</v>
      </c>
      <c r="DC109" s="5"/>
    </row>
    <row r="110" spans="1:107" ht="56.25" x14ac:dyDescent="0.3">
      <c r="A110" s="1" t="s">
        <v>157</v>
      </c>
      <c r="B110" s="64" t="s">
        <v>35</v>
      </c>
      <c r="C110" s="65" t="s">
        <v>31</v>
      </c>
      <c r="D110" s="22">
        <f>D113</f>
        <v>560668.30000000005</v>
      </c>
      <c r="E110" s="22">
        <f>E113</f>
        <v>0</v>
      </c>
      <c r="F110" s="22">
        <f t="shared" si="494"/>
        <v>560668.30000000005</v>
      </c>
      <c r="G110" s="22">
        <f>G113</f>
        <v>0</v>
      </c>
      <c r="H110" s="22">
        <f t="shared" si="525"/>
        <v>560668.30000000005</v>
      </c>
      <c r="I110" s="22">
        <f>I113</f>
        <v>0</v>
      </c>
      <c r="J110" s="22">
        <f>H110+I110</f>
        <v>560668.30000000005</v>
      </c>
      <c r="K110" s="22">
        <f>K113</f>
        <v>0</v>
      </c>
      <c r="L110" s="22">
        <f>J110+K110</f>
        <v>560668.30000000005</v>
      </c>
      <c r="M110" s="22">
        <f>M113</f>
        <v>0</v>
      </c>
      <c r="N110" s="22">
        <f>L110+M110</f>
        <v>560668.30000000005</v>
      </c>
      <c r="O110" s="22">
        <f>O113</f>
        <v>0</v>
      </c>
      <c r="P110" s="22">
        <f>N110+O110</f>
        <v>560668.30000000005</v>
      </c>
      <c r="Q110" s="22">
        <f>Q113</f>
        <v>0</v>
      </c>
      <c r="R110" s="22">
        <f>P110+Q110</f>
        <v>560668.30000000005</v>
      </c>
      <c r="S110" s="22">
        <f>S113</f>
        <v>0</v>
      </c>
      <c r="T110" s="22">
        <f>R110+S110</f>
        <v>560668.30000000005</v>
      </c>
      <c r="U110" s="22">
        <f>U113</f>
        <v>0</v>
      </c>
      <c r="V110" s="22">
        <f>T110+U110</f>
        <v>560668.30000000005</v>
      </c>
      <c r="W110" s="22">
        <f>W113</f>
        <v>0</v>
      </c>
      <c r="X110" s="22">
        <f>V110+W110</f>
        <v>560668.30000000005</v>
      </c>
      <c r="Y110" s="22">
        <f>Y113</f>
        <v>0</v>
      </c>
      <c r="Z110" s="22">
        <f>X110+Y110</f>
        <v>560668.30000000005</v>
      </c>
      <c r="AA110" s="22">
        <f>AA113</f>
        <v>0</v>
      </c>
      <c r="AB110" s="22">
        <f>Z110+AA110</f>
        <v>560668.30000000005</v>
      </c>
      <c r="AC110" s="22">
        <f>AC113</f>
        <v>0</v>
      </c>
      <c r="AD110" s="22">
        <f>AB110+AC110</f>
        <v>560668.30000000005</v>
      </c>
      <c r="AE110" s="22">
        <f>AE113</f>
        <v>0</v>
      </c>
      <c r="AF110" s="22">
        <f>AD110+AE110</f>
        <v>560668.30000000005</v>
      </c>
      <c r="AG110" s="22">
        <f>AG113</f>
        <v>0</v>
      </c>
      <c r="AH110" s="22">
        <f>AF110+AG110</f>
        <v>560668.30000000005</v>
      </c>
      <c r="AI110" s="22">
        <f>AI113</f>
        <v>0</v>
      </c>
      <c r="AJ110" s="22">
        <f>AH110+AI110</f>
        <v>560668.30000000005</v>
      </c>
      <c r="AK110" s="22">
        <f>AK113</f>
        <v>0</v>
      </c>
      <c r="AL110" s="22">
        <f>AJ110+AK110</f>
        <v>560668.30000000005</v>
      </c>
      <c r="AM110" s="22">
        <f>AM113</f>
        <v>0</v>
      </c>
      <c r="AN110" s="22">
        <f>AL110+AM110</f>
        <v>560668.30000000005</v>
      </c>
      <c r="AO110" s="22">
        <f>AO113</f>
        <v>0</v>
      </c>
      <c r="AP110" s="22">
        <f>AN110+AO110</f>
        <v>560668.30000000005</v>
      </c>
      <c r="AQ110" s="42">
        <f>AQ113+AQ112</f>
        <v>-93720.5</v>
      </c>
      <c r="AR110" s="22">
        <f>AP110+AQ110</f>
        <v>466947.80000000005</v>
      </c>
      <c r="AS110" s="22">
        <f t="shared" ref="AS110:BX110" si="551">AS113</f>
        <v>0</v>
      </c>
      <c r="AT110" s="22">
        <f>AT113</f>
        <v>0</v>
      </c>
      <c r="AU110" s="22">
        <f t="shared" si="496"/>
        <v>0</v>
      </c>
      <c r="AV110" s="22">
        <f>AV113</f>
        <v>0</v>
      </c>
      <c r="AW110" s="22">
        <f>AU110+AV110</f>
        <v>0</v>
      </c>
      <c r="AX110" s="22">
        <f>AX113</f>
        <v>0</v>
      </c>
      <c r="AY110" s="22">
        <f t="shared" si="526"/>
        <v>0</v>
      </c>
      <c r="AZ110" s="22">
        <f>AZ113</f>
        <v>0</v>
      </c>
      <c r="BA110" s="22">
        <f t="shared" si="527"/>
        <v>0</v>
      </c>
      <c r="BB110" s="22">
        <f>BB113</f>
        <v>0</v>
      </c>
      <c r="BC110" s="22">
        <f t="shared" si="528"/>
        <v>0</v>
      </c>
      <c r="BD110" s="22">
        <f>BD113</f>
        <v>0</v>
      </c>
      <c r="BE110" s="22">
        <f t="shared" si="529"/>
        <v>0</v>
      </c>
      <c r="BF110" s="22">
        <f>BF113</f>
        <v>0</v>
      </c>
      <c r="BG110" s="22">
        <f t="shared" si="530"/>
        <v>0</v>
      </c>
      <c r="BH110" s="22">
        <f>BH113</f>
        <v>0</v>
      </c>
      <c r="BI110" s="22">
        <f t="shared" si="531"/>
        <v>0</v>
      </c>
      <c r="BJ110" s="22">
        <f>BJ113</f>
        <v>0</v>
      </c>
      <c r="BK110" s="22">
        <f t="shared" si="532"/>
        <v>0</v>
      </c>
      <c r="BL110" s="22">
        <f>BL113</f>
        <v>0</v>
      </c>
      <c r="BM110" s="22">
        <f t="shared" si="533"/>
        <v>0</v>
      </c>
      <c r="BN110" s="22">
        <f>BN113</f>
        <v>0</v>
      </c>
      <c r="BO110" s="22">
        <f t="shared" si="534"/>
        <v>0</v>
      </c>
      <c r="BP110" s="22">
        <f>BP113</f>
        <v>0</v>
      </c>
      <c r="BQ110" s="22">
        <f t="shared" si="535"/>
        <v>0</v>
      </c>
      <c r="BR110" s="22">
        <f>BR113</f>
        <v>0</v>
      </c>
      <c r="BS110" s="22">
        <f t="shared" si="536"/>
        <v>0</v>
      </c>
      <c r="BT110" s="22">
        <f>BT113</f>
        <v>0</v>
      </c>
      <c r="BU110" s="22">
        <f t="shared" si="537"/>
        <v>0</v>
      </c>
      <c r="BV110" s="42">
        <f>BV113+BV112</f>
        <v>225264.3</v>
      </c>
      <c r="BW110" s="22">
        <f t="shared" si="538"/>
        <v>225264.3</v>
      </c>
      <c r="BX110" s="22">
        <f t="shared" si="551"/>
        <v>0</v>
      </c>
      <c r="BY110" s="22">
        <f>BY113</f>
        <v>0</v>
      </c>
      <c r="BZ110" s="22">
        <f t="shared" si="510"/>
        <v>0</v>
      </c>
      <c r="CA110" s="22">
        <f>CA113</f>
        <v>0</v>
      </c>
      <c r="CB110" s="22">
        <f>BZ110+CA110</f>
        <v>0</v>
      </c>
      <c r="CC110" s="22">
        <f>CC113</f>
        <v>0</v>
      </c>
      <c r="CD110" s="22">
        <f t="shared" si="539"/>
        <v>0</v>
      </c>
      <c r="CE110" s="22">
        <f>CE113</f>
        <v>0</v>
      </c>
      <c r="CF110" s="22">
        <f t="shared" si="540"/>
        <v>0</v>
      </c>
      <c r="CG110" s="22">
        <f>CG113</f>
        <v>0</v>
      </c>
      <c r="CH110" s="22">
        <f t="shared" si="541"/>
        <v>0</v>
      </c>
      <c r="CI110" s="22">
        <f>CI113</f>
        <v>0</v>
      </c>
      <c r="CJ110" s="22">
        <f t="shared" si="542"/>
        <v>0</v>
      </c>
      <c r="CK110" s="22">
        <f>CK113</f>
        <v>0</v>
      </c>
      <c r="CL110" s="22">
        <f t="shared" si="543"/>
        <v>0</v>
      </c>
      <c r="CM110" s="22">
        <f>CM113</f>
        <v>0</v>
      </c>
      <c r="CN110" s="22">
        <f t="shared" si="544"/>
        <v>0</v>
      </c>
      <c r="CO110" s="22">
        <f>CO113</f>
        <v>0</v>
      </c>
      <c r="CP110" s="22">
        <f t="shared" si="545"/>
        <v>0</v>
      </c>
      <c r="CQ110" s="22">
        <f>CQ113</f>
        <v>0</v>
      </c>
      <c r="CR110" s="22">
        <f t="shared" si="546"/>
        <v>0</v>
      </c>
      <c r="CS110" s="22">
        <f>CS113</f>
        <v>0</v>
      </c>
      <c r="CT110" s="22">
        <f t="shared" si="547"/>
        <v>0</v>
      </c>
      <c r="CU110" s="22">
        <f>CU113</f>
        <v>0</v>
      </c>
      <c r="CV110" s="22">
        <f t="shared" si="548"/>
        <v>0</v>
      </c>
      <c r="CW110" s="22">
        <f>CW113</f>
        <v>0</v>
      </c>
      <c r="CX110" s="22">
        <f t="shared" si="549"/>
        <v>0</v>
      </c>
      <c r="CY110" s="42">
        <f>CY113+CY112</f>
        <v>0</v>
      </c>
      <c r="CZ110" s="22">
        <f t="shared" si="550"/>
        <v>0</v>
      </c>
      <c r="DA110" s="12"/>
      <c r="DC110" s="5"/>
    </row>
    <row r="111" spans="1:107" x14ac:dyDescent="0.3">
      <c r="A111" s="1"/>
      <c r="B111" s="64" t="s">
        <v>5</v>
      </c>
      <c r="C111" s="65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4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4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42"/>
      <c r="CZ111" s="22"/>
      <c r="DA111" s="12"/>
      <c r="DC111" s="5"/>
    </row>
    <row r="112" spans="1:107" x14ac:dyDescent="0.3">
      <c r="A112" s="1"/>
      <c r="B112" s="29" t="s">
        <v>11</v>
      </c>
      <c r="C112" s="65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42"/>
      <c r="AR112" s="22">
        <f t="shared" ref="AR112" si="552">AP112+AQ112</f>
        <v>0</v>
      </c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42">
        <v>225264.3</v>
      </c>
      <c r="BW112" s="22">
        <f t="shared" si="538"/>
        <v>225264.3</v>
      </c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42"/>
      <c r="CZ112" s="22">
        <f t="shared" si="550"/>
        <v>0</v>
      </c>
      <c r="DA112" s="12" t="s">
        <v>175</v>
      </c>
      <c r="DC112" s="5"/>
    </row>
    <row r="113" spans="1:108" ht="37.5" x14ac:dyDescent="0.3">
      <c r="A113" s="1"/>
      <c r="B113" s="64" t="s">
        <v>20</v>
      </c>
      <c r="C113" s="65"/>
      <c r="D113" s="22">
        <v>560668.30000000005</v>
      </c>
      <c r="E113" s="22"/>
      <c r="F113" s="22">
        <f t="shared" si="494"/>
        <v>560668.30000000005</v>
      </c>
      <c r="G113" s="22"/>
      <c r="H113" s="22">
        <f t="shared" ref="H113:H114" si="553">F113+G113</f>
        <v>560668.30000000005</v>
      </c>
      <c r="I113" s="22"/>
      <c r="J113" s="22">
        <f>H113+I113</f>
        <v>560668.30000000005</v>
      </c>
      <c r="K113" s="22"/>
      <c r="L113" s="22">
        <f>J113+K113</f>
        <v>560668.30000000005</v>
      </c>
      <c r="M113" s="22"/>
      <c r="N113" s="22">
        <f>L113+M113</f>
        <v>560668.30000000005</v>
      </c>
      <c r="O113" s="22"/>
      <c r="P113" s="22">
        <f>N113+O113</f>
        <v>560668.30000000005</v>
      </c>
      <c r="Q113" s="22"/>
      <c r="R113" s="22">
        <f>P113+Q113</f>
        <v>560668.30000000005</v>
      </c>
      <c r="S113" s="22"/>
      <c r="T113" s="22">
        <f>R113+S113</f>
        <v>560668.30000000005</v>
      </c>
      <c r="U113" s="22"/>
      <c r="V113" s="22">
        <f>T113+U113</f>
        <v>560668.30000000005</v>
      </c>
      <c r="W113" s="22"/>
      <c r="X113" s="22">
        <f>V113+W113</f>
        <v>560668.30000000005</v>
      </c>
      <c r="Y113" s="22"/>
      <c r="Z113" s="22">
        <f>X113+Y113</f>
        <v>560668.30000000005</v>
      </c>
      <c r="AA113" s="22"/>
      <c r="AB113" s="22">
        <f>Z113+AA113</f>
        <v>560668.30000000005</v>
      </c>
      <c r="AC113" s="22"/>
      <c r="AD113" s="22">
        <f>AB113+AC113</f>
        <v>560668.30000000005</v>
      </c>
      <c r="AE113" s="22"/>
      <c r="AF113" s="22">
        <f>AD113+AE113</f>
        <v>560668.30000000005</v>
      </c>
      <c r="AG113" s="22"/>
      <c r="AH113" s="22">
        <f>AF113+AG113</f>
        <v>560668.30000000005</v>
      </c>
      <c r="AI113" s="22"/>
      <c r="AJ113" s="22">
        <f>AH113+AI113</f>
        <v>560668.30000000005</v>
      </c>
      <c r="AK113" s="22"/>
      <c r="AL113" s="22">
        <f>AJ113+AK113</f>
        <v>560668.30000000005</v>
      </c>
      <c r="AM113" s="22"/>
      <c r="AN113" s="22">
        <f>AL113+AM113</f>
        <v>560668.30000000005</v>
      </c>
      <c r="AO113" s="22"/>
      <c r="AP113" s="22">
        <f>AN113+AO113</f>
        <v>560668.30000000005</v>
      </c>
      <c r="AQ113" s="42">
        <v>-93720.5</v>
      </c>
      <c r="AR113" s="22">
        <f>AP113+AQ113</f>
        <v>466947.80000000005</v>
      </c>
      <c r="AS113" s="22">
        <v>0</v>
      </c>
      <c r="AT113" s="22"/>
      <c r="AU113" s="22">
        <f t="shared" si="496"/>
        <v>0</v>
      </c>
      <c r="AV113" s="22"/>
      <c r="AW113" s="22">
        <f>AU113+AV113</f>
        <v>0</v>
      </c>
      <c r="AX113" s="22"/>
      <c r="AY113" s="22">
        <f t="shared" ref="AY113:AY114" si="554">AW113+AX113</f>
        <v>0</v>
      </c>
      <c r="AZ113" s="22"/>
      <c r="BA113" s="22">
        <f t="shared" ref="BA113:BA114" si="555">AY113+AZ113</f>
        <v>0</v>
      </c>
      <c r="BB113" s="22"/>
      <c r="BC113" s="22">
        <f t="shared" ref="BC113:BC114" si="556">BA113+BB113</f>
        <v>0</v>
      </c>
      <c r="BD113" s="22"/>
      <c r="BE113" s="22">
        <f t="shared" ref="BE113:BE114" si="557">BC113+BD113</f>
        <v>0</v>
      </c>
      <c r="BF113" s="22"/>
      <c r="BG113" s="22">
        <f t="shared" ref="BG113:BG114" si="558">BE113+BF113</f>
        <v>0</v>
      </c>
      <c r="BH113" s="22"/>
      <c r="BI113" s="22">
        <f t="shared" ref="BI113:BI114" si="559">BG113+BH113</f>
        <v>0</v>
      </c>
      <c r="BJ113" s="22"/>
      <c r="BK113" s="22">
        <f t="shared" ref="BK113:BK114" si="560">BI113+BJ113</f>
        <v>0</v>
      </c>
      <c r="BL113" s="22"/>
      <c r="BM113" s="22">
        <f t="shared" ref="BM113:BM114" si="561">BK113+BL113</f>
        <v>0</v>
      </c>
      <c r="BN113" s="22"/>
      <c r="BO113" s="22">
        <f t="shared" ref="BO113:BO114" si="562">BM113+BN113</f>
        <v>0</v>
      </c>
      <c r="BP113" s="22"/>
      <c r="BQ113" s="22">
        <f t="shared" ref="BQ113:BQ114" si="563">BO113+BP113</f>
        <v>0</v>
      </c>
      <c r="BR113" s="22"/>
      <c r="BS113" s="22">
        <f t="shared" ref="BS113:BS114" si="564">BQ113+BR113</f>
        <v>0</v>
      </c>
      <c r="BT113" s="22"/>
      <c r="BU113" s="22">
        <f t="shared" ref="BU113:BU114" si="565">BS113+BT113</f>
        <v>0</v>
      </c>
      <c r="BV113" s="42"/>
      <c r="BW113" s="22">
        <f t="shared" ref="BW113:BW114" si="566">BU113+BV113</f>
        <v>0</v>
      </c>
      <c r="BX113" s="22">
        <v>0</v>
      </c>
      <c r="BY113" s="22"/>
      <c r="BZ113" s="22">
        <f t="shared" si="510"/>
        <v>0</v>
      </c>
      <c r="CA113" s="22"/>
      <c r="CB113" s="22">
        <f>BZ113+CA113</f>
        <v>0</v>
      </c>
      <c r="CC113" s="22"/>
      <c r="CD113" s="22">
        <f t="shared" ref="CD113:CD114" si="567">CB113+CC113</f>
        <v>0</v>
      </c>
      <c r="CE113" s="22"/>
      <c r="CF113" s="22">
        <f t="shared" ref="CF113:CF114" si="568">CD113+CE113</f>
        <v>0</v>
      </c>
      <c r="CG113" s="22"/>
      <c r="CH113" s="22">
        <f t="shared" ref="CH113:CH114" si="569">CF113+CG113</f>
        <v>0</v>
      </c>
      <c r="CI113" s="22"/>
      <c r="CJ113" s="22">
        <f t="shared" ref="CJ113:CJ114" si="570">CH113+CI113</f>
        <v>0</v>
      </c>
      <c r="CK113" s="22"/>
      <c r="CL113" s="22">
        <f t="shared" ref="CL113:CL114" si="571">CJ113+CK113</f>
        <v>0</v>
      </c>
      <c r="CM113" s="22"/>
      <c r="CN113" s="22">
        <f t="shared" ref="CN113:CN114" si="572">CL113+CM113</f>
        <v>0</v>
      </c>
      <c r="CO113" s="22"/>
      <c r="CP113" s="22">
        <f t="shared" ref="CP113:CP114" si="573">CN113+CO113</f>
        <v>0</v>
      </c>
      <c r="CQ113" s="22"/>
      <c r="CR113" s="22">
        <f t="shared" ref="CR113:CR114" si="574">CP113+CQ113</f>
        <v>0</v>
      </c>
      <c r="CS113" s="22"/>
      <c r="CT113" s="22">
        <f t="shared" ref="CT113:CT114" si="575">CR113+CS113</f>
        <v>0</v>
      </c>
      <c r="CU113" s="22"/>
      <c r="CV113" s="22">
        <f t="shared" ref="CV113:CV114" si="576">CT113+CU113</f>
        <v>0</v>
      </c>
      <c r="CW113" s="22"/>
      <c r="CX113" s="22">
        <f t="shared" ref="CX113:CX114" si="577">CV113+CW113</f>
        <v>0</v>
      </c>
      <c r="CY113" s="42"/>
      <c r="CZ113" s="22">
        <f t="shared" ref="CZ113:CZ114" si="578">CX113+CY113</f>
        <v>0</v>
      </c>
      <c r="DA113" s="12" t="s">
        <v>174</v>
      </c>
      <c r="DC113" s="5"/>
    </row>
    <row r="114" spans="1:108" ht="75" x14ac:dyDescent="0.3">
      <c r="A114" s="1" t="s">
        <v>178</v>
      </c>
      <c r="B114" s="64" t="s">
        <v>36</v>
      </c>
      <c r="C114" s="65" t="s">
        <v>31</v>
      </c>
      <c r="D114" s="22">
        <f>D116</f>
        <v>290159</v>
      </c>
      <c r="E114" s="22">
        <f>E116</f>
        <v>0</v>
      </c>
      <c r="F114" s="22">
        <f t="shared" si="494"/>
        <v>290159</v>
      </c>
      <c r="G114" s="22">
        <f>G116</f>
        <v>0</v>
      </c>
      <c r="H114" s="22">
        <f t="shared" si="553"/>
        <v>290159</v>
      </c>
      <c r="I114" s="22">
        <f>I116</f>
        <v>0</v>
      </c>
      <c r="J114" s="22">
        <f>H114+I114</f>
        <v>290159</v>
      </c>
      <c r="K114" s="22">
        <f>K116</f>
        <v>0</v>
      </c>
      <c r="L114" s="22">
        <f>J114+K114</f>
        <v>290159</v>
      </c>
      <c r="M114" s="22">
        <f>M116</f>
        <v>0</v>
      </c>
      <c r="N114" s="22">
        <f>L114+M114</f>
        <v>290159</v>
      </c>
      <c r="O114" s="22">
        <f>O116</f>
        <v>0</v>
      </c>
      <c r="P114" s="22">
        <f>N114+O114</f>
        <v>290159</v>
      </c>
      <c r="Q114" s="22">
        <f>Q116</f>
        <v>0</v>
      </c>
      <c r="R114" s="22">
        <f>P114+Q114</f>
        <v>290159</v>
      </c>
      <c r="S114" s="22">
        <f>S116</f>
        <v>0</v>
      </c>
      <c r="T114" s="22">
        <f>R114+S114</f>
        <v>290159</v>
      </c>
      <c r="U114" s="22">
        <f>U116</f>
        <v>0</v>
      </c>
      <c r="V114" s="22">
        <f>T114+U114</f>
        <v>290159</v>
      </c>
      <c r="W114" s="22">
        <f>W116</f>
        <v>0</v>
      </c>
      <c r="X114" s="22">
        <f>V114+W114</f>
        <v>290159</v>
      </c>
      <c r="Y114" s="22">
        <f>Y116</f>
        <v>0</v>
      </c>
      <c r="Z114" s="22">
        <f>X114+Y114</f>
        <v>290159</v>
      </c>
      <c r="AA114" s="22">
        <f>AA116</f>
        <v>0</v>
      </c>
      <c r="AB114" s="22">
        <f>Z114+AA114</f>
        <v>290159</v>
      </c>
      <c r="AC114" s="22">
        <f>AC116</f>
        <v>0</v>
      </c>
      <c r="AD114" s="22">
        <f>AB114+AC114</f>
        <v>290159</v>
      </c>
      <c r="AE114" s="22">
        <f>AE116</f>
        <v>0</v>
      </c>
      <c r="AF114" s="22">
        <f>AD114+AE114</f>
        <v>290159</v>
      </c>
      <c r="AG114" s="22">
        <f>AG116</f>
        <v>0</v>
      </c>
      <c r="AH114" s="22">
        <f>AF114+AG114</f>
        <v>290159</v>
      </c>
      <c r="AI114" s="22">
        <f>AI116</f>
        <v>0</v>
      </c>
      <c r="AJ114" s="22">
        <f>AH114+AI114</f>
        <v>290159</v>
      </c>
      <c r="AK114" s="22">
        <f>AK116</f>
        <v>0</v>
      </c>
      <c r="AL114" s="22">
        <f>AJ114+AK114</f>
        <v>290159</v>
      </c>
      <c r="AM114" s="22">
        <f>AM116</f>
        <v>0</v>
      </c>
      <c r="AN114" s="22">
        <f>AL114+AM114</f>
        <v>290159</v>
      </c>
      <c r="AO114" s="22">
        <f>AO116</f>
        <v>0</v>
      </c>
      <c r="AP114" s="22">
        <f>AN114+AO114</f>
        <v>290159</v>
      </c>
      <c r="AQ114" s="42">
        <f>AQ116</f>
        <v>0</v>
      </c>
      <c r="AR114" s="22">
        <f>AP114+AQ114</f>
        <v>290159</v>
      </c>
      <c r="AS114" s="22">
        <f t="shared" ref="AS114:BX114" si="579">AS116</f>
        <v>346343.1</v>
      </c>
      <c r="AT114" s="22">
        <f>AT116</f>
        <v>0</v>
      </c>
      <c r="AU114" s="22">
        <f t="shared" si="496"/>
        <v>346343.1</v>
      </c>
      <c r="AV114" s="22">
        <f>AV116</f>
        <v>0</v>
      </c>
      <c r="AW114" s="22">
        <f>AU114+AV114</f>
        <v>346343.1</v>
      </c>
      <c r="AX114" s="22">
        <f>AX116</f>
        <v>0</v>
      </c>
      <c r="AY114" s="22">
        <f t="shared" si="554"/>
        <v>346343.1</v>
      </c>
      <c r="AZ114" s="22">
        <f>AZ116</f>
        <v>0</v>
      </c>
      <c r="BA114" s="22">
        <f t="shared" si="555"/>
        <v>346343.1</v>
      </c>
      <c r="BB114" s="22">
        <f>BB116</f>
        <v>0</v>
      </c>
      <c r="BC114" s="22">
        <f t="shared" si="556"/>
        <v>346343.1</v>
      </c>
      <c r="BD114" s="22">
        <f>BD116</f>
        <v>0</v>
      </c>
      <c r="BE114" s="22">
        <f t="shared" si="557"/>
        <v>346343.1</v>
      </c>
      <c r="BF114" s="22">
        <f>BF116</f>
        <v>0</v>
      </c>
      <c r="BG114" s="22">
        <f t="shared" si="558"/>
        <v>346343.1</v>
      </c>
      <c r="BH114" s="22">
        <f>BH116</f>
        <v>0</v>
      </c>
      <c r="BI114" s="22">
        <f t="shared" si="559"/>
        <v>346343.1</v>
      </c>
      <c r="BJ114" s="22">
        <f>BJ116</f>
        <v>0</v>
      </c>
      <c r="BK114" s="22">
        <f t="shared" si="560"/>
        <v>346343.1</v>
      </c>
      <c r="BL114" s="22">
        <f>BL116</f>
        <v>0</v>
      </c>
      <c r="BM114" s="22">
        <f t="shared" si="561"/>
        <v>346343.1</v>
      </c>
      <c r="BN114" s="22">
        <f>BN116</f>
        <v>0</v>
      </c>
      <c r="BO114" s="22">
        <f t="shared" si="562"/>
        <v>346343.1</v>
      </c>
      <c r="BP114" s="22">
        <f>BP116</f>
        <v>0</v>
      </c>
      <c r="BQ114" s="22">
        <f t="shared" si="563"/>
        <v>346343.1</v>
      </c>
      <c r="BR114" s="22">
        <f>BR116</f>
        <v>0</v>
      </c>
      <c r="BS114" s="22">
        <f t="shared" si="564"/>
        <v>346343.1</v>
      </c>
      <c r="BT114" s="22">
        <f>BT116</f>
        <v>0</v>
      </c>
      <c r="BU114" s="22">
        <f t="shared" si="565"/>
        <v>346343.1</v>
      </c>
      <c r="BV114" s="42">
        <f>BV116</f>
        <v>0</v>
      </c>
      <c r="BW114" s="22">
        <f t="shared" si="566"/>
        <v>346343.1</v>
      </c>
      <c r="BX114" s="22">
        <f t="shared" si="579"/>
        <v>0</v>
      </c>
      <c r="BY114" s="22">
        <f>BY116</f>
        <v>0</v>
      </c>
      <c r="BZ114" s="22">
        <f t="shared" si="510"/>
        <v>0</v>
      </c>
      <c r="CA114" s="22">
        <f>CA116</f>
        <v>0</v>
      </c>
      <c r="CB114" s="22">
        <f>BZ114+CA114</f>
        <v>0</v>
      </c>
      <c r="CC114" s="22">
        <f>CC116</f>
        <v>0</v>
      </c>
      <c r="CD114" s="22">
        <f t="shared" si="567"/>
        <v>0</v>
      </c>
      <c r="CE114" s="22">
        <f>CE116</f>
        <v>0</v>
      </c>
      <c r="CF114" s="22">
        <f t="shared" si="568"/>
        <v>0</v>
      </c>
      <c r="CG114" s="22">
        <f>CG116</f>
        <v>0</v>
      </c>
      <c r="CH114" s="22">
        <f t="shared" si="569"/>
        <v>0</v>
      </c>
      <c r="CI114" s="22">
        <f>CI116</f>
        <v>0</v>
      </c>
      <c r="CJ114" s="22">
        <f t="shared" si="570"/>
        <v>0</v>
      </c>
      <c r="CK114" s="22">
        <f>CK116</f>
        <v>0</v>
      </c>
      <c r="CL114" s="22">
        <f t="shared" si="571"/>
        <v>0</v>
      </c>
      <c r="CM114" s="22">
        <f>CM116</f>
        <v>0</v>
      </c>
      <c r="CN114" s="22">
        <f t="shared" si="572"/>
        <v>0</v>
      </c>
      <c r="CO114" s="22">
        <f>CO116</f>
        <v>0</v>
      </c>
      <c r="CP114" s="22">
        <f t="shared" si="573"/>
        <v>0</v>
      </c>
      <c r="CQ114" s="22">
        <f>CQ116</f>
        <v>0</v>
      </c>
      <c r="CR114" s="22">
        <f t="shared" si="574"/>
        <v>0</v>
      </c>
      <c r="CS114" s="22">
        <f>CS116</f>
        <v>0</v>
      </c>
      <c r="CT114" s="22">
        <f t="shared" si="575"/>
        <v>0</v>
      </c>
      <c r="CU114" s="22">
        <f>CU116</f>
        <v>0</v>
      </c>
      <c r="CV114" s="22">
        <f t="shared" si="576"/>
        <v>0</v>
      </c>
      <c r="CW114" s="22">
        <f>CW116</f>
        <v>0</v>
      </c>
      <c r="CX114" s="22">
        <f t="shared" si="577"/>
        <v>0</v>
      </c>
      <c r="CY114" s="42">
        <f>CY116</f>
        <v>0</v>
      </c>
      <c r="CZ114" s="22">
        <f t="shared" si="578"/>
        <v>0</v>
      </c>
      <c r="DA114" s="12"/>
      <c r="DC114" s="5"/>
    </row>
    <row r="115" spans="1:108" x14ac:dyDescent="0.3">
      <c r="A115" s="1"/>
      <c r="B115" s="64" t="s">
        <v>5</v>
      </c>
      <c r="C115" s="6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4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4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42"/>
      <c r="CZ115" s="22"/>
      <c r="DA115" s="12"/>
      <c r="DC115" s="5"/>
    </row>
    <row r="116" spans="1:108" ht="37.5" x14ac:dyDescent="0.3">
      <c r="A116" s="1"/>
      <c r="B116" s="64" t="s">
        <v>20</v>
      </c>
      <c r="C116" s="65"/>
      <c r="D116" s="22">
        <v>290159</v>
      </c>
      <c r="E116" s="22"/>
      <c r="F116" s="22">
        <f t="shared" si="494"/>
        <v>290159</v>
      </c>
      <c r="G116" s="22"/>
      <c r="H116" s="22">
        <f t="shared" ref="H116:H124" si="580">F116+G116</f>
        <v>290159</v>
      </c>
      <c r="I116" s="22"/>
      <c r="J116" s="22">
        <f t="shared" ref="J116:J124" si="581">H116+I116</f>
        <v>290159</v>
      </c>
      <c r="K116" s="22"/>
      <c r="L116" s="22">
        <f t="shared" ref="L116:L124" si="582">J116+K116</f>
        <v>290159</v>
      </c>
      <c r="M116" s="22"/>
      <c r="N116" s="22">
        <f t="shared" ref="N116:N124" si="583">L116+M116</f>
        <v>290159</v>
      </c>
      <c r="O116" s="22"/>
      <c r="P116" s="22">
        <f t="shared" ref="P116:P124" si="584">N116+O116</f>
        <v>290159</v>
      </c>
      <c r="Q116" s="22"/>
      <c r="R116" s="22">
        <f t="shared" ref="R116:R124" si="585">P116+Q116</f>
        <v>290159</v>
      </c>
      <c r="S116" s="22"/>
      <c r="T116" s="22">
        <f t="shared" ref="T116:T124" si="586">R116+S116</f>
        <v>290159</v>
      </c>
      <c r="U116" s="22"/>
      <c r="V116" s="22">
        <f t="shared" ref="V116:V124" si="587">T116+U116</f>
        <v>290159</v>
      </c>
      <c r="W116" s="22"/>
      <c r="X116" s="22">
        <f t="shared" ref="X116:X124" si="588">V116+W116</f>
        <v>290159</v>
      </c>
      <c r="Y116" s="22"/>
      <c r="Z116" s="22">
        <f t="shared" ref="Z116:Z124" si="589">X116+Y116</f>
        <v>290159</v>
      </c>
      <c r="AA116" s="22"/>
      <c r="AB116" s="22">
        <f t="shared" ref="AB116:AB124" si="590">Z116+AA116</f>
        <v>290159</v>
      </c>
      <c r="AC116" s="22"/>
      <c r="AD116" s="22">
        <f t="shared" ref="AD116:AD124" si="591">AB116+AC116</f>
        <v>290159</v>
      </c>
      <c r="AE116" s="22"/>
      <c r="AF116" s="22">
        <f t="shared" ref="AF116:AF124" si="592">AD116+AE116</f>
        <v>290159</v>
      </c>
      <c r="AG116" s="22"/>
      <c r="AH116" s="22">
        <f t="shared" ref="AH116:AH124" si="593">AF116+AG116</f>
        <v>290159</v>
      </c>
      <c r="AI116" s="22"/>
      <c r="AJ116" s="22">
        <f t="shared" ref="AJ116:AJ124" si="594">AH116+AI116</f>
        <v>290159</v>
      </c>
      <c r="AK116" s="22"/>
      <c r="AL116" s="22">
        <f t="shared" ref="AL116:AL119" si="595">AJ116+AK116</f>
        <v>290159</v>
      </c>
      <c r="AM116" s="22"/>
      <c r="AN116" s="22">
        <f t="shared" ref="AN116:AN119" si="596">AL116+AM116</f>
        <v>290159</v>
      </c>
      <c r="AO116" s="22"/>
      <c r="AP116" s="22">
        <f t="shared" ref="AP116:AP119" si="597">AN116+AO116</f>
        <v>290159</v>
      </c>
      <c r="AQ116" s="42"/>
      <c r="AR116" s="22">
        <f t="shared" ref="AR116:AR119" si="598">AP116+AQ116</f>
        <v>290159</v>
      </c>
      <c r="AS116" s="22">
        <v>346343.1</v>
      </c>
      <c r="AT116" s="22"/>
      <c r="AU116" s="22">
        <f t="shared" si="496"/>
        <v>346343.1</v>
      </c>
      <c r="AV116" s="22"/>
      <c r="AW116" s="22">
        <f t="shared" ref="AW116:AW124" si="599">AU116+AV116</f>
        <v>346343.1</v>
      </c>
      <c r="AX116" s="22"/>
      <c r="AY116" s="22">
        <f t="shared" ref="AY116:AY124" si="600">AW116+AX116</f>
        <v>346343.1</v>
      </c>
      <c r="AZ116" s="22"/>
      <c r="BA116" s="22">
        <f t="shared" ref="BA116:BA124" si="601">AY116+AZ116</f>
        <v>346343.1</v>
      </c>
      <c r="BB116" s="22"/>
      <c r="BC116" s="22">
        <f t="shared" ref="BC116:BC124" si="602">BA116+BB116</f>
        <v>346343.1</v>
      </c>
      <c r="BD116" s="22"/>
      <c r="BE116" s="22">
        <f t="shared" ref="BE116:BE124" si="603">BC116+BD116</f>
        <v>346343.1</v>
      </c>
      <c r="BF116" s="22"/>
      <c r="BG116" s="22">
        <f t="shared" ref="BG116:BG124" si="604">BE116+BF116</f>
        <v>346343.1</v>
      </c>
      <c r="BH116" s="22"/>
      <c r="BI116" s="22">
        <f t="shared" ref="BI116:BI124" si="605">BG116+BH116</f>
        <v>346343.1</v>
      </c>
      <c r="BJ116" s="22"/>
      <c r="BK116" s="22">
        <f t="shared" ref="BK116:BK124" si="606">BI116+BJ116</f>
        <v>346343.1</v>
      </c>
      <c r="BL116" s="22"/>
      <c r="BM116" s="22">
        <f t="shared" ref="BM116:BM124" si="607">BK116+BL116</f>
        <v>346343.1</v>
      </c>
      <c r="BN116" s="22"/>
      <c r="BO116" s="22">
        <f t="shared" ref="BO116:BO124" si="608">BM116+BN116</f>
        <v>346343.1</v>
      </c>
      <c r="BP116" s="22"/>
      <c r="BQ116" s="22">
        <f t="shared" ref="BQ116:BQ124" si="609">BO116+BP116</f>
        <v>346343.1</v>
      </c>
      <c r="BR116" s="22"/>
      <c r="BS116" s="22">
        <f t="shared" ref="BS116:BS124" si="610">BQ116+BR116</f>
        <v>346343.1</v>
      </c>
      <c r="BT116" s="22"/>
      <c r="BU116" s="22">
        <f t="shared" ref="BU116:BU124" si="611">BS116+BT116</f>
        <v>346343.1</v>
      </c>
      <c r="BV116" s="42"/>
      <c r="BW116" s="22">
        <f t="shared" ref="BW116:BW124" si="612">BU116+BV116</f>
        <v>346343.1</v>
      </c>
      <c r="BX116" s="22">
        <v>0</v>
      </c>
      <c r="BY116" s="22"/>
      <c r="BZ116" s="22">
        <f t="shared" si="510"/>
        <v>0</v>
      </c>
      <c r="CA116" s="22"/>
      <c r="CB116" s="22">
        <f t="shared" ref="CB116:CB124" si="613">BZ116+CA116</f>
        <v>0</v>
      </c>
      <c r="CC116" s="22"/>
      <c r="CD116" s="22">
        <f t="shared" ref="CD116:CD124" si="614">CB116+CC116</f>
        <v>0</v>
      </c>
      <c r="CE116" s="22"/>
      <c r="CF116" s="22">
        <f t="shared" ref="CF116:CF124" si="615">CD116+CE116</f>
        <v>0</v>
      </c>
      <c r="CG116" s="22"/>
      <c r="CH116" s="22">
        <f t="shared" ref="CH116:CH124" si="616">CF116+CG116</f>
        <v>0</v>
      </c>
      <c r="CI116" s="22"/>
      <c r="CJ116" s="22">
        <f t="shared" ref="CJ116:CJ124" si="617">CH116+CI116</f>
        <v>0</v>
      </c>
      <c r="CK116" s="22"/>
      <c r="CL116" s="22">
        <f t="shared" ref="CL116:CL124" si="618">CJ116+CK116</f>
        <v>0</v>
      </c>
      <c r="CM116" s="22"/>
      <c r="CN116" s="22">
        <f t="shared" ref="CN116:CN124" si="619">CL116+CM116</f>
        <v>0</v>
      </c>
      <c r="CO116" s="22"/>
      <c r="CP116" s="22">
        <f t="shared" ref="CP116:CP124" si="620">CN116+CO116</f>
        <v>0</v>
      </c>
      <c r="CQ116" s="22"/>
      <c r="CR116" s="22">
        <f t="shared" ref="CR116:CR124" si="621">CP116+CQ116</f>
        <v>0</v>
      </c>
      <c r="CS116" s="22"/>
      <c r="CT116" s="22">
        <f t="shared" ref="CT116:CT124" si="622">CR116+CS116</f>
        <v>0</v>
      </c>
      <c r="CU116" s="22"/>
      <c r="CV116" s="22">
        <f t="shared" ref="CV116:CV124" si="623">CT116+CU116</f>
        <v>0</v>
      </c>
      <c r="CW116" s="22"/>
      <c r="CX116" s="22">
        <f t="shared" ref="CX116:CX124" si="624">CV116+CW116</f>
        <v>0</v>
      </c>
      <c r="CY116" s="42"/>
      <c r="CZ116" s="22">
        <f t="shared" ref="CZ116:CZ124" si="625">CX116+CY116</f>
        <v>0</v>
      </c>
      <c r="DA116" s="12" t="s">
        <v>174</v>
      </c>
      <c r="DC116" s="5"/>
    </row>
    <row r="117" spans="1:108" ht="56.25" x14ac:dyDescent="0.3">
      <c r="A117" s="1" t="s">
        <v>179</v>
      </c>
      <c r="B117" s="64" t="s">
        <v>238</v>
      </c>
      <c r="C117" s="65" t="s">
        <v>31</v>
      </c>
      <c r="D117" s="22"/>
      <c r="E117" s="22"/>
      <c r="F117" s="22"/>
      <c r="G117" s="22">
        <v>2092.9110000000001</v>
      </c>
      <c r="H117" s="22">
        <f t="shared" si="580"/>
        <v>2092.9110000000001</v>
      </c>
      <c r="I117" s="22"/>
      <c r="J117" s="22">
        <f t="shared" si="581"/>
        <v>2092.9110000000001</v>
      </c>
      <c r="K117" s="22"/>
      <c r="L117" s="22">
        <f t="shared" si="582"/>
        <v>2092.9110000000001</v>
      </c>
      <c r="M117" s="22"/>
      <c r="N117" s="22">
        <f t="shared" si="583"/>
        <v>2092.9110000000001</v>
      </c>
      <c r="O117" s="22"/>
      <c r="P117" s="22">
        <f t="shared" si="584"/>
        <v>2092.9110000000001</v>
      </c>
      <c r="Q117" s="22"/>
      <c r="R117" s="22">
        <f t="shared" si="585"/>
        <v>2092.9110000000001</v>
      </c>
      <c r="S117" s="22"/>
      <c r="T117" s="22">
        <f t="shared" si="586"/>
        <v>2092.9110000000001</v>
      </c>
      <c r="U117" s="22"/>
      <c r="V117" s="22">
        <f t="shared" si="587"/>
        <v>2092.9110000000001</v>
      </c>
      <c r="W117" s="22"/>
      <c r="X117" s="22">
        <f t="shared" si="588"/>
        <v>2092.9110000000001</v>
      </c>
      <c r="Y117" s="22"/>
      <c r="Z117" s="22">
        <f t="shared" si="589"/>
        <v>2092.9110000000001</v>
      </c>
      <c r="AA117" s="22"/>
      <c r="AB117" s="22">
        <f t="shared" si="590"/>
        <v>2092.9110000000001</v>
      </c>
      <c r="AC117" s="22"/>
      <c r="AD117" s="22">
        <f t="shared" si="591"/>
        <v>2092.9110000000001</v>
      </c>
      <c r="AE117" s="22"/>
      <c r="AF117" s="22">
        <f t="shared" si="592"/>
        <v>2092.9110000000001</v>
      </c>
      <c r="AG117" s="22"/>
      <c r="AH117" s="22">
        <f t="shared" si="593"/>
        <v>2092.9110000000001</v>
      </c>
      <c r="AI117" s="22"/>
      <c r="AJ117" s="22">
        <f t="shared" si="594"/>
        <v>2092.9110000000001</v>
      </c>
      <c r="AK117" s="22"/>
      <c r="AL117" s="22">
        <f t="shared" si="595"/>
        <v>2092.9110000000001</v>
      </c>
      <c r="AM117" s="22"/>
      <c r="AN117" s="22">
        <f t="shared" si="596"/>
        <v>2092.9110000000001</v>
      </c>
      <c r="AO117" s="22"/>
      <c r="AP117" s="22">
        <f t="shared" si="597"/>
        <v>2092.9110000000001</v>
      </c>
      <c r="AQ117" s="42"/>
      <c r="AR117" s="22">
        <f t="shared" si="598"/>
        <v>2092.9110000000001</v>
      </c>
      <c r="AS117" s="22"/>
      <c r="AT117" s="22"/>
      <c r="AU117" s="22"/>
      <c r="AV117" s="22"/>
      <c r="AW117" s="22">
        <f t="shared" si="599"/>
        <v>0</v>
      </c>
      <c r="AX117" s="22"/>
      <c r="AY117" s="22">
        <f t="shared" si="600"/>
        <v>0</v>
      </c>
      <c r="AZ117" s="22"/>
      <c r="BA117" s="22">
        <f t="shared" si="601"/>
        <v>0</v>
      </c>
      <c r="BB117" s="22"/>
      <c r="BC117" s="22">
        <f t="shared" si="602"/>
        <v>0</v>
      </c>
      <c r="BD117" s="22"/>
      <c r="BE117" s="22">
        <f t="shared" si="603"/>
        <v>0</v>
      </c>
      <c r="BF117" s="22"/>
      <c r="BG117" s="22">
        <f t="shared" si="604"/>
        <v>0</v>
      </c>
      <c r="BH117" s="22"/>
      <c r="BI117" s="22">
        <f t="shared" si="605"/>
        <v>0</v>
      </c>
      <c r="BJ117" s="22"/>
      <c r="BK117" s="22">
        <f t="shared" si="606"/>
        <v>0</v>
      </c>
      <c r="BL117" s="22"/>
      <c r="BM117" s="22">
        <f t="shared" si="607"/>
        <v>0</v>
      </c>
      <c r="BN117" s="22"/>
      <c r="BO117" s="22">
        <f t="shared" si="608"/>
        <v>0</v>
      </c>
      <c r="BP117" s="22"/>
      <c r="BQ117" s="22">
        <f t="shared" si="609"/>
        <v>0</v>
      </c>
      <c r="BR117" s="22"/>
      <c r="BS117" s="22">
        <f t="shared" si="610"/>
        <v>0</v>
      </c>
      <c r="BT117" s="22"/>
      <c r="BU117" s="22">
        <f t="shared" si="611"/>
        <v>0</v>
      </c>
      <c r="BV117" s="42"/>
      <c r="BW117" s="22">
        <f t="shared" si="612"/>
        <v>0</v>
      </c>
      <c r="BX117" s="22"/>
      <c r="BY117" s="22"/>
      <c r="BZ117" s="22"/>
      <c r="CA117" s="22"/>
      <c r="CB117" s="22">
        <f t="shared" si="613"/>
        <v>0</v>
      </c>
      <c r="CC117" s="22"/>
      <c r="CD117" s="22">
        <f t="shared" si="614"/>
        <v>0</v>
      </c>
      <c r="CE117" s="22"/>
      <c r="CF117" s="22">
        <f t="shared" si="615"/>
        <v>0</v>
      </c>
      <c r="CG117" s="22"/>
      <c r="CH117" s="22">
        <f t="shared" si="616"/>
        <v>0</v>
      </c>
      <c r="CI117" s="22"/>
      <c r="CJ117" s="22">
        <f t="shared" si="617"/>
        <v>0</v>
      </c>
      <c r="CK117" s="22"/>
      <c r="CL117" s="22">
        <f t="shared" si="618"/>
        <v>0</v>
      </c>
      <c r="CM117" s="22"/>
      <c r="CN117" s="22">
        <f t="shared" si="619"/>
        <v>0</v>
      </c>
      <c r="CO117" s="22"/>
      <c r="CP117" s="22">
        <f t="shared" si="620"/>
        <v>0</v>
      </c>
      <c r="CQ117" s="22"/>
      <c r="CR117" s="22">
        <f t="shared" si="621"/>
        <v>0</v>
      </c>
      <c r="CS117" s="22"/>
      <c r="CT117" s="22">
        <f t="shared" si="622"/>
        <v>0</v>
      </c>
      <c r="CU117" s="22"/>
      <c r="CV117" s="22">
        <f t="shared" si="623"/>
        <v>0</v>
      </c>
      <c r="CW117" s="22"/>
      <c r="CX117" s="22">
        <f t="shared" si="624"/>
        <v>0</v>
      </c>
      <c r="CY117" s="42"/>
      <c r="CZ117" s="22">
        <f t="shared" si="625"/>
        <v>0</v>
      </c>
      <c r="DA117" s="16">
        <v>1710141220</v>
      </c>
      <c r="DC117" s="5"/>
    </row>
    <row r="118" spans="1:108" x14ac:dyDescent="0.3">
      <c r="A118" s="1"/>
      <c r="B118" s="64" t="s">
        <v>18</v>
      </c>
      <c r="C118" s="64"/>
      <c r="D118" s="46">
        <f>D119+D120+D121</f>
        <v>424158.60000000003</v>
      </c>
      <c r="E118" s="46">
        <f>E119+E120+E121</f>
        <v>0</v>
      </c>
      <c r="F118" s="46">
        <f t="shared" si="494"/>
        <v>424158.60000000003</v>
      </c>
      <c r="G118" s="46">
        <f>G119+G120+G121+G122</f>
        <v>86590.12000000001</v>
      </c>
      <c r="H118" s="46">
        <f t="shared" si="580"/>
        <v>510748.72000000003</v>
      </c>
      <c r="I118" s="46">
        <f>I119+I120+I121+I122</f>
        <v>0</v>
      </c>
      <c r="J118" s="46">
        <f t="shared" si="581"/>
        <v>510748.72000000003</v>
      </c>
      <c r="K118" s="46">
        <f>K119+K120+K121+K122</f>
        <v>0</v>
      </c>
      <c r="L118" s="46">
        <f t="shared" si="582"/>
        <v>510748.72000000003</v>
      </c>
      <c r="M118" s="46">
        <f>M119+M120+M121+M122</f>
        <v>0</v>
      </c>
      <c r="N118" s="46">
        <f t="shared" si="583"/>
        <v>510748.72000000003</v>
      </c>
      <c r="O118" s="46">
        <f>O119+O120+O121+O122</f>
        <v>0</v>
      </c>
      <c r="P118" s="46">
        <f t="shared" si="584"/>
        <v>510748.72000000003</v>
      </c>
      <c r="Q118" s="46">
        <f>Q119+Q120+Q121+Q122</f>
        <v>0</v>
      </c>
      <c r="R118" s="46">
        <f t="shared" si="585"/>
        <v>510748.72000000003</v>
      </c>
      <c r="S118" s="46">
        <f>S119+S120+S121+S122</f>
        <v>0</v>
      </c>
      <c r="T118" s="46">
        <f t="shared" si="586"/>
        <v>510748.72000000003</v>
      </c>
      <c r="U118" s="46">
        <f>U119+U120+U121+U122</f>
        <v>0</v>
      </c>
      <c r="V118" s="46">
        <f t="shared" si="587"/>
        <v>510748.72000000003</v>
      </c>
      <c r="W118" s="46">
        <f>W119+W120+W121+W122</f>
        <v>-97565.251999999993</v>
      </c>
      <c r="X118" s="46">
        <f t="shared" si="588"/>
        <v>413183.46800000005</v>
      </c>
      <c r="Y118" s="46">
        <f>Y119+Y120+Y121+Y122</f>
        <v>67674.59</v>
      </c>
      <c r="Z118" s="46">
        <f t="shared" si="589"/>
        <v>480858.05800000008</v>
      </c>
      <c r="AA118" s="46">
        <f>AA119+AA120+AA121+AA122</f>
        <v>-261194.20199999999</v>
      </c>
      <c r="AB118" s="46">
        <f t="shared" si="590"/>
        <v>219663.85600000009</v>
      </c>
      <c r="AC118" s="46">
        <f>AC119+AC120+AC121+AC122</f>
        <v>0</v>
      </c>
      <c r="AD118" s="46">
        <f t="shared" si="591"/>
        <v>219663.85600000009</v>
      </c>
      <c r="AE118" s="46">
        <f>AE119+AE120+AE121+AE122</f>
        <v>-69927.883000000002</v>
      </c>
      <c r="AF118" s="46">
        <f t="shared" si="592"/>
        <v>149735.97300000009</v>
      </c>
      <c r="AG118" s="46">
        <f>AG119+AG120+AG121+AG122</f>
        <v>-32882.425000000003</v>
      </c>
      <c r="AH118" s="46">
        <f t="shared" si="593"/>
        <v>116853.54800000008</v>
      </c>
      <c r="AI118" s="46">
        <f>AI119+AI120+AI121+AI122</f>
        <v>-8259.9110000000001</v>
      </c>
      <c r="AJ118" s="46">
        <f t="shared" si="594"/>
        <v>108593.63700000008</v>
      </c>
      <c r="AK118" s="46">
        <f>AK119+AK120+AK121+AK122</f>
        <v>0</v>
      </c>
      <c r="AL118" s="46">
        <f t="shared" si="595"/>
        <v>108593.63700000008</v>
      </c>
      <c r="AM118" s="46">
        <f>AM119+AM120+AM121+AM122</f>
        <v>-39384.608999999997</v>
      </c>
      <c r="AN118" s="46">
        <f t="shared" si="596"/>
        <v>69209.028000000078</v>
      </c>
      <c r="AO118" s="22">
        <f>AO119+AO120+AO121+AO122</f>
        <v>0</v>
      </c>
      <c r="AP118" s="46">
        <f t="shared" si="597"/>
        <v>69209.028000000078</v>
      </c>
      <c r="AQ118" s="46">
        <f>AQ119+AQ120+AQ121+AQ122+AQ123</f>
        <v>220.84399999999914</v>
      </c>
      <c r="AR118" s="22">
        <f t="shared" si="598"/>
        <v>69429.872000000076</v>
      </c>
      <c r="AS118" s="46">
        <f t="shared" ref="AS118:BX118" si="626">AS119+AS120+AS121</f>
        <v>106350.39999999999</v>
      </c>
      <c r="AT118" s="46">
        <f>AT119+AT120+AT121</f>
        <v>0</v>
      </c>
      <c r="AU118" s="46">
        <f t="shared" si="496"/>
        <v>106350.39999999999</v>
      </c>
      <c r="AV118" s="46">
        <f>AV119+AV120+AV121+AV122</f>
        <v>4275.1469999999999</v>
      </c>
      <c r="AW118" s="46">
        <f t="shared" si="599"/>
        <v>110625.54699999999</v>
      </c>
      <c r="AX118" s="46">
        <f>AX119+AX120+AX121+AX122</f>
        <v>0</v>
      </c>
      <c r="AY118" s="46">
        <f t="shared" si="600"/>
        <v>110625.54699999999</v>
      </c>
      <c r="AZ118" s="46">
        <f>AZ119+AZ120+AZ121+AZ122</f>
        <v>0</v>
      </c>
      <c r="BA118" s="46">
        <f t="shared" si="601"/>
        <v>110625.54699999999</v>
      </c>
      <c r="BB118" s="46">
        <f>BB119+BB120+BB121+BB122</f>
        <v>0</v>
      </c>
      <c r="BC118" s="46">
        <f t="shared" si="602"/>
        <v>110625.54699999999</v>
      </c>
      <c r="BD118" s="46">
        <f>BD119+BD120+BD121+BD122</f>
        <v>0</v>
      </c>
      <c r="BE118" s="46">
        <f t="shared" si="603"/>
        <v>110625.54699999999</v>
      </c>
      <c r="BF118" s="46">
        <f>BF119+BF120+BF121+BF122</f>
        <v>0</v>
      </c>
      <c r="BG118" s="46">
        <f t="shared" si="604"/>
        <v>110625.54699999999</v>
      </c>
      <c r="BH118" s="46">
        <f>BH119+BH120+BH121+BH122</f>
        <v>97565.251999999993</v>
      </c>
      <c r="BI118" s="46">
        <f t="shared" si="605"/>
        <v>208190.799</v>
      </c>
      <c r="BJ118" s="46">
        <f>BJ119+BJ120+BJ121+BJ122</f>
        <v>-67674.59</v>
      </c>
      <c r="BK118" s="46">
        <f t="shared" si="606"/>
        <v>140516.209</v>
      </c>
      <c r="BL118" s="46">
        <f>BL119+BL120+BL121+BL122</f>
        <v>261194.20199999999</v>
      </c>
      <c r="BM118" s="46">
        <f t="shared" si="607"/>
        <v>401710.41099999996</v>
      </c>
      <c r="BN118" s="46">
        <f>BN119+BN120+BN121+BN122</f>
        <v>0</v>
      </c>
      <c r="BO118" s="46">
        <f t="shared" si="608"/>
        <v>401710.41099999996</v>
      </c>
      <c r="BP118" s="46">
        <f>BP119+BP120+BP121+BP122</f>
        <v>37291.288</v>
      </c>
      <c r="BQ118" s="46">
        <f t="shared" si="609"/>
        <v>439001.69899999996</v>
      </c>
      <c r="BR118" s="46">
        <f>BR119+BR120+BR121+BR122</f>
        <v>-13740.089</v>
      </c>
      <c r="BS118" s="46">
        <f t="shared" si="610"/>
        <v>425261.61</v>
      </c>
      <c r="BT118" s="46">
        <f>BT119+BT120+BT121+BT122</f>
        <v>-28555.648000000001</v>
      </c>
      <c r="BU118" s="46">
        <f t="shared" si="611"/>
        <v>396705.962</v>
      </c>
      <c r="BV118" s="46">
        <f>BV119+BV120+BV121+BV122+BV123</f>
        <v>0</v>
      </c>
      <c r="BW118" s="22">
        <f t="shared" si="612"/>
        <v>396705.962</v>
      </c>
      <c r="BX118" s="46">
        <f t="shared" si="626"/>
        <v>0</v>
      </c>
      <c r="BY118" s="46">
        <f>BY119+BY120+BY121</f>
        <v>0</v>
      </c>
      <c r="BZ118" s="46">
        <f t="shared" si="510"/>
        <v>0</v>
      </c>
      <c r="CA118" s="46">
        <f>CA119+CA120+CA121+CA122</f>
        <v>0</v>
      </c>
      <c r="CB118" s="46">
        <f t="shared" si="613"/>
        <v>0</v>
      </c>
      <c r="CC118" s="46">
        <f>CC119+CC120+CC121+CC122</f>
        <v>0</v>
      </c>
      <c r="CD118" s="46">
        <f t="shared" si="614"/>
        <v>0</v>
      </c>
      <c r="CE118" s="46">
        <f>CE119+CE120+CE121+CE122</f>
        <v>0</v>
      </c>
      <c r="CF118" s="46">
        <f t="shared" si="615"/>
        <v>0</v>
      </c>
      <c r="CG118" s="46">
        <f>CG119+CG120+CG121+CG122</f>
        <v>0</v>
      </c>
      <c r="CH118" s="46">
        <f t="shared" si="616"/>
        <v>0</v>
      </c>
      <c r="CI118" s="46">
        <f>CI119+CI120+CI121+CI122</f>
        <v>0</v>
      </c>
      <c r="CJ118" s="46">
        <f t="shared" si="617"/>
        <v>0</v>
      </c>
      <c r="CK118" s="46">
        <f>CK119+CK120+CK121+CK122</f>
        <v>0</v>
      </c>
      <c r="CL118" s="46">
        <f t="shared" si="618"/>
        <v>0</v>
      </c>
      <c r="CM118" s="46">
        <f>CM119+CM120+CM121+CM122</f>
        <v>0</v>
      </c>
      <c r="CN118" s="46">
        <f t="shared" si="619"/>
        <v>0</v>
      </c>
      <c r="CO118" s="46">
        <f>CO119+CO120+CO121+CO122</f>
        <v>0</v>
      </c>
      <c r="CP118" s="46">
        <f t="shared" si="620"/>
        <v>0</v>
      </c>
      <c r="CQ118" s="46">
        <f>CQ119+CQ120+CQ121+CQ122</f>
        <v>32636.595000000001</v>
      </c>
      <c r="CR118" s="46">
        <f t="shared" si="621"/>
        <v>32636.595000000001</v>
      </c>
      <c r="CS118" s="46">
        <f>CS119+CS120+CS121+CS122</f>
        <v>32882.425000000003</v>
      </c>
      <c r="CT118" s="46">
        <f t="shared" si="622"/>
        <v>65519.020000000004</v>
      </c>
      <c r="CU118" s="46">
        <f>CU119+CU120+CU121+CU122</f>
        <v>22000</v>
      </c>
      <c r="CV118" s="46">
        <f t="shared" si="623"/>
        <v>87519.02</v>
      </c>
      <c r="CW118" s="46">
        <f>CW119+CW120+CW121+CW122</f>
        <v>67940.256999999998</v>
      </c>
      <c r="CX118" s="46">
        <f t="shared" si="624"/>
        <v>155459.277</v>
      </c>
      <c r="CY118" s="46">
        <f>CY119+CY120+CY121+CY122+CY123</f>
        <v>0</v>
      </c>
      <c r="CZ118" s="22">
        <f t="shared" si="625"/>
        <v>155459.277</v>
      </c>
      <c r="DA118" s="47"/>
      <c r="DB118" s="48"/>
      <c r="DC118" s="55"/>
      <c r="DD118" s="49"/>
    </row>
    <row r="119" spans="1:108" ht="56.25" x14ac:dyDescent="0.3">
      <c r="A119" s="1" t="s">
        <v>180</v>
      </c>
      <c r="B119" s="64" t="s">
        <v>46</v>
      </c>
      <c r="C119" s="65" t="s">
        <v>31</v>
      </c>
      <c r="D119" s="21">
        <v>21444.400000000001</v>
      </c>
      <c r="E119" s="21"/>
      <c r="F119" s="21">
        <f t="shared" si="494"/>
        <v>21444.400000000001</v>
      </c>
      <c r="G119" s="21"/>
      <c r="H119" s="21">
        <f t="shared" si="580"/>
        <v>21444.400000000001</v>
      </c>
      <c r="I119" s="21"/>
      <c r="J119" s="21">
        <f t="shared" si="581"/>
        <v>21444.400000000001</v>
      </c>
      <c r="K119" s="21"/>
      <c r="L119" s="21">
        <f t="shared" si="582"/>
        <v>21444.400000000001</v>
      </c>
      <c r="M119" s="21"/>
      <c r="N119" s="21">
        <f t="shared" si="583"/>
        <v>21444.400000000001</v>
      </c>
      <c r="O119" s="21"/>
      <c r="P119" s="21">
        <f t="shared" si="584"/>
        <v>21444.400000000001</v>
      </c>
      <c r="Q119" s="21"/>
      <c r="R119" s="21">
        <f t="shared" si="585"/>
        <v>21444.400000000001</v>
      </c>
      <c r="S119" s="21"/>
      <c r="T119" s="21">
        <f t="shared" si="586"/>
        <v>21444.400000000001</v>
      </c>
      <c r="U119" s="21"/>
      <c r="V119" s="21">
        <f t="shared" si="587"/>
        <v>21444.400000000001</v>
      </c>
      <c r="W119" s="21">
        <v>1120.3599999999999</v>
      </c>
      <c r="X119" s="21">
        <f t="shared" si="588"/>
        <v>22564.760000000002</v>
      </c>
      <c r="Y119" s="21"/>
      <c r="Z119" s="21">
        <f t="shared" si="589"/>
        <v>22564.760000000002</v>
      </c>
      <c r="AA119" s="21"/>
      <c r="AB119" s="21">
        <f t="shared" si="590"/>
        <v>22564.760000000002</v>
      </c>
      <c r="AC119" s="21"/>
      <c r="AD119" s="21">
        <f t="shared" si="591"/>
        <v>22564.760000000002</v>
      </c>
      <c r="AE119" s="21"/>
      <c r="AF119" s="21">
        <f t="shared" si="592"/>
        <v>22564.760000000002</v>
      </c>
      <c r="AG119" s="21"/>
      <c r="AH119" s="21">
        <f t="shared" si="593"/>
        <v>22564.760000000002</v>
      </c>
      <c r="AI119" s="21"/>
      <c r="AJ119" s="21">
        <f t="shared" si="594"/>
        <v>22564.760000000002</v>
      </c>
      <c r="AK119" s="21"/>
      <c r="AL119" s="21">
        <f t="shared" si="595"/>
        <v>22564.760000000002</v>
      </c>
      <c r="AM119" s="21">
        <v>-21444.351999999999</v>
      </c>
      <c r="AN119" s="21">
        <f t="shared" si="596"/>
        <v>1120.4080000000031</v>
      </c>
      <c r="AO119" s="21"/>
      <c r="AP119" s="21">
        <f t="shared" si="597"/>
        <v>1120.4080000000031</v>
      </c>
      <c r="AQ119" s="40">
        <v>254.47300000000001</v>
      </c>
      <c r="AR119" s="21">
        <f t="shared" si="598"/>
        <v>1374.881000000003</v>
      </c>
      <c r="AS119" s="21">
        <v>66350.399999999994</v>
      </c>
      <c r="AT119" s="21"/>
      <c r="AU119" s="21">
        <f t="shared" si="496"/>
        <v>66350.399999999994</v>
      </c>
      <c r="AV119" s="21"/>
      <c r="AW119" s="21">
        <f t="shared" si="599"/>
        <v>66350.399999999994</v>
      </c>
      <c r="AX119" s="21"/>
      <c r="AY119" s="21">
        <f t="shared" si="600"/>
        <v>66350.399999999994</v>
      </c>
      <c r="AZ119" s="21"/>
      <c r="BA119" s="21">
        <f t="shared" si="601"/>
        <v>66350.399999999994</v>
      </c>
      <c r="BB119" s="21"/>
      <c r="BC119" s="21">
        <f t="shared" si="602"/>
        <v>66350.399999999994</v>
      </c>
      <c r="BD119" s="21"/>
      <c r="BE119" s="21">
        <f t="shared" si="603"/>
        <v>66350.399999999994</v>
      </c>
      <c r="BF119" s="21"/>
      <c r="BG119" s="21">
        <f t="shared" si="604"/>
        <v>66350.399999999994</v>
      </c>
      <c r="BH119" s="21">
        <v>-1120.3599999999999</v>
      </c>
      <c r="BI119" s="21">
        <f t="shared" si="605"/>
        <v>65230.039999999994</v>
      </c>
      <c r="BJ119" s="21"/>
      <c r="BK119" s="21">
        <f t="shared" si="606"/>
        <v>65230.039999999994</v>
      </c>
      <c r="BL119" s="21"/>
      <c r="BM119" s="21">
        <f t="shared" si="607"/>
        <v>65230.039999999994</v>
      </c>
      <c r="BN119" s="21"/>
      <c r="BO119" s="21">
        <f t="shared" si="608"/>
        <v>65230.039999999994</v>
      </c>
      <c r="BP119" s="21"/>
      <c r="BQ119" s="21">
        <f t="shared" si="609"/>
        <v>65230.039999999994</v>
      </c>
      <c r="BR119" s="21"/>
      <c r="BS119" s="21">
        <f t="shared" si="610"/>
        <v>65230.039999999994</v>
      </c>
      <c r="BT119" s="21">
        <v>21444.351999999999</v>
      </c>
      <c r="BU119" s="21">
        <f t="shared" si="611"/>
        <v>86674.391999999993</v>
      </c>
      <c r="BV119" s="40"/>
      <c r="BW119" s="21">
        <f t="shared" si="612"/>
        <v>86674.391999999993</v>
      </c>
      <c r="BX119" s="21">
        <v>0</v>
      </c>
      <c r="BY119" s="21"/>
      <c r="BZ119" s="22">
        <f t="shared" si="510"/>
        <v>0</v>
      </c>
      <c r="CA119" s="21"/>
      <c r="CB119" s="22">
        <f t="shared" si="613"/>
        <v>0</v>
      </c>
      <c r="CC119" s="21"/>
      <c r="CD119" s="22">
        <f t="shared" si="614"/>
        <v>0</v>
      </c>
      <c r="CE119" s="21"/>
      <c r="CF119" s="22">
        <f t="shared" si="615"/>
        <v>0</v>
      </c>
      <c r="CG119" s="21"/>
      <c r="CH119" s="22">
        <f t="shared" si="616"/>
        <v>0</v>
      </c>
      <c r="CI119" s="21"/>
      <c r="CJ119" s="22">
        <f t="shared" si="617"/>
        <v>0</v>
      </c>
      <c r="CK119" s="21"/>
      <c r="CL119" s="22">
        <f t="shared" si="618"/>
        <v>0</v>
      </c>
      <c r="CM119" s="21"/>
      <c r="CN119" s="22">
        <f t="shared" si="619"/>
        <v>0</v>
      </c>
      <c r="CO119" s="21"/>
      <c r="CP119" s="22">
        <f t="shared" si="620"/>
        <v>0</v>
      </c>
      <c r="CQ119" s="21"/>
      <c r="CR119" s="22">
        <f t="shared" si="621"/>
        <v>0</v>
      </c>
      <c r="CS119" s="21"/>
      <c r="CT119" s="22">
        <f t="shared" si="622"/>
        <v>0</v>
      </c>
      <c r="CU119" s="21"/>
      <c r="CV119" s="22">
        <f t="shared" si="623"/>
        <v>0</v>
      </c>
      <c r="CW119" s="21"/>
      <c r="CX119" s="22">
        <f t="shared" si="624"/>
        <v>0</v>
      </c>
      <c r="CY119" s="40"/>
      <c r="CZ119" s="22">
        <f t="shared" si="625"/>
        <v>0</v>
      </c>
      <c r="DA119" s="12" t="s">
        <v>56</v>
      </c>
      <c r="DC119" s="5"/>
    </row>
    <row r="120" spans="1:108" ht="56.25" x14ac:dyDescent="0.3">
      <c r="A120" s="1" t="s">
        <v>181</v>
      </c>
      <c r="B120" s="28" t="s">
        <v>57</v>
      </c>
      <c r="C120" s="65" t="s">
        <v>58</v>
      </c>
      <c r="D120" s="21">
        <v>375837.5</v>
      </c>
      <c r="E120" s="21"/>
      <c r="F120" s="21">
        <f t="shared" si="494"/>
        <v>375837.5</v>
      </c>
      <c r="G120" s="21">
        <f>957.653+71972.467</f>
        <v>72930.12000000001</v>
      </c>
      <c r="H120" s="21">
        <f t="shared" si="580"/>
        <v>448767.62</v>
      </c>
      <c r="I120" s="21"/>
      <c r="J120" s="21">
        <f t="shared" si="581"/>
        <v>448767.62</v>
      </c>
      <c r="K120" s="21"/>
      <c r="L120" s="21">
        <f t="shared" si="582"/>
        <v>448767.62</v>
      </c>
      <c r="M120" s="21"/>
      <c r="N120" s="21">
        <f t="shared" si="583"/>
        <v>448767.62</v>
      </c>
      <c r="O120" s="21"/>
      <c r="P120" s="21">
        <f t="shared" si="584"/>
        <v>448767.62</v>
      </c>
      <c r="Q120" s="21"/>
      <c r="R120" s="21">
        <f t="shared" si="585"/>
        <v>448767.62</v>
      </c>
      <c r="S120" s="21"/>
      <c r="T120" s="21">
        <f t="shared" si="586"/>
        <v>448767.62</v>
      </c>
      <c r="U120" s="21"/>
      <c r="V120" s="21">
        <f t="shared" si="587"/>
        <v>448767.62</v>
      </c>
      <c r="W120" s="21">
        <v>-98685.611999999994</v>
      </c>
      <c r="X120" s="21">
        <f t="shared" si="588"/>
        <v>350082.00800000003</v>
      </c>
      <c r="Y120" s="21">
        <f>-4800.469+72475.059</f>
        <v>67674.59</v>
      </c>
      <c r="Z120" s="21">
        <f t="shared" si="589"/>
        <v>417756.598</v>
      </c>
      <c r="AA120" s="21">
        <v>-261194.20199999999</v>
      </c>
      <c r="AB120" s="21">
        <f t="shared" si="590"/>
        <v>156562.39600000001</v>
      </c>
      <c r="AC120" s="21"/>
      <c r="AD120" s="21">
        <f t="shared" si="591"/>
        <v>156562.39600000001</v>
      </c>
      <c r="AE120" s="21">
        <v>-69927.883000000002</v>
      </c>
      <c r="AF120" s="21">
        <f t="shared" si="592"/>
        <v>86634.513000000006</v>
      </c>
      <c r="AG120" s="21">
        <v>-32882.425000000003</v>
      </c>
      <c r="AH120" s="21">
        <f t="shared" si="593"/>
        <v>53752.088000000003</v>
      </c>
      <c r="AI120" s="21">
        <v>-12535.058000000001</v>
      </c>
      <c r="AJ120" s="21">
        <f>AH120+AI120</f>
        <v>41217.03</v>
      </c>
      <c r="AK120" s="21"/>
      <c r="AL120" s="21">
        <f>AJ120+AK120</f>
        <v>41217.03</v>
      </c>
      <c r="AM120" s="21">
        <v>-17940.257000000001</v>
      </c>
      <c r="AN120" s="21">
        <f>AL120+AM120</f>
        <v>23276.772999999997</v>
      </c>
      <c r="AO120" s="21"/>
      <c r="AP120" s="21">
        <f>AN120+AO120</f>
        <v>23276.772999999997</v>
      </c>
      <c r="AQ120" s="40"/>
      <c r="AR120" s="21">
        <f>AP120+AQ120</f>
        <v>23276.772999999997</v>
      </c>
      <c r="AS120" s="21">
        <v>40000</v>
      </c>
      <c r="AT120" s="21"/>
      <c r="AU120" s="21">
        <f t="shared" si="496"/>
        <v>40000</v>
      </c>
      <c r="AV120" s="21"/>
      <c r="AW120" s="21">
        <f t="shared" si="599"/>
        <v>40000</v>
      </c>
      <c r="AX120" s="21"/>
      <c r="AY120" s="21">
        <f t="shared" si="600"/>
        <v>40000</v>
      </c>
      <c r="AZ120" s="21"/>
      <c r="BA120" s="21">
        <f t="shared" si="601"/>
        <v>40000</v>
      </c>
      <c r="BB120" s="21"/>
      <c r="BC120" s="21">
        <f t="shared" si="602"/>
        <v>40000</v>
      </c>
      <c r="BD120" s="21"/>
      <c r="BE120" s="21">
        <f t="shared" si="603"/>
        <v>40000</v>
      </c>
      <c r="BF120" s="21"/>
      <c r="BG120" s="21">
        <f t="shared" si="604"/>
        <v>40000</v>
      </c>
      <c r="BH120" s="21">
        <v>98685.611999999994</v>
      </c>
      <c r="BI120" s="21">
        <f t="shared" si="605"/>
        <v>138685.61199999999</v>
      </c>
      <c r="BJ120" s="21">
        <f>4800.469-72475.059</f>
        <v>-67674.59</v>
      </c>
      <c r="BK120" s="21">
        <f t="shared" si="606"/>
        <v>71011.021999999997</v>
      </c>
      <c r="BL120" s="21">
        <v>261194.20199999999</v>
      </c>
      <c r="BM120" s="21">
        <f t="shared" si="607"/>
        <v>332205.22399999999</v>
      </c>
      <c r="BN120" s="21"/>
      <c r="BO120" s="21">
        <f t="shared" si="608"/>
        <v>332205.22399999999</v>
      </c>
      <c r="BP120" s="21">
        <v>37291.288</v>
      </c>
      <c r="BQ120" s="21">
        <f t="shared" si="609"/>
        <v>369496.51199999999</v>
      </c>
      <c r="BR120" s="21">
        <v>-9464.9419999999991</v>
      </c>
      <c r="BS120" s="21">
        <f t="shared" si="610"/>
        <v>360031.57</v>
      </c>
      <c r="BT120" s="21">
        <v>-50000</v>
      </c>
      <c r="BU120" s="21">
        <f t="shared" si="611"/>
        <v>310031.57</v>
      </c>
      <c r="BV120" s="40"/>
      <c r="BW120" s="21">
        <f t="shared" si="612"/>
        <v>310031.57</v>
      </c>
      <c r="BX120" s="21">
        <v>0</v>
      </c>
      <c r="BY120" s="21"/>
      <c r="BZ120" s="22">
        <f t="shared" si="510"/>
        <v>0</v>
      </c>
      <c r="CA120" s="21"/>
      <c r="CB120" s="22">
        <f t="shared" si="613"/>
        <v>0</v>
      </c>
      <c r="CC120" s="21"/>
      <c r="CD120" s="22">
        <f t="shared" si="614"/>
        <v>0</v>
      </c>
      <c r="CE120" s="21"/>
      <c r="CF120" s="22">
        <f t="shared" si="615"/>
        <v>0</v>
      </c>
      <c r="CG120" s="21"/>
      <c r="CH120" s="22">
        <f t="shared" si="616"/>
        <v>0</v>
      </c>
      <c r="CI120" s="21"/>
      <c r="CJ120" s="22">
        <f t="shared" si="617"/>
        <v>0</v>
      </c>
      <c r="CK120" s="21"/>
      <c r="CL120" s="22">
        <f t="shared" si="618"/>
        <v>0</v>
      </c>
      <c r="CM120" s="21"/>
      <c r="CN120" s="22">
        <f t="shared" si="619"/>
        <v>0</v>
      </c>
      <c r="CO120" s="21"/>
      <c r="CP120" s="22">
        <f t="shared" si="620"/>
        <v>0</v>
      </c>
      <c r="CQ120" s="21">
        <v>32636.595000000001</v>
      </c>
      <c r="CR120" s="22">
        <f t="shared" si="621"/>
        <v>32636.595000000001</v>
      </c>
      <c r="CS120" s="21">
        <v>32882.425000000003</v>
      </c>
      <c r="CT120" s="22">
        <f t="shared" si="622"/>
        <v>65519.020000000004</v>
      </c>
      <c r="CU120" s="21">
        <v>22000</v>
      </c>
      <c r="CV120" s="22">
        <f t="shared" si="623"/>
        <v>87519.02</v>
      </c>
      <c r="CW120" s="21">
        <v>67940.256999999998</v>
      </c>
      <c r="CX120" s="22">
        <f t="shared" si="624"/>
        <v>155459.277</v>
      </c>
      <c r="CY120" s="40"/>
      <c r="CZ120" s="22">
        <f t="shared" si="625"/>
        <v>155459.277</v>
      </c>
      <c r="DA120" s="12" t="s">
        <v>74</v>
      </c>
      <c r="DC120" s="5"/>
    </row>
    <row r="121" spans="1:108" ht="56.25" x14ac:dyDescent="0.3">
      <c r="A121" s="1" t="s">
        <v>182</v>
      </c>
      <c r="B121" s="29" t="s">
        <v>59</v>
      </c>
      <c r="C121" s="64" t="s">
        <v>31</v>
      </c>
      <c r="D121" s="21">
        <v>26876.7</v>
      </c>
      <c r="E121" s="21"/>
      <c r="F121" s="21">
        <f t="shared" si="494"/>
        <v>26876.7</v>
      </c>
      <c r="G121" s="21"/>
      <c r="H121" s="21">
        <f t="shared" si="580"/>
        <v>26876.7</v>
      </c>
      <c r="I121" s="21"/>
      <c r="J121" s="21">
        <f t="shared" si="581"/>
        <v>26876.7</v>
      </c>
      <c r="K121" s="21"/>
      <c r="L121" s="21">
        <f t="shared" si="582"/>
        <v>26876.7</v>
      </c>
      <c r="M121" s="21"/>
      <c r="N121" s="21">
        <f t="shared" si="583"/>
        <v>26876.7</v>
      </c>
      <c r="O121" s="21"/>
      <c r="P121" s="21">
        <f t="shared" si="584"/>
        <v>26876.7</v>
      </c>
      <c r="Q121" s="21"/>
      <c r="R121" s="21">
        <f t="shared" si="585"/>
        <v>26876.7</v>
      </c>
      <c r="S121" s="21"/>
      <c r="T121" s="21">
        <f t="shared" si="586"/>
        <v>26876.7</v>
      </c>
      <c r="U121" s="21"/>
      <c r="V121" s="21">
        <f t="shared" si="587"/>
        <v>26876.7</v>
      </c>
      <c r="W121" s="21"/>
      <c r="X121" s="21">
        <f t="shared" si="588"/>
        <v>26876.7</v>
      </c>
      <c r="Y121" s="21"/>
      <c r="Z121" s="21">
        <f t="shared" si="589"/>
        <v>26876.7</v>
      </c>
      <c r="AA121" s="21"/>
      <c r="AB121" s="21">
        <f t="shared" si="590"/>
        <v>26876.7</v>
      </c>
      <c r="AC121" s="21"/>
      <c r="AD121" s="21">
        <f t="shared" si="591"/>
        <v>26876.7</v>
      </c>
      <c r="AE121" s="21"/>
      <c r="AF121" s="21">
        <f t="shared" si="592"/>
        <v>26876.7</v>
      </c>
      <c r="AG121" s="21"/>
      <c r="AH121" s="21">
        <f t="shared" si="593"/>
        <v>26876.7</v>
      </c>
      <c r="AI121" s="21">
        <v>4275.1469999999999</v>
      </c>
      <c r="AJ121" s="21">
        <f t="shared" si="594"/>
        <v>31151.847000000002</v>
      </c>
      <c r="AK121" s="21"/>
      <c r="AL121" s="21">
        <f t="shared" ref="AL121:AL124" si="627">AJ121+AK121</f>
        <v>31151.847000000002</v>
      </c>
      <c r="AM121" s="21"/>
      <c r="AN121" s="21">
        <f t="shared" ref="AN121:AN124" si="628">AL121+AM121</f>
        <v>31151.847000000002</v>
      </c>
      <c r="AO121" s="21"/>
      <c r="AP121" s="21">
        <f t="shared" ref="AP121:AP124" si="629">AN121+AO121</f>
        <v>31151.847000000002</v>
      </c>
      <c r="AQ121" s="40">
        <v>-33.628999999999998</v>
      </c>
      <c r="AR121" s="21">
        <f t="shared" ref="AR121:AR124" si="630">AP121+AQ121</f>
        <v>31118.218000000001</v>
      </c>
      <c r="AS121" s="21">
        <v>0</v>
      </c>
      <c r="AT121" s="21"/>
      <c r="AU121" s="21">
        <f t="shared" si="496"/>
        <v>0</v>
      </c>
      <c r="AV121" s="21">
        <v>4275.1469999999999</v>
      </c>
      <c r="AW121" s="21">
        <f t="shared" si="599"/>
        <v>4275.1469999999999</v>
      </c>
      <c r="AX121" s="21"/>
      <c r="AY121" s="21">
        <f t="shared" si="600"/>
        <v>4275.1469999999999</v>
      </c>
      <c r="AZ121" s="21"/>
      <c r="BA121" s="21">
        <f t="shared" si="601"/>
        <v>4275.1469999999999</v>
      </c>
      <c r="BB121" s="21"/>
      <c r="BC121" s="21">
        <f t="shared" si="602"/>
        <v>4275.1469999999999</v>
      </c>
      <c r="BD121" s="21"/>
      <c r="BE121" s="21">
        <f t="shared" si="603"/>
        <v>4275.1469999999999</v>
      </c>
      <c r="BF121" s="21"/>
      <c r="BG121" s="21">
        <f t="shared" si="604"/>
        <v>4275.1469999999999</v>
      </c>
      <c r="BH121" s="21"/>
      <c r="BI121" s="21">
        <f t="shared" si="605"/>
        <v>4275.1469999999999</v>
      </c>
      <c r="BJ121" s="21"/>
      <c r="BK121" s="21">
        <f t="shared" si="606"/>
        <v>4275.1469999999999</v>
      </c>
      <c r="BL121" s="21"/>
      <c r="BM121" s="21">
        <f t="shared" si="607"/>
        <v>4275.1469999999999</v>
      </c>
      <c r="BN121" s="21"/>
      <c r="BO121" s="21">
        <f t="shared" si="608"/>
        <v>4275.1469999999999</v>
      </c>
      <c r="BP121" s="21"/>
      <c r="BQ121" s="21">
        <f t="shared" si="609"/>
        <v>4275.1469999999999</v>
      </c>
      <c r="BR121" s="21">
        <v>-4275.1469999999999</v>
      </c>
      <c r="BS121" s="21">
        <f t="shared" si="610"/>
        <v>0</v>
      </c>
      <c r="BT121" s="21"/>
      <c r="BU121" s="21">
        <f t="shared" si="611"/>
        <v>0</v>
      </c>
      <c r="BV121" s="40"/>
      <c r="BW121" s="21">
        <f t="shared" si="612"/>
        <v>0</v>
      </c>
      <c r="BX121" s="22">
        <v>0</v>
      </c>
      <c r="BY121" s="21"/>
      <c r="BZ121" s="22">
        <f t="shared" si="510"/>
        <v>0</v>
      </c>
      <c r="CA121" s="21"/>
      <c r="CB121" s="22">
        <f t="shared" si="613"/>
        <v>0</v>
      </c>
      <c r="CC121" s="21"/>
      <c r="CD121" s="22">
        <f t="shared" si="614"/>
        <v>0</v>
      </c>
      <c r="CE121" s="21"/>
      <c r="CF121" s="22">
        <f t="shared" si="615"/>
        <v>0</v>
      </c>
      <c r="CG121" s="21"/>
      <c r="CH121" s="22">
        <f t="shared" si="616"/>
        <v>0</v>
      </c>
      <c r="CI121" s="21"/>
      <c r="CJ121" s="22">
        <f t="shared" si="617"/>
        <v>0</v>
      </c>
      <c r="CK121" s="21"/>
      <c r="CL121" s="22">
        <f t="shared" si="618"/>
        <v>0</v>
      </c>
      <c r="CM121" s="21"/>
      <c r="CN121" s="22">
        <f t="shared" si="619"/>
        <v>0</v>
      </c>
      <c r="CO121" s="21"/>
      <c r="CP121" s="22">
        <f t="shared" si="620"/>
        <v>0</v>
      </c>
      <c r="CQ121" s="21"/>
      <c r="CR121" s="22">
        <f t="shared" si="621"/>
        <v>0</v>
      </c>
      <c r="CS121" s="21"/>
      <c r="CT121" s="22">
        <f t="shared" si="622"/>
        <v>0</v>
      </c>
      <c r="CU121" s="21"/>
      <c r="CV121" s="22">
        <f t="shared" si="623"/>
        <v>0</v>
      </c>
      <c r="CW121" s="21"/>
      <c r="CX121" s="22">
        <f t="shared" si="624"/>
        <v>0</v>
      </c>
      <c r="CY121" s="40"/>
      <c r="CZ121" s="22">
        <f t="shared" si="625"/>
        <v>0</v>
      </c>
      <c r="DA121" s="12" t="s">
        <v>75</v>
      </c>
      <c r="DC121" s="5"/>
    </row>
    <row r="122" spans="1:108" ht="56.25" hidden="1" x14ac:dyDescent="0.3">
      <c r="A122" s="1" t="s">
        <v>183</v>
      </c>
      <c r="B122" s="29" t="s">
        <v>233</v>
      </c>
      <c r="C122" s="62" t="s">
        <v>58</v>
      </c>
      <c r="D122" s="21"/>
      <c r="E122" s="21"/>
      <c r="F122" s="21"/>
      <c r="G122" s="21">
        <v>13660</v>
      </c>
      <c r="H122" s="21">
        <f t="shared" si="580"/>
        <v>13660</v>
      </c>
      <c r="I122" s="21"/>
      <c r="J122" s="21">
        <f t="shared" si="581"/>
        <v>13660</v>
      </c>
      <c r="K122" s="21"/>
      <c r="L122" s="21">
        <f t="shared" si="582"/>
        <v>13660</v>
      </c>
      <c r="M122" s="21"/>
      <c r="N122" s="21">
        <f t="shared" si="583"/>
        <v>13660</v>
      </c>
      <c r="O122" s="21"/>
      <c r="P122" s="21">
        <f t="shared" si="584"/>
        <v>13660</v>
      </c>
      <c r="Q122" s="21"/>
      <c r="R122" s="21">
        <f t="shared" si="585"/>
        <v>13660</v>
      </c>
      <c r="S122" s="21"/>
      <c r="T122" s="21">
        <f t="shared" si="586"/>
        <v>13660</v>
      </c>
      <c r="U122" s="21"/>
      <c r="V122" s="21">
        <f t="shared" si="587"/>
        <v>13660</v>
      </c>
      <c r="W122" s="21"/>
      <c r="X122" s="21">
        <f t="shared" si="588"/>
        <v>13660</v>
      </c>
      <c r="Y122" s="21"/>
      <c r="Z122" s="21">
        <f t="shared" si="589"/>
        <v>13660</v>
      </c>
      <c r="AA122" s="21"/>
      <c r="AB122" s="21">
        <f t="shared" si="590"/>
        <v>13660</v>
      </c>
      <c r="AC122" s="21"/>
      <c r="AD122" s="21">
        <f t="shared" si="591"/>
        <v>13660</v>
      </c>
      <c r="AE122" s="21"/>
      <c r="AF122" s="21">
        <f t="shared" si="592"/>
        <v>13660</v>
      </c>
      <c r="AG122" s="21"/>
      <c r="AH122" s="21">
        <f t="shared" si="593"/>
        <v>13660</v>
      </c>
      <c r="AI122" s="21"/>
      <c r="AJ122" s="21">
        <f t="shared" si="594"/>
        <v>13660</v>
      </c>
      <c r="AK122" s="21"/>
      <c r="AL122" s="21">
        <f t="shared" si="627"/>
        <v>13660</v>
      </c>
      <c r="AM122" s="21"/>
      <c r="AN122" s="21">
        <f t="shared" si="628"/>
        <v>13660</v>
      </c>
      <c r="AO122" s="21"/>
      <c r="AP122" s="21">
        <f t="shared" si="629"/>
        <v>13660</v>
      </c>
      <c r="AQ122" s="40">
        <v>-13660</v>
      </c>
      <c r="AR122" s="21">
        <f t="shared" si="630"/>
        <v>0</v>
      </c>
      <c r="AS122" s="21"/>
      <c r="AT122" s="21"/>
      <c r="AU122" s="21"/>
      <c r="AV122" s="21"/>
      <c r="AW122" s="21">
        <f t="shared" si="599"/>
        <v>0</v>
      </c>
      <c r="AX122" s="21"/>
      <c r="AY122" s="21">
        <f t="shared" si="600"/>
        <v>0</v>
      </c>
      <c r="AZ122" s="21"/>
      <c r="BA122" s="21">
        <f t="shared" si="601"/>
        <v>0</v>
      </c>
      <c r="BB122" s="21"/>
      <c r="BC122" s="21">
        <f t="shared" si="602"/>
        <v>0</v>
      </c>
      <c r="BD122" s="21"/>
      <c r="BE122" s="21">
        <f t="shared" si="603"/>
        <v>0</v>
      </c>
      <c r="BF122" s="21"/>
      <c r="BG122" s="21">
        <f t="shared" si="604"/>
        <v>0</v>
      </c>
      <c r="BH122" s="21"/>
      <c r="BI122" s="21">
        <f t="shared" si="605"/>
        <v>0</v>
      </c>
      <c r="BJ122" s="21"/>
      <c r="BK122" s="21">
        <f t="shared" si="606"/>
        <v>0</v>
      </c>
      <c r="BL122" s="21"/>
      <c r="BM122" s="21">
        <f t="shared" si="607"/>
        <v>0</v>
      </c>
      <c r="BN122" s="21"/>
      <c r="BO122" s="21">
        <f t="shared" si="608"/>
        <v>0</v>
      </c>
      <c r="BP122" s="21"/>
      <c r="BQ122" s="21">
        <f t="shared" si="609"/>
        <v>0</v>
      </c>
      <c r="BR122" s="21"/>
      <c r="BS122" s="21">
        <f t="shared" si="610"/>
        <v>0</v>
      </c>
      <c r="BT122" s="21"/>
      <c r="BU122" s="21">
        <f t="shared" si="611"/>
        <v>0</v>
      </c>
      <c r="BV122" s="40"/>
      <c r="BW122" s="21">
        <f t="shared" si="612"/>
        <v>0</v>
      </c>
      <c r="BX122" s="22"/>
      <c r="BY122" s="21"/>
      <c r="BZ122" s="22"/>
      <c r="CA122" s="21"/>
      <c r="CB122" s="22">
        <f t="shared" si="613"/>
        <v>0</v>
      </c>
      <c r="CC122" s="21"/>
      <c r="CD122" s="22">
        <f t="shared" si="614"/>
        <v>0</v>
      </c>
      <c r="CE122" s="21"/>
      <c r="CF122" s="22">
        <f t="shared" si="615"/>
        <v>0</v>
      </c>
      <c r="CG122" s="21"/>
      <c r="CH122" s="22">
        <f t="shared" si="616"/>
        <v>0</v>
      </c>
      <c r="CI122" s="21"/>
      <c r="CJ122" s="22">
        <f t="shared" si="617"/>
        <v>0</v>
      </c>
      <c r="CK122" s="21"/>
      <c r="CL122" s="22">
        <f t="shared" si="618"/>
        <v>0</v>
      </c>
      <c r="CM122" s="21"/>
      <c r="CN122" s="22">
        <f t="shared" si="619"/>
        <v>0</v>
      </c>
      <c r="CO122" s="21"/>
      <c r="CP122" s="22">
        <f t="shared" si="620"/>
        <v>0</v>
      </c>
      <c r="CQ122" s="21"/>
      <c r="CR122" s="22">
        <f t="shared" si="621"/>
        <v>0</v>
      </c>
      <c r="CS122" s="21"/>
      <c r="CT122" s="22">
        <f t="shared" si="622"/>
        <v>0</v>
      </c>
      <c r="CU122" s="21"/>
      <c r="CV122" s="22">
        <f t="shared" si="623"/>
        <v>0</v>
      </c>
      <c r="CW122" s="21"/>
      <c r="CX122" s="22">
        <f t="shared" si="624"/>
        <v>0</v>
      </c>
      <c r="CY122" s="40"/>
      <c r="CZ122" s="22">
        <f t="shared" si="625"/>
        <v>0</v>
      </c>
      <c r="DA122" s="16">
        <v>2010243460</v>
      </c>
      <c r="DB122" s="7" t="s">
        <v>28</v>
      </c>
      <c r="DC122" s="5"/>
    </row>
    <row r="123" spans="1:108" ht="75" x14ac:dyDescent="0.3">
      <c r="A123" s="1" t="s">
        <v>183</v>
      </c>
      <c r="B123" s="29" t="s">
        <v>233</v>
      </c>
      <c r="C123" s="65" t="s">
        <v>27</v>
      </c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40">
        <v>13660</v>
      </c>
      <c r="AR123" s="21">
        <f t="shared" si="630"/>
        <v>13660</v>
      </c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40"/>
      <c r="BW123" s="21">
        <f t="shared" si="612"/>
        <v>0</v>
      </c>
      <c r="BX123" s="22"/>
      <c r="BY123" s="21"/>
      <c r="BZ123" s="22"/>
      <c r="CA123" s="21"/>
      <c r="CB123" s="22"/>
      <c r="CC123" s="21"/>
      <c r="CD123" s="22"/>
      <c r="CE123" s="21"/>
      <c r="CF123" s="22"/>
      <c r="CG123" s="21"/>
      <c r="CH123" s="22"/>
      <c r="CI123" s="21"/>
      <c r="CJ123" s="22"/>
      <c r="CK123" s="21"/>
      <c r="CL123" s="22"/>
      <c r="CM123" s="21"/>
      <c r="CN123" s="22"/>
      <c r="CO123" s="21"/>
      <c r="CP123" s="22"/>
      <c r="CQ123" s="21"/>
      <c r="CR123" s="22"/>
      <c r="CS123" s="21"/>
      <c r="CT123" s="22"/>
      <c r="CU123" s="21"/>
      <c r="CV123" s="22"/>
      <c r="CW123" s="21"/>
      <c r="CX123" s="22"/>
      <c r="CY123" s="40"/>
      <c r="CZ123" s="22">
        <f t="shared" si="625"/>
        <v>0</v>
      </c>
      <c r="DA123" s="16" t="s">
        <v>282</v>
      </c>
      <c r="DC123" s="5"/>
    </row>
    <row r="124" spans="1:108" x14ac:dyDescent="0.3">
      <c r="A124" s="1"/>
      <c r="B124" s="64" t="s">
        <v>4</v>
      </c>
      <c r="C124" s="64"/>
      <c r="D124" s="46">
        <f>D128+D129+D130+D131+D132+D136+D140+D144+D148+D152+D156+D160+D164+D168</f>
        <v>250040.2</v>
      </c>
      <c r="E124" s="46">
        <f>E128+E129+E130+E131+E132+E136+E140+E144+E148+E152+E156+E160+E164+E168</f>
        <v>0</v>
      </c>
      <c r="F124" s="46">
        <f t="shared" si="494"/>
        <v>250040.2</v>
      </c>
      <c r="G124" s="46">
        <f>G128+G129+G130+G131+G132+G136+G140+G144+G148+G152+G156+G160+G164+G168+G172+G173</f>
        <v>51009.46</v>
      </c>
      <c r="H124" s="46">
        <f t="shared" si="580"/>
        <v>301049.66000000003</v>
      </c>
      <c r="I124" s="46">
        <f>I128+I129+I130+I131+I132+I136+I140+I144+I148+I152+I156+I160+I164+I168+I172+I173</f>
        <v>0</v>
      </c>
      <c r="J124" s="46">
        <f t="shared" si="581"/>
        <v>301049.66000000003</v>
      </c>
      <c r="K124" s="46">
        <f>K128+K129+K130+K131+K132+K136+K140+K144+K148+K152+K156+K160+K164+K168+K172+K173</f>
        <v>0</v>
      </c>
      <c r="L124" s="46">
        <f t="shared" si="582"/>
        <v>301049.66000000003</v>
      </c>
      <c r="M124" s="46">
        <f>M128+M129+M130+M131+M132+M136+M140+M144+M148+M152+M156+M160+M164+M168+M172+M173</f>
        <v>0</v>
      </c>
      <c r="N124" s="46">
        <f t="shared" si="583"/>
        <v>301049.66000000003</v>
      </c>
      <c r="O124" s="46">
        <f>O128+O129+O130+O131+O132+O136+O140+O144+O148+O152+O156+O160+O164+O168+O172+O173+O174+O175+O176</f>
        <v>-166911.019</v>
      </c>
      <c r="P124" s="46">
        <f t="shared" si="584"/>
        <v>134138.64100000003</v>
      </c>
      <c r="Q124" s="46">
        <f>Q128+Q129+Q130+Q131+Q132+Q136+Q140+Q144+Q148+Q152+Q156+Q160+Q164+Q168+Q172+Q173+Q174+Q175+Q176</f>
        <v>0</v>
      </c>
      <c r="R124" s="46">
        <f t="shared" si="585"/>
        <v>134138.64100000003</v>
      </c>
      <c r="S124" s="46">
        <f>S128+S129+S130+S131+S132+S136+S140+S144+S148+S152+S156+S160+S164+S168+S172+S173+S174+S175+S176</f>
        <v>0</v>
      </c>
      <c r="T124" s="46">
        <f t="shared" si="586"/>
        <v>134138.64100000003</v>
      </c>
      <c r="U124" s="46">
        <f>U128+U129+U130+U131+U132+U136+U140+U144+U148+U152+U156+U160+U164+U168+U172+U173+U174+U175+U176</f>
        <v>0</v>
      </c>
      <c r="V124" s="46">
        <f t="shared" si="587"/>
        <v>134138.64100000003</v>
      </c>
      <c r="W124" s="46">
        <f>W128+W129+W130+W131+W132+W136+W140+W144+W148+W152+W156+W160+W164+W168+W172+W173+W174+W175+W176+W177</f>
        <v>-4872.3</v>
      </c>
      <c r="X124" s="46">
        <f t="shared" si="588"/>
        <v>129266.34100000003</v>
      </c>
      <c r="Y124" s="46">
        <f>Y128+Y129+Y130+Y131+Y132+Y136+Y140+Y144+Y148+Y152+Y156+Y160+Y164+Y168+Y172+Y173+Y174+Y175+Y176+Y177</f>
        <v>0</v>
      </c>
      <c r="Z124" s="46">
        <f t="shared" si="589"/>
        <v>129266.34100000003</v>
      </c>
      <c r="AA124" s="46">
        <f>AA128+AA129+AA130+AA131+AA132+AA136+AA140+AA144+AA148+AA152+AA156+AA160+AA164+AA168+AA172+AA173+AA174+AA175+AA176+AA177+AA181</f>
        <v>33150.235000000001</v>
      </c>
      <c r="AB124" s="46">
        <f t="shared" si="590"/>
        <v>162416.57600000003</v>
      </c>
      <c r="AC124" s="46">
        <f>AC128+AC129+AC130+AC131+AC132+AC136+AC140+AC144+AC148+AC152+AC156+AC160+AC164+AC168+AC172+AC173+AC174+AC175+AC176+AC177+AC181</f>
        <v>0</v>
      </c>
      <c r="AD124" s="46">
        <f t="shared" si="591"/>
        <v>162416.57600000003</v>
      </c>
      <c r="AE124" s="46">
        <f>AE128+AE129+AE130+AE131+AE132+AE136+AE140+AE144+AE148+AE152+AE156+AE160+AE164+AE168+AE172+AE173+AE174+AE175+AE176+AE177+AE181</f>
        <v>0</v>
      </c>
      <c r="AF124" s="46">
        <f t="shared" si="592"/>
        <v>162416.57600000003</v>
      </c>
      <c r="AG124" s="46">
        <f>AG128+AG129+AG130+AG131+AG132+AG136+AG140+AG144+AG148+AG152+AG156+AG160+AG164+AG168+AG172+AG173+AG174+AG175+AG176+AG177+AG181</f>
        <v>0</v>
      </c>
      <c r="AH124" s="46">
        <f t="shared" si="593"/>
        <v>162416.57600000003</v>
      </c>
      <c r="AI124" s="46">
        <f>AI128+AI129+AI130+AI131+AI132+AI136+AI140+AI144+AI148+AI152+AI156+AI160+AI164+AI168+AI172+AI173+AI174+AI175+AI176+AI177+AI181</f>
        <v>-21635.637999999999</v>
      </c>
      <c r="AJ124" s="46">
        <f t="shared" si="594"/>
        <v>140780.93800000002</v>
      </c>
      <c r="AK124" s="46">
        <f>AK128+AK129+AK130+AK131+AK132+AK136+AK140+AK144+AK148+AK152+AK156+AK160+AK164+AK168+AK172+AK173+AK174+AK175+AK176+AK177+AK181</f>
        <v>0</v>
      </c>
      <c r="AL124" s="46">
        <f t="shared" si="627"/>
        <v>140780.93800000002</v>
      </c>
      <c r="AM124" s="46">
        <f>AM128+AM129+AM130+AM131+AM132+AM136+AM140+AM144+AM148+AM152+AM156+AM160+AM164+AM168+AM172+AM173+AM174+AM175+AM176+AM177+AM181</f>
        <v>0</v>
      </c>
      <c r="AN124" s="46">
        <f t="shared" si="628"/>
        <v>140780.93800000002</v>
      </c>
      <c r="AO124" s="22">
        <f>AO128+AO129+AO130+AO131+AO132+AO136+AO140+AO144+AO148+AO152+AO156+AO160+AO164+AO168+AO172+AO173+AO174+AO175+AO176+AO177+AO181</f>
        <v>0</v>
      </c>
      <c r="AP124" s="46">
        <f t="shared" si="629"/>
        <v>140780.93800000002</v>
      </c>
      <c r="AQ124" s="46">
        <f>AQ128+AQ129+AQ130+AQ131+AQ132+AQ136+AQ140+AQ144+AQ148+AQ152+AQ156+AQ160+AQ164+AQ168+AQ172+AQ173+AQ174+AQ175+AQ176+AQ177+AQ181</f>
        <v>-27171.53</v>
      </c>
      <c r="AR124" s="22">
        <f t="shared" si="630"/>
        <v>113609.40800000002</v>
      </c>
      <c r="AS124" s="46">
        <f t="shared" ref="AS124:BX124" si="631">AS128+AS129+AS130+AS131+AS132+AS136+AS140+AS144+AS148+AS152+AS156+AS160+AS164+AS168</f>
        <v>919502.1</v>
      </c>
      <c r="AT124" s="46">
        <f>AT128+AT129+AT130+AT131+AT132+AT136+AT140+AT144+AT148+AT152+AT156+AT160+AT164+AT168</f>
        <v>-5289.8</v>
      </c>
      <c r="AU124" s="46">
        <f t="shared" si="496"/>
        <v>914212.29999999993</v>
      </c>
      <c r="AV124" s="46">
        <f>AV128+AV129+AV130+AV131+AV132+AV136+AV140+AV144+AV148+AV152+AV156+AV160+AV164+AV168+AV172+AV173</f>
        <v>0</v>
      </c>
      <c r="AW124" s="46">
        <f t="shared" si="599"/>
        <v>914212.29999999993</v>
      </c>
      <c r="AX124" s="46">
        <f>AX128+AX129+AX130+AX131+AX132+AX136+AX140+AX144+AX148+AX152+AX156+AX160+AX164+AX168+AX172+AX173</f>
        <v>0</v>
      </c>
      <c r="AY124" s="46">
        <f t="shared" si="600"/>
        <v>914212.29999999993</v>
      </c>
      <c r="AZ124" s="46">
        <f>AZ128+AZ129+AZ130+AZ131+AZ132+AZ136+AZ140+AZ144+AZ148+AZ152+AZ156+AZ160+AZ164+AZ168+AZ172+AZ173</f>
        <v>0</v>
      </c>
      <c r="BA124" s="46">
        <f t="shared" si="601"/>
        <v>914212.29999999993</v>
      </c>
      <c r="BB124" s="46">
        <f>BB128+BB129+BB130+BB131+BB132+BB136+BB140+BB144+BB148+BB152+BB156+BB160+BB164+BB168+BB172+BB173</f>
        <v>0</v>
      </c>
      <c r="BC124" s="46">
        <f t="shared" si="602"/>
        <v>914212.29999999993</v>
      </c>
      <c r="BD124" s="46">
        <f>BD128+BD129+BD130+BD131+BD132+BD136+BD140+BD144+BD148+BD152+BD156+BD160+BD164+BD168+BD172+BD173+BD174+BD175+BD176</f>
        <v>-636693.05299999996</v>
      </c>
      <c r="BE124" s="46">
        <f t="shared" si="603"/>
        <v>277519.24699999997</v>
      </c>
      <c r="BF124" s="46">
        <f>BF128+BF129+BF130+BF131+BF132+BF136+BF140+BF144+BF148+BF152+BF156+BF160+BF164+BF168+BF172+BF173+BF174+BF175+BF176</f>
        <v>0</v>
      </c>
      <c r="BG124" s="46">
        <f t="shared" si="604"/>
        <v>277519.24699999997</v>
      </c>
      <c r="BH124" s="46">
        <f>BH128+BH129+BH130+BH131+BH132+BH136+BH140+BH144+BH148+BH152+BH156+BH160+BH164+BH168+BH172+BH173+BH174+BH175+BH176+BH177</f>
        <v>7655.86</v>
      </c>
      <c r="BI124" s="46">
        <f t="shared" si="605"/>
        <v>285175.10699999996</v>
      </c>
      <c r="BJ124" s="46">
        <f>BJ128+BJ129+BJ130+BJ131+BJ132+BJ136+BJ140+BJ144+BJ148+BJ152+BJ156+BJ160+BJ164+BJ168+BJ172+BJ173+BJ174+BJ175+BJ176+BJ177</f>
        <v>0</v>
      </c>
      <c r="BK124" s="46">
        <f t="shared" si="606"/>
        <v>285175.10699999996</v>
      </c>
      <c r="BL124" s="46">
        <f>BL128+BL129+BL130+BL131+BL132+BL136+BL140+BL144+BL148+BL152+BL156+BL160+BL164+BL168+BL172+BL173+BL174+BL175+BL176+BL177+BL181</f>
        <v>-104737.24499999997</v>
      </c>
      <c r="BM124" s="46">
        <f t="shared" si="607"/>
        <v>180437.86199999999</v>
      </c>
      <c r="BN124" s="46">
        <f>BN128+BN129+BN130+BN131+BN132+BN136+BN140+BN144+BN148+BN152+BN156+BN160+BN164+BN168+BN172+BN173+BN174+BN175+BN176+BN177+BN181</f>
        <v>-41855.85</v>
      </c>
      <c r="BO124" s="46">
        <f t="shared" si="608"/>
        <v>138582.01199999999</v>
      </c>
      <c r="BP124" s="46">
        <f>BP128+BP129+BP130+BP131+BP132+BP136+BP140+BP144+BP148+BP152+BP156+BP160+BP164+BP168+BP172+BP173+BP174+BP175+BP176+BP177+BP181</f>
        <v>0</v>
      </c>
      <c r="BQ124" s="46">
        <f t="shared" si="609"/>
        <v>138582.01199999999</v>
      </c>
      <c r="BR124" s="46">
        <f>BR128+BR129+BR130+BR131+BR132+BR136+BR140+BR144+BR148+BR152+BR156+BR160+BR164+BR168+BR172+BR173+BR174+BR175+BR176+BR177+BR181</f>
        <v>-9520.9279999999999</v>
      </c>
      <c r="BS124" s="46">
        <f t="shared" si="610"/>
        <v>129061.08399999999</v>
      </c>
      <c r="BT124" s="46">
        <f>BT128+BT129+BT130+BT131+BT132+BT136+BT140+BT144+BT148+BT152+BT156+BT160+BT164+BT168+BT172+BT173+BT174+BT175+BT176+BT177+BT181</f>
        <v>0</v>
      </c>
      <c r="BU124" s="46">
        <f t="shared" si="611"/>
        <v>129061.08399999999</v>
      </c>
      <c r="BV124" s="46">
        <f>BV128+BV129+BV130+BV131+BV132+BV136+BV140+BV144+BV148+BV152+BV156+BV160+BV164+BV168+BV172+BV173+BV174+BV175+BV176+BV177+BV181</f>
        <v>0</v>
      </c>
      <c r="BW124" s="22">
        <f t="shared" si="612"/>
        <v>129061.08399999999</v>
      </c>
      <c r="BX124" s="46">
        <f t="shared" si="631"/>
        <v>1204454.1000000003</v>
      </c>
      <c r="BY124" s="46">
        <f>BY128+BY129+BY130+BY131+BY132+BY136+BY140+BY144+BY148+BY152+BY156+BY160+BY164+BY168</f>
        <v>0</v>
      </c>
      <c r="BZ124" s="46">
        <f t="shared" si="510"/>
        <v>1204454.1000000003</v>
      </c>
      <c r="CA124" s="46">
        <f>CA128+CA129+CA130+CA131+CA132+CA136+CA140+CA144+CA148+CA152+CA156+CA160+CA164+CA168+CA172+CA173</f>
        <v>0</v>
      </c>
      <c r="CB124" s="46">
        <f t="shared" si="613"/>
        <v>1204454.1000000003</v>
      </c>
      <c r="CC124" s="46">
        <f>CC128+CC129+CC130+CC131+CC132+CC136+CC140+CC144+CC148+CC152+CC156+CC160+CC164+CC168+CC172+CC173</f>
        <v>0</v>
      </c>
      <c r="CD124" s="46">
        <f t="shared" si="614"/>
        <v>1204454.1000000003</v>
      </c>
      <c r="CE124" s="46">
        <f>CE128+CE129+CE130+CE131+CE132+CE136+CE140+CE144+CE148+CE152+CE156+CE160+CE164+CE168+CE172+CE173</f>
        <v>0</v>
      </c>
      <c r="CF124" s="46">
        <f t="shared" si="615"/>
        <v>1204454.1000000003</v>
      </c>
      <c r="CG124" s="46">
        <f>CG128+CG129+CG130+CG131+CG132+CG136+CG140+CG144+CG148+CG152+CG156+CG160+CG164+CG168+CG172+CG173</f>
        <v>0</v>
      </c>
      <c r="CH124" s="46">
        <f t="shared" si="616"/>
        <v>1204454.1000000003</v>
      </c>
      <c r="CI124" s="46">
        <f>CI128+CI129+CI130+CI131+CI132+CI136+CI140+CI144+CI148+CI152+CI156+CI160+CI164+CI168+CI172+CI173+CI174+CI175+CI176</f>
        <v>-1112029.7999999998</v>
      </c>
      <c r="CJ124" s="46">
        <f t="shared" si="617"/>
        <v>92424.300000000512</v>
      </c>
      <c r="CK124" s="46">
        <f>CK128+CK129+CK130+CK131+CK132+CK136+CK140+CK144+CK148+CK152+CK156+CK160+CK164+CK168+CK172+CK173+CK174+CK175+CK176</f>
        <v>0</v>
      </c>
      <c r="CL124" s="46">
        <f t="shared" si="618"/>
        <v>92424.300000000512</v>
      </c>
      <c r="CM124" s="46">
        <f>CM128+CM129+CM130+CM131+CM132+CM136+CM140+CM144+CM148+CM152+CM156+CM160+CM164+CM168+CM172+CM173+CM174+CM175+CM176+CM177</f>
        <v>0</v>
      </c>
      <c r="CN124" s="46">
        <f t="shared" si="619"/>
        <v>92424.300000000512</v>
      </c>
      <c r="CO124" s="46">
        <f>CO128+CO129+CO130+CO131+CO132+CO136+CO140+CO144+CO148+CO152+CO156+CO160+CO164+CO168+CO172+CO173+CO174+CO175+CO176+CO177+CO181</f>
        <v>-47321.2</v>
      </c>
      <c r="CP124" s="46">
        <f t="shared" si="620"/>
        <v>45103.100000000515</v>
      </c>
      <c r="CQ124" s="46">
        <f>CQ128+CQ129+CQ130+CQ131+CQ132+CQ136+CQ140+CQ144+CQ148+CQ152+CQ156+CQ160+CQ164+CQ168+CQ172+CQ173+CQ174+CQ175+CQ176+CQ177+CQ181</f>
        <v>0</v>
      </c>
      <c r="CR124" s="46">
        <f t="shared" si="621"/>
        <v>45103.100000000515</v>
      </c>
      <c r="CS124" s="46">
        <f>CS128+CS129+CS130+CS131+CS132+CS136+CS140+CS144+CS148+CS152+CS156+CS160+CS164+CS168+CS172+CS173+CS174+CS175+CS176+CS177+CS181</f>
        <v>0</v>
      </c>
      <c r="CT124" s="46">
        <f t="shared" si="622"/>
        <v>45103.100000000515</v>
      </c>
      <c r="CU124" s="46">
        <f>CU128+CU129+CU130+CU131+CU132+CU136+CU140+CU144+CU148+CU152+CU156+CU160+CU164+CU168+CU172+CU173+CU174+CU175+CU176+CU177+CU181</f>
        <v>3863.7</v>
      </c>
      <c r="CV124" s="46">
        <f t="shared" si="623"/>
        <v>48966.800000000512</v>
      </c>
      <c r="CW124" s="46">
        <f>CW128+CW129+CW130+CW131+CW132+CW136+CW140+CW144+CW148+CW152+CW156+CW160+CW164+CW168+CW172+CW173+CW174+CW175+CW176+CW177+CW181</f>
        <v>0</v>
      </c>
      <c r="CX124" s="46">
        <f t="shared" si="624"/>
        <v>48966.800000000512</v>
      </c>
      <c r="CY124" s="46">
        <f>CY128+CY129+CY130+CY131+CY132+CY136+CY140+CY144+CY148+CY152+CY156+CY160+CY164+CY168+CY172+CY173+CY174+CY175+CY176+CY177+CY181</f>
        <v>0</v>
      </c>
      <c r="CZ124" s="22">
        <f t="shared" si="625"/>
        <v>48966.800000000512</v>
      </c>
      <c r="DA124" s="47"/>
      <c r="DB124" s="48"/>
      <c r="DC124" s="55"/>
      <c r="DD124" s="49"/>
    </row>
    <row r="125" spans="1:108" x14ac:dyDescent="0.3">
      <c r="A125" s="1"/>
      <c r="B125" s="28" t="s">
        <v>5</v>
      </c>
      <c r="C125" s="64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21"/>
      <c r="AP125" s="45"/>
      <c r="AQ125" s="45"/>
      <c r="AR125" s="21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21"/>
      <c r="BX125" s="45"/>
      <c r="BY125" s="45"/>
      <c r="BZ125" s="46"/>
      <c r="CA125" s="45"/>
      <c r="CB125" s="46"/>
      <c r="CC125" s="45"/>
      <c r="CD125" s="46"/>
      <c r="CE125" s="45"/>
      <c r="CF125" s="46"/>
      <c r="CG125" s="45"/>
      <c r="CH125" s="46"/>
      <c r="CI125" s="45"/>
      <c r="CJ125" s="46"/>
      <c r="CK125" s="45"/>
      <c r="CL125" s="46"/>
      <c r="CM125" s="45"/>
      <c r="CN125" s="46"/>
      <c r="CO125" s="45"/>
      <c r="CP125" s="46"/>
      <c r="CQ125" s="45"/>
      <c r="CR125" s="46"/>
      <c r="CS125" s="45"/>
      <c r="CT125" s="46"/>
      <c r="CU125" s="45"/>
      <c r="CV125" s="46"/>
      <c r="CW125" s="45"/>
      <c r="CX125" s="46"/>
      <c r="CY125" s="45"/>
      <c r="CZ125" s="22"/>
      <c r="DA125" s="47"/>
      <c r="DB125" s="48"/>
      <c r="DC125" s="55"/>
      <c r="DD125" s="49"/>
    </row>
    <row r="126" spans="1:108" s="49" customFormat="1" hidden="1" x14ac:dyDescent="0.3">
      <c r="A126" s="44"/>
      <c r="B126" s="50" t="s">
        <v>6</v>
      </c>
      <c r="C126" s="57"/>
      <c r="D126" s="52">
        <f>D128+D129+D130+D131+D134+D138+D142+D146+D150+D154+D158+D162+D166+D170</f>
        <v>90065.5</v>
      </c>
      <c r="E126" s="52">
        <f>E128+E129+E130+E131+E134+E138+E142+E146+E150+E154+E158+E162+E166+E170</f>
        <v>0</v>
      </c>
      <c r="F126" s="52">
        <f t="shared" si="494"/>
        <v>90065.5</v>
      </c>
      <c r="G126" s="52">
        <f>G128+G129+G130+G131+G134+G138+G142+G146+G150+G154+G158+G162+G166+G170+G172+G173</f>
        <v>51009.46</v>
      </c>
      <c r="H126" s="52">
        <f t="shared" ref="H126:H132" si="632">F126+G126</f>
        <v>141074.96</v>
      </c>
      <c r="I126" s="52">
        <f>I128+I129+I130+I131+I134+I138+I142+I146+I150+I154+I158+I162+I166+I170+I172+I173</f>
        <v>0</v>
      </c>
      <c r="J126" s="52">
        <f t="shared" ref="J126:J132" si="633">H126+I126</f>
        <v>141074.96</v>
      </c>
      <c r="K126" s="52">
        <f>K128+K129+K130+K131+K134+K138+K142+K146+K150+K154+K158+K162+K166+K170+K172+K173</f>
        <v>0</v>
      </c>
      <c r="L126" s="52">
        <f t="shared" ref="L126:L132" si="634">J126+K126</f>
        <v>141074.96</v>
      </c>
      <c r="M126" s="52">
        <f>M128+M129+M130+M131+M134+M138+M142+M146+M150+M154+M158+M162+M166+M170+M172+M173</f>
        <v>0</v>
      </c>
      <c r="N126" s="52">
        <f t="shared" ref="N126:N132" si="635">L126+M126</f>
        <v>141074.96</v>
      </c>
      <c r="O126" s="52">
        <f>O128+O129+O130+O131+O134+O138+O142+O146+O150+O154+O158+O162+O166+O170+O172+O173+O174+O175+O176</f>
        <v>-57264.718999999997</v>
      </c>
      <c r="P126" s="52">
        <f t="shared" ref="P126:P132" si="636">N126+O126</f>
        <v>83810.240999999995</v>
      </c>
      <c r="Q126" s="52">
        <f>Q128+Q129+Q130+Q131+Q134+Q138+Q142+Q146+Q150+Q154+Q158+Q162+Q166+Q170+Q172+Q173+Q174+Q175+Q176</f>
        <v>0</v>
      </c>
      <c r="R126" s="52">
        <f t="shared" ref="R126:R132" si="637">P126+Q126</f>
        <v>83810.240999999995</v>
      </c>
      <c r="S126" s="52">
        <f>S128+S129+S130+S131+S134+S138+S142+S146+S150+S154+S158+S162+S166+S170+S172+S173+S174+S175+S176</f>
        <v>0</v>
      </c>
      <c r="T126" s="52">
        <f t="shared" ref="T126:T132" si="638">R126+S126</f>
        <v>83810.240999999995</v>
      </c>
      <c r="U126" s="52">
        <f>U128+U129+U130+U131+U134+U138+U142+U146+U150+U154+U158+U162+U166+U170+U172+U173+U174+U175+U176</f>
        <v>0</v>
      </c>
      <c r="V126" s="52">
        <f t="shared" ref="V126:V132" si="639">T126+U126</f>
        <v>83810.240999999995</v>
      </c>
      <c r="W126" s="52">
        <f>W128+W129+W130+W131+W134+W138+W142+W146+W150+W154+W158+W162+W166+W170+W172+W173+W174+W175+W176+W179</f>
        <v>0</v>
      </c>
      <c r="X126" s="52">
        <f t="shared" ref="X126:X132" si="640">V126+W126</f>
        <v>83810.240999999995</v>
      </c>
      <c r="Y126" s="52">
        <f>Y128+Y129+Y130+Y131+Y134+Y138+Y142+Y146+Y150+Y154+Y158+Y162+Y166+Y170+Y172+Y173+Y174+Y175+Y176+Y179</f>
        <v>0</v>
      </c>
      <c r="Z126" s="52">
        <f t="shared" ref="Z126:Z132" si="641">X126+Y126</f>
        <v>83810.240999999995</v>
      </c>
      <c r="AA126" s="52">
        <f>AA128+AA129+AA130+AA131+AA134+AA138+AA142+AA146+AA150+AA154+AA158+AA162+AA166+AA170+AA172+AA173+AA174+AA175+AA176+AA179+AA181</f>
        <v>33150.235000000001</v>
      </c>
      <c r="AB126" s="52">
        <f t="shared" ref="AB126:AB132" si="642">Z126+AA126</f>
        <v>116960.476</v>
      </c>
      <c r="AC126" s="52">
        <f>AC128+AC129+AC130+AC131+AC134+AC138+AC142+AC146+AC150+AC154+AC158+AC162+AC166+AC170+AC172+AC173+AC174+AC175+AC176+AC179+AC181</f>
        <v>0</v>
      </c>
      <c r="AD126" s="52">
        <f t="shared" ref="AD126:AD132" si="643">AB126+AC126</f>
        <v>116960.476</v>
      </c>
      <c r="AE126" s="52">
        <f>AE128+AE129+AE130+AE131+AE134+AE138+AE142+AE146+AE150+AE154+AE158+AE162+AE166+AE170+AE172+AE173+AE174+AE175+AE176+AE179+AE181</f>
        <v>0</v>
      </c>
      <c r="AF126" s="52">
        <f t="shared" ref="AF126:AF132" si="644">AD126+AE126</f>
        <v>116960.476</v>
      </c>
      <c r="AG126" s="52">
        <f>AG128+AG129+AG130+AG131+AG134+AG138+AG142+AG146+AG150+AG154+AG158+AG162+AG166+AG170+AG172+AG173+AG174+AG175+AG176+AG179+AG181</f>
        <v>0</v>
      </c>
      <c r="AH126" s="52">
        <f t="shared" ref="AH126:AH132" si="645">AF126+AG126</f>
        <v>116960.476</v>
      </c>
      <c r="AI126" s="52">
        <f>AI128+AI129+AI130+AI131+AI134+AI138+AI142+AI146+AI150+AI154+AI158+AI162+AI166+AI170+AI172+AI173+AI174+AI175+AI176+AI179+AI181</f>
        <v>-6207.8379999999997</v>
      </c>
      <c r="AJ126" s="52">
        <f t="shared" ref="AJ126:AJ132" si="646">AH126+AI126</f>
        <v>110752.63799999999</v>
      </c>
      <c r="AK126" s="52">
        <f>AK128+AK129+AK130+AK131+AK134+AK138+AK142+AK146+AK150+AK154+AK158+AK162+AK166+AK170+AK172+AK173+AK174+AK175+AK176+AK179+AK181</f>
        <v>0</v>
      </c>
      <c r="AL126" s="52">
        <f t="shared" ref="AL126:AL132" si="647">AJ126+AK126</f>
        <v>110752.63799999999</v>
      </c>
      <c r="AM126" s="52">
        <f>AM128+AM129+AM130+AM131+AM134+AM138+AM142+AM146+AM150+AM154+AM158+AM162+AM166+AM170+AM172+AM173+AM174+AM175+AM176+AM179+AM181</f>
        <v>0</v>
      </c>
      <c r="AN126" s="52">
        <f t="shared" ref="AN126:AN132" si="648">AL126+AM126</f>
        <v>110752.63799999999</v>
      </c>
      <c r="AO126" s="23">
        <f>AO128+AO129+AO130+AO131+AO134+AO138+AO142+AO146+AO150+AO154+AO158+AO162+AO166+AO170+AO172+AO173+AO174+AO175+AO176+AO179+AO181</f>
        <v>0</v>
      </c>
      <c r="AP126" s="52">
        <f t="shared" ref="AP126:AP132" si="649">AN126+AO126</f>
        <v>110752.63799999999</v>
      </c>
      <c r="AQ126" s="52">
        <f>AQ128+AQ129+AQ130+AQ131+AQ134+AQ138+AQ142+AQ146+AQ150+AQ154+AQ158+AQ162+AQ166+AQ170+AQ172+AQ173+AQ174+AQ175+AQ176+AQ179+AQ181</f>
        <v>-27171.53</v>
      </c>
      <c r="AR126" s="52">
        <f t="shared" ref="AR126:AR132" si="650">AP126+AQ126</f>
        <v>83581.107999999993</v>
      </c>
      <c r="AS126" s="52">
        <f t="shared" ref="AS126:BX126" si="651">AS128+AS129+AS130+AS131+AS134+AS138+AS142+AS146+AS150+AS154+AS158+AS162+AS166+AS170</f>
        <v>643565.29999999981</v>
      </c>
      <c r="AT126" s="52">
        <f>AT128+AT129+AT130+AT131+AT134+AT138+AT142+AT146+AT150+AT154+AT158+AT162+AT166+AT170</f>
        <v>-5289.8</v>
      </c>
      <c r="AU126" s="52">
        <f t="shared" si="496"/>
        <v>638275.49999999977</v>
      </c>
      <c r="AV126" s="52">
        <f>AV128+AV129+AV130+AV131+AV134+AV138+AV142+AV146+AV150+AV154+AV158+AV162+AV166+AV170+AV172+AV173</f>
        <v>0</v>
      </c>
      <c r="AW126" s="52">
        <f t="shared" ref="AW126:AW132" si="652">AU126+AV126</f>
        <v>638275.49999999977</v>
      </c>
      <c r="AX126" s="52">
        <f>AX128+AX129+AX130+AX131+AX134+AX138+AX142+AX146+AX150+AX154+AX158+AX162+AX166+AX170+AX172+AX173</f>
        <v>0</v>
      </c>
      <c r="AY126" s="52">
        <f t="shared" ref="AY126:AY132" si="653">AW126+AX126</f>
        <v>638275.49999999977</v>
      </c>
      <c r="AZ126" s="52">
        <f>AZ128+AZ129+AZ130+AZ131+AZ134+AZ138+AZ142+AZ146+AZ150+AZ154+AZ158+AZ162+AZ166+AZ170+AZ172+AZ173</f>
        <v>0</v>
      </c>
      <c r="BA126" s="52">
        <f t="shared" ref="BA126:BA132" si="654">AY126+AZ126</f>
        <v>638275.49999999977</v>
      </c>
      <c r="BB126" s="52">
        <f>BB128+BB129+BB130+BB131+BB134+BB138+BB142+BB146+BB150+BB154+BB158+BB162+BB166+BB170+BB172+BB173</f>
        <v>0</v>
      </c>
      <c r="BC126" s="52">
        <f t="shared" ref="BC126:BC132" si="655">BA126+BB126</f>
        <v>638275.49999999977</v>
      </c>
      <c r="BD126" s="52">
        <f>BD128+BD129+BD130+BD131+BD134+BD138+BD142+BD146+BD150+BD154+BD158+BD162+BD166+BD170+BD172+BD173+BD174+BD175+BD176</f>
        <v>-377958.55299999996</v>
      </c>
      <c r="BE126" s="52">
        <f t="shared" ref="BE126:BE132" si="656">BC126+BD126</f>
        <v>260316.94699999981</v>
      </c>
      <c r="BF126" s="52">
        <f>BF128+BF129+BF130+BF131+BF134+BF138+BF142+BF146+BF150+BF154+BF158+BF162+BF166+BF170+BF172+BF173+BF174+BF175+BF176</f>
        <v>0</v>
      </c>
      <c r="BG126" s="52">
        <f t="shared" ref="BG126:BG132" si="657">BE126+BF126</f>
        <v>260316.94699999981</v>
      </c>
      <c r="BH126" s="52">
        <f>BH128+BH129+BH130+BH131+BH134+BH138+BH142+BH146+BH150+BH154+BH158+BH162+BH166+BH170+BH172+BH173+BH174+BH175+BH176+BH179</f>
        <v>1913.96</v>
      </c>
      <c r="BI126" s="52">
        <f t="shared" ref="BI126:BI132" si="658">BG126+BH126</f>
        <v>262230.90699999983</v>
      </c>
      <c r="BJ126" s="52">
        <f>BJ128+BJ129+BJ130+BJ131+BJ134+BJ138+BJ142+BJ146+BJ150+BJ154+BJ158+BJ162+BJ166+BJ170+BJ172+BJ173+BJ174+BJ175+BJ176+BJ179</f>
        <v>0</v>
      </c>
      <c r="BK126" s="52">
        <f t="shared" ref="BK126:BK132" si="659">BI126+BJ126</f>
        <v>262230.90699999983</v>
      </c>
      <c r="BL126" s="52">
        <f>BL128+BL129+BL130+BL131+BL134+BL138+BL142+BL146+BL150+BL154+BL158+BL162+BL166+BL170+BL172+BL173+BL174+BL175+BL176+BL179+BL181</f>
        <v>-104737.24499999997</v>
      </c>
      <c r="BM126" s="52">
        <f t="shared" ref="BM126:BM132" si="660">BK126+BL126</f>
        <v>157493.66199999987</v>
      </c>
      <c r="BN126" s="52">
        <f>BN128+BN129+BN130+BN131+BN134+BN138+BN142+BN146+BN150+BN154+BN158+BN162+BN166+BN170+BN172+BN173+BN174+BN175+BN176+BN179+BN181</f>
        <v>-41855.85</v>
      </c>
      <c r="BO126" s="52">
        <f t="shared" ref="BO126:BO132" si="661">BM126+BN126</f>
        <v>115637.81199999986</v>
      </c>
      <c r="BP126" s="52">
        <f>BP128+BP129+BP130+BP131+BP134+BP138+BP142+BP146+BP150+BP154+BP158+BP162+BP166+BP170+BP172+BP173+BP174+BP175+BP176+BP179+BP181</f>
        <v>0</v>
      </c>
      <c r="BQ126" s="52">
        <f t="shared" ref="BQ126:BQ132" si="662">BO126+BP126</f>
        <v>115637.81199999986</v>
      </c>
      <c r="BR126" s="52">
        <f>BR128+BR129+BR130+BR131+BR134+BR138+BR142+BR146+BR150+BR154+BR158+BR162+BR166+BR170+BR172+BR173+BR174+BR175+BR176+BR179+BR181</f>
        <v>-1148.7280000000001</v>
      </c>
      <c r="BS126" s="52">
        <f t="shared" ref="BS126:BS132" si="663">BQ126+BR126</f>
        <v>114489.08399999986</v>
      </c>
      <c r="BT126" s="52">
        <f>BT128+BT129+BT130+BT131+BT134+BT138+BT142+BT146+BT150+BT154+BT158+BT162+BT166+BT170+BT172+BT173+BT174+BT175+BT176+BT179+BT181</f>
        <v>0</v>
      </c>
      <c r="BU126" s="52">
        <f t="shared" ref="BU126:BU132" si="664">BS126+BT126</f>
        <v>114489.08399999986</v>
      </c>
      <c r="BV126" s="52">
        <f>BV128+BV129+BV130+BV131+BV134+BV138+BV142+BV146+BV150+BV154+BV158+BV162+BV166+BV170+BV172+BV173+BV174+BV175+BV176+BV179+BV181</f>
        <v>0</v>
      </c>
      <c r="BW126" s="52">
        <f t="shared" ref="BW126:BW132" si="665">BU126+BV126</f>
        <v>114489.08399999986</v>
      </c>
      <c r="BX126" s="52">
        <f t="shared" si="651"/>
        <v>79454.10000000002</v>
      </c>
      <c r="BY126" s="52">
        <f>BY128+BY129+BY130+BY131+BY134+BY138+BY142+BY146+BY150+BY154+BY158+BY162+BY166+BY170</f>
        <v>0</v>
      </c>
      <c r="BZ126" s="53">
        <f t="shared" si="510"/>
        <v>79454.10000000002</v>
      </c>
      <c r="CA126" s="52">
        <f>CA128+CA129+CA130+CA131+CA134+CA138+CA142+CA146+CA150+CA154+CA158+CA162+CA166+CA170+CA172+CA173</f>
        <v>0</v>
      </c>
      <c r="CB126" s="53">
        <f t="shared" ref="CB126:CB132" si="666">BZ126+CA126</f>
        <v>79454.10000000002</v>
      </c>
      <c r="CC126" s="52">
        <f>CC128+CC129+CC130+CC131+CC134+CC138+CC142+CC146+CC150+CC154+CC158+CC162+CC166+CC170+CC172+CC173</f>
        <v>0</v>
      </c>
      <c r="CD126" s="53">
        <f t="shared" ref="CD126:CD132" si="667">CB126+CC126</f>
        <v>79454.10000000002</v>
      </c>
      <c r="CE126" s="52">
        <f>CE128+CE129+CE130+CE131+CE134+CE138+CE142+CE146+CE150+CE154+CE158+CE162+CE166+CE170+CE172+CE173</f>
        <v>0</v>
      </c>
      <c r="CF126" s="53">
        <f t="shared" ref="CF126:CF132" si="668">CD126+CE126</f>
        <v>79454.10000000002</v>
      </c>
      <c r="CG126" s="52">
        <f>CG128+CG129+CG130+CG131+CG134+CG138+CG142+CG146+CG150+CG154+CG158+CG162+CG166+CG170+CG172+CG173</f>
        <v>0</v>
      </c>
      <c r="CH126" s="53">
        <f t="shared" ref="CH126:CH132" si="669">CF126+CG126</f>
        <v>79454.10000000002</v>
      </c>
      <c r="CI126" s="52">
        <f>CI128+CI129+CI130+CI131+CI134+CI138+CI142+CI146+CI150+CI154+CI158+CI162+CI166+CI170+CI172+CI173+CI174+CI175+CI176</f>
        <v>-32132.9</v>
      </c>
      <c r="CJ126" s="53">
        <f t="shared" ref="CJ126:CJ132" si="670">CH126+CI126</f>
        <v>47321.200000000019</v>
      </c>
      <c r="CK126" s="52">
        <f>CK128+CK129+CK130+CK131+CK134+CK138+CK142+CK146+CK150+CK154+CK158+CK162+CK166+CK170+CK172+CK173+CK174+CK175+CK176</f>
        <v>0</v>
      </c>
      <c r="CL126" s="53">
        <f t="shared" ref="CL126:CL132" si="671">CJ126+CK126</f>
        <v>47321.200000000019</v>
      </c>
      <c r="CM126" s="52">
        <f>CM128+CM129+CM130+CM131+CM134+CM138+CM142+CM146+CM150+CM154+CM158+CM162+CM166+CM170+CM172+CM173+CM174+CM175+CM176+CM179</f>
        <v>0</v>
      </c>
      <c r="CN126" s="53">
        <f t="shared" ref="CN126:CN132" si="672">CL126+CM126</f>
        <v>47321.200000000019</v>
      </c>
      <c r="CO126" s="52">
        <f>CO128+CO129+CO130+CO131+CO134+CO138+CO142+CO146+CO150+CO154+CO158+CO162+CO166+CO170+CO172+CO173+CO174+CO175+CO176+CO179+CO181</f>
        <v>-47321.2</v>
      </c>
      <c r="CP126" s="53">
        <f t="shared" ref="CP126:CP132" si="673">CN126+CO126</f>
        <v>0</v>
      </c>
      <c r="CQ126" s="52">
        <f>CQ128+CQ129+CQ130+CQ131+CQ134+CQ138+CQ142+CQ146+CQ150+CQ154+CQ158+CQ162+CQ166+CQ170+CQ172+CQ173+CQ174+CQ175+CQ176+CQ179+CQ181</f>
        <v>0</v>
      </c>
      <c r="CR126" s="53">
        <f t="shared" ref="CR126:CR132" si="674">CP126+CQ126</f>
        <v>0</v>
      </c>
      <c r="CS126" s="52">
        <f>CS128+CS129+CS130+CS131+CS134+CS138+CS142+CS146+CS150+CS154+CS158+CS162+CS166+CS170+CS172+CS173+CS174+CS175+CS176+CS179+CS181</f>
        <v>0</v>
      </c>
      <c r="CT126" s="53">
        <f t="shared" ref="CT126:CT132" si="675">CR126+CS126</f>
        <v>0</v>
      </c>
      <c r="CU126" s="52">
        <f>CU128+CU129+CU130+CU131+CU134+CU138+CU142+CU146+CU150+CU154+CU158+CU162+CU166+CU170+CU172+CU173+CU174+CU175+CU176+CU179+CU181</f>
        <v>0</v>
      </c>
      <c r="CV126" s="53">
        <f t="shared" ref="CV126:CV132" si="676">CT126+CU126</f>
        <v>0</v>
      </c>
      <c r="CW126" s="52">
        <f>CW128+CW129+CW130+CW131+CW134+CW138+CW142+CW146+CW150+CW154+CW158+CW162+CW166+CW170+CW172+CW173+CW174+CW175+CW176+CW179+CW181</f>
        <v>0</v>
      </c>
      <c r="CX126" s="53">
        <f t="shared" ref="CX126:CX132" si="677">CV126+CW126</f>
        <v>0</v>
      </c>
      <c r="CY126" s="52">
        <f>CY128+CY129+CY130+CY131+CY134+CY138+CY142+CY146+CY150+CY154+CY158+CY162+CY166+CY170+CY172+CY173+CY174+CY175+CY176+CY179+CY181</f>
        <v>0</v>
      </c>
      <c r="CZ126" s="53">
        <f t="shared" ref="CZ126:CZ132" si="678">CX126+CY126</f>
        <v>0</v>
      </c>
      <c r="DA126" s="54"/>
      <c r="DB126" s="48" t="s">
        <v>28</v>
      </c>
      <c r="DC126" s="55"/>
    </row>
    <row r="127" spans="1:108" x14ac:dyDescent="0.3">
      <c r="A127" s="1"/>
      <c r="B127" s="64" t="s">
        <v>16</v>
      </c>
      <c r="C127" s="64"/>
      <c r="D127" s="45">
        <f>D135+D139+D143+D147+D151+D155+D159+D163+D167+D171</f>
        <v>159974.70000000001</v>
      </c>
      <c r="E127" s="45">
        <f>E135+E139+E143+E147+E151+E155+E159+E163+E167+E171</f>
        <v>0</v>
      </c>
      <c r="F127" s="45">
        <f>D127+E127</f>
        <v>159974.70000000001</v>
      </c>
      <c r="G127" s="45">
        <f>G135+G139+G143+G147+G151+G155+G159+G163+G167+G171</f>
        <v>0</v>
      </c>
      <c r="H127" s="45">
        <f>F127+G127</f>
        <v>159974.70000000001</v>
      </c>
      <c r="I127" s="45">
        <f>I135+I139+I143+I147+I151+I155+I159+I163+I167+I171</f>
        <v>0</v>
      </c>
      <c r="J127" s="45">
        <f t="shared" si="633"/>
        <v>159974.70000000001</v>
      </c>
      <c r="K127" s="45">
        <f>K135+K139+K143+K147+K151+K155+K159+K163+K167+K171</f>
        <v>0</v>
      </c>
      <c r="L127" s="45">
        <f t="shared" si="634"/>
        <v>159974.70000000001</v>
      </c>
      <c r="M127" s="45">
        <f>M135+M139+M143+M147+M151+M155+M159+M163+M167+M171</f>
        <v>0</v>
      </c>
      <c r="N127" s="45">
        <f t="shared" si="635"/>
        <v>159974.70000000001</v>
      </c>
      <c r="O127" s="45">
        <f>O135+O139+O143+O147+O151+O155+O159+O163+O167+O171</f>
        <v>-109646.3</v>
      </c>
      <c r="P127" s="45">
        <f t="shared" si="636"/>
        <v>50328.400000000009</v>
      </c>
      <c r="Q127" s="45">
        <f>Q135+Q139+Q143+Q147+Q151+Q155+Q159+Q163+Q167+Q171</f>
        <v>0</v>
      </c>
      <c r="R127" s="45">
        <f t="shared" si="637"/>
        <v>50328.400000000009</v>
      </c>
      <c r="S127" s="45">
        <f>S135+S139+S143+S147+S151+S155+S159+S163+S167+S171</f>
        <v>0</v>
      </c>
      <c r="T127" s="45">
        <f t="shared" si="638"/>
        <v>50328.400000000009</v>
      </c>
      <c r="U127" s="45">
        <f>U135+U139+U143+U147+U151+U155+U159+U163+U167+U171</f>
        <v>0</v>
      </c>
      <c r="V127" s="45">
        <f t="shared" si="639"/>
        <v>50328.400000000009</v>
      </c>
      <c r="W127" s="45">
        <f>W135+W139+W143+W147+W151+W155+W159+W163+W167+W171+W180</f>
        <v>-4872.3</v>
      </c>
      <c r="X127" s="45">
        <f t="shared" si="640"/>
        <v>45456.100000000006</v>
      </c>
      <c r="Y127" s="45">
        <f>Y135+Y139+Y143+Y147+Y151+Y155+Y159+Y163+Y167+Y171+Y180</f>
        <v>0</v>
      </c>
      <c r="Z127" s="45">
        <f t="shared" si="641"/>
        <v>45456.100000000006</v>
      </c>
      <c r="AA127" s="45">
        <f>AA135+AA139+AA143+AA147+AA151+AA155+AA159+AA163+AA167+AA171+AA180</f>
        <v>0</v>
      </c>
      <c r="AB127" s="45">
        <f t="shared" si="642"/>
        <v>45456.100000000006</v>
      </c>
      <c r="AC127" s="45">
        <f>AC135+AC139+AC143+AC147+AC151+AC155+AC159+AC163+AC167+AC171+AC180</f>
        <v>0</v>
      </c>
      <c r="AD127" s="45">
        <f t="shared" si="643"/>
        <v>45456.100000000006</v>
      </c>
      <c r="AE127" s="45">
        <f>AE135+AE139+AE143+AE147+AE151+AE155+AE159+AE163+AE167+AE171+AE180</f>
        <v>0</v>
      </c>
      <c r="AF127" s="45">
        <f t="shared" si="644"/>
        <v>45456.100000000006</v>
      </c>
      <c r="AG127" s="45">
        <f>AG135+AG139+AG143+AG147+AG151+AG155+AG159+AG163+AG167+AG171+AG180</f>
        <v>0</v>
      </c>
      <c r="AH127" s="45">
        <f t="shared" si="645"/>
        <v>45456.100000000006</v>
      </c>
      <c r="AI127" s="45">
        <f>AI135+AI139+AI143+AI147+AI151+AI155+AI159+AI163+AI167+AI171+AI180</f>
        <v>-15427.8</v>
      </c>
      <c r="AJ127" s="45">
        <f t="shared" si="646"/>
        <v>30028.300000000007</v>
      </c>
      <c r="AK127" s="45">
        <f>AK135+AK139+AK143+AK147+AK151+AK155+AK159+AK163+AK167+AK171+AK180</f>
        <v>0</v>
      </c>
      <c r="AL127" s="45">
        <f t="shared" si="647"/>
        <v>30028.300000000007</v>
      </c>
      <c r="AM127" s="45">
        <f>AM135+AM139+AM143+AM147+AM151+AM155+AM159+AM163+AM167+AM171+AM180</f>
        <v>0</v>
      </c>
      <c r="AN127" s="45">
        <f t="shared" si="648"/>
        <v>30028.300000000007</v>
      </c>
      <c r="AO127" s="21">
        <f>AO135+AO139+AO143+AO147+AO151+AO155+AO159+AO163+AO167+AO171+AO180</f>
        <v>0</v>
      </c>
      <c r="AP127" s="45">
        <f t="shared" si="649"/>
        <v>30028.300000000007</v>
      </c>
      <c r="AQ127" s="45">
        <f>AQ135+AQ139+AQ143+AQ147+AQ151+AQ155+AQ159+AQ163+AQ167+AQ171+AQ180</f>
        <v>0</v>
      </c>
      <c r="AR127" s="21">
        <f t="shared" si="650"/>
        <v>30028.300000000007</v>
      </c>
      <c r="AS127" s="45">
        <f t="shared" ref="AS127:BX127" si="679">AS135+AS139+AS143+AS147+AS151+AS155+AS159+AS163+AS167+AS171</f>
        <v>275936.80000000005</v>
      </c>
      <c r="AT127" s="45">
        <f>AT135+AT139+AT143+AT147+AT151+AT155+AT159+AT163+AT167+AT171</f>
        <v>0</v>
      </c>
      <c r="AU127" s="45">
        <f t="shared" si="496"/>
        <v>275936.80000000005</v>
      </c>
      <c r="AV127" s="45">
        <f>AV135+AV139+AV143+AV147+AV151+AV155+AV159+AV163+AV167+AV171</f>
        <v>0</v>
      </c>
      <c r="AW127" s="45">
        <f t="shared" si="652"/>
        <v>275936.80000000005</v>
      </c>
      <c r="AX127" s="45">
        <f>AX135+AX139+AX143+AX147+AX151+AX155+AX159+AX163+AX167+AX171</f>
        <v>0</v>
      </c>
      <c r="AY127" s="45">
        <f t="shared" si="653"/>
        <v>275936.80000000005</v>
      </c>
      <c r="AZ127" s="45">
        <f>AZ135+AZ139+AZ143+AZ147+AZ151+AZ155+AZ159+AZ163+AZ167+AZ171</f>
        <v>0</v>
      </c>
      <c r="BA127" s="45">
        <f t="shared" si="654"/>
        <v>275936.80000000005</v>
      </c>
      <c r="BB127" s="45">
        <f>BB135+BB139+BB143+BB147+BB151+BB155+BB159+BB163+BB167+BB171</f>
        <v>0</v>
      </c>
      <c r="BC127" s="45">
        <f t="shared" si="655"/>
        <v>275936.80000000005</v>
      </c>
      <c r="BD127" s="45">
        <f>BD135+BD139+BD143+BD147+BD151+BD155+BD159+BD163+BD167+BD171</f>
        <v>-258734.5</v>
      </c>
      <c r="BE127" s="45">
        <f t="shared" si="656"/>
        <v>17202.300000000047</v>
      </c>
      <c r="BF127" s="45">
        <f>BF135+BF139+BF143+BF147+BF151+BF155+BF159+BF163+BF167+BF171</f>
        <v>0</v>
      </c>
      <c r="BG127" s="45">
        <f t="shared" si="657"/>
        <v>17202.300000000047</v>
      </c>
      <c r="BH127" s="45">
        <f>BH135+BH139+BH143+BH147+BH151+BH155+BH159+BH163+BH167+BH171+BH180</f>
        <v>5741.9</v>
      </c>
      <c r="BI127" s="45">
        <f t="shared" si="658"/>
        <v>22944.200000000048</v>
      </c>
      <c r="BJ127" s="45">
        <f>BJ135+BJ139+BJ143+BJ147+BJ151+BJ155+BJ159+BJ163+BJ167+BJ171+BJ180</f>
        <v>0</v>
      </c>
      <c r="BK127" s="45">
        <f t="shared" si="659"/>
        <v>22944.200000000048</v>
      </c>
      <c r="BL127" s="45">
        <f>BL135+BL139+BL143+BL147+BL151+BL155+BL159+BL163+BL167+BL171+BL180</f>
        <v>0</v>
      </c>
      <c r="BM127" s="45">
        <f t="shared" si="660"/>
        <v>22944.200000000048</v>
      </c>
      <c r="BN127" s="45">
        <f>BN135+BN139+BN143+BN147+BN151+BN155+BN159+BN163+BN167+BN171+BN180</f>
        <v>0</v>
      </c>
      <c r="BO127" s="45">
        <f t="shared" si="661"/>
        <v>22944.200000000048</v>
      </c>
      <c r="BP127" s="45">
        <f>BP135+BP139+BP143+BP147+BP151+BP155+BP159+BP163+BP167+BP171+BP180</f>
        <v>0</v>
      </c>
      <c r="BQ127" s="45">
        <f t="shared" si="662"/>
        <v>22944.200000000048</v>
      </c>
      <c r="BR127" s="45">
        <f>BR135+BR139+BR143+BR147+BR151+BR155+BR159+BR163+BR167+BR171+BR180</f>
        <v>-8372.2000000000007</v>
      </c>
      <c r="BS127" s="45">
        <f t="shared" si="663"/>
        <v>14572.000000000047</v>
      </c>
      <c r="BT127" s="45">
        <f>BT135+BT139+BT143+BT147+BT151+BT155+BT159+BT163+BT167+BT171+BT180</f>
        <v>0</v>
      </c>
      <c r="BU127" s="45">
        <f t="shared" si="664"/>
        <v>14572.000000000047</v>
      </c>
      <c r="BV127" s="45">
        <f>BV135+BV139+BV143+BV147+BV151+BV155+BV159+BV163+BV167+BV171+BV180</f>
        <v>0</v>
      </c>
      <c r="BW127" s="21">
        <f t="shared" si="665"/>
        <v>14572.000000000047</v>
      </c>
      <c r="BX127" s="45">
        <f t="shared" si="679"/>
        <v>1125000.0000000002</v>
      </c>
      <c r="BY127" s="45">
        <f>BY135+BY139+BY143+BY147+BY151+BY155+BY159+BY163+BY167+BY171</f>
        <v>0</v>
      </c>
      <c r="BZ127" s="46">
        <f t="shared" si="510"/>
        <v>1125000.0000000002</v>
      </c>
      <c r="CA127" s="45">
        <f>CA135+CA139+CA143+CA147+CA151+CA155+CA159+CA163+CA167+CA171</f>
        <v>0</v>
      </c>
      <c r="CB127" s="46">
        <f t="shared" si="666"/>
        <v>1125000.0000000002</v>
      </c>
      <c r="CC127" s="45">
        <f>CC135+CC139+CC143+CC147+CC151+CC155+CC159+CC163+CC167+CC171</f>
        <v>0</v>
      </c>
      <c r="CD127" s="46">
        <f t="shared" si="667"/>
        <v>1125000.0000000002</v>
      </c>
      <c r="CE127" s="45">
        <f>CE135+CE139+CE143+CE147+CE151+CE155+CE159+CE163+CE167+CE171</f>
        <v>0</v>
      </c>
      <c r="CF127" s="46">
        <f t="shared" si="668"/>
        <v>1125000.0000000002</v>
      </c>
      <c r="CG127" s="45">
        <f>CG135+CG139+CG143+CG147+CG151+CG155+CG159+CG163+CG167+CG171</f>
        <v>0</v>
      </c>
      <c r="CH127" s="46">
        <f t="shared" si="669"/>
        <v>1125000.0000000002</v>
      </c>
      <c r="CI127" s="45">
        <f>CI135+CI139+CI143+CI147+CI151+CI155+CI159+CI163+CI167+CI171</f>
        <v>-1079896.8999999999</v>
      </c>
      <c r="CJ127" s="46">
        <f t="shared" si="670"/>
        <v>45103.100000000326</v>
      </c>
      <c r="CK127" s="45">
        <f>CK135+CK139+CK143+CK147+CK151+CK155+CK159+CK163+CK167+CK171</f>
        <v>0</v>
      </c>
      <c r="CL127" s="46">
        <f t="shared" si="671"/>
        <v>45103.100000000326</v>
      </c>
      <c r="CM127" s="45">
        <f>CM135+CM139+CM143+CM147+CM151+CM155+CM159+CM163+CM167+CM171+CM180</f>
        <v>0</v>
      </c>
      <c r="CN127" s="46">
        <f t="shared" si="672"/>
        <v>45103.100000000326</v>
      </c>
      <c r="CO127" s="45">
        <f>CO135+CO139+CO143+CO147+CO151+CO155+CO159+CO163+CO167+CO171+CO180</f>
        <v>0</v>
      </c>
      <c r="CP127" s="46">
        <f t="shared" si="673"/>
        <v>45103.100000000326</v>
      </c>
      <c r="CQ127" s="45">
        <f>CQ135+CQ139+CQ143+CQ147+CQ151+CQ155+CQ159+CQ163+CQ167+CQ171+CQ180</f>
        <v>0</v>
      </c>
      <c r="CR127" s="46">
        <f t="shared" si="674"/>
        <v>45103.100000000326</v>
      </c>
      <c r="CS127" s="45">
        <f>CS135+CS139+CS143+CS147+CS151+CS155+CS159+CS163+CS167+CS171+CS180</f>
        <v>0</v>
      </c>
      <c r="CT127" s="46">
        <f t="shared" si="675"/>
        <v>45103.100000000326</v>
      </c>
      <c r="CU127" s="45">
        <f>CU135+CU139+CU143+CU147+CU151+CU155+CU159+CU163+CU167+CU171+CU180</f>
        <v>3863.7</v>
      </c>
      <c r="CV127" s="46">
        <f t="shared" si="676"/>
        <v>48966.800000000323</v>
      </c>
      <c r="CW127" s="45">
        <f>CW135+CW139+CW143+CW147+CW151+CW155+CW159+CW163+CW167+CW171+CW180</f>
        <v>0</v>
      </c>
      <c r="CX127" s="46">
        <f t="shared" si="677"/>
        <v>48966.800000000323</v>
      </c>
      <c r="CY127" s="45">
        <f>CY135+CY139+CY143+CY147+CY151+CY155+CY159+CY163+CY167+CY171+CY180</f>
        <v>0</v>
      </c>
      <c r="CZ127" s="22">
        <f t="shared" si="678"/>
        <v>48966.800000000323</v>
      </c>
      <c r="DA127" s="47"/>
      <c r="DB127" s="48"/>
      <c r="DC127" s="55"/>
      <c r="DD127" s="49"/>
    </row>
    <row r="128" spans="1:108" ht="56.25" x14ac:dyDescent="0.3">
      <c r="A128" s="1" t="s">
        <v>184</v>
      </c>
      <c r="B128" s="64" t="s">
        <v>60</v>
      </c>
      <c r="C128" s="65" t="s">
        <v>58</v>
      </c>
      <c r="D128" s="21">
        <v>7202.2</v>
      </c>
      <c r="E128" s="21"/>
      <c r="F128" s="21">
        <f t="shared" si="494"/>
        <v>7202.2</v>
      </c>
      <c r="G128" s="21"/>
      <c r="H128" s="21">
        <f t="shared" si="632"/>
        <v>7202.2</v>
      </c>
      <c r="I128" s="21"/>
      <c r="J128" s="21">
        <f t="shared" si="633"/>
        <v>7202.2</v>
      </c>
      <c r="K128" s="21"/>
      <c r="L128" s="21">
        <f t="shared" si="634"/>
        <v>7202.2</v>
      </c>
      <c r="M128" s="21"/>
      <c r="N128" s="21">
        <f t="shared" si="635"/>
        <v>7202.2</v>
      </c>
      <c r="O128" s="21">
        <v>-7202.2</v>
      </c>
      <c r="P128" s="21">
        <f t="shared" si="636"/>
        <v>0</v>
      </c>
      <c r="Q128" s="21"/>
      <c r="R128" s="21">
        <f t="shared" si="637"/>
        <v>0</v>
      </c>
      <c r="S128" s="21"/>
      <c r="T128" s="21">
        <f t="shared" si="638"/>
        <v>0</v>
      </c>
      <c r="U128" s="21"/>
      <c r="V128" s="21">
        <f t="shared" si="639"/>
        <v>0</v>
      </c>
      <c r="W128" s="21"/>
      <c r="X128" s="21">
        <f t="shared" si="640"/>
        <v>0</v>
      </c>
      <c r="Y128" s="21"/>
      <c r="Z128" s="21">
        <f t="shared" si="641"/>
        <v>0</v>
      </c>
      <c r="AA128" s="21"/>
      <c r="AB128" s="21">
        <f t="shared" si="642"/>
        <v>0</v>
      </c>
      <c r="AC128" s="21"/>
      <c r="AD128" s="21">
        <f t="shared" si="643"/>
        <v>0</v>
      </c>
      <c r="AE128" s="21"/>
      <c r="AF128" s="21">
        <f t="shared" si="644"/>
        <v>0</v>
      </c>
      <c r="AG128" s="21"/>
      <c r="AH128" s="21">
        <f t="shared" si="645"/>
        <v>0</v>
      </c>
      <c r="AI128" s="21"/>
      <c r="AJ128" s="21">
        <f t="shared" si="646"/>
        <v>0</v>
      </c>
      <c r="AK128" s="21"/>
      <c r="AL128" s="21">
        <f t="shared" si="647"/>
        <v>0</v>
      </c>
      <c r="AM128" s="21"/>
      <c r="AN128" s="21">
        <f t="shared" si="648"/>
        <v>0</v>
      </c>
      <c r="AO128" s="21"/>
      <c r="AP128" s="21">
        <f t="shared" si="649"/>
        <v>0</v>
      </c>
      <c r="AQ128" s="40"/>
      <c r="AR128" s="21">
        <f t="shared" si="650"/>
        <v>0</v>
      </c>
      <c r="AS128" s="21">
        <v>0</v>
      </c>
      <c r="AT128" s="21"/>
      <c r="AU128" s="21">
        <f t="shared" si="496"/>
        <v>0</v>
      </c>
      <c r="AV128" s="21"/>
      <c r="AW128" s="21">
        <f t="shared" si="652"/>
        <v>0</v>
      </c>
      <c r="AX128" s="21"/>
      <c r="AY128" s="21">
        <f t="shared" si="653"/>
        <v>0</v>
      </c>
      <c r="AZ128" s="21"/>
      <c r="BA128" s="21">
        <f t="shared" si="654"/>
        <v>0</v>
      </c>
      <c r="BB128" s="21"/>
      <c r="BC128" s="21">
        <f t="shared" si="655"/>
        <v>0</v>
      </c>
      <c r="BD128" s="21">
        <v>7202.2</v>
      </c>
      <c r="BE128" s="21">
        <f t="shared" si="656"/>
        <v>7202.2</v>
      </c>
      <c r="BF128" s="21"/>
      <c r="BG128" s="21">
        <f t="shared" si="657"/>
        <v>7202.2</v>
      </c>
      <c r="BH128" s="21"/>
      <c r="BI128" s="21">
        <f t="shared" si="658"/>
        <v>7202.2</v>
      </c>
      <c r="BJ128" s="21"/>
      <c r="BK128" s="21">
        <f t="shared" si="659"/>
        <v>7202.2</v>
      </c>
      <c r="BL128" s="21"/>
      <c r="BM128" s="21">
        <f t="shared" si="660"/>
        <v>7202.2</v>
      </c>
      <c r="BN128" s="21"/>
      <c r="BO128" s="21">
        <f t="shared" si="661"/>
        <v>7202.2</v>
      </c>
      <c r="BP128" s="21"/>
      <c r="BQ128" s="21">
        <f t="shared" si="662"/>
        <v>7202.2</v>
      </c>
      <c r="BR128" s="21"/>
      <c r="BS128" s="21">
        <f t="shared" si="663"/>
        <v>7202.2</v>
      </c>
      <c r="BT128" s="21"/>
      <c r="BU128" s="21">
        <f t="shared" si="664"/>
        <v>7202.2</v>
      </c>
      <c r="BV128" s="40"/>
      <c r="BW128" s="21">
        <f t="shared" si="665"/>
        <v>7202.2</v>
      </c>
      <c r="BX128" s="21">
        <v>0</v>
      </c>
      <c r="BY128" s="21"/>
      <c r="BZ128" s="22">
        <f t="shared" si="510"/>
        <v>0</v>
      </c>
      <c r="CA128" s="21"/>
      <c r="CB128" s="22">
        <f t="shared" si="666"/>
        <v>0</v>
      </c>
      <c r="CC128" s="21"/>
      <c r="CD128" s="22">
        <f t="shared" si="667"/>
        <v>0</v>
      </c>
      <c r="CE128" s="21"/>
      <c r="CF128" s="22">
        <f t="shared" si="668"/>
        <v>0</v>
      </c>
      <c r="CG128" s="21"/>
      <c r="CH128" s="22">
        <f t="shared" si="669"/>
        <v>0</v>
      </c>
      <c r="CI128" s="21"/>
      <c r="CJ128" s="22">
        <f t="shared" si="670"/>
        <v>0</v>
      </c>
      <c r="CK128" s="21"/>
      <c r="CL128" s="22">
        <f t="shared" si="671"/>
        <v>0</v>
      </c>
      <c r="CM128" s="21"/>
      <c r="CN128" s="22">
        <f t="shared" si="672"/>
        <v>0</v>
      </c>
      <c r="CO128" s="21"/>
      <c r="CP128" s="22">
        <f t="shared" si="673"/>
        <v>0</v>
      </c>
      <c r="CQ128" s="21"/>
      <c r="CR128" s="22">
        <f t="shared" si="674"/>
        <v>0</v>
      </c>
      <c r="CS128" s="21"/>
      <c r="CT128" s="22">
        <f t="shared" si="675"/>
        <v>0</v>
      </c>
      <c r="CU128" s="21"/>
      <c r="CV128" s="22">
        <f t="shared" si="676"/>
        <v>0</v>
      </c>
      <c r="CW128" s="21"/>
      <c r="CX128" s="22">
        <f t="shared" si="677"/>
        <v>0</v>
      </c>
      <c r="CY128" s="40"/>
      <c r="CZ128" s="22">
        <f t="shared" si="678"/>
        <v>0</v>
      </c>
      <c r="DA128" s="12" t="s">
        <v>76</v>
      </c>
      <c r="DC128" s="5"/>
    </row>
    <row r="129" spans="1:107" ht="56.25" x14ac:dyDescent="0.3">
      <c r="A129" s="1" t="s">
        <v>185</v>
      </c>
      <c r="B129" s="64" t="s">
        <v>61</v>
      </c>
      <c r="C129" s="64" t="s">
        <v>58</v>
      </c>
      <c r="D129" s="21">
        <v>0</v>
      </c>
      <c r="E129" s="21"/>
      <c r="F129" s="21">
        <f t="shared" si="494"/>
        <v>0</v>
      </c>
      <c r="G129" s="21"/>
      <c r="H129" s="21">
        <f t="shared" si="632"/>
        <v>0</v>
      </c>
      <c r="I129" s="21"/>
      <c r="J129" s="21">
        <f t="shared" si="633"/>
        <v>0</v>
      </c>
      <c r="K129" s="21"/>
      <c r="L129" s="21">
        <f t="shared" si="634"/>
        <v>0</v>
      </c>
      <c r="M129" s="21"/>
      <c r="N129" s="21">
        <f t="shared" si="635"/>
        <v>0</v>
      </c>
      <c r="O129" s="21"/>
      <c r="P129" s="21">
        <f t="shared" si="636"/>
        <v>0</v>
      </c>
      <c r="Q129" s="21"/>
      <c r="R129" s="21">
        <f t="shared" si="637"/>
        <v>0</v>
      </c>
      <c r="S129" s="21"/>
      <c r="T129" s="21">
        <f t="shared" si="638"/>
        <v>0</v>
      </c>
      <c r="U129" s="21"/>
      <c r="V129" s="21">
        <f t="shared" si="639"/>
        <v>0</v>
      </c>
      <c r="W129" s="21"/>
      <c r="X129" s="21">
        <f t="shared" si="640"/>
        <v>0</v>
      </c>
      <c r="Y129" s="21"/>
      <c r="Z129" s="21">
        <f t="shared" si="641"/>
        <v>0</v>
      </c>
      <c r="AA129" s="21"/>
      <c r="AB129" s="21">
        <f t="shared" si="642"/>
        <v>0</v>
      </c>
      <c r="AC129" s="21"/>
      <c r="AD129" s="21">
        <f t="shared" si="643"/>
        <v>0</v>
      </c>
      <c r="AE129" s="21"/>
      <c r="AF129" s="21">
        <f t="shared" si="644"/>
        <v>0</v>
      </c>
      <c r="AG129" s="21"/>
      <c r="AH129" s="21">
        <f t="shared" si="645"/>
        <v>0</v>
      </c>
      <c r="AI129" s="21"/>
      <c r="AJ129" s="21">
        <f t="shared" si="646"/>
        <v>0</v>
      </c>
      <c r="AK129" s="21"/>
      <c r="AL129" s="21">
        <f t="shared" si="647"/>
        <v>0</v>
      </c>
      <c r="AM129" s="21"/>
      <c r="AN129" s="21">
        <f t="shared" si="648"/>
        <v>0</v>
      </c>
      <c r="AO129" s="21"/>
      <c r="AP129" s="21">
        <f t="shared" si="649"/>
        <v>0</v>
      </c>
      <c r="AQ129" s="40"/>
      <c r="AR129" s="21">
        <f t="shared" si="650"/>
        <v>0</v>
      </c>
      <c r="AS129" s="21">
        <v>9362.9</v>
      </c>
      <c r="AT129" s="21"/>
      <c r="AU129" s="21">
        <f t="shared" si="496"/>
        <v>9362.9</v>
      </c>
      <c r="AV129" s="21"/>
      <c r="AW129" s="21">
        <f t="shared" si="652"/>
        <v>9362.9</v>
      </c>
      <c r="AX129" s="21"/>
      <c r="AY129" s="21">
        <f t="shared" si="653"/>
        <v>9362.9</v>
      </c>
      <c r="AZ129" s="21"/>
      <c r="BA129" s="21">
        <f t="shared" si="654"/>
        <v>9362.9</v>
      </c>
      <c r="BB129" s="21"/>
      <c r="BC129" s="21">
        <f t="shared" si="655"/>
        <v>9362.9</v>
      </c>
      <c r="BD129" s="21"/>
      <c r="BE129" s="21">
        <f t="shared" si="656"/>
        <v>9362.9</v>
      </c>
      <c r="BF129" s="21"/>
      <c r="BG129" s="21">
        <f t="shared" si="657"/>
        <v>9362.9</v>
      </c>
      <c r="BH129" s="21"/>
      <c r="BI129" s="21">
        <f t="shared" si="658"/>
        <v>9362.9</v>
      </c>
      <c r="BJ129" s="21"/>
      <c r="BK129" s="21">
        <f t="shared" si="659"/>
        <v>9362.9</v>
      </c>
      <c r="BL129" s="21"/>
      <c r="BM129" s="21">
        <f t="shared" si="660"/>
        <v>9362.9</v>
      </c>
      <c r="BN129" s="21"/>
      <c r="BO129" s="21">
        <f t="shared" si="661"/>
        <v>9362.9</v>
      </c>
      <c r="BP129" s="21"/>
      <c r="BQ129" s="21">
        <f t="shared" si="662"/>
        <v>9362.9</v>
      </c>
      <c r="BR129" s="21"/>
      <c r="BS129" s="21">
        <f t="shared" si="663"/>
        <v>9362.9</v>
      </c>
      <c r="BT129" s="21"/>
      <c r="BU129" s="21">
        <f t="shared" si="664"/>
        <v>9362.9</v>
      </c>
      <c r="BV129" s="40"/>
      <c r="BW129" s="21">
        <f t="shared" si="665"/>
        <v>9362.9</v>
      </c>
      <c r="BX129" s="22">
        <v>0</v>
      </c>
      <c r="BY129" s="21"/>
      <c r="BZ129" s="22">
        <f t="shared" si="510"/>
        <v>0</v>
      </c>
      <c r="CA129" s="21"/>
      <c r="CB129" s="22">
        <f t="shared" si="666"/>
        <v>0</v>
      </c>
      <c r="CC129" s="21"/>
      <c r="CD129" s="22">
        <f t="shared" si="667"/>
        <v>0</v>
      </c>
      <c r="CE129" s="21"/>
      <c r="CF129" s="22">
        <f t="shared" si="668"/>
        <v>0</v>
      </c>
      <c r="CG129" s="21"/>
      <c r="CH129" s="22">
        <f t="shared" si="669"/>
        <v>0</v>
      </c>
      <c r="CI129" s="21"/>
      <c r="CJ129" s="22">
        <f t="shared" si="670"/>
        <v>0</v>
      </c>
      <c r="CK129" s="21"/>
      <c r="CL129" s="22">
        <f t="shared" si="671"/>
        <v>0</v>
      </c>
      <c r="CM129" s="21"/>
      <c r="CN129" s="22">
        <f t="shared" si="672"/>
        <v>0</v>
      </c>
      <c r="CO129" s="21"/>
      <c r="CP129" s="22">
        <f t="shared" si="673"/>
        <v>0</v>
      </c>
      <c r="CQ129" s="21"/>
      <c r="CR129" s="22">
        <f t="shared" si="674"/>
        <v>0</v>
      </c>
      <c r="CS129" s="21"/>
      <c r="CT129" s="22">
        <f t="shared" si="675"/>
        <v>0</v>
      </c>
      <c r="CU129" s="21"/>
      <c r="CV129" s="22">
        <f t="shared" si="676"/>
        <v>0</v>
      </c>
      <c r="CW129" s="21"/>
      <c r="CX129" s="22">
        <f t="shared" si="677"/>
        <v>0</v>
      </c>
      <c r="CY129" s="40"/>
      <c r="CZ129" s="22">
        <f t="shared" si="678"/>
        <v>0</v>
      </c>
      <c r="DA129" s="12" t="s">
        <v>77</v>
      </c>
      <c r="DC129" s="5"/>
    </row>
    <row r="130" spans="1:107" ht="56.25" hidden="1" x14ac:dyDescent="0.3">
      <c r="A130" s="1" t="s">
        <v>186</v>
      </c>
      <c r="B130" s="33" t="s">
        <v>62</v>
      </c>
      <c r="C130" s="29" t="s">
        <v>58</v>
      </c>
      <c r="D130" s="21">
        <v>7202.2</v>
      </c>
      <c r="E130" s="21"/>
      <c r="F130" s="21">
        <f t="shared" si="494"/>
        <v>7202.2</v>
      </c>
      <c r="G130" s="21"/>
      <c r="H130" s="21">
        <f t="shared" si="632"/>
        <v>7202.2</v>
      </c>
      <c r="I130" s="21"/>
      <c r="J130" s="21">
        <f t="shared" si="633"/>
        <v>7202.2</v>
      </c>
      <c r="K130" s="21"/>
      <c r="L130" s="21">
        <f t="shared" si="634"/>
        <v>7202.2</v>
      </c>
      <c r="M130" s="21"/>
      <c r="N130" s="21">
        <f t="shared" si="635"/>
        <v>7202.2</v>
      </c>
      <c r="O130" s="21">
        <v>-7202.2</v>
      </c>
      <c r="P130" s="21">
        <f t="shared" si="636"/>
        <v>0</v>
      </c>
      <c r="Q130" s="21"/>
      <c r="R130" s="21">
        <f t="shared" si="637"/>
        <v>0</v>
      </c>
      <c r="S130" s="21"/>
      <c r="T130" s="21">
        <f t="shared" si="638"/>
        <v>0</v>
      </c>
      <c r="U130" s="21"/>
      <c r="V130" s="21">
        <f t="shared" si="639"/>
        <v>0</v>
      </c>
      <c r="W130" s="21"/>
      <c r="X130" s="21">
        <f t="shared" si="640"/>
        <v>0</v>
      </c>
      <c r="Y130" s="21"/>
      <c r="Z130" s="21">
        <f t="shared" si="641"/>
        <v>0</v>
      </c>
      <c r="AA130" s="21"/>
      <c r="AB130" s="21">
        <f t="shared" si="642"/>
        <v>0</v>
      </c>
      <c r="AC130" s="21"/>
      <c r="AD130" s="21">
        <f t="shared" si="643"/>
        <v>0</v>
      </c>
      <c r="AE130" s="21"/>
      <c r="AF130" s="21">
        <f t="shared" si="644"/>
        <v>0</v>
      </c>
      <c r="AG130" s="21"/>
      <c r="AH130" s="21">
        <f t="shared" si="645"/>
        <v>0</v>
      </c>
      <c r="AI130" s="21"/>
      <c r="AJ130" s="21">
        <f t="shared" si="646"/>
        <v>0</v>
      </c>
      <c r="AK130" s="21"/>
      <c r="AL130" s="21">
        <f t="shared" si="647"/>
        <v>0</v>
      </c>
      <c r="AM130" s="21"/>
      <c r="AN130" s="21">
        <f t="shared" si="648"/>
        <v>0</v>
      </c>
      <c r="AO130" s="21"/>
      <c r="AP130" s="21">
        <f t="shared" si="649"/>
        <v>0</v>
      </c>
      <c r="AQ130" s="40"/>
      <c r="AR130" s="21">
        <f t="shared" si="650"/>
        <v>0</v>
      </c>
      <c r="AS130" s="21">
        <v>40000</v>
      </c>
      <c r="AT130" s="21"/>
      <c r="AU130" s="21">
        <f t="shared" si="496"/>
        <v>40000</v>
      </c>
      <c r="AV130" s="21"/>
      <c r="AW130" s="21">
        <f t="shared" si="652"/>
        <v>40000</v>
      </c>
      <c r="AX130" s="21"/>
      <c r="AY130" s="21">
        <f t="shared" si="653"/>
        <v>40000</v>
      </c>
      <c r="AZ130" s="21"/>
      <c r="BA130" s="21">
        <f t="shared" si="654"/>
        <v>40000</v>
      </c>
      <c r="BB130" s="21"/>
      <c r="BC130" s="21">
        <f t="shared" si="655"/>
        <v>40000</v>
      </c>
      <c r="BD130" s="21">
        <v>7202.2</v>
      </c>
      <c r="BE130" s="21">
        <f t="shared" si="656"/>
        <v>47202.2</v>
      </c>
      <c r="BF130" s="21"/>
      <c r="BG130" s="21">
        <f t="shared" si="657"/>
        <v>47202.2</v>
      </c>
      <c r="BH130" s="21"/>
      <c r="BI130" s="21">
        <f t="shared" si="658"/>
        <v>47202.2</v>
      </c>
      <c r="BJ130" s="21"/>
      <c r="BK130" s="21">
        <f t="shared" si="659"/>
        <v>47202.2</v>
      </c>
      <c r="BL130" s="21">
        <v>-47202.2</v>
      </c>
      <c r="BM130" s="21">
        <f t="shared" si="660"/>
        <v>0</v>
      </c>
      <c r="BN130" s="21"/>
      <c r="BO130" s="21">
        <f t="shared" si="661"/>
        <v>0</v>
      </c>
      <c r="BP130" s="21"/>
      <c r="BQ130" s="21">
        <f t="shared" si="662"/>
        <v>0</v>
      </c>
      <c r="BR130" s="21"/>
      <c r="BS130" s="21">
        <f t="shared" si="663"/>
        <v>0</v>
      </c>
      <c r="BT130" s="21"/>
      <c r="BU130" s="21">
        <f t="shared" si="664"/>
        <v>0</v>
      </c>
      <c r="BV130" s="40"/>
      <c r="BW130" s="21">
        <f t="shared" si="665"/>
        <v>0</v>
      </c>
      <c r="BX130" s="22">
        <v>47321.2</v>
      </c>
      <c r="BY130" s="21"/>
      <c r="BZ130" s="22">
        <f t="shared" si="510"/>
        <v>47321.2</v>
      </c>
      <c r="CA130" s="21"/>
      <c r="CB130" s="22">
        <f t="shared" si="666"/>
        <v>47321.2</v>
      </c>
      <c r="CC130" s="21"/>
      <c r="CD130" s="22">
        <f t="shared" si="667"/>
        <v>47321.2</v>
      </c>
      <c r="CE130" s="21"/>
      <c r="CF130" s="22">
        <f t="shared" si="668"/>
        <v>47321.2</v>
      </c>
      <c r="CG130" s="21"/>
      <c r="CH130" s="22">
        <f t="shared" si="669"/>
        <v>47321.2</v>
      </c>
      <c r="CI130" s="21"/>
      <c r="CJ130" s="22">
        <f t="shared" si="670"/>
        <v>47321.2</v>
      </c>
      <c r="CK130" s="21"/>
      <c r="CL130" s="22">
        <f t="shared" si="671"/>
        <v>47321.2</v>
      </c>
      <c r="CM130" s="21"/>
      <c r="CN130" s="22">
        <f t="shared" si="672"/>
        <v>47321.2</v>
      </c>
      <c r="CO130" s="21">
        <v>-47321.2</v>
      </c>
      <c r="CP130" s="22">
        <f t="shared" si="673"/>
        <v>0</v>
      </c>
      <c r="CQ130" s="21"/>
      <c r="CR130" s="22">
        <f t="shared" si="674"/>
        <v>0</v>
      </c>
      <c r="CS130" s="21"/>
      <c r="CT130" s="22">
        <f t="shared" si="675"/>
        <v>0</v>
      </c>
      <c r="CU130" s="21"/>
      <c r="CV130" s="22">
        <f t="shared" si="676"/>
        <v>0</v>
      </c>
      <c r="CW130" s="21"/>
      <c r="CX130" s="22">
        <f t="shared" si="677"/>
        <v>0</v>
      </c>
      <c r="CY130" s="40"/>
      <c r="CZ130" s="22">
        <f t="shared" si="678"/>
        <v>0</v>
      </c>
      <c r="DA130" s="13" t="s">
        <v>78</v>
      </c>
      <c r="DB130" s="7" t="s">
        <v>28</v>
      </c>
      <c r="DC130" s="5"/>
    </row>
    <row r="131" spans="1:107" ht="56.25" x14ac:dyDescent="0.3">
      <c r="A131" s="1" t="s">
        <v>186</v>
      </c>
      <c r="B131" s="64" t="s">
        <v>63</v>
      </c>
      <c r="C131" s="64" t="s">
        <v>58</v>
      </c>
      <c r="D131" s="21">
        <v>0</v>
      </c>
      <c r="E131" s="21"/>
      <c r="F131" s="21">
        <f t="shared" si="494"/>
        <v>0</v>
      </c>
      <c r="G131" s="21"/>
      <c r="H131" s="21">
        <f t="shared" si="632"/>
        <v>0</v>
      </c>
      <c r="I131" s="21"/>
      <c r="J131" s="21">
        <f t="shared" si="633"/>
        <v>0</v>
      </c>
      <c r="K131" s="21"/>
      <c r="L131" s="21">
        <f t="shared" si="634"/>
        <v>0</v>
      </c>
      <c r="M131" s="21"/>
      <c r="N131" s="21">
        <f t="shared" si="635"/>
        <v>0</v>
      </c>
      <c r="O131" s="21"/>
      <c r="P131" s="21">
        <f t="shared" si="636"/>
        <v>0</v>
      </c>
      <c r="Q131" s="21"/>
      <c r="R131" s="21">
        <f t="shared" si="637"/>
        <v>0</v>
      </c>
      <c r="S131" s="21"/>
      <c r="T131" s="21">
        <f t="shared" si="638"/>
        <v>0</v>
      </c>
      <c r="U131" s="21"/>
      <c r="V131" s="21">
        <f t="shared" si="639"/>
        <v>0</v>
      </c>
      <c r="W131" s="21"/>
      <c r="X131" s="21">
        <f t="shared" si="640"/>
        <v>0</v>
      </c>
      <c r="Y131" s="21"/>
      <c r="Z131" s="21">
        <f t="shared" si="641"/>
        <v>0</v>
      </c>
      <c r="AA131" s="21"/>
      <c r="AB131" s="21">
        <f t="shared" si="642"/>
        <v>0</v>
      </c>
      <c r="AC131" s="21"/>
      <c r="AD131" s="21">
        <f t="shared" si="643"/>
        <v>0</v>
      </c>
      <c r="AE131" s="21"/>
      <c r="AF131" s="21">
        <f t="shared" si="644"/>
        <v>0</v>
      </c>
      <c r="AG131" s="21"/>
      <c r="AH131" s="21">
        <f t="shared" si="645"/>
        <v>0</v>
      </c>
      <c r="AI131" s="21"/>
      <c r="AJ131" s="21">
        <f t="shared" si="646"/>
        <v>0</v>
      </c>
      <c r="AK131" s="21"/>
      <c r="AL131" s="21">
        <f t="shared" si="647"/>
        <v>0</v>
      </c>
      <c r="AM131" s="21"/>
      <c r="AN131" s="21">
        <f t="shared" si="648"/>
        <v>0</v>
      </c>
      <c r="AO131" s="21"/>
      <c r="AP131" s="21">
        <f t="shared" si="649"/>
        <v>0</v>
      </c>
      <c r="AQ131" s="40"/>
      <c r="AR131" s="21">
        <f t="shared" si="650"/>
        <v>0</v>
      </c>
      <c r="AS131" s="21">
        <v>14272.2</v>
      </c>
      <c r="AT131" s="21">
        <v>-5289.8</v>
      </c>
      <c r="AU131" s="21">
        <f t="shared" si="496"/>
        <v>8982.4000000000015</v>
      </c>
      <c r="AV131" s="21"/>
      <c r="AW131" s="21">
        <f t="shared" si="652"/>
        <v>8982.4000000000015</v>
      </c>
      <c r="AX131" s="21"/>
      <c r="AY131" s="21">
        <f t="shared" si="653"/>
        <v>8982.4000000000015</v>
      </c>
      <c r="AZ131" s="21"/>
      <c r="BA131" s="21">
        <f t="shared" si="654"/>
        <v>8982.4000000000015</v>
      </c>
      <c r="BB131" s="21"/>
      <c r="BC131" s="21">
        <f t="shared" si="655"/>
        <v>8982.4000000000015</v>
      </c>
      <c r="BD131" s="21"/>
      <c r="BE131" s="21">
        <f t="shared" si="656"/>
        <v>8982.4000000000015</v>
      </c>
      <c r="BF131" s="21"/>
      <c r="BG131" s="21">
        <f t="shared" si="657"/>
        <v>8982.4000000000015</v>
      </c>
      <c r="BH131" s="21"/>
      <c r="BI131" s="21">
        <f t="shared" si="658"/>
        <v>8982.4000000000015</v>
      </c>
      <c r="BJ131" s="21"/>
      <c r="BK131" s="21">
        <f t="shared" si="659"/>
        <v>8982.4000000000015</v>
      </c>
      <c r="BL131" s="21"/>
      <c r="BM131" s="21">
        <f t="shared" si="660"/>
        <v>8982.4000000000015</v>
      </c>
      <c r="BN131" s="21"/>
      <c r="BO131" s="21">
        <f t="shared" si="661"/>
        <v>8982.4000000000015</v>
      </c>
      <c r="BP131" s="21"/>
      <c r="BQ131" s="21">
        <f t="shared" si="662"/>
        <v>8982.4000000000015</v>
      </c>
      <c r="BR131" s="21"/>
      <c r="BS131" s="21">
        <f t="shared" si="663"/>
        <v>8982.4000000000015</v>
      </c>
      <c r="BT131" s="21"/>
      <c r="BU131" s="21">
        <f t="shared" si="664"/>
        <v>8982.4000000000015</v>
      </c>
      <c r="BV131" s="40"/>
      <c r="BW131" s="21">
        <f t="shared" si="665"/>
        <v>8982.4000000000015</v>
      </c>
      <c r="BX131" s="22">
        <v>0</v>
      </c>
      <c r="BY131" s="21"/>
      <c r="BZ131" s="22">
        <f t="shared" si="510"/>
        <v>0</v>
      </c>
      <c r="CA131" s="21"/>
      <c r="CB131" s="22">
        <f t="shared" si="666"/>
        <v>0</v>
      </c>
      <c r="CC131" s="21"/>
      <c r="CD131" s="22">
        <f t="shared" si="667"/>
        <v>0</v>
      </c>
      <c r="CE131" s="21"/>
      <c r="CF131" s="22">
        <f t="shared" si="668"/>
        <v>0</v>
      </c>
      <c r="CG131" s="21"/>
      <c r="CH131" s="22">
        <f t="shared" si="669"/>
        <v>0</v>
      </c>
      <c r="CI131" s="21"/>
      <c r="CJ131" s="22">
        <f t="shared" si="670"/>
        <v>0</v>
      </c>
      <c r="CK131" s="21"/>
      <c r="CL131" s="22">
        <f t="shared" si="671"/>
        <v>0</v>
      </c>
      <c r="CM131" s="21"/>
      <c r="CN131" s="22">
        <f t="shared" si="672"/>
        <v>0</v>
      </c>
      <c r="CO131" s="21"/>
      <c r="CP131" s="22">
        <f t="shared" si="673"/>
        <v>0</v>
      </c>
      <c r="CQ131" s="21"/>
      <c r="CR131" s="22">
        <f t="shared" si="674"/>
        <v>0</v>
      </c>
      <c r="CS131" s="21"/>
      <c r="CT131" s="22">
        <f t="shared" si="675"/>
        <v>0</v>
      </c>
      <c r="CU131" s="21"/>
      <c r="CV131" s="22">
        <f t="shared" si="676"/>
        <v>0</v>
      </c>
      <c r="CW131" s="21"/>
      <c r="CX131" s="22">
        <f t="shared" si="677"/>
        <v>0</v>
      </c>
      <c r="CY131" s="40"/>
      <c r="CZ131" s="22">
        <f t="shared" si="678"/>
        <v>0</v>
      </c>
      <c r="DA131" s="12" t="s">
        <v>79</v>
      </c>
      <c r="DC131" s="5"/>
    </row>
    <row r="132" spans="1:107" ht="56.25" hidden="1" x14ac:dyDescent="0.3">
      <c r="A132" s="1" t="s">
        <v>187</v>
      </c>
      <c r="B132" s="62" t="s">
        <v>64</v>
      </c>
      <c r="C132" s="63" t="s">
        <v>58</v>
      </c>
      <c r="D132" s="21">
        <f>D134+D135</f>
        <v>70278.000000000015</v>
      </c>
      <c r="E132" s="21">
        <f>E134+E135</f>
        <v>0</v>
      </c>
      <c r="F132" s="21">
        <f t="shared" si="494"/>
        <v>70278.000000000015</v>
      </c>
      <c r="G132" s="21">
        <f>G134+G135</f>
        <v>33247.040000000001</v>
      </c>
      <c r="H132" s="21">
        <f t="shared" si="632"/>
        <v>103525.04000000001</v>
      </c>
      <c r="I132" s="21">
        <f>I134+I135</f>
        <v>0</v>
      </c>
      <c r="J132" s="21">
        <f t="shared" si="633"/>
        <v>103525.04000000001</v>
      </c>
      <c r="K132" s="21">
        <f>K134+K135</f>
        <v>0</v>
      </c>
      <c r="L132" s="21">
        <f t="shared" si="634"/>
        <v>103525.04000000001</v>
      </c>
      <c r="M132" s="21">
        <f>M134+M135</f>
        <v>0</v>
      </c>
      <c r="N132" s="21">
        <f t="shared" si="635"/>
        <v>103525.04000000001</v>
      </c>
      <c r="O132" s="21">
        <f>O134+O135</f>
        <v>-70278</v>
      </c>
      <c r="P132" s="21">
        <f t="shared" si="636"/>
        <v>33247.040000000008</v>
      </c>
      <c r="Q132" s="21">
        <f>Q134+Q135</f>
        <v>0</v>
      </c>
      <c r="R132" s="21">
        <f t="shared" si="637"/>
        <v>33247.040000000008</v>
      </c>
      <c r="S132" s="21">
        <f>S134+S135</f>
        <v>0</v>
      </c>
      <c r="T132" s="21">
        <f t="shared" si="638"/>
        <v>33247.040000000008</v>
      </c>
      <c r="U132" s="21">
        <f>U134+U135</f>
        <v>0</v>
      </c>
      <c r="V132" s="21">
        <f t="shared" si="639"/>
        <v>33247.040000000008</v>
      </c>
      <c r="W132" s="21">
        <f>W134+W135</f>
        <v>0</v>
      </c>
      <c r="X132" s="21">
        <f t="shared" si="640"/>
        <v>33247.040000000008</v>
      </c>
      <c r="Y132" s="21">
        <f>Y134+Y135</f>
        <v>0</v>
      </c>
      <c r="Z132" s="21">
        <f t="shared" si="641"/>
        <v>33247.040000000008</v>
      </c>
      <c r="AA132" s="21">
        <f>AA134+AA135</f>
        <v>0</v>
      </c>
      <c r="AB132" s="21">
        <f t="shared" si="642"/>
        <v>33247.040000000008</v>
      </c>
      <c r="AC132" s="21">
        <f>AC134+AC135</f>
        <v>0</v>
      </c>
      <c r="AD132" s="21">
        <f t="shared" si="643"/>
        <v>33247.040000000008</v>
      </c>
      <c r="AE132" s="21">
        <f>AE134+AE135</f>
        <v>0</v>
      </c>
      <c r="AF132" s="21">
        <f t="shared" si="644"/>
        <v>33247.040000000008</v>
      </c>
      <c r="AG132" s="21">
        <f>AG134+AG135</f>
        <v>0</v>
      </c>
      <c r="AH132" s="21">
        <f t="shared" si="645"/>
        <v>33247.040000000008</v>
      </c>
      <c r="AI132" s="21">
        <f>AI134+AI135</f>
        <v>0</v>
      </c>
      <c r="AJ132" s="21">
        <f t="shared" si="646"/>
        <v>33247.040000000008</v>
      </c>
      <c r="AK132" s="21">
        <f>AK134+AK135</f>
        <v>0</v>
      </c>
      <c r="AL132" s="21">
        <f t="shared" si="647"/>
        <v>33247.040000000008</v>
      </c>
      <c r="AM132" s="21">
        <f>AM134+AM135</f>
        <v>0</v>
      </c>
      <c r="AN132" s="21">
        <f t="shared" si="648"/>
        <v>33247.040000000008</v>
      </c>
      <c r="AO132" s="21">
        <f>AO134+AO135</f>
        <v>0</v>
      </c>
      <c r="AP132" s="21">
        <f t="shared" si="649"/>
        <v>33247.040000000008</v>
      </c>
      <c r="AQ132" s="40">
        <f>AQ134</f>
        <v>-33247.040000000001</v>
      </c>
      <c r="AR132" s="21">
        <f t="shared" si="650"/>
        <v>0</v>
      </c>
      <c r="AS132" s="21">
        <f t="shared" ref="AS132:BX132" si="680">AS134+AS135</f>
        <v>386640.1</v>
      </c>
      <c r="AT132" s="21">
        <f>AT134+AT135</f>
        <v>0</v>
      </c>
      <c r="AU132" s="21">
        <f t="shared" si="496"/>
        <v>386640.1</v>
      </c>
      <c r="AV132" s="21">
        <f>AV134+AV135</f>
        <v>0</v>
      </c>
      <c r="AW132" s="21">
        <f t="shared" si="652"/>
        <v>386640.1</v>
      </c>
      <c r="AX132" s="21">
        <f>AX134+AX135</f>
        <v>0</v>
      </c>
      <c r="AY132" s="21">
        <f t="shared" si="653"/>
        <v>386640.1</v>
      </c>
      <c r="AZ132" s="21">
        <f>AZ134+AZ135</f>
        <v>0</v>
      </c>
      <c r="BA132" s="21">
        <f t="shared" si="654"/>
        <v>386640.1</v>
      </c>
      <c r="BB132" s="21">
        <f>BB134+BB135</f>
        <v>0</v>
      </c>
      <c r="BC132" s="21">
        <f t="shared" si="655"/>
        <v>386640.1</v>
      </c>
      <c r="BD132" s="21">
        <f>BD134+BD135</f>
        <v>-386640.1</v>
      </c>
      <c r="BE132" s="21">
        <f t="shared" si="656"/>
        <v>0</v>
      </c>
      <c r="BF132" s="21">
        <f>BF134+BF135</f>
        <v>0</v>
      </c>
      <c r="BG132" s="21">
        <f t="shared" si="657"/>
        <v>0</v>
      </c>
      <c r="BH132" s="21">
        <f>BH134+BH135</f>
        <v>0</v>
      </c>
      <c r="BI132" s="21">
        <f t="shared" si="658"/>
        <v>0</v>
      </c>
      <c r="BJ132" s="21">
        <f>BJ134+BJ135</f>
        <v>0</v>
      </c>
      <c r="BK132" s="21">
        <f t="shared" si="659"/>
        <v>0</v>
      </c>
      <c r="BL132" s="21">
        <f>BL134+BL135</f>
        <v>0</v>
      </c>
      <c r="BM132" s="21">
        <f t="shared" si="660"/>
        <v>0</v>
      </c>
      <c r="BN132" s="21">
        <f>BN134+BN135</f>
        <v>0</v>
      </c>
      <c r="BO132" s="21">
        <f t="shared" si="661"/>
        <v>0</v>
      </c>
      <c r="BP132" s="21">
        <f>BP134+BP135</f>
        <v>0</v>
      </c>
      <c r="BQ132" s="21">
        <f t="shared" si="662"/>
        <v>0</v>
      </c>
      <c r="BR132" s="21">
        <f>BR134+BR135</f>
        <v>0</v>
      </c>
      <c r="BS132" s="21">
        <f t="shared" si="663"/>
        <v>0</v>
      </c>
      <c r="BT132" s="21">
        <f>BT134+BT135</f>
        <v>0</v>
      </c>
      <c r="BU132" s="21">
        <f t="shared" si="664"/>
        <v>0</v>
      </c>
      <c r="BV132" s="40">
        <f>BV134+BV135</f>
        <v>0</v>
      </c>
      <c r="BW132" s="21">
        <f t="shared" si="665"/>
        <v>0</v>
      </c>
      <c r="BX132" s="21">
        <f t="shared" si="680"/>
        <v>1112029.8000000003</v>
      </c>
      <c r="BY132" s="21">
        <f>BY134+BY135</f>
        <v>0</v>
      </c>
      <c r="BZ132" s="22">
        <f t="shared" si="510"/>
        <v>1112029.8000000003</v>
      </c>
      <c r="CA132" s="21">
        <f>CA134+CA135</f>
        <v>0</v>
      </c>
      <c r="CB132" s="22">
        <f t="shared" si="666"/>
        <v>1112029.8000000003</v>
      </c>
      <c r="CC132" s="21">
        <f>CC134+CC135</f>
        <v>0</v>
      </c>
      <c r="CD132" s="22">
        <f t="shared" si="667"/>
        <v>1112029.8000000003</v>
      </c>
      <c r="CE132" s="21">
        <f>CE134+CE135</f>
        <v>0</v>
      </c>
      <c r="CF132" s="22">
        <f t="shared" si="668"/>
        <v>1112029.8000000003</v>
      </c>
      <c r="CG132" s="21">
        <f>CG134+CG135</f>
        <v>0</v>
      </c>
      <c r="CH132" s="22">
        <f t="shared" si="669"/>
        <v>1112029.8000000003</v>
      </c>
      <c r="CI132" s="21">
        <f>CI134+CI135</f>
        <v>-1112029.7999999998</v>
      </c>
      <c r="CJ132" s="22">
        <f t="shared" si="670"/>
        <v>0</v>
      </c>
      <c r="CK132" s="21">
        <f>CK134+CK135</f>
        <v>0</v>
      </c>
      <c r="CL132" s="22">
        <f t="shared" si="671"/>
        <v>0</v>
      </c>
      <c r="CM132" s="21">
        <f>CM134+CM135</f>
        <v>0</v>
      </c>
      <c r="CN132" s="22">
        <f t="shared" si="672"/>
        <v>0</v>
      </c>
      <c r="CO132" s="21">
        <f>CO134+CO135</f>
        <v>0</v>
      </c>
      <c r="CP132" s="22">
        <f t="shared" si="673"/>
        <v>0</v>
      </c>
      <c r="CQ132" s="21">
        <f>CQ134+CQ135</f>
        <v>0</v>
      </c>
      <c r="CR132" s="22">
        <f t="shared" si="674"/>
        <v>0</v>
      </c>
      <c r="CS132" s="21">
        <f>CS134+CS135</f>
        <v>0</v>
      </c>
      <c r="CT132" s="22">
        <f t="shared" si="675"/>
        <v>0</v>
      </c>
      <c r="CU132" s="21">
        <f>CU134+CU135</f>
        <v>0</v>
      </c>
      <c r="CV132" s="22">
        <f t="shared" si="676"/>
        <v>0</v>
      </c>
      <c r="CW132" s="21">
        <f>CW134+CW135</f>
        <v>0</v>
      </c>
      <c r="CX132" s="22">
        <f t="shared" si="677"/>
        <v>0</v>
      </c>
      <c r="CY132" s="40">
        <f>CY134+CY135</f>
        <v>0</v>
      </c>
      <c r="CZ132" s="22">
        <f t="shared" si="678"/>
        <v>0</v>
      </c>
      <c r="DA132" s="12"/>
      <c r="DB132" s="7" t="s">
        <v>28</v>
      </c>
      <c r="DC132" s="5"/>
    </row>
    <row r="133" spans="1:107" hidden="1" x14ac:dyDescent="0.3">
      <c r="A133" s="1"/>
      <c r="B133" s="33" t="s">
        <v>5</v>
      </c>
      <c r="C133" s="34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40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40"/>
      <c r="BW133" s="21"/>
      <c r="BX133" s="22"/>
      <c r="BY133" s="21"/>
      <c r="BZ133" s="22"/>
      <c r="CA133" s="21"/>
      <c r="CB133" s="22"/>
      <c r="CC133" s="21"/>
      <c r="CD133" s="22"/>
      <c r="CE133" s="21"/>
      <c r="CF133" s="22"/>
      <c r="CG133" s="21"/>
      <c r="CH133" s="22"/>
      <c r="CI133" s="21"/>
      <c r="CJ133" s="22"/>
      <c r="CK133" s="21"/>
      <c r="CL133" s="22"/>
      <c r="CM133" s="21"/>
      <c r="CN133" s="22"/>
      <c r="CO133" s="21"/>
      <c r="CP133" s="22"/>
      <c r="CQ133" s="21"/>
      <c r="CR133" s="22"/>
      <c r="CS133" s="21"/>
      <c r="CT133" s="22"/>
      <c r="CU133" s="21"/>
      <c r="CV133" s="22"/>
      <c r="CW133" s="21"/>
      <c r="CX133" s="22"/>
      <c r="CY133" s="40"/>
      <c r="CZ133" s="22"/>
      <c r="DA133" s="12"/>
      <c r="DB133" s="7" t="s">
        <v>28</v>
      </c>
      <c r="DC133" s="5"/>
    </row>
    <row r="134" spans="1:107" hidden="1" x14ac:dyDescent="0.3">
      <c r="A134" s="1"/>
      <c r="B134" s="15" t="s">
        <v>6</v>
      </c>
      <c r="C134" s="6"/>
      <c r="D134" s="21">
        <v>25379.1</v>
      </c>
      <c r="E134" s="21"/>
      <c r="F134" s="21">
        <f t="shared" si="494"/>
        <v>25379.1</v>
      </c>
      <c r="G134" s="21">
        <v>33247.040000000001</v>
      </c>
      <c r="H134" s="21">
        <f t="shared" ref="H134:H136" si="681">F134+G134</f>
        <v>58626.14</v>
      </c>
      <c r="I134" s="21"/>
      <c r="J134" s="21">
        <f>H134+I134</f>
        <v>58626.14</v>
      </c>
      <c r="K134" s="21"/>
      <c r="L134" s="21">
        <f>J134+K134</f>
        <v>58626.14</v>
      </c>
      <c r="M134" s="21"/>
      <c r="N134" s="21">
        <f>L134+M134</f>
        <v>58626.14</v>
      </c>
      <c r="O134" s="21">
        <v>-25379.1</v>
      </c>
      <c r="P134" s="21">
        <f>N134+O134</f>
        <v>33247.040000000001</v>
      </c>
      <c r="Q134" s="21"/>
      <c r="R134" s="21">
        <f>P134+Q134</f>
        <v>33247.040000000001</v>
      </c>
      <c r="S134" s="21"/>
      <c r="T134" s="21">
        <f>R134+S134</f>
        <v>33247.040000000001</v>
      </c>
      <c r="U134" s="21"/>
      <c r="V134" s="21">
        <f>T134+U134</f>
        <v>33247.040000000001</v>
      </c>
      <c r="W134" s="21"/>
      <c r="X134" s="21">
        <f>V134+W134</f>
        <v>33247.040000000001</v>
      </c>
      <c r="Y134" s="21"/>
      <c r="Z134" s="21">
        <f>X134+Y134</f>
        <v>33247.040000000001</v>
      </c>
      <c r="AA134" s="21"/>
      <c r="AB134" s="21">
        <f>Z134+AA134</f>
        <v>33247.040000000001</v>
      </c>
      <c r="AC134" s="21"/>
      <c r="AD134" s="21">
        <f>AB134+AC134</f>
        <v>33247.040000000001</v>
      </c>
      <c r="AE134" s="21"/>
      <c r="AF134" s="21">
        <f>AD134+AE134</f>
        <v>33247.040000000001</v>
      </c>
      <c r="AG134" s="21"/>
      <c r="AH134" s="21">
        <f>AF134+AG134</f>
        <v>33247.040000000001</v>
      </c>
      <c r="AI134" s="21"/>
      <c r="AJ134" s="21">
        <f>AH134+AI134</f>
        <v>33247.040000000001</v>
      </c>
      <c r="AK134" s="21"/>
      <c r="AL134" s="21">
        <f>AJ134+AK134</f>
        <v>33247.040000000001</v>
      </c>
      <c r="AM134" s="21"/>
      <c r="AN134" s="21">
        <f>AL134+AM134</f>
        <v>33247.040000000001</v>
      </c>
      <c r="AO134" s="21"/>
      <c r="AP134" s="21">
        <f>AN134+AO134</f>
        <v>33247.040000000001</v>
      </c>
      <c r="AQ134" s="40">
        <v>-33247.040000000001</v>
      </c>
      <c r="AR134" s="21">
        <f>AP134+AQ134</f>
        <v>0</v>
      </c>
      <c r="AS134" s="21">
        <v>334725</v>
      </c>
      <c r="AT134" s="21"/>
      <c r="AU134" s="21">
        <f t="shared" si="496"/>
        <v>334725</v>
      </c>
      <c r="AV134" s="21"/>
      <c r="AW134" s="21">
        <f>AU134+AV134</f>
        <v>334725</v>
      </c>
      <c r="AX134" s="21"/>
      <c r="AY134" s="21">
        <f t="shared" ref="AY134:AY136" si="682">AW134+AX134</f>
        <v>334725</v>
      </c>
      <c r="AZ134" s="21"/>
      <c r="BA134" s="21">
        <f t="shared" ref="BA134:BA136" si="683">AY134+AZ134</f>
        <v>334725</v>
      </c>
      <c r="BB134" s="21"/>
      <c r="BC134" s="21">
        <f t="shared" ref="BC134:BC136" si="684">BA134+BB134</f>
        <v>334725</v>
      </c>
      <c r="BD134" s="21">
        <v>-334725</v>
      </c>
      <c r="BE134" s="21">
        <f t="shared" ref="BE134:BE136" si="685">BC134+BD134</f>
        <v>0</v>
      </c>
      <c r="BF134" s="21"/>
      <c r="BG134" s="21">
        <f t="shared" ref="BG134:BG136" si="686">BE134+BF134</f>
        <v>0</v>
      </c>
      <c r="BH134" s="21"/>
      <c r="BI134" s="21">
        <f t="shared" ref="BI134:BI136" si="687">BG134+BH134</f>
        <v>0</v>
      </c>
      <c r="BJ134" s="21"/>
      <c r="BK134" s="21">
        <f t="shared" ref="BK134:BK136" si="688">BI134+BJ134</f>
        <v>0</v>
      </c>
      <c r="BL134" s="21"/>
      <c r="BM134" s="21">
        <f t="shared" ref="BM134:BM136" si="689">BK134+BL134</f>
        <v>0</v>
      </c>
      <c r="BN134" s="21"/>
      <c r="BO134" s="21">
        <f t="shared" ref="BO134:BO136" si="690">BM134+BN134</f>
        <v>0</v>
      </c>
      <c r="BP134" s="21"/>
      <c r="BQ134" s="21">
        <f t="shared" ref="BQ134:BQ136" si="691">BO134+BP134</f>
        <v>0</v>
      </c>
      <c r="BR134" s="21"/>
      <c r="BS134" s="21">
        <f t="shared" ref="BS134:BS136" si="692">BQ134+BR134</f>
        <v>0</v>
      </c>
      <c r="BT134" s="21"/>
      <c r="BU134" s="21">
        <f t="shared" ref="BU134:BU136" si="693">BS134+BT134</f>
        <v>0</v>
      </c>
      <c r="BV134" s="40"/>
      <c r="BW134" s="21">
        <f t="shared" ref="BW134:BW136" si="694">BU134+BV134</f>
        <v>0</v>
      </c>
      <c r="BX134" s="22">
        <v>32132.900000000023</v>
      </c>
      <c r="BY134" s="21"/>
      <c r="BZ134" s="22">
        <f t="shared" si="510"/>
        <v>32132.900000000023</v>
      </c>
      <c r="CA134" s="21"/>
      <c r="CB134" s="22">
        <f>BZ134+CA134</f>
        <v>32132.900000000023</v>
      </c>
      <c r="CC134" s="21"/>
      <c r="CD134" s="22">
        <f t="shared" ref="CD134:CD136" si="695">CB134+CC134</f>
        <v>32132.900000000023</v>
      </c>
      <c r="CE134" s="21"/>
      <c r="CF134" s="22">
        <f t="shared" ref="CF134:CF136" si="696">CD134+CE134</f>
        <v>32132.900000000023</v>
      </c>
      <c r="CG134" s="21"/>
      <c r="CH134" s="22">
        <f t="shared" ref="CH134:CH136" si="697">CF134+CG134</f>
        <v>32132.900000000023</v>
      </c>
      <c r="CI134" s="21">
        <v>-32132.9</v>
      </c>
      <c r="CJ134" s="22">
        <f t="shared" ref="CJ134:CJ136" si="698">CH134+CI134</f>
        <v>0</v>
      </c>
      <c r="CK134" s="21"/>
      <c r="CL134" s="22">
        <f t="shared" ref="CL134:CL136" si="699">CJ134+CK134</f>
        <v>0</v>
      </c>
      <c r="CM134" s="21"/>
      <c r="CN134" s="22">
        <f t="shared" ref="CN134:CN136" si="700">CL134+CM134</f>
        <v>0</v>
      </c>
      <c r="CO134" s="21"/>
      <c r="CP134" s="22">
        <f t="shared" ref="CP134:CP136" si="701">CN134+CO134</f>
        <v>0</v>
      </c>
      <c r="CQ134" s="21"/>
      <c r="CR134" s="22">
        <f t="shared" ref="CR134:CR136" si="702">CP134+CQ134</f>
        <v>0</v>
      </c>
      <c r="CS134" s="21"/>
      <c r="CT134" s="22">
        <f t="shared" ref="CT134:CT136" si="703">CR134+CS134</f>
        <v>0</v>
      </c>
      <c r="CU134" s="21"/>
      <c r="CV134" s="22">
        <f t="shared" ref="CV134:CV136" si="704">CT134+CU134</f>
        <v>0</v>
      </c>
      <c r="CW134" s="21"/>
      <c r="CX134" s="22">
        <f t="shared" ref="CX134:CX136" si="705">CV134+CW134</f>
        <v>0</v>
      </c>
      <c r="CY134" s="40"/>
      <c r="CZ134" s="22">
        <f t="shared" ref="CZ134:CZ136" si="706">CX134+CY134</f>
        <v>0</v>
      </c>
      <c r="DA134" s="12" t="s">
        <v>80</v>
      </c>
      <c r="DB134" s="7" t="s">
        <v>28</v>
      </c>
      <c r="DC134" s="5"/>
    </row>
    <row r="135" spans="1:107" hidden="1" x14ac:dyDescent="0.3">
      <c r="A135" s="1"/>
      <c r="B135" s="33" t="s">
        <v>16</v>
      </c>
      <c r="C135" s="34"/>
      <c r="D135" s="21">
        <v>44898.900000000016</v>
      </c>
      <c r="E135" s="21"/>
      <c r="F135" s="21">
        <f t="shared" si="494"/>
        <v>44898.900000000016</v>
      </c>
      <c r="G135" s="21"/>
      <c r="H135" s="21">
        <f t="shared" si="681"/>
        <v>44898.900000000016</v>
      </c>
      <c r="I135" s="21"/>
      <c r="J135" s="21">
        <f>H135+I135</f>
        <v>44898.900000000016</v>
      </c>
      <c r="K135" s="21"/>
      <c r="L135" s="21">
        <f>J135+K135</f>
        <v>44898.900000000016</v>
      </c>
      <c r="M135" s="21"/>
      <c r="N135" s="21">
        <f>L135+M135</f>
        <v>44898.900000000016</v>
      </c>
      <c r="O135" s="21">
        <v>-44898.9</v>
      </c>
      <c r="P135" s="21">
        <f>N135+O135</f>
        <v>0</v>
      </c>
      <c r="Q135" s="21"/>
      <c r="R135" s="21">
        <f>P135+Q135</f>
        <v>0</v>
      </c>
      <c r="S135" s="21"/>
      <c r="T135" s="21">
        <f>R135+S135</f>
        <v>0</v>
      </c>
      <c r="U135" s="21"/>
      <c r="V135" s="21">
        <f>T135+U135</f>
        <v>0</v>
      </c>
      <c r="W135" s="21"/>
      <c r="X135" s="21">
        <f>V135+W135</f>
        <v>0</v>
      </c>
      <c r="Y135" s="21"/>
      <c r="Z135" s="21">
        <f>X135+Y135</f>
        <v>0</v>
      </c>
      <c r="AA135" s="21"/>
      <c r="AB135" s="21">
        <f>Z135+AA135</f>
        <v>0</v>
      </c>
      <c r="AC135" s="21"/>
      <c r="AD135" s="21">
        <f>AB135+AC135</f>
        <v>0</v>
      </c>
      <c r="AE135" s="21"/>
      <c r="AF135" s="21">
        <f>AD135+AE135</f>
        <v>0</v>
      </c>
      <c r="AG135" s="21"/>
      <c r="AH135" s="21">
        <f>AF135+AG135</f>
        <v>0</v>
      </c>
      <c r="AI135" s="21"/>
      <c r="AJ135" s="21">
        <f>AH135+AI135</f>
        <v>0</v>
      </c>
      <c r="AK135" s="21"/>
      <c r="AL135" s="21">
        <f>AJ135+AK135</f>
        <v>0</v>
      </c>
      <c r="AM135" s="21"/>
      <c r="AN135" s="21">
        <f>AL135+AM135</f>
        <v>0</v>
      </c>
      <c r="AO135" s="21"/>
      <c r="AP135" s="21">
        <f>AN135+AO135</f>
        <v>0</v>
      </c>
      <c r="AQ135" s="40"/>
      <c r="AR135" s="21">
        <f>AP135+AQ135</f>
        <v>0</v>
      </c>
      <c r="AS135" s="21">
        <v>51915.1</v>
      </c>
      <c r="AT135" s="21"/>
      <c r="AU135" s="21">
        <f t="shared" si="496"/>
        <v>51915.1</v>
      </c>
      <c r="AV135" s="21"/>
      <c r="AW135" s="21">
        <f>AU135+AV135</f>
        <v>51915.1</v>
      </c>
      <c r="AX135" s="21"/>
      <c r="AY135" s="21">
        <f t="shared" si="682"/>
        <v>51915.1</v>
      </c>
      <c r="AZ135" s="21"/>
      <c r="BA135" s="21">
        <f t="shared" si="683"/>
        <v>51915.1</v>
      </c>
      <c r="BB135" s="21"/>
      <c r="BC135" s="21">
        <f t="shared" si="684"/>
        <v>51915.1</v>
      </c>
      <c r="BD135" s="21">
        <v>-51915.1</v>
      </c>
      <c r="BE135" s="21">
        <f t="shared" si="685"/>
        <v>0</v>
      </c>
      <c r="BF135" s="21"/>
      <c r="BG135" s="21">
        <f t="shared" si="686"/>
        <v>0</v>
      </c>
      <c r="BH135" s="21"/>
      <c r="BI135" s="21">
        <f t="shared" si="687"/>
        <v>0</v>
      </c>
      <c r="BJ135" s="21"/>
      <c r="BK135" s="21">
        <f t="shared" si="688"/>
        <v>0</v>
      </c>
      <c r="BL135" s="21"/>
      <c r="BM135" s="21">
        <f t="shared" si="689"/>
        <v>0</v>
      </c>
      <c r="BN135" s="21"/>
      <c r="BO135" s="21">
        <f t="shared" si="690"/>
        <v>0</v>
      </c>
      <c r="BP135" s="21"/>
      <c r="BQ135" s="21">
        <f t="shared" si="691"/>
        <v>0</v>
      </c>
      <c r="BR135" s="21"/>
      <c r="BS135" s="21">
        <f t="shared" si="692"/>
        <v>0</v>
      </c>
      <c r="BT135" s="21"/>
      <c r="BU135" s="21">
        <f t="shared" si="693"/>
        <v>0</v>
      </c>
      <c r="BV135" s="40"/>
      <c r="BW135" s="21">
        <f t="shared" si="694"/>
        <v>0</v>
      </c>
      <c r="BX135" s="21">
        <v>1079896.9000000001</v>
      </c>
      <c r="BY135" s="21"/>
      <c r="BZ135" s="22">
        <f t="shared" si="510"/>
        <v>1079896.9000000001</v>
      </c>
      <c r="CA135" s="21"/>
      <c r="CB135" s="22">
        <f>BZ135+CA135</f>
        <v>1079896.9000000001</v>
      </c>
      <c r="CC135" s="21"/>
      <c r="CD135" s="22">
        <f t="shared" si="695"/>
        <v>1079896.9000000001</v>
      </c>
      <c r="CE135" s="21"/>
      <c r="CF135" s="22">
        <f t="shared" si="696"/>
        <v>1079896.9000000001</v>
      </c>
      <c r="CG135" s="21"/>
      <c r="CH135" s="22">
        <f t="shared" si="697"/>
        <v>1079896.9000000001</v>
      </c>
      <c r="CI135" s="21">
        <v>-1079896.8999999999</v>
      </c>
      <c r="CJ135" s="22">
        <f t="shared" si="698"/>
        <v>0</v>
      </c>
      <c r="CK135" s="21"/>
      <c r="CL135" s="22">
        <f t="shared" si="699"/>
        <v>0</v>
      </c>
      <c r="CM135" s="21"/>
      <c r="CN135" s="22">
        <f t="shared" si="700"/>
        <v>0</v>
      </c>
      <c r="CO135" s="21"/>
      <c r="CP135" s="22">
        <f t="shared" si="701"/>
        <v>0</v>
      </c>
      <c r="CQ135" s="21"/>
      <c r="CR135" s="22">
        <f t="shared" si="702"/>
        <v>0</v>
      </c>
      <c r="CS135" s="21"/>
      <c r="CT135" s="22">
        <f t="shared" si="703"/>
        <v>0</v>
      </c>
      <c r="CU135" s="21"/>
      <c r="CV135" s="22">
        <f t="shared" si="704"/>
        <v>0</v>
      </c>
      <c r="CW135" s="21"/>
      <c r="CX135" s="22">
        <f t="shared" si="705"/>
        <v>0</v>
      </c>
      <c r="CY135" s="40"/>
      <c r="CZ135" s="22">
        <f t="shared" si="706"/>
        <v>0</v>
      </c>
      <c r="DA135" s="12" t="s">
        <v>177</v>
      </c>
      <c r="DB135" s="7" t="s">
        <v>28</v>
      </c>
      <c r="DC135" s="5"/>
    </row>
    <row r="136" spans="1:107" ht="56.25" hidden="1" x14ac:dyDescent="0.3">
      <c r="A136" s="1" t="s">
        <v>188</v>
      </c>
      <c r="B136" s="33" t="s">
        <v>65</v>
      </c>
      <c r="C136" s="34" t="s">
        <v>58</v>
      </c>
      <c r="D136" s="21">
        <f>D138+D139</f>
        <v>0</v>
      </c>
      <c r="E136" s="21">
        <f>E138+E139</f>
        <v>0</v>
      </c>
      <c r="F136" s="21">
        <f t="shared" si="494"/>
        <v>0</v>
      </c>
      <c r="G136" s="21">
        <f>G138+G139</f>
        <v>0</v>
      </c>
      <c r="H136" s="21">
        <f t="shared" si="681"/>
        <v>0</v>
      </c>
      <c r="I136" s="21">
        <f>I138+I139</f>
        <v>0</v>
      </c>
      <c r="J136" s="21">
        <f>H136+I136</f>
        <v>0</v>
      </c>
      <c r="K136" s="21">
        <f>K138+K139</f>
        <v>0</v>
      </c>
      <c r="L136" s="21">
        <f>J136+K136</f>
        <v>0</v>
      </c>
      <c r="M136" s="21">
        <f>M138+M139</f>
        <v>0</v>
      </c>
      <c r="N136" s="21">
        <f>L136+M136</f>
        <v>0</v>
      </c>
      <c r="O136" s="21">
        <f>O138+O139</f>
        <v>0</v>
      </c>
      <c r="P136" s="21">
        <f>N136+O136</f>
        <v>0</v>
      </c>
      <c r="Q136" s="21">
        <f>Q138+Q139</f>
        <v>0</v>
      </c>
      <c r="R136" s="21">
        <f>P136+Q136</f>
        <v>0</v>
      </c>
      <c r="S136" s="21">
        <f>S138+S139</f>
        <v>0</v>
      </c>
      <c r="T136" s="21">
        <f>R136+S136</f>
        <v>0</v>
      </c>
      <c r="U136" s="21">
        <f>U138+U139</f>
        <v>0</v>
      </c>
      <c r="V136" s="21">
        <f>T136+U136</f>
        <v>0</v>
      </c>
      <c r="W136" s="21">
        <f>W138+W139</f>
        <v>0</v>
      </c>
      <c r="X136" s="21">
        <f>V136+W136</f>
        <v>0</v>
      </c>
      <c r="Y136" s="21">
        <f>Y138+Y139</f>
        <v>0</v>
      </c>
      <c r="Z136" s="21">
        <f>X136+Y136</f>
        <v>0</v>
      </c>
      <c r="AA136" s="21">
        <f>AA138+AA139</f>
        <v>0</v>
      </c>
      <c r="AB136" s="21">
        <f>Z136+AA136</f>
        <v>0</v>
      </c>
      <c r="AC136" s="21">
        <f>AC138+AC139</f>
        <v>0</v>
      </c>
      <c r="AD136" s="21">
        <f>AB136+AC136</f>
        <v>0</v>
      </c>
      <c r="AE136" s="21">
        <f>AE138+AE139</f>
        <v>0</v>
      </c>
      <c r="AF136" s="21">
        <f>AD136+AE136</f>
        <v>0</v>
      </c>
      <c r="AG136" s="21">
        <f>AG138+AG139</f>
        <v>0</v>
      </c>
      <c r="AH136" s="21">
        <f>AF136+AG136</f>
        <v>0</v>
      </c>
      <c r="AI136" s="21">
        <f>AI138+AI139</f>
        <v>0</v>
      </c>
      <c r="AJ136" s="21">
        <f>AH136+AI136</f>
        <v>0</v>
      </c>
      <c r="AK136" s="21">
        <f>AK138+AK139</f>
        <v>0</v>
      </c>
      <c r="AL136" s="21">
        <f>AJ136+AK136</f>
        <v>0</v>
      </c>
      <c r="AM136" s="21">
        <f>AM138+AM139</f>
        <v>0</v>
      </c>
      <c r="AN136" s="21">
        <f>AL136+AM136</f>
        <v>0</v>
      </c>
      <c r="AO136" s="21">
        <f>AO138+AO139</f>
        <v>0</v>
      </c>
      <c r="AP136" s="21">
        <f>AN136+AO136</f>
        <v>0</v>
      </c>
      <c r="AQ136" s="40">
        <f>AQ138+AQ139</f>
        <v>0</v>
      </c>
      <c r="AR136" s="21">
        <f>AP136+AQ136</f>
        <v>0</v>
      </c>
      <c r="AS136" s="21">
        <f t="shared" ref="AS136:BX136" si="707">AS138+AS139</f>
        <v>34904.300000000003</v>
      </c>
      <c r="AT136" s="21">
        <f>AT138+AT139</f>
        <v>0</v>
      </c>
      <c r="AU136" s="21">
        <f t="shared" si="496"/>
        <v>34904.300000000003</v>
      </c>
      <c r="AV136" s="21">
        <f>AV138+AV139</f>
        <v>0</v>
      </c>
      <c r="AW136" s="21">
        <f>AU136+AV136</f>
        <v>34904.300000000003</v>
      </c>
      <c r="AX136" s="21">
        <f>AX138+AX139</f>
        <v>0</v>
      </c>
      <c r="AY136" s="21">
        <f t="shared" si="682"/>
        <v>34904.300000000003</v>
      </c>
      <c r="AZ136" s="21">
        <f>AZ138+AZ139</f>
        <v>0</v>
      </c>
      <c r="BA136" s="21">
        <f t="shared" si="683"/>
        <v>34904.300000000003</v>
      </c>
      <c r="BB136" s="21">
        <f>BB138+BB139</f>
        <v>0</v>
      </c>
      <c r="BC136" s="21">
        <f t="shared" si="684"/>
        <v>34904.300000000003</v>
      </c>
      <c r="BD136" s="21">
        <f>BD138+BD139</f>
        <v>-34904.300000000003</v>
      </c>
      <c r="BE136" s="21">
        <f t="shared" si="685"/>
        <v>0</v>
      </c>
      <c r="BF136" s="21">
        <f>BF138+BF139</f>
        <v>0</v>
      </c>
      <c r="BG136" s="21">
        <f t="shared" si="686"/>
        <v>0</v>
      </c>
      <c r="BH136" s="21">
        <f>BH138+BH139</f>
        <v>0</v>
      </c>
      <c r="BI136" s="21">
        <f t="shared" si="687"/>
        <v>0</v>
      </c>
      <c r="BJ136" s="21">
        <f>BJ138+BJ139</f>
        <v>0</v>
      </c>
      <c r="BK136" s="21">
        <f t="shared" si="688"/>
        <v>0</v>
      </c>
      <c r="BL136" s="21">
        <f>BL138+BL139</f>
        <v>0</v>
      </c>
      <c r="BM136" s="21">
        <f t="shared" si="689"/>
        <v>0</v>
      </c>
      <c r="BN136" s="21">
        <f>BN138+BN139</f>
        <v>0</v>
      </c>
      <c r="BO136" s="21">
        <f t="shared" si="690"/>
        <v>0</v>
      </c>
      <c r="BP136" s="21">
        <f>BP138+BP139</f>
        <v>0</v>
      </c>
      <c r="BQ136" s="21">
        <f t="shared" si="691"/>
        <v>0</v>
      </c>
      <c r="BR136" s="21">
        <f>BR138+BR139</f>
        <v>0</v>
      </c>
      <c r="BS136" s="21">
        <f t="shared" si="692"/>
        <v>0</v>
      </c>
      <c r="BT136" s="21">
        <f>BT138+BT139</f>
        <v>0</v>
      </c>
      <c r="BU136" s="21">
        <f t="shared" si="693"/>
        <v>0</v>
      </c>
      <c r="BV136" s="40">
        <f>BV138+BV139</f>
        <v>0</v>
      </c>
      <c r="BW136" s="21">
        <f t="shared" si="694"/>
        <v>0</v>
      </c>
      <c r="BX136" s="21">
        <f t="shared" si="707"/>
        <v>0</v>
      </c>
      <c r="BY136" s="21">
        <f>BY138+BY139</f>
        <v>0</v>
      </c>
      <c r="BZ136" s="22">
        <f t="shared" si="510"/>
        <v>0</v>
      </c>
      <c r="CA136" s="21">
        <f>CA138+CA139</f>
        <v>0</v>
      </c>
      <c r="CB136" s="22">
        <f>BZ136+CA136</f>
        <v>0</v>
      </c>
      <c r="CC136" s="21">
        <f>CC138+CC139</f>
        <v>0</v>
      </c>
      <c r="CD136" s="22">
        <f t="shared" si="695"/>
        <v>0</v>
      </c>
      <c r="CE136" s="21">
        <f>CE138+CE139</f>
        <v>0</v>
      </c>
      <c r="CF136" s="22">
        <f t="shared" si="696"/>
        <v>0</v>
      </c>
      <c r="CG136" s="21">
        <f>CG138+CG139</f>
        <v>0</v>
      </c>
      <c r="CH136" s="22">
        <f t="shared" si="697"/>
        <v>0</v>
      </c>
      <c r="CI136" s="21">
        <f>CI138+CI139</f>
        <v>0</v>
      </c>
      <c r="CJ136" s="22">
        <f t="shared" si="698"/>
        <v>0</v>
      </c>
      <c r="CK136" s="21">
        <f>CK138+CK139</f>
        <v>0</v>
      </c>
      <c r="CL136" s="22">
        <f t="shared" si="699"/>
        <v>0</v>
      </c>
      <c r="CM136" s="21">
        <f>CM138+CM139</f>
        <v>0</v>
      </c>
      <c r="CN136" s="22">
        <f t="shared" si="700"/>
        <v>0</v>
      </c>
      <c r="CO136" s="21">
        <f>CO138+CO139</f>
        <v>0</v>
      </c>
      <c r="CP136" s="22">
        <f t="shared" si="701"/>
        <v>0</v>
      </c>
      <c r="CQ136" s="21">
        <f>CQ138+CQ139</f>
        <v>0</v>
      </c>
      <c r="CR136" s="22">
        <f t="shared" si="702"/>
        <v>0</v>
      </c>
      <c r="CS136" s="21">
        <f>CS138+CS139</f>
        <v>0</v>
      </c>
      <c r="CT136" s="22">
        <f t="shared" si="703"/>
        <v>0</v>
      </c>
      <c r="CU136" s="21">
        <f>CU138+CU139</f>
        <v>0</v>
      </c>
      <c r="CV136" s="22">
        <f t="shared" si="704"/>
        <v>0</v>
      </c>
      <c r="CW136" s="21">
        <f>CW138+CW139</f>
        <v>0</v>
      </c>
      <c r="CX136" s="22">
        <f t="shared" si="705"/>
        <v>0</v>
      </c>
      <c r="CY136" s="40">
        <f>CY138+CY139</f>
        <v>0</v>
      </c>
      <c r="CZ136" s="22">
        <f t="shared" si="706"/>
        <v>0</v>
      </c>
      <c r="DA136" s="12"/>
      <c r="DB136" s="7" t="s">
        <v>28</v>
      </c>
      <c r="DC136" s="5"/>
    </row>
    <row r="137" spans="1:107" hidden="1" x14ac:dyDescent="0.3">
      <c r="A137" s="1"/>
      <c r="B137" s="29" t="s">
        <v>5</v>
      </c>
      <c r="C137" s="34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40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40"/>
      <c r="BW137" s="21"/>
      <c r="BX137" s="22"/>
      <c r="BY137" s="21"/>
      <c r="BZ137" s="22"/>
      <c r="CA137" s="21"/>
      <c r="CB137" s="22"/>
      <c r="CC137" s="21"/>
      <c r="CD137" s="22"/>
      <c r="CE137" s="21"/>
      <c r="CF137" s="22"/>
      <c r="CG137" s="21"/>
      <c r="CH137" s="22"/>
      <c r="CI137" s="21"/>
      <c r="CJ137" s="22"/>
      <c r="CK137" s="21"/>
      <c r="CL137" s="22"/>
      <c r="CM137" s="21"/>
      <c r="CN137" s="22"/>
      <c r="CO137" s="21"/>
      <c r="CP137" s="22"/>
      <c r="CQ137" s="21"/>
      <c r="CR137" s="22"/>
      <c r="CS137" s="21"/>
      <c r="CT137" s="22"/>
      <c r="CU137" s="21"/>
      <c r="CV137" s="22"/>
      <c r="CW137" s="21"/>
      <c r="CX137" s="22"/>
      <c r="CY137" s="40"/>
      <c r="CZ137" s="22"/>
      <c r="DA137" s="12"/>
      <c r="DB137" s="7" t="s">
        <v>28</v>
      </c>
      <c r="DC137" s="5"/>
    </row>
    <row r="138" spans="1:107" hidden="1" x14ac:dyDescent="0.3">
      <c r="A138" s="1"/>
      <c r="B138" s="15" t="s">
        <v>6</v>
      </c>
      <c r="C138" s="6"/>
      <c r="D138" s="21">
        <v>0</v>
      </c>
      <c r="E138" s="21"/>
      <c r="F138" s="21">
        <f t="shared" si="494"/>
        <v>0</v>
      </c>
      <c r="G138" s="21"/>
      <c r="H138" s="21">
        <f t="shared" ref="H138:H140" si="708">F138+G138</f>
        <v>0</v>
      </c>
      <c r="I138" s="21"/>
      <c r="J138" s="21">
        <f>H138+I138</f>
        <v>0</v>
      </c>
      <c r="K138" s="21"/>
      <c r="L138" s="21">
        <f>J138+K138</f>
        <v>0</v>
      </c>
      <c r="M138" s="21"/>
      <c r="N138" s="21">
        <f>L138+M138</f>
        <v>0</v>
      </c>
      <c r="O138" s="21"/>
      <c r="P138" s="21">
        <f>N138+O138</f>
        <v>0</v>
      </c>
      <c r="Q138" s="21"/>
      <c r="R138" s="21">
        <f>P138+Q138</f>
        <v>0</v>
      </c>
      <c r="S138" s="21"/>
      <c r="T138" s="21">
        <f>R138+S138</f>
        <v>0</v>
      </c>
      <c r="U138" s="21"/>
      <c r="V138" s="21">
        <f>T138+U138</f>
        <v>0</v>
      </c>
      <c r="W138" s="21"/>
      <c r="X138" s="21">
        <f>V138+W138</f>
        <v>0</v>
      </c>
      <c r="Y138" s="21"/>
      <c r="Z138" s="21">
        <f>X138+Y138</f>
        <v>0</v>
      </c>
      <c r="AA138" s="21"/>
      <c r="AB138" s="21">
        <f>Z138+AA138</f>
        <v>0</v>
      </c>
      <c r="AC138" s="21"/>
      <c r="AD138" s="21">
        <f>AB138+AC138</f>
        <v>0</v>
      </c>
      <c r="AE138" s="21"/>
      <c r="AF138" s="21">
        <f>AD138+AE138</f>
        <v>0</v>
      </c>
      <c r="AG138" s="21"/>
      <c r="AH138" s="21">
        <f>AF138+AG138</f>
        <v>0</v>
      </c>
      <c r="AI138" s="21"/>
      <c r="AJ138" s="21">
        <f>AH138+AI138</f>
        <v>0</v>
      </c>
      <c r="AK138" s="21"/>
      <c r="AL138" s="21">
        <f>AJ138+AK138</f>
        <v>0</v>
      </c>
      <c r="AM138" s="21"/>
      <c r="AN138" s="21">
        <f>AL138+AM138</f>
        <v>0</v>
      </c>
      <c r="AO138" s="21"/>
      <c r="AP138" s="21">
        <f>AN138+AO138</f>
        <v>0</v>
      </c>
      <c r="AQ138" s="40"/>
      <c r="AR138" s="21">
        <f>AP138+AQ138</f>
        <v>0</v>
      </c>
      <c r="AS138" s="21">
        <v>8726.1</v>
      </c>
      <c r="AT138" s="21"/>
      <c r="AU138" s="21">
        <f t="shared" si="496"/>
        <v>8726.1</v>
      </c>
      <c r="AV138" s="21"/>
      <c r="AW138" s="21">
        <f>AU138+AV138</f>
        <v>8726.1</v>
      </c>
      <c r="AX138" s="21"/>
      <c r="AY138" s="21">
        <f t="shared" ref="AY138:AY140" si="709">AW138+AX138</f>
        <v>8726.1</v>
      </c>
      <c r="AZ138" s="21"/>
      <c r="BA138" s="21">
        <f t="shared" ref="BA138:BA140" si="710">AY138+AZ138</f>
        <v>8726.1</v>
      </c>
      <c r="BB138" s="21"/>
      <c r="BC138" s="21">
        <f t="shared" ref="BC138:BC140" si="711">BA138+BB138</f>
        <v>8726.1</v>
      </c>
      <c r="BD138" s="21">
        <v>-8726.1</v>
      </c>
      <c r="BE138" s="21">
        <f t="shared" ref="BE138:BE140" si="712">BC138+BD138</f>
        <v>0</v>
      </c>
      <c r="BF138" s="21"/>
      <c r="BG138" s="21">
        <f t="shared" ref="BG138:BG140" si="713">BE138+BF138</f>
        <v>0</v>
      </c>
      <c r="BH138" s="21"/>
      <c r="BI138" s="21">
        <f t="shared" ref="BI138:BI140" si="714">BG138+BH138</f>
        <v>0</v>
      </c>
      <c r="BJ138" s="21"/>
      <c r="BK138" s="21">
        <f t="shared" ref="BK138:BK140" si="715">BI138+BJ138</f>
        <v>0</v>
      </c>
      <c r="BL138" s="21"/>
      <c r="BM138" s="21">
        <f t="shared" ref="BM138:BM140" si="716">BK138+BL138</f>
        <v>0</v>
      </c>
      <c r="BN138" s="21"/>
      <c r="BO138" s="21">
        <f t="shared" ref="BO138:BO140" si="717">BM138+BN138</f>
        <v>0</v>
      </c>
      <c r="BP138" s="21"/>
      <c r="BQ138" s="21">
        <f t="shared" ref="BQ138:BQ140" si="718">BO138+BP138</f>
        <v>0</v>
      </c>
      <c r="BR138" s="21"/>
      <c r="BS138" s="21">
        <f t="shared" ref="BS138:BS140" si="719">BQ138+BR138</f>
        <v>0</v>
      </c>
      <c r="BT138" s="21"/>
      <c r="BU138" s="21">
        <f t="shared" ref="BU138:BU140" si="720">BS138+BT138</f>
        <v>0</v>
      </c>
      <c r="BV138" s="40"/>
      <c r="BW138" s="21">
        <f t="shared" ref="BW138:BW140" si="721">BU138+BV138</f>
        <v>0</v>
      </c>
      <c r="BX138" s="22">
        <v>0</v>
      </c>
      <c r="BY138" s="21"/>
      <c r="BZ138" s="22">
        <f t="shared" si="510"/>
        <v>0</v>
      </c>
      <c r="CA138" s="21"/>
      <c r="CB138" s="22">
        <f>BZ138+CA138</f>
        <v>0</v>
      </c>
      <c r="CC138" s="21"/>
      <c r="CD138" s="22">
        <f t="shared" ref="CD138:CD140" si="722">CB138+CC138</f>
        <v>0</v>
      </c>
      <c r="CE138" s="21"/>
      <c r="CF138" s="22">
        <f t="shared" ref="CF138:CF140" si="723">CD138+CE138</f>
        <v>0</v>
      </c>
      <c r="CG138" s="21"/>
      <c r="CH138" s="22">
        <f t="shared" ref="CH138:CH140" si="724">CF138+CG138</f>
        <v>0</v>
      </c>
      <c r="CI138" s="21"/>
      <c r="CJ138" s="22">
        <f t="shared" ref="CJ138:CJ140" si="725">CH138+CI138</f>
        <v>0</v>
      </c>
      <c r="CK138" s="21"/>
      <c r="CL138" s="22">
        <f t="shared" ref="CL138:CL140" si="726">CJ138+CK138</f>
        <v>0</v>
      </c>
      <c r="CM138" s="21"/>
      <c r="CN138" s="22">
        <f t="shared" ref="CN138:CN140" si="727">CL138+CM138</f>
        <v>0</v>
      </c>
      <c r="CO138" s="21"/>
      <c r="CP138" s="22">
        <f t="shared" ref="CP138:CP140" si="728">CN138+CO138</f>
        <v>0</v>
      </c>
      <c r="CQ138" s="21"/>
      <c r="CR138" s="22">
        <f t="shared" ref="CR138:CR140" si="729">CP138+CQ138</f>
        <v>0</v>
      </c>
      <c r="CS138" s="21"/>
      <c r="CT138" s="22">
        <f t="shared" ref="CT138:CT140" si="730">CR138+CS138</f>
        <v>0</v>
      </c>
      <c r="CU138" s="21"/>
      <c r="CV138" s="22">
        <f t="shared" ref="CV138:CV140" si="731">CT138+CU138</f>
        <v>0</v>
      </c>
      <c r="CW138" s="21"/>
      <c r="CX138" s="22">
        <f t="shared" ref="CX138:CX140" si="732">CV138+CW138</f>
        <v>0</v>
      </c>
      <c r="CY138" s="40"/>
      <c r="CZ138" s="22">
        <f t="shared" ref="CZ138:CZ140" si="733">CX138+CY138</f>
        <v>0</v>
      </c>
      <c r="DA138" s="12" t="s">
        <v>81</v>
      </c>
      <c r="DB138" s="7" t="s">
        <v>28</v>
      </c>
      <c r="DC138" s="5"/>
    </row>
    <row r="139" spans="1:107" hidden="1" x14ac:dyDescent="0.3">
      <c r="A139" s="1"/>
      <c r="B139" s="33" t="s">
        <v>16</v>
      </c>
      <c r="C139" s="34"/>
      <c r="D139" s="21">
        <v>0</v>
      </c>
      <c r="E139" s="21"/>
      <c r="F139" s="21">
        <f t="shared" si="494"/>
        <v>0</v>
      </c>
      <c r="G139" s="21"/>
      <c r="H139" s="21">
        <f t="shared" si="708"/>
        <v>0</v>
      </c>
      <c r="I139" s="21"/>
      <c r="J139" s="21">
        <f>H139+I139</f>
        <v>0</v>
      </c>
      <c r="K139" s="21"/>
      <c r="L139" s="21">
        <f>J139+K139</f>
        <v>0</v>
      </c>
      <c r="M139" s="21"/>
      <c r="N139" s="21">
        <f>L139+M139</f>
        <v>0</v>
      </c>
      <c r="O139" s="21"/>
      <c r="P139" s="21">
        <f>N139+O139</f>
        <v>0</v>
      </c>
      <c r="Q139" s="21"/>
      <c r="R139" s="21">
        <f>P139+Q139</f>
        <v>0</v>
      </c>
      <c r="S139" s="21"/>
      <c r="T139" s="21">
        <f>R139+S139</f>
        <v>0</v>
      </c>
      <c r="U139" s="21"/>
      <c r="V139" s="21">
        <f>T139+U139</f>
        <v>0</v>
      </c>
      <c r="W139" s="21"/>
      <c r="X139" s="21">
        <f>V139+W139</f>
        <v>0</v>
      </c>
      <c r="Y139" s="21"/>
      <c r="Z139" s="21">
        <f>X139+Y139</f>
        <v>0</v>
      </c>
      <c r="AA139" s="21"/>
      <c r="AB139" s="21">
        <f>Z139+AA139</f>
        <v>0</v>
      </c>
      <c r="AC139" s="21"/>
      <c r="AD139" s="21">
        <f>AB139+AC139</f>
        <v>0</v>
      </c>
      <c r="AE139" s="21"/>
      <c r="AF139" s="21">
        <f>AD139+AE139</f>
        <v>0</v>
      </c>
      <c r="AG139" s="21"/>
      <c r="AH139" s="21">
        <f>AF139+AG139</f>
        <v>0</v>
      </c>
      <c r="AI139" s="21"/>
      <c r="AJ139" s="21">
        <f>AH139+AI139</f>
        <v>0</v>
      </c>
      <c r="AK139" s="21"/>
      <c r="AL139" s="21">
        <f>AJ139+AK139</f>
        <v>0</v>
      </c>
      <c r="AM139" s="21"/>
      <c r="AN139" s="21">
        <f>AL139+AM139</f>
        <v>0</v>
      </c>
      <c r="AO139" s="21"/>
      <c r="AP139" s="21">
        <f>AN139+AO139</f>
        <v>0</v>
      </c>
      <c r="AQ139" s="40"/>
      <c r="AR139" s="21">
        <f>AP139+AQ139</f>
        <v>0</v>
      </c>
      <c r="AS139" s="21">
        <v>26178.2</v>
      </c>
      <c r="AT139" s="21"/>
      <c r="AU139" s="21">
        <f t="shared" si="496"/>
        <v>26178.2</v>
      </c>
      <c r="AV139" s="21"/>
      <c r="AW139" s="21">
        <f>AU139+AV139</f>
        <v>26178.2</v>
      </c>
      <c r="AX139" s="21"/>
      <c r="AY139" s="21">
        <f t="shared" si="709"/>
        <v>26178.2</v>
      </c>
      <c r="AZ139" s="21"/>
      <c r="BA139" s="21">
        <f t="shared" si="710"/>
        <v>26178.2</v>
      </c>
      <c r="BB139" s="21"/>
      <c r="BC139" s="21">
        <f t="shared" si="711"/>
        <v>26178.2</v>
      </c>
      <c r="BD139" s="21">
        <v>-26178.2</v>
      </c>
      <c r="BE139" s="21">
        <f t="shared" si="712"/>
        <v>0</v>
      </c>
      <c r="BF139" s="21"/>
      <c r="BG139" s="21">
        <f t="shared" si="713"/>
        <v>0</v>
      </c>
      <c r="BH139" s="21"/>
      <c r="BI139" s="21">
        <f t="shared" si="714"/>
        <v>0</v>
      </c>
      <c r="BJ139" s="21"/>
      <c r="BK139" s="21">
        <f t="shared" si="715"/>
        <v>0</v>
      </c>
      <c r="BL139" s="21"/>
      <c r="BM139" s="21">
        <f t="shared" si="716"/>
        <v>0</v>
      </c>
      <c r="BN139" s="21"/>
      <c r="BO139" s="21">
        <f t="shared" si="717"/>
        <v>0</v>
      </c>
      <c r="BP139" s="21"/>
      <c r="BQ139" s="21">
        <f t="shared" si="718"/>
        <v>0</v>
      </c>
      <c r="BR139" s="21"/>
      <c r="BS139" s="21">
        <f t="shared" si="719"/>
        <v>0</v>
      </c>
      <c r="BT139" s="21"/>
      <c r="BU139" s="21">
        <f t="shared" si="720"/>
        <v>0</v>
      </c>
      <c r="BV139" s="40"/>
      <c r="BW139" s="21">
        <f t="shared" si="721"/>
        <v>0</v>
      </c>
      <c r="BX139" s="21">
        <v>0</v>
      </c>
      <c r="BY139" s="21"/>
      <c r="BZ139" s="22">
        <f t="shared" si="510"/>
        <v>0</v>
      </c>
      <c r="CA139" s="21"/>
      <c r="CB139" s="22">
        <f>BZ139+CA139</f>
        <v>0</v>
      </c>
      <c r="CC139" s="21"/>
      <c r="CD139" s="22">
        <f t="shared" si="722"/>
        <v>0</v>
      </c>
      <c r="CE139" s="21"/>
      <c r="CF139" s="22">
        <f t="shared" si="723"/>
        <v>0</v>
      </c>
      <c r="CG139" s="21"/>
      <c r="CH139" s="22">
        <f t="shared" si="724"/>
        <v>0</v>
      </c>
      <c r="CI139" s="21"/>
      <c r="CJ139" s="22">
        <f t="shared" si="725"/>
        <v>0</v>
      </c>
      <c r="CK139" s="21"/>
      <c r="CL139" s="22">
        <f t="shared" si="726"/>
        <v>0</v>
      </c>
      <c r="CM139" s="21"/>
      <c r="CN139" s="22">
        <f t="shared" si="727"/>
        <v>0</v>
      </c>
      <c r="CO139" s="21"/>
      <c r="CP139" s="22">
        <f t="shared" si="728"/>
        <v>0</v>
      </c>
      <c r="CQ139" s="21"/>
      <c r="CR139" s="22">
        <f t="shared" si="729"/>
        <v>0</v>
      </c>
      <c r="CS139" s="21"/>
      <c r="CT139" s="22">
        <f t="shared" si="730"/>
        <v>0</v>
      </c>
      <c r="CU139" s="21"/>
      <c r="CV139" s="22">
        <f t="shared" si="731"/>
        <v>0</v>
      </c>
      <c r="CW139" s="21"/>
      <c r="CX139" s="22">
        <f t="shared" si="732"/>
        <v>0</v>
      </c>
      <c r="CY139" s="40"/>
      <c r="CZ139" s="22">
        <f t="shared" si="733"/>
        <v>0</v>
      </c>
      <c r="DA139" s="12" t="s">
        <v>177</v>
      </c>
      <c r="DB139" s="7" t="s">
        <v>28</v>
      </c>
      <c r="DC139" s="5"/>
    </row>
    <row r="140" spans="1:107" ht="56.25" x14ac:dyDescent="0.3">
      <c r="A140" s="1" t="s">
        <v>187</v>
      </c>
      <c r="B140" s="64" t="s">
        <v>66</v>
      </c>
      <c r="C140" s="65" t="s">
        <v>58</v>
      </c>
      <c r="D140" s="21">
        <f>D142+D143</f>
        <v>8664.7000000000007</v>
      </c>
      <c r="E140" s="21">
        <f>E142+E143</f>
        <v>0</v>
      </c>
      <c r="F140" s="21">
        <f t="shared" si="494"/>
        <v>8664.7000000000007</v>
      </c>
      <c r="G140" s="21">
        <f>G142+G143</f>
        <v>0</v>
      </c>
      <c r="H140" s="21">
        <f t="shared" si="708"/>
        <v>8664.7000000000007</v>
      </c>
      <c r="I140" s="21">
        <f>I142+I143</f>
        <v>0</v>
      </c>
      <c r="J140" s="21">
        <f>H140+I140</f>
        <v>8664.7000000000007</v>
      </c>
      <c r="K140" s="21">
        <f>K142+K143</f>
        <v>0</v>
      </c>
      <c r="L140" s="21">
        <f>J140+K140</f>
        <v>8664.7000000000007</v>
      </c>
      <c r="M140" s="21">
        <f>M142+M143</f>
        <v>0</v>
      </c>
      <c r="N140" s="21">
        <f>L140+M140</f>
        <v>8664.7000000000007</v>
      </c>
      <c r="O140" s="21">
        <f>O142+O143</f>
        <v>0</v>
      </c>
      <c r="P140" s="21">
        <f>N140+O140</f>
        <v>8664.7000000000007</v>
      </c>
      <c r="Q140" s="21">
        <f>Q142+Q143</f>
        <v>0</v>
      </c>
      <c r="R140" s="21">
        <f>P140+Q140</f>
        <v>8664.7000000000007</v>
      </c>
      <c r="S140" s="21">
        <f>S142+S143</f>
        <v>0</v>
      </c>
      <c r="T140" s="21">
        <f>R140+S140</f>
        <v>8664.7000000000007</v>
      </c>
      <c r="U140" s="21">
        <f>U142+U143</f>
        <v>0</v>
      </c>
      <c r="V140" s="21">
        <f>T140+U140</f>
        <v>8664.7000000000007</v>
      </c>
      <c r="W140" s="21">
        <f>W142+W143</f>
        <v>-2466.4</v>
      </c>
      <c r="X140" s="21">
        <f>V140+W140</f>
        <v>6198.3000000000011</v>
      </c>
      <c r="Y140" s="21">
        <f>Y142+Y143</f>
        <v>0</v>
      </c>
      <c r="Z140" s="21">
        <f>X140+Y140</f>
        <v>6198.3000000000011</v>
      </c>
      <c r="AA140" s="21">
        <f>AA142+AA143</f>
        <v>0</v>
      </c>
      <c r="AB140" s="21">
        <f>Z140+AA140</f>
        <v>6198.3000000000011</v>
      </c>
      <c r="AC140" s="21">
        <f>AC142+AC143</f>
        <v>0</v>
      </c>
      <c r="AD140" s="21">
        <f>AB140+AC140</f>
        <v>6198.3000000000011</v>
      </c>
      <c r="AE140" s="21">
        <f>AE142+AE143</f>
        <v>0</v>
      </c>
      <c r="AF140" s="21">
        <f>AD140+AE140</f>
        <v>6198.3000000000011</v>
      </c>
      <c r="AG140" s="21">
        <f>AG142+AG143</f>
        <v>0</v>
      </c>
      <c r="AH140" s="21">
        <f>AF140+AG140</f>
        <v>6198.3000000000011</v>
      </c>
      <c r="AI140" s="21">
        <f>AI142+AI143</f>
        <v>-6198.2999999999993</v>
      </c>
      <c r="AJ140" s="21">
        <f>AH140+AI140</f>
        <v>0</v>
      </c>
      <c r="AK140" s="21">
        <f>AK142+AK143</f>
        <v>0</v>
      </c>
      <c r="AL140" s="21">
        <f>AJ140+AK140</f>
        <v>0</v>
      </c>
      <c r="AM140" s="21">
        <f>AM142+AM143</f>
        <v>0</v>
      </c>
      <c r="AN140" s="21">
        <f>AL140+AM140</f>
        <v>0</v>
      </c>
      <c r="AO140" s="21">
        <f>AO142+AO143</f>
        <v>0</v>
      </c>
      <c r="AP140" s="21">
        <f>AN140+AO140</f>
        <v>0</v>
      </c>
      <c r="AQ140" s="40">
        <f>AQ142+AQ143</f>
        <v>0</v>
      </c>
      <c r="AR140" s="21">
        <f>AP140+AQ140</f>
        <v>0</v>
      </c>
      <c r="AS140" s="21">
        <f t="shared" ref="AS140:BX140" si="734">AS142+AS143</f>
        <v>68386.8</v>
      </c>
      <c r="AT140" s="21">
        <f>AT142+AT143</f>
        <v>0</v>
      </c>
      <c r="AU140" s="21">
        <f t="shared" si="496"/>
        <v>68386.8</v>
      </c>
      <c r="AV140" s="21">
        <f>AV142+AV143</f>
        <v>0</v>
      </c>
      <c r="AW140" s="21">
        <f>AU140+AV140</f>
        <v>68386.8</v>
      </c>
      <c r="AX140" s="21">
        <f>AX142+AX143</f>
        <v>0</v>
      </c>
      <c r="AY140" s="21">
        <f t="shared" si="709"/>
        <v>68386.8</v>
      </c>
      <c r="AZ140" s="21">
        <f>AZ142+AZ143</f>
        <v>0</v>
      </c>
      <c r="BA140" s="21">
        <f t="shared" si="710"/>
        <v>68386.8</v>
      </c>
      <c r="BB140" s="21">
        <f>BB142+BB143</f>
        <v>0</v>
      </c>
      <c r="BC140" s="21">
        <f t="shared" si="711"/>
        <v>68386.8</v>
      </c>
      <c r="BD140" s="21">
        <f>BD142+BD143</f>
        <v>0</v>
      </c>
      <c r="BE140" s="21">
        <f t="shared" si="712"/>
        <v>68386.8</v>
      </c>
      <c r="BF140" s="21">
        <f>BF142+BF143</f>
        <v>0</v>
      </c>
      <c r="BG140" s="21">
        <f t="shared" si="713"/>
        <v>68386.8</v>
      </c>
      <c r="BH140" s="21">
        <f>BH142+BH143</f>
        <v>0</v>
      </c>
      <c r="BI140" s="21">
        <f t="shared" si="714"/>
        <v>68386.8</v>
      </c>
      <c r="BJ140" s="21">
        <f>BJ142+BJ143</f>
        <v>0</v>
      </c>
      <c r="BK140" s="21">
        <f t="shared" si="715"/>
        <v>68386.8</v>
      </c>
      <c r="BL140" s="21">
        <f>BL142+BL143</f>
        <v>0</v>
      </c>
      <c r="BM140" s="21">
        <f t="shared" si="716"/>
        <v>68386.8</v>
      </c>
      <c r="BN140" s="21">
        <f>BN142+BN143</f>
        <v>0</v>
      </c>
      <c r="BO140" s="21">
        <f t="shared" si="717"/>
        <v>68386.8</v>
      </c>
      <c r="BP140" s="21">
        <f>BP142+BP143</f>
        <v>0</v>
      </c>
      <c r="BQ140" s="21">
        <f t="shared" si="718"/>
        <v>68386.8</v>
      </c>
      <c r="BR140" s="21">
        <f>BR142+BR143</f>
        <v>6198.2999999999993</v>
      </c>
      <c r="BS140" s="21">
        <f t="shared" si="719"/>
        <v>74585.100000000006</v>
      </c>
      <c r="BT140" s="21">
        <f>BT142+BT143</f>
        <v>0</v>
      </c>
      <c r="BU140" s="21">
        <f t="shared" si="720"/>
        <v>74585.100000000006</v>
      </c>
      <c r="BV140" s="40">
        <f>BV142+BV143</f>
        <v>0</v>
      </c>
      <c r="BW140" s="21">
        <f t="shared" si="721"/>
        <v>74585.100000000006</v>
      </c>
      <c r="BX140" s="21">
        <f t="shared" si="734"/>
        <v>45103.100000000006</v>
      </c>
      <c r="BY140" s="21">
        <f>BY142+BY143</f>
        <v>0</v>
      </c>
      <c r="BZ140" s="22">
        <f t="shared" si="510"/>
        <v>45103.100000000006</v>
      </c>
      <c r="CA140" s="21">
        <f>CA142+CA143</f>
        <v>0</v>
      </c>
      <c r="CB140" s="22">
        <f>BZ140+CA140</f>
        <v>45103.100000000006</v>
      </c>
      <c r="CC140" s="21">
        <f>CC142+CC143</f>
        <v>0</v>
      </c>
      <c r="CD140" s="22">
        <f t="shared" si="722"/>
        <v>45103.100000000006</v>
      </c>
      <c r="CE140" s="21">
        <f>CE142+CE143</f>
        <v>0</v>
      </c>
      <c r="CF140" s="22">
        <f t="shared" si="723"/>
        <v>45103.100000000006</v>
      </c>
      <c r="CG140" s="21">
        <f>CG142+CG143</f>
        <v>0</v>
      </c>
      <c r="CH140" s="22">
        <f t="shared" si="724"/>
        <v>45103.100000000006</v>
      </c>
      <c r="CI140" s="21">
        <f>CI142+CI143</f>
        <v>0</v>
      </c>
      <c r="CJ140" s="22">
        <f t="shared" si="725"/>
        <v>45103.100000000006</v>
      </c>
      <c r="CK140" s="21">
        <f>CK142+CK143</f>
        <v>0</v>
      </c>
      <c r="CL140" s="22">
        <f t="shared" si="726"/>
        <v>45103.100000000006</v>
      </c>
      <c r="CM140" s="21">
        <f>CM142+CM143</f>
        <v>0</v>
      </c>
      <c r="CN140" s="22">
        <f t="shared" si="727"/>
        <v>45103.100000000006</v>
      </c>
      <c r="CO140" s="21">
        <f>CO142+CO143</f>
        <v>0</v>
      </c>
      <c r="CP140" s="22">
        <f t="shared" si="728"/>
        <v>45103.100000000006</v>
      </c>
      <c r="CQ140" s="21">
        <f>CQ142+CQ143</f>
        <v>0</v>
      </c>
      <c r="CR140" s="22">
        <f t="shared" si="729"/>
        <v>45103.100000000006</v>
      </c>
      <c r="CS140" s="21">
        <f>CS142+CS143</f>
        <v>0</v>
      </c>
      <c r="CT140" s="22">
        <f t="shared" si="730"/>
        <v>45103.100000000006</v>
      </c>
      <c r="CU140" s="21">
        <f>CU142+CU143</f>
        <v>0</v>
      </c>
      <c r="CV140" s="22">
        <f t="shared" si="731"/>
        <v>45103.100000000006</v>
      </c>
      <c r="CW140" s="21">
        <f>CW142+CW143</f>
        <v>0</v>
      </c>
      <c r="CX140" s="22">
        <f t="shared" si="732"/>
        <v>45103.100000000006</v>
      </c>
      <c r="CY140" s="40">
        <f>CY142+CY143</f>
        <v>0</v>
      </c>
      <c r="CZ140" s="22">
        <f t="shared" si="733"/>
        <v>45103.100000000006</v>
      </c>
      <c r="DA140" s="12"/>
      <c r="DC140" s="5"/>
    </row>
    <row r="141" spans="1:107" x14ac:dyDescent="0.3">
      <c r="A141" s="1"/>
      <c r="B141" s="29" t="s">
        <v>5</v>
      </c>
      <c r="C141" s="6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40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40"/>
      <c r="BW141" s="21"/>
      <c r="BX141" s="22"/>
      <c r="BY141" s="21"/>
      <c r="BZ141" s="22"/>
      <c r="CA141" s="21"/>
      <c r="CB141" s="22"/>
      <c r="CC141" s="21"/>
      <c r="CD141" s="22"/>
      <c r="CE141" s="21"/>
      <c r="CF141" s="22"/>
      <c r="CG141" s="21"/>
      <c r="CH141" s="22"/>
      <c r="CI141" s="21"/>
      <c r="CJ141" s="22"/>
      <c r="CK141" s="21"/>
      <c r="CL141" s="22"/>
      <c r="CM141" s="21"/>
      <c r="CN141" s="22"/>
      <c r="CO141" s="21"/>
      <c r="CP141" s="22"/>
      <c r="CQ141" s="21"/>
      <c r="CR141" s="22"/>
      <c r="CS141" s="21"/>
      <c r="CT141" s="22"/>
      <c r="CU141" s="21"/>
      <c r="CV141" s="22"/>
      <c r="CW141" s="21"/>
      <c r="CX141" s="22"/>
      <c r="CY141" s="40"/>
      <c r="CZ141" s="22"/>
      <c r="DA141" s="12"/>
      <c r="DC141" s="5"/>
    </row>
    <row r="142" spans="1:107" hidden="1" x14ac:dyDescent="0.3">
      <c r="A142" s="1"/>
      <c r="B142" s="15" t="s">
        <v>6</v>
      </c>
      <c r="C142" s="6"/>
      <c r="D142" s="21">
        <v>2166.1999999999998</v>
      </c>
      <c r="E142" s="21"/>
      <c r="F142" s="21">
        <f t="shared" si="494"/>
        <v>2166.1999999999998</v>
      </c>
      <c r="G142" s="21"/>
      <c r="H142" s="21">
        <f t="shared" ref="H142:H144" si="735">F142+G142</f>
        <v>2166.1999999999998</v>
      </c>
      <c r="I142" s="21"/>
      <c r="J142" s="21">
        <f>H142+I142</f>
        <v>2166.1999999999998</v>
      </c>
      <c r="K142" s="21"/>
      <c r="L142" s="21">
        <f>J142+K142</f>
        <v>2166.1999999999998</v>
      </c>
      <c r="M142" s="21"/>
      <c r="N142" s="21">
        <f>L142+M142</f>
        <v>2166.1999999999998</v>
      </c>
      <c r="O142" s="21"/>
      <c r="P142" s="21">
        <f>N142+O142</f>
        <v>2166.1999999999998</v>
      </c>
      <c r="Q142" s="21"/>
      <c r="R142" s="21">
        <f>P142+Q142</f>
        <v>2166.1999999999998</v>
      </c>
      <c r="S142" s="21"/>
      <c r="T142" s="21">
        <f>R142+S142</f>
        <v>2166.1999999999998</v>
      </c>
      <c r="U142" s="21"/>
      <c r="V142" s="21">
        <f>T142+U142</f>
        <v>2166.1999999999998</v>
      </c>
      <c r="W142" s="21"/>
      <c r="X142" s="21">
        <f>V142+W142</f>
        <v>2166.1999999999998</v>
      </c>
      <c r="Y142" s="21"/>
      <c r="Z142" s="21">
        <f>X142+Y142</f>
        <v>2166.1999999999998</v>
      </c>
      <c r="AA142" s="21"/>
      <c r="AB142" s="21">
        <f>Z142+AA142</f>
        <v>2166.1999999999998</v>
      </c>
      <c r="AC142" s="21"/>
      <c r="AD142" s="21">
        <f>AB142+AC142</f>
        <v>2166.1999999999998</v>
      </c>
      <c r="AE142" s="21"/>
      <c r="AF142" s="21">
        <f>AD142+AE142</f>
        <v>2166.1999999999998</v>
      </c>
      <c r="AG142" s="21"/>
      <c r="AH142" s="21">
        <f>AF142+AG142</f>
        <v>2166.1999999999998</v>
      </c>
      <c r="AI142" s="21">
        <v>-2166.1999999999998</v>
      </c>
      <c r="AJ142" s="21">
        <f>AH142+AI142</f>
        <v>0</v>
      </c>
      <c r="AK142" s="21"/>
      <c r="AL142" s="21">
        <f>AJ142+AK142</f>
        <v>0</v>
      </c>
      <c r="AM142" s="21"/>
      <c r="AN142" s="21">
        <f>AL142+AM142</f>
        <v>0</v>
      </c>
      <c r="AO142" s="21"/>
      <c r="AP142" s="21">
        <f>AN142+AO142</f>
        <v>0</v>
      </c>
      <c r="AQ142" s="40"/>
      <c r="AR142" s="21">
        <f>AP142+AQ142</f>
        <v>0</v>
      </c>
      <c r="AS142" s="21">
        <v>68386.8</v>
      </c>
      <c r="AT142" s="21"/>
      <c r="AU142" s="21">
        <f t="shared" si="496"/>
        <v>68386.8</v>
      </c>
      <c r="AV142" s="21"/>
      <c r="AW142" s="21">
        <f>AU142+AV142</f>
        <v>68386.8</v>
      </c>
      <c r="AX142" s="21"/>
      <c r="AY142" s="21">
        <f t="shared" ref="AY142:AY144" si="736">AW142+AX142</f>
        <v>68386.8</v>
      </c>
      <c r="AZ142" s="21"/>
      <c r="BA142" s="21">
        <f t="shared" ref="BA142:BA144" si="737">AY142+AZ142</f>
        <v>68386.8</v>
      </c>
      <c r="BB142" s="21"/>
      <c r="BC142" s="21">
        <f t="shared" ref="BC142:BC144" si="738">BA142+BB142</f>
        <v>68386.8</v>
      </c>
      <c r="BD142" s="21"/>
      <c r="BE142" s="21">
        <f t="shared" ref="BE142:BE144" si="739">BC142+BD142</f>
        <v>68386.8</v>
      </c>
      <c r="BF142" s="21"/>
      <c r="BG142" s="21">
        <f t="shared" ref="BG142:BG144" si="740">BE142+BF142</f>
        <v>68386.8</v>
      </c>
      <c r="BH142" s="21"/>
      <c r="BI142" s="21">
        <f t="shared" ref="BI142:BI144" si="741">BG142+BH142</f>
        <v>68386.8</v>
      </c>
      <c r="BJ142" s="21"/>
      <c r="BK142" s="21">
        <f t="shared" ref="BK142:BK144" si="742">BI142+BJ142</f>
        <v>68386.8</v>
      </c>
      <c r="BL142" s="21"/>
      <c r="BM142" s="21">
        <f t="shared" ref="BM142:BM144" si="743">BK142+BL142</f>
        <v>68386.8</v>
      </c>
      <c r="BN142" s="21"/>
      <c r="BO142" s="21">
        <f t="shared" ref="BO142:BO144" si="744">BM142+BN142</f>
        <v>68386.8</v>
      </c>
      <c r="BP142" s="21"/>
      <c r="BQ142" s="21">
        <f t="shared" ref="BQ142:BQ144" si="745">BO142+BP142</f>
        <v>68386.8</v>
      </c>
      <c r="BR142" s="21">
        <v>2166.1999999999998</v>
      </c>
      <c r="BS142" s="21">
        <f t="shared" ref="BS142:BS144" si="746">BQ142+BR142</f>
        <v>70553</v>
      </c>
      <c r="BT142" s="21"/>
      <c r="BU142" s="21">
        <f t="shared" ref="BU142:BU144" si="747">BS142+BT142</f>
        <v>70553</v>
      </c>
      <c r="BV142" s="40"/>
      <c r="BW142" s="21">
        <f t="shared" ref="BW142:BW144" si="748">BU142+BV142</f>
        <v>70553</v>
      </c>
      <c r="BX142" s="22">
        <v>0</v>
      </c>
      <c r="BY142" s="21"/>
      <c r="BZ142" s="22">
        <f t="shared" si="510"/>
        <v>0</v>
      </c>
      <c r="CA142" s="21"/>
      <c r="CB142" s="22">
        <f>BZ142+CA142</f>
        <v>0</v>
      </c>
      <c r="CC142" s="21"/>
      <c r="CD142" s="22">
        <f t="shared" ref="CD142:CD144" si="749">CB142+CC142</f>
        <v>0</v>
      </c>
      <c r="CE142" s="21"/>
      <c r="CF142" s="22">
        <f t="shared" ref="CF142:CF144" si="750">CD142+CE142</f>
        <v>0</v>
      </c>
      <c r="CG142" s="21"/>
      <c r="CH142" s="22">
        <f t="shared" ref="CH142:CH144" si="751">CF142+CG142</f>
        <v>0</v>
      </c>
      <c r="CI142" s="21"/>
      <c r="CJ142" s="22">
        <f t="shared" ref="CJ142:CJ144" si="752">CH142+CI142</f>
        <v>0</v>
      </c>
      <c r="CK142" s="21"/>
      <c r="CL142" s="22">
        <f t="shared" ref="CL142:CL144" si="753">CJ142+CK142</f>
        <v>0</v>
      </c>
      <c r="CM142" s="21"/>
      <c r="CN142" s="22">
        <f t="shared" ref="CN142:CN144" si="754">CL142+CM142</f>
        <v>0</v>
      </c>
      <c r="CO142" s="21"/>
      <c r="CP142" s="22">
        <f t="shared" ref="CP142:CP144" si="755">CN142+CO142</f>
        <v>0</v>
      </c>
      <c r="CQ142" s="21"/>
      <c r="CR142" s="22">
        <f t="shared" ref="CR142:CR144" si="756">CP142+CQ142</f>
        <v>0</v>
      </c>
      <c r="CS142" s="21"/>
      <c r="CT142" s="22">
        <f t="shared" ref="CT142:CT144" si="757">CR142+CS142</f>
        <v>0</v>
      </c>
      <c r="CU142" s="21"/>
      <c r="CV142" s="22">
        <f t="shared" ref="CV142:CV144" si="758">CT142+CU142</f>
        <v>0</v>
      </c>
      <c r="CW142" s="21"/>
      <c r="CX142" s="22">
        <f t="shared" ref="CX142:CX144" si="759">CV142+CW142</f>
        <v>0</v>
      </c>
      <c r="CY142" s="40"/>
      <c r="CZ142" s="22">
        <f t="shared" ref="CZ142:CZ144" si="760">CX142+CY142</f>
        <v>0</v>
      </c>
      <c r="DA142" s="12" t="s">
        <v>176</v>
      </c>
      <c r="DB142" s="7" t="s">
        <v>28</v>
      </c>
      <c r="DC142" s="5"/>
    </row>
    <row r="143" spans="1:107" x14ac:dyDescent="0.3">
      <c r="A143" s="1"/>
      <c r="B143" s="64" t="s">
        <v>16</v>
      </c>
      <c r="C143" s="65"/>
      <c r="D143" s="21">
        <v>6498.5</v>
      </c>
      <c r="E143" s="21"/>
      <c r="F143" s="21">
        <f t="shared" si="494"/>
        <v>6498.5</v>
      </c>
      <c r="G143" s="21"/>
      <c r="H143" s="21">
        <f t="shared" si="735"/>
        <v>6498.5</v>
      </c>
      <c r="I143" s="21"/>
      <c r="J143" s="21">
        <f>H143+I143</f>
        <v>6498.5</v>
      </c>
      <c r="K143" s="21"/>
      <c r="L143" s="21">
        <f>J143+K143</f>
        <v>6498.5</v>
      </c>
      <c r="M143" s="21"/>
      <c r="N143" s="21">
        <f>L143+M143</f>
        <v>6498.5</v>
      </c>
      <c r="O143" s="21"/>
      <c r="P143" s="21">
        <f>N143+O143</f>
        <v>6498.5</v>
      </c>
      <c r="Q143" s="21"/>
      <c r="R143" s="21">
        <f>P143+Q143</f>
        <v>6498.5</v>
      </c>
      <c r="S143" s="21"/>
      <c r="T143" s="21">
        <f>R143+S143</f>
        <v>6498.5</v>
      </c>
      <c r="U143" s="21"/>
      <c r="V143" s="21">
        <f>T143+U143</f>
        <v>6498.5</v>
      </c>
      <c r="W143" s="21">
        <v>-2466.4</v>
      </c>
      <c r="X143" s="21">
        <f>V143+W143</f>
        <v>4032.1</v>
      </c>
      <c r="Y143" s="21"/>
      <c r="Z143" s="21">
        <f>X143+Y143</f>
        <v>4032.1</v>
      </c>
      <c r="AA143" s="21"/>
      <c r="AB143" s="21">
        <f>Z143+AA143</f>
        <v>4032.1</v>
      </c>
      <c r="AC143" s="21"/>
      <c r="AD143" s="21">
        <f>AB143+AC143</f>
        <v>4032.1</v>
      </c>
      <c r="AE143" s="21"/>
      <c r="AF143" s="21">
        <f>AD143+AE143</f>
        <v>4032.1</v>
      </c>
      <c r="AG143" s="21"/>
      <c r="AH143" s="21">
        <f>AF143+AG143</f>
        <v>4032.1</v>
      </c>
      <c r="AI143" s="21">
        <v>-4032.1</v>
      </c>
      <c r="AJ143" s="21">
        <f>AH143+AI143</f>
        <v>0</v>
      </c>
      <c r="AK143" s="21"/>
      <c r="AL143" s="21">
        <f>AJ143+AK143</f>
        <v>0</v>
      </c>
      <c r="AM143" s="21"/>
      <c r="AN143" s="21">
        <f>AL143+AM143</f>
        <v>0</v>
      </c>
      <c r="AO143" s="21"/>
      <c r="AP143" s="21">
        <f>AN143+AO143</f>
        <v>0</v>
      </c>
      <c r="AQ143" s="40"/>
      <c r="AR143" s="21">
        <f>AP143+AQ143</f>
        <v>0</v>
      </c>
      <c r="AS143" s="21">
        <v>0</v>
      </c>
      <c r="AT143" s="21"/>
      <c r="AU143" s="21">
        <f t="shared" si="496"/>
        <v>0</v>
      </c>
      <c r="AV143" s="21"/>
      <c r="AW143" s="21">
        <f>AU143+AV143</f>
        <v>0</v>
      </c>
      <c r="AX143" s="21"/>
      <c r="AY143" s="21">
        <f t="shared" si="736"/>
        <v>0</v>
      </c>
      <c r="AZ143" s="21"/>
      <c r="BA143" s="21">
        <f t="shared" si="737"/>
        <v>0</v>
      </c>
      <c r="BB143" s="21"/>
      <c r="BC143" s="21">
        <f t="shared" si="738"/>
        <v>0</v>
      </c>
      <c r="BD143" s="21"/>
      <c r="BE143" s="21">
        <f t="shared" si="739"/>
        <v>0</v>
      </c>
      <c r="BF143" s="21"/>
      <c r="BG143" s="21">
        <f t="shared" si="740"/>
        <v>0</v>
      </c>
      <c r="BH143" s="21"/>
      <c r="BI143" s="21">
        <f t="shared" si="741"/>
        <v>0</v>
      </c>
      <c r="BJ143" s="21"/>
      <c r="BK143" s="21">
        <f t="shared" si="742"/>
        <v>0</v>
      </c>
      <c r="BL143" s="21"/>
      <c r="BM143" s="21">
        <f t="shared" si="743"/>
        <v>0</v>
      </c>
      <c r="BN143" s="21"/>
      <c r="BO143" s="21">
        <f t="shared" si="744"/>
        <v>0</v>
      </c>
      <c r="BP143" s="21"/>
      <c r="BQ143" s="21">
        <f t="shared" si="745"/>
        <v>0</v>
      </c>
      <c r="BR143" s="21">
        <v>4032.1</v>
      </c>
      <c r="BS143" s="21">
        <f t="shared" si="746"/>
        <v>4032.1</v>
      </c>
      <c r="BT143" s="21"/>
      <c r="BU143" s="21">
        <f t="shared" si="747"/>
        <v>4032.1</v>
      </c>
      <c r="BV143" s="40"/>
      <c r="BW143" s="21">
        <f t="shared" si="748"/>
        <v>4032.1</v>
      </c>
      <c r="BX143" s="21">
        <v>45103.100000000006</v>
      </c>
      <c r="BY143" s="21"/>
      <c r="BZ143" s="22">
        <f t="shared" si="510"/>
        <v>45103.100000000006</v>
      </c>
      <c r="CA143" s="21"/>
      <c r="CB143" s="22">
        <f>BZ143+CA143</f>
        <v>45103.100000000006</v>
      </c>
      <c r="CC143" s="21"/>
      <c r="CD143" s="22">
        <f t="shared" si="749"/>
        <v>45103.100000000006</v>
      </c>
      <c r="CE143" s="21"/>
      <c r="CF143" s="22">
        <f t="shared" si="750"/>
        <v>45103.100000000006</v>
      </c>
      <c r="CG143" s="21"/>
      <c r="CH143" s="22">
        <f t="shared" si="751"/>
        <v>45103.100000000006</v>
      </c>
      <c r="CI143" s="21"/>
      <c r="CJ143" s="22">
        <f t="shared" si="752"/>
        <v>45103.100000000006</v>
      </c>
      <c r="CK143" s="21"/>
      <c r="CL143" s="22">
        <f t="shared" si="753"/>
        <v>45103.100000000006</v>
      </c>
      <c r="CM143" s="21"/>
      <c r="CN143" s="22">
        <f t="shared" si="754"/>
        <v>45103.100000000006</v>
      </c>
      <c r="CO143" s="21"/>
      <c r="CP143" s="22">
        <f t="shared" si="755"/>
        <v>45103.100000000006</v>
      </c>
      <c r="CQ143" s="21"/>
      <c r="CR143" s="22">
        <f t="shared" si="756"/>
        <v>45103.100000000006</v>
      </c>
      <c r="CS143" s="21"/>
      <c r="CT143" s="22">
        <f t="shared" si="757"/>
        <v>45103.100000000006</v>
      </c>
      <c r="CU143" s="21"/>
      <c r="CV143" s="22">
        <f t="shared" si="758"/>
        <v>45103.100000000006</v>
      </c>
      <c r="CW143" s="21"/>
      <c r="CX143" s="22">
        <f t="shared" si="759"/>
        <v>45103.100000000006</v>
      </c>
      <c r="CY143" s="40"/>
      <c r="CZ143" s="22">
        <f t="shared" si="760"/>
        <v>45103.100000000006</v>
      </c>
      <c r="DA143" s="12" t="s">
        <v>177</v>
      </c>
      <c r="DC143" s="5"/>
    </row>
    <row r="144" spans="1:107" ht="56.25" x14ac:dyDescent="0.3">
      <c r="A144" s="1" t="s">
        <v>188</v>
      </c>
      <c r="B144" s="64" t="s">
        <v>67</v>
      </c>
      <c r="C144" s="65" t="s">
        <v>58</v>
      </c>
      <c r="D144" s="21">
        <f>D146+D147</f>
        <v>8208.7000000000007</v>
      </c>
      <c r="E144" s="21">
        <f>E146+E147</f>
        <v>0</v>
      </c>
      <c r="F144" s="21">
        <f t="shared" si="494"/>
        <v>8208.7000000000007</v>
      </c>
      <c r="G144" s="21">
        <f>G146+G147</f>
        <v>0</v>
      </c>
      <c r="H144" s="21">
        <f t="shared" si="735"/>
        <v>8208.7000000000007</v>
      </c>
      <c r="I144" s="21">
        <f>I146+I147</f>
        <v>0</v>
      </c>
      <c r="J144" s="21">
        <f>H144+I144</f>
        <v>8208.7000000000007</v>
      </c>
      <c r="K144" s="21">
        <f>K146+K147</f>
        <v>0</v>
      </c>
      <c r="L144" s="21">
        <f>J144+K144</f>
        <v>8208.7000000000007</v>
      </c>
      <c r="M144" s="21">
        <f>M146+M147</f>
        <v>0</v>
      </c>
      <c r="N144" s="21">
        <f>L144+M144</f>
        <v>8208.7000000000007</v>
      </c>
      <c r="O144" s="21">
        <f>O146+O147</f>
        <v>0</v>
      </c>
      <c r="P144" s="21">
        <f>N144+O144</f>
        <v>8208.7000000000007</v>
      </c>
      <c r="Q144" s="21">
        <f>Q146+Q147</f>
        <v>0</v>
      </c>
      <c r="R144" s="21">
        <f>P144+Q144</f>
        <v>8208.7000000000007</v>
      </c>
      <c r="S144" s="21">
        <f>S146+S147</f>
        <v>0</v>
      </c>
      <c r="T144" s="21">
        <f>R144+S144</f>
        <v>8208.7000000000007</v>
      </c>
      <c r="U144" s="21">
        <f>U146+U147</f>
        <v>0</v>
      </c>
      <c r="V144" s="21">
        <f>T144+U144</f>
        <v>8208.7000000000007</v>
      </c>
      <c r="W144" s="21">
        <f>W146+W147</f>
        <v>-2133.1999999999998</v>
      </c>
      <c r="X144" s="21">
        <f>V144+W144</f>
        <v>6075.5000000000009</v>
      </c>
      <c r="Y144" s="21">
        <f>Y146+Y147</f>
        <v>0</v>
      </c>
      <c r="Z144" s="21">
        <f>X144+Y144</f>
        <v>6075.5000000000009</v>
      </c>
      <c r="AA144" s="21">
        <f>AA146+AA147</f>
        <v>0</v>
      </c>
      <c r="AB144" s="21">
        <f>Z144+AA144</f>
        <v>6075.5000000000009</v>
      </c>
      <c r="AC144" s="21">
        <f>AC146+AC147</f>
        <v>0</v>
      </c>
      <c r="AD144" s="21">
        <f>AB144+AC144</f>
        <v>6075.5000000000009</v>
      </c>
      <c r="AE144" s="21">
        <f>AE146+AE147</f>
        <v>0</v>
      </c>
      <c r="AF144" s="21">
        <f>AD144+AE144</f>
        <v>6075.5000000000009</v>
      </c>
      <c r="AG144" s="21">
        <f>AG146+AG147</f>
        <v>0</v>
      </c>
      <c r="AH144" s="21">
        <f>AF144+AG144</f>
        <v>6075.5000000000009</v>
      </c>
      <c r="AI144" s="21">
        <f>AI146+AI147</f>
        <v>-6075.5</v>
      </c>
      <c r="AJ144" s="21">
        <f>AH144+AI144</f>
        <v>0</v>
      </c>
      <c r="AK144" s="21">
        <f>AK146+AK147</f>
        <v>0</v>
      </c>
      <c r="AL144" s="21">
        <f>AJ144+AK144</f>
        <v>0</v>
      </c>
      <c r="AM144" s="21">
        <f>AM146+AM147</f>
        <v>0</v>
      </c>
      <c r="AN144" s="21">
        <f>AL144+AM144</f>
        <v>0</v>
      </c>
      <c r="AO144" s="21">
        <f>AO146+AO147</f>
        <v>0</v>
      </c>
      <c r="AP144" s="21">
        <f>AN144+AO144</f>
        <v>0</v>
      </c>
      <c r="AQ144" s="40">
        <f>AQ146+AQ147</f>
        <v>6075.51</v>
      </c>
      <c r="AR144" s="21">
        <f>AP144+AQ144</f>
        <v>6075.51</v>
      </c>
      <c r="AS144" s="21">
        <f t="shared" ref="AS144:BX144" si="761">AS146+AS147</f>
        <v>102144.4</v>
      </c>
      <c r="AT144" s="21">
        <f>AT146+AT147</f>
        <v>0</v>
      </c>
      <c r="AU144" s="21">
        <f t="shared" si="496"/>
        <v>102144.4</v>
      </c>
      <c r="AV144" s="21">
        <f>AV146+AV147</f>
        <v>0</v>
      </c>
      <c r="AW144" s="21">
        <f>AU144+AV144</f>
        <v>102144.4</v>
      </c>
      <c r="AX144" s="21">
        <f>AX146+AX147</f>
        <v>0</v>
      </c>
      <c r="AY144" s="21">
        <f t="shared" si="736"/>
        <v>102144.4</v>
      </c>
      <c r="AZ144" s="21">
        <f>AZ146+AZ147</f>
        <v>0</v>
      </c>
      <c r="BA144" s="21">
        <f t="shared" si="737"/>
        <v>102144.4</v>
      </c>
      <c r="BB144" s="21">
        <f>BB146+BB147</f>
        <v>0</v>
      </c>
      <c r="BC144" s="21">
        <f t="shared" si="738"/>
        <v>102144.4</v>
      </c>
      <c r="BD144" s="21">
        <f>BD146+BD147</f>
        <v>0</v>
      </c>
      <c r="BE144" s="21">
        <f t="shared" si="739"/>
        <v>102144.4</v>
      </c>
      <c r="BF144" s="21">
        <f>BF146+BF147</f>
        <v>0</v>
      </c>
      <c r="BG144" s="21">
        <f t="shared" si="740"/>
        <v>102144.4</v>
      </c>
      <c r="BH144" s="21">
        <f>BH146+BH147</f>
        <v>0</v>
      </c>
      <c r="BI144" s="21">
        <f t="shared" si="741"/>
        <v>102144.4</v>
      </c>
      <c r="BJ144" s="21">
        <f>BJ146+BJ147</f>
        <v>0</v>
      </c>
      <c r="BK144" s="21">
        <f t="shared" si="742"/>
        <v>102144.4</v>
      </c>
      <c r="BL144" s="21">
        <f>BL146+BL147</f>
        <v>-102144.4</v>
      </c>
      <c r="BM144" s="21">
        <f t="shared" si="743"/>
        <v>0</v>
      </c>
      <c r="BN144" s="21">
        <f>BN146+BN147</f>
        <v>0</v>
      </c>
      <c r="BO144" s="21">
        <f t="shared" si="744"/>
        <v>0</v>
      </c>
      <c r="BP144" s="21">
        <f>BP146+BP147</f>
        <v>0</v>
      </c>
      <c r="BQ144" s="21">
        <f t="shared" si="745"/>
        <v>0</v>
      </c>
      <c r="BR144" s="21">
        <f>BR146+BR147</f>
        <v>0</v>
      </c>
      <c r="BS144" s="21">
        <f t="shared" si="746"/>
        <v>0</v>
      </c>
      <c r="BT144" s="21">
        <f>BT146+BT147</f>
        <v>0</v>
      </c>
      <c r="BU144" s="21">
        <f t="shared" si="747"/>
        <v>0</v>
      </c>
      <c r="BV144" s="40">
        <f>BV146+BV147</f>
        <v>0</v>
      </c>
      <c r="BW144" s="21">
        <f t="shared" si="748"/>
        <v>0</v>
      </c>
      <c r="BX144" s="21">
        <f t="shared" si="761"/>
        <v>0</v>
      </c>
      <c r="BY144" s="21">
        <f>BY146+BY147</f>
        <v>0</v>
      </c>
      <c r="BZ144" s="22">
        <f t="shared" si="510"/>
        <v>0</v>
      </c>
      <c r="CA144" s="21">
        <f>CA146+CA147</f>
        <v>0</v>
      </c>
      <c r="CB144" s="22">
        <f>BZ144+CA144</f>
        <v>0</v>
      </c>
      <c r="CC144" s="21">
        <f>CC146+CC147</f>
        <v>0</v>
      </c>
      <c r="CD144" s="22">
        <f t="shared" si="749"/>
        <v>0</v>
      </c>
      <c r="CE144" s="21">
        <f>CE146+CE147</f>
        <v>0</v>
      </c>
      <c r="CF144" s="22">
        <f t="shared" si="750"/>
        <v>0</v>
      </c>
      <c r="CG144" s="21">
        <f>CG146+CG147</f>
        <v>0</v>
      </c>
      <c r="CH144" s="22">
        <f t="shared" si="751"/>
        <v>0</v>
      </c>
      <c r="CI144" s="21">
        <f>CI146+CI147</f>
        <v>0</v>
      </c>
      <c r="CJ144" s="22">
        <f t="shared" si="752"/>
        <v>0</v>
      </c>
      <c r="CK144" s="21">
        <f>CK146+CK147</f>
        <v>0</v>
      </c>
      <c r="CL144" s="22">
        <f t="shared" si="753"/>
        <v>0</v>
      </c>
      <c r="CM144" s="21">
        <f>CM146+CM147</f>
        <v>0</v>
      </c>
      <c r="CN144" s="22">
        <f t="shared" si="754"/>
        <v>0</v>
      </c>
      <c r="CO144" s="21">
        <f>CO146+CO147</f>
        <v>0</v>
      </c>
      <c r="CP144" s="22">
        <f t="shared" si="755"/>
        <v>0</v>
      </c>
      <c r="CQ144" s="21">
        <f>CQ146+CQ147</f>
        <v>0</v>
      </c>
      <c r="CR144" s="22">
        <f t="shared" si="756"/>
        <v>0</v>
      </c>
      <c r="CS144" s="21">
        <f>CS146+CS147</f>
        <v>0</v>
      </c>
      <c r="CT144" s="22">
        <f t="shared" si="757"/>
        <v>0</v>
      </c>
      <c r="CU144" s="21">
        <f>CU146+CU147</f>
        <v>0</v>
      </c>
      <c r="CV144" s="22">
        <f t="shared" si="758"/>
        <v>0</v>
      </c>
      <c r="CW144" s="21">
        <f>CW146+CW147</f>
        <v>0</v>
      </c>
      <c r="CX144" s="22">
        <f t="shared" si="759"/>
        <v>0</v>
      </c>
      <c r="CY144" s="40">
        <f>CY146+CY147</f>
        <v>0</v>
      </c>
      <c r="CZ144" s="22">
        <f t="shared" si="760"/>
        <v>0</v>
      </c>
      <c r="DA144" s="12"/>
      <c r="DC144" s="5"/>
    </row>
    <row r="145" spans="1:107" hidden="1" x14ac:dyDescent="0.3">
      <c r="A145" s="1"/>
      <c r="B145" s="29" t="s">
        <v>5</v>
      </c>
      <c r="C145" s="33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40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40"/>
      <c r="BW145" s="21"/>
      <c r="BX145" s="22"/>
      <c r="BY145" s="21"/>
      <c r="BZ145" s="22"/>
      <c r="CA145" s="21"/>
      <c r="CB145" s="22"/>
      <c r="CC145" s="21"/>
      <c r="CD145" s="22"/>
      <c r="CE145" s="21"/>
      <c r="CF145" s="22"/>
      <c r="CG145" s="21"/>
      <c r="CH145" s="22"/>
      <c r="CI145" s="21"/>
      <c r="CJ145" s="22"/>
      <c r="CK145" s="21"/>
      <c r="CL145" s="22"/>
      <c r="CM145" s="21"/>
      <c r="CN145" s="22"/>
      <c r="CO145" s="21"/>
      <c r="CP145" s="22"/>
      <c r="CQ145" s="21"/>
      <c r="CR145" s="22"/>
      <c r="CS145" s="21"/>
      <c r="CT145" s="22"/>
      <c r="CU145" s="21"/>
      <c r="CV145" s="22"/>
      <c r="CW145" s="21"/>
      <c r="CX145" s="22"/>
      <c r="CY145" s="40"/>
      <c r="CZ145" s="22"/>
      <c r="DA145" s="12"/>
      <c r="DB145" s="7" t="s">
        <v>28</v>
      </c>
      <c r="DC145" s="5"/>
    </row>
    <row r="146" spans="1:107" hidden="1" x14ac:dyDescent="0.3">
      <c r="A146" s="1"/>
      <c r="B146" s="15" t="s">
        <v>6</v>
      </c>
      <c r="C146" s="2"/>
      <c r="D146" s="23">
        <v>2052.1999999999998</v>
      </c>
      <c r="E146" s="23"/>
      <c r="F146" s="23">
        <f t="shared" si="494"/>
        <v>2052.1999999999998</v>
      </c>
      <c r="G146" s="23"/>
      <c r="H146" s="23">
        <f t="shared" ref="H146:H148" si="762">F146+G146</f>
        <v>2052.1999999999998</v>
      </c>
      <c r="I146" s="23"/>
      <c r="J146" s="23">
        <f>H146+I146</f>
        <v>2052.1999999999998</v>
      </c>
      <c r="K146" s="23"/>
      <c r="L146" s="23">
        <f>J146+K146</f>
        <v>2052.1999999999998</v>
      </c>
      <c r="M146" s="23"/>
      <c r="N146" s="23">
        <f>L146+M146</f>
        <v>2052.1999999999998</v>
      </c>
      <c r="O146" s="23"/>
      <c r="P146" s="23">
        <f>N146+O146</f>
        <v>2052.1999999999998</v>
      </c>
      <c r="Q146" s="23"/>
      <c r="R146" s="23">
        <f>P146+Q146</f>
        <v>2052.1999999999998</v>
      </c>
      <c r="S146" s="23"/>
      <c r="T146" s="23">
        <f>R146+S146</f>
        <v>2052.1999999999998</v>
      </c>
      <c r="U146" s="23"/>
      <c r="V146" s="23">
        <f>T146+U146</f>
        <v>2052.1999999999998</v>
      </c>
      <c r="W146" s="23"/>
      <c r="X146" s="23">
        <f>V146+W146</f>
        <v>2052.1999999999998</v>
      </c>
      <c r="Y146" s="23"/>
      <c r="Z146" s="23">
        <f>X146+Y146</f>
        <v>2052.1999999999998</v>
      </c>
      <c r="AA146" s="23"/>
      <c r="AB146" s="23">
        <f>Z146+AA146</f>
        <v>2052.1999999999998</v>
      </c>
      <c r="AC146" s="23"/>
      <c r="AD146" s="23">
        <f>AB146+AC146</f>
        <v>2052.1999999999998</v>
      </c>
      <c r="AE146" s="23"/>
      <c r="AF146" s="23">
        <f>AD146+AE146</f>
        <v>2052.1999999999998</v>
      </c>
      <c r="AG146" s="23"/>
      <c r="AH146" s="23">
        <f>AF146+AG146</f>
        <v>2052.1999999999998</v>
      </c>
      <c r="AI146" s="23">
        <v>-2052.1999999999998</v>
      </c>
      <c r="AJ146" s="23">
        <f>AH146+AI146</f>
        <v>0</v>
      </c>
      <c r="AK146" s="23"/>
      <c r="AL146" s="23">
        <f>AJ146+AK146</f>
        <v>0</v>
      </c>
      <c r="AM146" s="23"/>
      <c r="AN146" s="23">
        <f>AL146+AM146</f>
        <v>0</v>
      </c>
      <c r="AO146" s="23"/>
      <c r="AP146" s="23">
        <f>AN146+AO146</f>
        <v>0</v>
      </c>
      <c r="AQ146" s="41">
        <v>6075.51</v>
      </c>
      <c r="AR146" s="23">
        <f>AP146+AQ146</f>
        <v>6075.51</v>
      </c>
      <c r="AS146" s="23">
        <v>102144.4</v>
      </c>
      <c r="AT146" s="23"/>
      <c r="AU146" s="23">
        <f t="shared" si="496"/>
        <v>102144.4</v>
      </c>
      <c r="AV146" s="23"/>
      <c r="AW146" s="23">
        <f>AU146+AV146</f>
        <v>102144.4</v>
      </c>
      <c r="AX146" s="23"/>
      <c r="AY146" s="23">
        <f t="shared" ref="AY146:AY148" si="763">AW146+AX146</f>
        <v>102144.4</v>
      </c>
      <c r="AZ146" s="23"/>
      <c r="BA146" s="23">
        <f t="shared" ref="BA146:BA148" si="764">AY146+AZ146</f>
        <v>102144.4</v>
      </c>
      <c r="BB146" s="23"/>
      <c r="BC146" s="23">
        <f t="shared" ref="BC146:BC148" si="765">BA146+BB146</f>
        <v>102144.4</v>
      </c>
      <c r="BD146" s="23"/>
      <c r="BE146" s="23">
        <f t="shared" ref="BE146:BE148" si="766">BC146+BD146</f>
        <v>102144.4</v>
      </c>
      <c r="BF146" s="23"/>
      <c r="BG146" s="23">
        <f t="shared" ref="BG146:BG148" si="767">BE146+BF146</f>
        <v>102144.4</v>
      </c>
      <c r="BH146" s="23"/>
      <c r="BI146" s="23">
        <f t="shared" ref="BI146:BI148" si="768">BG146+BH146</f>
        <v>102144.4</v>
      </c>
      <c r="BJ146" s="23"/>
      <c r="BK146" s="23">
        <f t="shared" ref="BK146:BK148" si="769">BI146+BJ146</f>
        <v>102144.4</v>
      </c>
      <c r="BL146" s="23">
        <v>-102144.4</v>
      </c>
      <c r="BM146" s="23">
        <f t="shared" ref="BM146:BM148" si="770">BK146+BL146</f>
        <v>0</v>
      </c>
      <c r="BN146" s="23"/>
      <c r="BO146" s="23">
        <f t="shared" ref="BO146:BO148" si="771">BM146+BN146</f>
        <v>0</v>
      </c>
      <c r="BP146" s="23"/>
      <c r="BQ146" s="23">
        <f t="shared" ref="BQ146:BQ148" si="772">BO146+BP146</f>
        <v>0</v>
      </c>
      <c r="BR146" s="23"/>
      <c r="BS146" s="23">
        <f t="shared" ref="BS146:BS148" si="773">BQ146+BR146</f>
        <v>0</v>
      </c>
      <c r="BT146" s="23"/>
      <c r="BU146" s="23">
        <f t="shared" ref="BU146:BU148" si="774">BS146+BT146</f>
        <v>0</v>
      </c>
      <c r="BV146" s="41"/>
      <c r="BW146" s="23">
        <f t="shared" ref="BW146:BW148" si="775">BU146+BV146</f>
        <v>0</v>
      </c>
      <c r="BX146" s="24">
        <v>0</v>
      </c>
      <c r="BY146" s="23"/>
      <c r="BZ146" s="24">
        <f t="shared" si="510"/>
        <v>0</v>
      </c>
      <c r="CA146" s="23"/>
      <c r="CB146" s="24">
        <f>BZ146+CA146</f>
        <v>0</v>
      </c>
      <c r="CC146" s="23"/>
      <c r="CD146" s="24">
        <f t="shared" ref="CD146:CD148" si="776">CB146+CC146</f>
        <v>0</v>
      </c>
      <c r="CE146" s="23"/>
      <c r="CF146" s="24">
        <f t="shared" ref="CF146:CF148" si="777">CD146+CE146</f>
        <v>0</v>
      </c>
      <c r="CG146" s="23"/>
      <c r="CH146" s="24">
        <f t="shared" ref="CH146:CH148" si="778">CF146+CG146</f>
        <v>0</v>
      </c>
      <c r="CI146" s="23"/>
      <c r="CJ146" s="24">
        <f t="shared" ref="CJ146:CJ148" si="779">CH146+CI146</f>
        <v>0</v>
      </c>
      <c r="CK146" s="23"/>
      <c r="CL146" s="24">
        <f t="shared" ref="CL146:CL148" si="780">CJ146+CK146</f>
        <v>0</v>
      </c>
      <c r="CM146" s="23"/>
      <c r="CN146" s="24">
        <f t="shared" ref="CN146:CN148" si="781">CL146+CM146</f>
        <v>0</v>
      </c>
      <c r="CO146" s="23"/>
      <c r="CP146" s="24">
        <f t="shared" ref="CP146:CP148" si="782">CN146+CO146</f>
        <v>0</v>
      </c>
      <c r="CQ146" s="23"/>
      <c r="CR146" s="24">
        <f t="shared" ref="CR146:CR148" si="783">CP146+CQ146</f>
        <v>0</v>
      </c>
      <c r="CS146" s="23"/>
      <c r="CT146" s="24">
        <f t="shared" ref="CT146:CT148" si="784">CR146+CS146</f>
        <v>0</v>
      </c>
      <c r="CU146" s="23"/>
      <c r="CV146" s="24">
        <f t="shared" ref="CV146:CV148" si="785">CT146+CU146</f>
        <v>0</v>
      </c>
      <c r="CW146" s="23"/>
      <c r="CX146" s="24">
        <f t="shared" ref="CX146:CX148" si="786">CV146+CW146</f>
        <v>0</v>
      </c>
      <c r="CY146" s="41"/>
      <c r="CZ146" s="24">
        <f t="shared" ref="CZ146:CZ148" si="787">CX146+CY146</f>
        <v>0</v>
      </c>
      <c r="DA146" s="16">
        <v>2010143400</v>
      </c>
      <c r="DB146" s="7" t="s">
        <v>28</v>
      </c>
      <c r="DC146" s="5"/>
    </row>
    <row r="147" spans="1:107" hidden="1" x14ac:dyDescent="0.3">
      <c r="A147" s="1"/>
      <c r="B147" s="33" t="s">
        <v>16</v>
      </c>
      <c r="C147" s="33"/>
      <c r="D147" s="21">
        <v>6156.5</v>
      </c>
      <c r="E147" s="21"/>
      <c r="F147" s="21">
        <f t="shared" si="494"/>
        <v>6156.5</v>
      </c>
      <c r="G147" s="21"/>
      <c r="H147" s="21">
        <f t="shared" si="762"/>
        <v>6156.5</v>
      </c>
      <c r="I147" s="21"/>
      <c r="J147" s="21">
        <f>H147+I147</f>
        <v>6156.5</v>
      </c>
      <c r="K147" s="21"/>
      <c r="L147" s="21">
        <f>J147+K147</f>
        <v>6156.5</v>
      </c>
      <c r="M147" s="21"/>
      <c r="N147" s="21">
        <f>L147+M147</f>
        <v>6156.5</v>
      </c>
      <c r="O147" s="21"/>
      <c r="P147" s="21">
        <f>N147+O147</f>
        <v>6156.5</v>
      </c>
      <c r="Q147" s="21"/>
      <c r="R147" s="21">
        <f>P147+Q147</f>
        <v>6156.5</v>
      </c>
      <c r="S147" s="21"/>
      <c r="T147" s="21">
        <f>R147+S147</f>
        <v>6156.5</v>
      </c>
      <c r="U147" s="21"/>
      <c r="V147" s="21">
        <f>T147+U147</f>
        <v>6156.5</v>
      </c>
      <c r="W147" s="21">
        <v>-2133.1999999999998</v>
      </c>
      <c r="X147" s="21">
        <f>V147+W147</f>
        <v>4023.3</v>
      </c>
      <c r="Y147" s="21"/>
      <c r="Z147" s="21">
        <f>X147+Y147</f>
        <v>4023.3</v>
      </c>
      <c r="AA147" s="21"/>
      <c r="AB147" s="21">
        <f>Z147+AA147</f>
        <v>4023.3</v>
      </c>
      <c r="AC147" s="21"/>
      <c r="AD147" s="21">
        <f>AB147+AC147</f>
        <v>4023.3</v>
      </c>
      <c r="AE147" s="21"/>
      <c r="AF147" s="21">
        <f>AD147+AE147</f>
        <v>4023.3</v>
      </c>
      <c r="AG147" s="21"/>
      <c r="AH147" s="21">
        <f>AF147+AG147</f>
        <v>4023.3</v>
      </c>
      <c r="AI147" s="21">
        <v>-4023.3</v>
      </c>
      <c r="AJ147" s="21">
        <f>AH147+AI147</f>
        <v>0</v>
      </c>
      <c r="AK147" s="21"/>
      <c r="AL147" s="21">
        <f>AJ147+AK147</f>
        <v>0</v>
      </c>
      <c r="AM147" s="21"/>
      <c r="AN147" s="21">
        <f>AL147+AM147</f>
        <v>0</v>
      </c>
      <c r="AO147" s="21"/>
      <c r="AP147" s="21">
        <f>AN147+AO147</f>
        <v>0</v>
      </c>
      <c r="AQ147" s="40"/>
      <c r="AR147" s="21">
        <f>AP147+AQ147</f>
        <v>0</v>
      </c>
      <c r="AS147" s="21">
        <v>0</v>
      </c>
      <c r="AT147" s="21"/>
      <c r="AU147" s="21">
        <f t="shared" si="496"/>
        <v>0</v>
      </c>
      <c r="AV147" s="21"/>
      <c r="AW147" s="21">
        <f>AU147+AV147</f>
        <v>0</v>
      </c>
      <c r="AX147" s="21"/>
      <c r="AY147" s="21">
        <f t="shared" si="763"/>
        <v>0</v>
      </c>
      <c r="AZ147" s="21"/>
      <c r="BA147" s="21">
        <f t="shared" si="764"/>
        <v>0</v>
      </c>
      <c r="BB147" s="21"/>
      <c r="BC147" s="21">
        <f t="shared" si="765"/>
        <v>0</v>
      </c>
      <c r="BD147" s="21"/>
      <c r="BE147" s="21">
        <f t="shared" si="766"/>
        <v>0</v>
      </c>
      <c r="BF147" s="21"/>
      <c r="BG147" s="21">
        <f t="shared" si="767"/>
        <v>0</v>
      </c>
      <c r="BH147" s="21"/>
      <c r="BI147" s="21">
        <f t="shared" si="768"/>
        <v>0</v>
      </c>
      <c r="BJ147" s="21"/>
      <c r="BK147" s="21">
        <f t="shared" si="769"/>
        <v>0</v>
      </c>
      <c r="BL147" s="21"/>
      <c r="BM147" s="21">
        <f t="shared" si="770"/>
        <v>0</v>
      </c>
      <c r="BN147" s="21"/>
      <c r="BO147" s="21">
        <f t="shared" si="771"/>
        <v>0</v>
      </c>
      <c r="BP147" s="21"/>
      <c r="BQ147" s="21">
        <f t="shared" si="772"/>
        <v>0</v>
      </c>
      <c r="BR147" s="21"/>
      <c r="BS147" s="21">
        <f t="shared" si="773"/>
        <v>0</v>
      </c>
      <c r="BT147" s="21"/>
      <c r="BU147" s="21">
        <f t="shared" si="774"/>
        <v>0</v>
      </c>
      <c r="BV147" s="40"/>
      <c r="BW147" s="21">
        <f t="shared" si="775"/>
        <v>0</v>
      </c>
      <c r="BX147" s="22">
        <v>0</v>
      </c>
      <c r="BY147" s="21"/>
      <c r="BZ147" s="22">
        <f t="shared" si="510"/>
        <v>0</v>
      </c>
      <c r="CA147" s="21"/>
      <c r="CB147" s="22">
        <f>BZ147+CA147</f>
        <v>0</v>
      </c>
      <c r="CC147" s="21"/>
      <c r="CD147" s="22">
        <f t="shared" si="776"/>
        <v>0</v>
      </c>
      <c r="CE147" s="21"/>
      <c r="CF147" s="22">
        <f t="shared" si="777"/>
        <v>0</v>
      </c>
      <c r="CG147" s="21"/>
      <c r="CH147" s="22">
        <f t="shared" si="778"/>
        <v>0</v>
      </c>
      <c r="CI147" s="21"/>
      <c r="CJ147" s="22">
        <f t="shared" si="779"/>
        <v>0</v>
      </c>
      <c r="CK147" s="21"/>
      <c r="CL147" s="22">
        <f t="shared" si="780"/>
        <v>0</v>
      </c>
      <c r="CM147" s="21"/>
      <c r="CN147" s="22">
        <f t="shared" si="781"/>
        <v>0</v>
      </c>
      <c r="CO147" s="21"/>
      <c r="CP147" s="22">
        <f t="shared" si="782"/>
        <v>0</v>
      </c>
      <c r="CQ147" s="21"/>
      <c r="CR147" s="22">
        <f t="shared" si="783"/>
        <v>0</v>
      </c>
      <c r="CS147" s="21"/>
      <c r="CT147" s="22">
        <f t="shared" si="784"/>
        <v>0</v>
      </c>
      <c r="CU147" s="21"/>
      <c r="CV147" s="22">
        <f t="shared" si="785"/>
        <v>0</v>
      </c>
      <c r="CW147" s="21"/>
      <c r="CX147" s="22">
        <f t="shared" si="786"/>
        <v>0</v>
      </c>
      <c r="CY147" s="40"/>
      <c r="CZ147" s="22">
        <f t="shared" si="787"/>
        <v>0</v>
      </c>
      <c r="DA147" s="12" t="s">
        <v>177</v>
      </c>
      <c r="DB147" s="7" t="s">
        <v>28</v>
      </c>
      <c r="DC147" s="5"/>
    </row>
    <row r="148" spans="1:107" ht="56.25" x14ac:dyDescent="0.3">
      <c r="A148" s="1" t="s">
        <v>189</v>
      </c>
      <c r="B148" s="64" t="s">
        <v>68</v>
      </c>
      <c r="C148" s="65" t="s">
        <v>58</v>
      </c>
      <c r="D148" s="21">
        <f>D150+D151</f>
        <v>52324.600000000006</v>
      </c>
      <c r="E148" s="21">
        <f>E150+E151</f>
        <v>0</v>
      </c>
      <c r="F148" s="21">
        <f t="shared" si="494"/>
        <v>52324.600000000006</v>
      </c>
      <c r="G148" s="21">
        <f>G150+G151</f>
        <v>0</v>
      </c>
      <c r="H148" s="21">
        <f t="shared" si="762"/>
        <v>52324.600000000006</v>
      </c>
      <c r="I148" s="21">
        <f>I150+I151</f>
        <v>0</v>
      </c>
      <c r="J148" s="21">
        <f>H148+I148</f>
        <v>52324.600000000006</v>
      </c>
      <c r="K148" s="21">
        <f>K150+K151</f>
        <v>0</v>
      </c>
      <c r="L148" s="21">
        <f>J148+K148</f>
        <v>52324.600000000006</v>
      </c>
      <c r="M148" s="21">
        <f>M150+M151</f>
        <v>0</v>
      </c>
      <c r="N148" s="21">
        <f>L148+M148</f>
        <v>52324.600000000006</v>
      </c>
      <c r="O148" s="21">
        <f>O150+O151</f>
        <v>0</v>
      </c>
      <c r="P148" s="21">
        <f>N148+O148</f>
        <v>52324.600000000006</v>
      </c>
      <c r="Q148" s="21">
        <f>Q150+Q151</f>
        <v>0</v>
      </c>
      <c r="R148" s="21">
        <f>P148+Q148</f>
        <v>52324.600000000006</v>
      </c>
      <c r="S148" s="21">
        <f>S150+S151</f>
        <v>0</v>
      </c>
      <c r="T148" s="21">
        <f>R148+S148</f>
        <v>52324.600000000006</v>
      </c>
      <c r="U148" s="21">
        <f>U150+U151</f>
        <v>0</v>
      </c>
      <c r="V148" s="21">
        <f>T148+U148</f>
        <v>52324.600000000006</v>
      </c>
      <c r="W148" s="21">
        <f>W150+W151</f>
        <v>-272.7</v>
      </c>
      <c r="X148" s="21">
        <f>V148+W148</f>
        <v>52051.900000000009</v>
      </c>
      <c r="Y148" s="21">
        <f>Y150+Y151</f>
        <v>0</v>
      </c>
      <c r="Z148" s="21">
        <f>X148+Y148</f>
        <v>52051.900000000009</v>
      </c>
      <c r="AA148" s="21">
        <f>AA150+AA151</f>
        <v>0</v>
      </c>
      <c r="AB148" s="21">
        <f>Z148+AA148</f>
        <v>52051.900000000009</v>
      </c>
      <c r="AC148" s="21">
        <f>AC150+AC151</f>
        <v>0</v>
      </c>
      <c r="AD148" s="21">
        <f>AB148+AC148</f>
        <v>52051.900000000009</v>
      </c>
      <c r="AE148" s="21">
        <f>AE150+AE151</f>
        <v>0</v>
      </c>
      <c r="AF148" s="21">
        <f>AD148+AE148</f>
        <v>52051.900000000009</v>
      </c>
      <c r="AG148" s="21">
        <f>AG150+AG151</f>
        <v>0</v>
      </c>
      <c r="AH148" s="21">
        <f>AF148+AG148</f>
        <v>52051.900000000009</v>
      </c>
      <c r="AI148" s="21">
        <f>AI150+AI151</f>
        <v>0</v>
      </c>
      <c r="AJ148" s="21">
        <f>AH148+AI148</f>
        <v>52051.900000000009</v>
      </c>
      <c r="AK148" s="21">
        <f>AK150+AK151</f>
        <v>0</v>
      </c>
      <c r="AL148" s="21">
        <f>AJ148+AK148</f>
        <v>52051.900000000009</v>
      </c>
      <c r="AM148" s="21">
        <f>AM150+AM151</f>
        <v>0</v>
      </c>
      <c r="AN148" s="21">
        <f>AL148+AM148</f>
        <v>52051.900000000009</v>
      </c>
      <c r="AO148" s="21">
        <f>AO150+AO151</f>
        <v>0</v>
      </c>
      <c r="AP148" s="21">
        <f>AN148+AO148</f>
        <v>52051.900000000009</v>
      </c>
      <c r="AQ148" s="40">
        <f>AQ150+AQ151</f>
        <v>0</v>
      </c>
      <c r="AR148" s="21">
        <f>AP148+AQ148</f>
        <v>52051.900000000009</v>
      </c>
      <c r="AS148" s="21">
        <f t="shared" ref="AS148:BX148" si="788">AS150+AS151</f>
        <v>0</v>
      </c>
      <c r="AT148" s="21">
        <f>AT150+AT151</f>
        <v>0</v>
      </c>
      <c r="AU148" s="21">
        <f t="shared" si="496"/>
        <v>0</v>
      </c>
      <c r="AV148" s="21">
        <f>AV150+AV151</f>
        <v>0</v>
      </c>
      <c r="AW148" s="21">
        <f>AU148+AV148</f>
        <v>0</v>
      </c>
      <c r="AX148" s="21">
        <f>AX150+AX151</f>
        <v>0</v>
      </c>
      <c r="AY148" s="21">
        <f t="shared" si="763"/>
        <v>0</v>
      </c>
      <c r="AZ148" s="21">
        <f>AZ150+AZ151</f>
        <v>0</v>
      </c>
      <c r="BA148" s="21">
        <f t="shared" si="764"/>
        <v>0</v>
      </c>
      <c r="BB148" s="21">
        <f>BB150+BB151</f>
        <v>0</v>
      </c>
      <c r="BC148" s="21">
        <f t="shared" si="765"/>
        <v>0</v>
      </c>
      <c r="BD148" s="21">
        <f>BD150+BD151</f>
        <v>0</v>
      </c>
      <c r="BE148" s="21">
        <f t="shared" si="766"/>
        <v>0</v>
      </c>
      <c r="BF148" s="21">
        <f>BF150+BF151</f>
        <v>0</v>
      </c>
      <c r="BG148" s="21">
        <f t="shared" si="767"/>
        <v>0</v>
      </c>
      <c r="BH148" s="21">
        <f>BH150+BH151</f>
        <v>0</v>
      </c>
      <c r="BI148" s="21">
        <f t="shared" si="768"/>
        <v>0</v>
      </c>
      <c r="BJ148" s="21">
        <f>BJ150+BJ151</f>
        <v>0</v>
      </c>
      <c r="BK148" s="21">
        <f t="shared" si="769"/>
        <v>0</v>
      </c>
      <c r="BL148" s="21">
        <f>BL150+BL151</f>
        <v>0</v>
      </c>
      <c r="BM148" s="21">
        <f t="shared" si="770"/>
        <v>0</v>
      </c>
      <c r="BN148" s="21">
        <f>BN150+BN151</f>
        <v>0</v>
      </c>
      <c r="BO148" s="21">
        <f t="shared" si="771"/>
        <v>0</v>
      </c>
      <c r="BP148" s="21">
        <f>BP150+BP151</f>
        <v>0</v>
      </c>
      <c r="BQ148" s="21">
        <f t="shared" si="772"/>
        <v>0</v>
      </c>
      <c r="BR148" s="21">
        <f>BR150+BR151</f>
        <v>0</v>
      </c>
      <c r="BS148" s="21">
        <f t="shared" si="773"/>
        <v>0</v>
      </c>
      <c r="BT148" s="21">
        <f>BT150+BT151</f>
        <v>0</v>
      </c>
      <c r="BU148" s="21">
        <f t="shared" si="774"/>
        <v>0</v>
      </c>
      <c r="BV148" s="40">
        <f>BV150+BV151</f>
        <v>0</v>
      </c>
      <c r="BW148" s="21">
        <f t="shared" si="775"/>
        <v>0</v>
      </c>
      <c r="BX148" s="21">
        <f t="shared" si="788"/>
        <v>0</v>
      </c>
      <c r="BY148" s="21">
        <f>BY150+BY151</f>
        <v>0</v>
      </c>
      <c r="BZ148" s="22">
        <f t="shared" si="510"/>
        <v>0</v>
      </c>
      <c r="CA148" s="21">
        <f>CA150+CA151</f>
        <v>0</v>
      </c>
      <c r="CB148" s="22">
        <f>BZ148+CA148</f>
        <v>0</v>
      </c>
      <c r="CC148" s="21">
        <f>CC150+CC151</f>
        <v>0</v>
      </c>
      <c r="CD148" s="22">
        <f t="shared" si="776"/>
        <v>0</v>
      </c>
      <c r="CE148" s="21">
        <f>CE150+CE151</f>
        <v>0</v>
      </c>
      <c r="CF148" s="22">
        <f t="shared" si="777"/>
        <v>0</v>
      </c>
      <c r="CG148" s="21">
        <f>CG150+CG151</f>
        <v>0</v>
      </c>
      <c r="CH148" s="22">
        <f t="shared" si="778"/>
        <v>0</v>
      </c>
      <c r="CI148" s="21">
        <f>CI150+CI151</f>
        <v>0</v>
      </c>
      <c r="CJ148" s="22">
        <f t="shared" si="779"/>
        <v>0</v>
      </c>
      <c r="CK148" s="21">
        <f>CK150+CK151</f>
        <v>0</v>
      </c>
      <c r="CL148" s="22">
        <f t="shared" si="780"/>
        <v>0</v>
      </c>
      <c r="CM148" s="21">
        <f>CM150+CM151</f>
        <v>0</v>
      </c>
      <c r="CN148" s="22">
        <f t="shared" si="781"/>
        <v>0</v>
      </c>
      <c r="CO148" s="21">
        <f>CO150+CO151</f>
        <v>0</v>
      </c>
      <c r="CP148" s="22">
        <f t="shared" si="782"/>
        <v>0</v>
      </c>
      <c r="CQ148" s="21">
        <f>CQ150+CQ151</f>
        <v>0</v>
      </c>
      <c r="CR148" s="22">
        <f t="shared" si="783"/>
        <v>0</v>
      </c>
      <c r="CS148" s="21">
        <f>CS150+CS151</f>
        <v>0</v>
      </c>
      <c r="CT148" s="22">
        <f t="shared" si="784"/>
        <v>0</v>
      </c>
      <c r="CU148" s="21">
        <f>CU150+CU151</f>
        <v>0</v>
      </c>
      <c r="CV148" s="22">
        <f t="shared" si="785"/>
        <v>0</v>
      </c>
      <c r="CW148" s="21">
        <f>CW150+CW151</f>
        <v>0</v>
      </c>
      <c r="CX148" s="22">
        <f t="shared" si="786"/>
        <v>0</v>
      </c>
      <c r="CY148" s="40">
        <f>CY150+CY151</f>
        <v>0</v>
      </c>
      <c r="CZ148" s="22">
        <f t="shared" si="787"/>
        <v>0</v>
      </c>
      <c r="DA148" s="12"/>
      <c r="DC148" s="5"/>
    </row>
    <row r="149" spans="1:107" x14ac:dyDescent="0.3">
      <c r="A149" s="1"/>
      <c r="B149" s="64" t="s">
        <v>5</v>
      </c>
      <c r="C149" s="64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40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40"/>
      <c r="BW149" s="21"/>
      <c r="BX149" s="22"/>
      <c r="BY149" s="21"/>
      <c r="BZ149" s="22"/>
      <c r="CA149" s="21"/>
      <c r="CB149" s="22"/>
      <c r="CC149" s="21"/>
      <c r="CD149" s="22"/>
      <c r="CE149" s="21"/>
      <c r="CF149" s="22"/>
      <c r="CG149" s="21"/>
      <c r="CH149" s="22"/>
      <c r="CI149" s="21"/>
      <c r="CJ149" s="22"/>
      <c r="CK149" s="21"/>
      <c r="CL149" s="22"/>
      <c r="CM149" s="21"/>
      <c r="CN149" s="22"/>
      <c r="CO149" s="21"/>
      <c r="CP149" s="22"/>
      <c r="CQ149" s="21"/>
      <c r="CR149" s="22"/>
      <c r="CS149" s="21"/>
      <c r="CT149" s="22"/>
      <c r="CU149" s="21"/>
      <c r="CV149" s="22"/>
      <c r="CW149" s="21"/>
      <c r="CX149" s="22"/>
      <c r="CY149" s="40"/>
      <c r="CZ149" s="22"/>
      <c r="DA149" s="12"/>
      <c r="DC149" s="5"/>
    </row>
    <row r="150" spans="1:107" hidden="1" x14ac:dyDescent="0.3">
      <c r="A150" s="1"/>
      <c r="B150" s="15" t="s">
        <v>6</v>
      </c>
      <c r="C150" s="2"/>
      <c r="D150" s="23">
        <v>22023.600000000002</v>
      </c>
      <c r="E150" s="23"/>
      <c r="F150" s="23">
        <f t="shared" si="494"/>
        <v>22023.600000000002</v>
      </c>
      <c r="G150" s="23"/>
      <c r="H150" s="23">
        <f t="shared" ref="H150:H152" si="789">F150+G150</f>
        <v>22023.600000000002</v>
      </c>
      <c r="I150" s="23"/>
      <c r="J150" s="23">
        <f>H150+I150</f>
        <v>22023.600000000002</v>
      </c>
      <c r="K150" s="23"/>
      <c r="L150" s="23">
        <f>J150+K150</f>
        <v>22023.600000000002</v>
      </c>
      <c r="M150" s="23"/>
      <c r="N150" s="23">
        <f>L150+M150</f>
        <v>22023.600000000002</v>
      </c>
      <c r="O150" s="23"/>
      <c r="P150" s="23">
        <f>N150+O150</f>
        <v>22023.600000000002</v>
      </c>
      <c r="Q150" s="23"/>
      <c r="R150" s="23">
        <f>P150+Q150</f>
        <v>22023.600000000002</v>
      </c>
      <c r="S150" s="23"/>
      <c r="T150" s="23">
        <f>R150+S150</f>
        <v>22023.600000000002</v>
      </c>
      <c r="U150" s="23"/>
      <c r="V150" s="23">
        <f>T150+U150</f>
        <v>22023.600000000002</v>
      </c>
      <c r="W150" s="23"/>
      <c r="X150" s="23">
        <f>V150+W150</f>
        <v>22023.600000000002</v>
      </c>
      <c r="Y150" s="23"/>
      <c r="Z150" s="23">
        <f>X150+Y150</f>
        <v>22023.600000000002</v>
      </c>
      <c r="AA150" s="23"/>
      <c r="AB150" s="23">
        <f>Z150+AA150</f>
        <v>22023.600000000002</v>
      </c>
      <c r="AC150" s="23"/>
      <c r="AD150" s="23">
        <f>AB150+AC150</f>
        <v>22023.600000000002</v>
      </c>
      <c r="AE150" s="23"/>
      <c r="AF150" s="23">
        <f>AD150+AE150</f>
        <v>22023.600000000002</v>
      </c>
      <c r="AG150" s="23"/>
      <c r="AH150" s="23">
        <f>AF150+AG150</f>
        <v>22023.600000000002</v>
      </c>
      <c r="AI150" s="23"/>
      <c r="AJ150" s="23">
        <f>AH150+AI150</f>
        <v>22023.600000000002</v>
      </c>
      <c r="AK150" s="23"/>
      <c r="AL150" s="23">
        <f>AJ150+AK150</f>
        <v>22023.600000000002</v>
      </c>
      <c r="AM150" s="23"/>
      <c r="AN150" s="23">
        <f>AL150+AM150</f>
        <v>22023.600000000002</v>
      </c>
      <c r="AO150" s="23"/>
      <c r="AP150" s="23">
        <f>AN150+AO150</f>
        <v>22023.600000000002</v>
      </c>
      <c r="AQ150" s="41"/>
      <c r="AR150" s="23">
        <f>AP150+AQ150</f>
        <v>22023.600000000002</v>
      </c>
      <c r="AS150" s="23">
        <v>0</v>
      </c>
      <c r="AT150" s="23"/>
      <c r="AU150" s="23">
        <f t="shared" si="496"/>
        <v>0</v>
      </c>
      <c r="AV150" s="23"/>
      <c r="AW150" s="23">
        <f>AU150+AV150</f>
        <v>0</v>
      </c>
      <c r="AX150" s="23"/>
      <c r="AY150" s="23">
        <f t="shared" ref="AY150:AY152" si="790">AW150+AX150</f>
        <v>0</v>
      </c>
      <c r="AZ150" s="23"/>
      <c r="BA150" s="23">
        <f t="shared" ref="BA150:BA152" si="791">AY150+AZ150</f>
        <v>0</v>
      </c>
      <c r="BB150" s="23"/>
      <c r="BC150" s="23">
        <f t="shared" ref="BC150:BC152" si="792">BA150+BB150</f>
        <v>0</v>
      </c>
      <c r="BD150" s="23"/>
      <c r="BE150" s="23">
        <f t="shared" ref="BE150:BE152" si="793">BC150+BD150</f>
        <v>0</v>
      </c>
      <c r="BF150" s="23"/>
      <c r="BG150" s="23">
        <f t="shared" ref="BG150:BG152" si="794">BE150+BF150</f>
        <v>0</v>
      </c>
      <c r="BH150" s="23"/>
      <c r="BI150" s="23">
        <f t="shared" ref="BI150:BI152" si="795">BG150+BH150</f>
        <v>0</v>
      </c>
      <c r="BJ150" s="23"/>
      <c r="BK150" s="23">
        <f t="shared" ref="BK150:BK152" si="796">BI150+BJ150</f>
        <v>0</v>
      </c>
      <c r="BL150" s="23"/>
      <c r="BM150" s="23">
        <f t="shared" ref="BM150:BM152" si="797">BK150+BL150</f>
        <v>0</v>
      </c>
      <c r="BN150" s="23"/>
      <c r="BO150" s="23">
        <f t="shared" ref="BO150:BO152" si="798">BM150+BN150</f>
        <v>0</v>
      </c>
      <c r="BP150" s="23"/>
      <c r="BQ150" s="23">
        <f t="shared" ref="BQ150:BQ152" si="799">BO150+BP150</f>
        <v>0</v>
      </c>
      <c r="BR150" s="23"/>
      <c r="BS150" s="23">
        <f t="shared" ref="BS150:BS152" si="800">BQ150+BR150</f>
        <v>0</v>
      </c>
      <c r="BT150" s="23"/>
      <c r="BU150" s="23">
        <f t="shared" ref="BU150:BU152" si="801">BS150+BT150</f>
        <v>0</v>
      </c>
      <c r="BV150" s="41"/>
      <c r="BW150" s="23">
        <f t="shared" ref="BW150:BW152" si="802">BU150+BV150</f>
        <v>0</v>
      </c>
      <c r="BX150" s="24">
        <v>0</v>
      </c>
      <c r="BY150" s="23"/>
      <c r="BZ150" s="24">
        <f t="shared" si="510"/>
        <v>0</v>
      </c>
      <c r="CA150" s="23"/>
      <c r="CB150" s="24">
        <f>BZ150+CA150</f>
        <v>0</v>
      </c>
      <c r="CC150" s="23"/>
      <c r="CD150" s="24">
        <f t="shared" ref="CD150:CD152" si="803">CB150+CC150</f>
        <v>0</v>
      </c>
      <c r="CE150" s="23"/>
      <c r="CF150" s="24">
        <f t="shared" ref="CF150:CF152" si="804">CD150+CE150</f>
        <v>0</v>
      </c>
      <c r="CG150" s="23"/>
      <c r="CH150" s="24">
        <f t="shared" ref="CH150:CH152" si="805">CF150+CG150</f>
        <v>0</v>
      </c>
      <c r="CI150" s="23"/>
      <c r="CJ150" s="24">
        <f t="shared" ref="CJ150:CJ152" si="806">CH150+CI150</f>
        <v>0</v>
      </c>
      <c r="CK150" s="23"/>
      <c r="CL150" s="24">
        <f t="shared" ref="CL150:CL152" si="807">CJ150+CK150</f>
        <v>0</v>
      </c>
      <c r="CM150" s="23"/>
      <c r="CN150" s="24">
        <f t="shared" ref="CN150:CN152" si="808">CL150+CM150</f>
        <v>0</v>
      </c>
      <c r="CO150" s="23"/>
      <c r="CP150" s="24">
        <f t="shared" ref="CP150:CP152" si="809">CN150+CO150</f>
        <v>0</v>
      </c>
      <c r="CQ150" s="23"/>
      <c r="CR150" s="24">
        <f t="shared" ref="CR150:CR152" si="810">CP150+CQ150</f>
        <v>0</v>
      </c>
      <c r="CS150" s="23"/>
      <c r="CT150" s="24">
        <f t="shared" ref="CT150:CT152" si="811">CR150+CS150</f>
        <v>0</v>
      </c>
      <c r="CU150" s="23"/>
      <c r="CV150" s="24">
        <f t="shared" ref="CV150:CV152" si="812">CT150+CU150</f>
        <v>0</v>
      </c>
      <c r="CW150" s="23"/>
      <c r="CX150" s="24">
        <f t="shared" ref="CX150:CX152" si="813">CV150+CW150</f>
        <v>0</v>
      </c>
      <c r="CY150" s="41"/>
      <c r="CZ150" s="24">
        <f t="shared" ref="CZ150:CZ152" si="814">CX150+CY150</f>
        <v>0</v>
      </c>
      <c r="DA150" s="13" t="s">
        <v>82</v>
      </c>
      <c r="DB150" s="7" t="s">
        <v>28</v>
      </c>
      <c r="DC150" s="5"/>
    </row>
    <row r="151" spans="1:107" x14ac:dyDescent="0.3">
      <c r="A151" s="1"/>
      <c r="B151" s="64" t="s">
        <v>16</v>
      </c>
      <c r="C151" s="64"/>
      <c r="D151" s="21">
        <v>30301</v>
      </c>
      <c r="E151" s="21"/>
      <c r="F151" s="21">
        <f t="shared" si="494"/>
        <v>30301</v>
      </c>
      <c r="G151" s="21"/>
      <c r="H151" s="21">
        <f t="shared" si="789"/>
        <v>30301</v>
      </c>
      <c r="I151" s="21"/>
      <c r="J151" s="21">
        <f>H151+I151</f>
        <v>30301</v>
      </c>
      <c r="K151" s="21"/>
      <c r="L151" s="21">
        <f>J151+K151</f>
        <v>30301</v>
      </c>
      <c r="M151" s="21"/>
      <c r="N151" s="21">
        <f>L151+M151</f>
        <v>30301</v>
      </c>
      <c r="O151" s="21"/>
      <c r="P151" s="21">
        <f>N151+O151</f>
        <v>30301</v>
      </c>
      <c r="Q151" s="21"/>
      <c r="R151" s="21">
        <f>P151+Q151</f>
        <v>30301</v>
      </c>
      <c r="S151" s="21"/>
      <c r="T151" s="21">
        <f>R151+S151</f>
        <v>30301</v>
      </c>
      <c r="U151" s="21"/>
      <c r="V151" s="21">
        <f>T151+U151</f>
        <v>30301</v>
      </c>
      <c r="W151" s="21">
        <v>-272.7</v>
      </c>
      <c r="X151" s="21">
        <f>V151+W151</f>
        <v>30028.3</v>
      </c>
      <c r="Y151" s="21"/>
      <c r="Z151" s="21">
        <f>X151+Y151</f>
        <v>30028.3</v>
      </c>
      <c r="AA151" s="21"/>
      <c r="AB151" s="21">
        <f>Z151+AA151</f>
        <v>30028.3</v>
      </c>
      <c r="AC151" s="21"/>
      <c r="AD151" s="21">
        <f>AB151+AC151</f>
        <v>30028.3</v>
      </c>
      <c r="AE151" s="21"/>
      <c r="AF151" s="21">
        <f>AD151+AE151</f>
        <v>30028.3</v>
      </c>
      <c r="AG151" s="21"/>
      <c r="AH151" s="21">
        <f>AF151+AG151</f>
        <v>30028.3</v>
      </c>
      <c r="AI151" s="21"/>
      <c r="AJ151" s="21">
        <f>AH151+AI151</f>
        <v>30028.3</v>
      </c>
      <c r="AK151" s="21"/>
      <c r="AL151" s="21">
        <f>AJ151+AK151</f>
        <v>30028.3</v>
      </c>
      <c r="AM151" s="21"/>
      <c r="AN151" s="21">
        <f>AL151+AM151</f>
        <v>30028.3</v>
      </c>
      <c r="AO151" s="21"/>
      <c r="AP151" s="21">
        <f>AN151+AO151</f>
        <v>30028.3</v>
      </c>
      <c r="AQ151" s="40"/>
      <c r="AR151" s="21">
        <f>AP151+AQ151</f>
        <v>30028.3</v>
      </c>
      <c r="AS151" s="21">
        <v>0</v>
      </c>
      <c r="AT151" s="21"/>
      <c r="AU151" s="21">
        <f t="shared" si="496"/>
        <v>0</v>
      </c>
      <c r="AV151" s="21"/>
      <c r="AW151" s="21">
        <f>AU151+AV151</f>
        <v>0</v>
      </c>
      <c r="AX151" s="21"/>
      <c r="AY151" s="21">
        <f t="shared" si="790"/>
        <v>0</v>
      </c>
      <c r="AZ151" s="21"/>
      <c r="BA151" s="21">
        <f t="shared" si="791"/>
        <v>0</v>
      </c>
      <c r="BB151" s="21"/>
      <c r="BC151" s="21">
        <f t="shared" si="792"/>
        <v>0</v>
      </c>
      <c r="BD151" s="21"/>
      <c r="BE151" s="21">
        <f t="shared" si="793"/>
        <v>0</v>
      </c>
      <c r="BF151" s="21"/>
      <c r="BG151" s="21">
        <f t="shared" si="794"/>
        <v>0</v>
      </c>
      <c r="BH151" s="21"/>
      <c r="BI151" s="21">
        <f t="shared" si="795"/>
        <v>0</v>
      </c>
      <c r="BJ151" s="21"/>
      <c r="BK151" s="21">
        <f t="shared" si="796"/>
        <v>0</v>
      </c>
      <c r="BL151" s="21"/>
      <c r="BM151" s="21">
        <f t="shared" si="797"/>
        <v>0</v>
      </c>
      <c r="BN151" s="21"/>
      <c r="BO151" s="21">
        <f t="shared" si="798"/>
        <v>0</v>
      </c>
      <c r="BP151" s="21"/>
      <c r="BQ151" s="21">
        <f t="shared" si="799"/>
        <v>0</v>
      </c>
      <c r="BR151" s="21"/>
      <c r="BS151" s="21">
        <f t="shared" si="800"/>
        <v>0</v>
      </c>
      <c r="BT151" s="21"/>
      <c r="BU151" s="21">
        <f t="shared" si="801"/>
        <v>0</v>
      </c>
      <c r="BV151" s="40"/>
      <c r="BW151" s="21">
        <f t="shared" si="802"/>
        <v>0</v>
      </c>
      <c r="BX151" s="22">
        <v>0</v>
      </c>
      <c r="BY151" s="21"/>
      <c r="BZ151" s="22">
        <f t="shared" si="510"/>
        <v>0</v>
      </c>
      <c r="CA151" s="21"/>
      <c r="CB151" s="22">
        <f>BZ151+CA151</f>
        <v>0</v>
      </c>
      <c r="CC151" s="21"/>
      <c r="CD151" s="22">
        <f t="shared" si="803"/>
        <v>0</v>
      </c>
      <c r="CE151" s="21"/>
      <c r="CF151" s="22">
        <f t="shared" si="804"/>
        <v>0</v>
      </c>
      <c r="CG151" s="21"/>
      <c r="CH151" s="22">
        <f t="shared" si="805"/>
        <v>0</v>
      </c>
      <c r="CI151" s="21"/>
      <c r="CJ151" s="22">
        <f t="shared" si="806"/>
        <v>0</v>
      </c>
      <c r="CK151" s="21"/>
      <c r="CL151" s="22">
        <f t="shared" si="807"/>
        <v>0</v>
      </c>
      <c r="CM151" s="21"/>
      <c r="CN151" s="22">
        <f t="shared" si="808"/>
        <v>0</v>
      </c>
      <c r="CO151" s="21"/>
      <c r="CP151" s="22">
        <f t="shared" si="809"/>
        <v>0</v>
      </c>
      <c r="CQ151" s="21"/>
      <c r="CR151" s="22">
        <f t="shared" si="810"/>
        <v>0</v>
      </c>
      <c r="CS151" s="21"/>
      <c r="CT151" s="22">
        <f t="shared" si="811"/>
        <v>0</v>
      </c>
      <c r="CU151" s="21"/>
      <c r="CV151" s="22">
        <f t="shared" si="812"/>
        <v>0</v>
      </c>
      <c r="CW151" s="21"/>
      <c r="CX151" s="22">
        <f t="shared" si="813"/>
        <v>0</v>
      </c>
      <c r="CY151" s="40"/>
      <c r="CZ151" s="22">
        <f t="shared" si="814"/>
        <v>0</v>
      </c>
      <c r="DA151" s="12" t="s">
        <v>177</v>
      </c>
      <c r="DC151" s="5"/>
    </row>
    <row r="152" spans="1:107" ht="56.25" hidden="1" x14ac:dyDescent="0.3">
      <c r="A152" s="1" t="s">
        <v>191</v>
      </c>
      <c r="B152" s="33" t="s">
        <v>69</v>
      </c>
      <c r="C152" s="34" t="s">
        <v>58</v>
      </c>
      <c r="D152" s="21">
        <f>D154+D155</f>
        <v>0</v>
      </c>
      <c r="E152" s="21">
        <f>E154+E155</f>
        <v>0</v>
      </c>
      <c r="F152" s="21">
        <f t="shared" si="494"/>
        <v>0</v>
      </c>
      <c r="G152" s="21">
        <f>G154+G155</f>
        <v>0</v>
      </c>
      <c r="H152" s="21">
        <f t="shared" si="789"/>
        <v>0</v>
      </c>
      <c r="I152" s="21">
        <f>I154+I155</f>
        <v>0</v>
      </c>
      <c r="J152" s="21">
        <f>H152+I152</f>
        <v>0</v>
      </c>
      <c r="K152" s="21">
        <f>K154+K155</f>
        <v>0</v>
      </c>
      <c r="L152" s="21">
        <f>J152+K152</f>
        <v>0</v>
      </c>
      <c r="M152" s="21">
        <f>M154+M155</f>
        <v>0</v>
      </c>
      <c r="N152" s="21">
        <f>L152+M152</f>
        <v>0</v>
      </c>
      <c r="O152" s="21">
        <f>O154+O155</f>
        <v>0</v>
      </c>
      <c r="P152" s="21">
        <f>N152+O152</f>
        <v>0</v>
      </c>
      <c r="Q152" s="21">
        <f>Q154+Q155</f>
        <v>0</v>
      </c>
      <c r="R152" s="21">
        <f>P152+Q152</f>
        <v>0</v>
      </c>
      <c r="S152" s="21">
        <f>S154+S155</f>
        <v>0</v>
      </c>
      <c r="T152" s="21">
        <f>R152+S152</f>
        <v>0</v>
      </c>
      <c r="U152" s="21">
        <f>U154+U155</f>
        <v>0</v>
      </c>
      <c r="V152" s="21">
        <f>T152+U152</f>
        <v>0</v>
      </c>
      <c r="W152" s="21">
        <f>W154+W155</f>
        <v>0</v>
      </c>
      <c r="X152" s="21">
        <f>V152+W152</f>
        <v>0</v>
      </c>
      <c r="Y152" s="21">
        <f>Y154+Y155</f>
        <v>0</v>
      </c>
      <c r="Z152" s="21">
        <f>X152+Y152</f>
        <v>0</v>
      </c>
      <c r="AA152" s="21">
        <f>AA154+AA155</f>
        <v>0</v>
      </c>
      <c r="AB152" s="21">
        <f>Z152+AA152</f>
        <v>0</v>
      </c>
      <c r="AC152" s="21">
        <f>AC154+AC155</f>
        <v>0</v>
      </c>
      <c r="AD152" s="21">
        <f>AB152+AC152</f>
        <v>0</v>
      </c>
      <c r="AE152" s="21">
        <f>AE154+AE155</f>
        <v>0</v>
      </c>
      <c r="AF152" s="21">
        <f>AD152+AE152</f>
        <v>0</v>
      </c>
      <c r="AG152" s="21">
        <f>AG154+AG155</f>
        <v>0</v>
      </c>
      <c r="AH152" s="21">
        <f>AF152+AG152</f>
        <v>0</v>
      </c>
      <c r="AI152" s="21">
        <f>AI154+AI155</f>
        <v>0</v>
      </c>
      <c r="AJ152" s="21">
        <f>AH152+AI152</f>
        <v>0</v>
      </c>
      <c r="AK152" s="21">
        <f>AK154+AK155</f>
        <v>0</v>
      </c>
      <c r="AL152" s="21">
        <f>AJ152+AK152</f>
        <v>0</v>
      </c>
      <c r="AM152" s="21">
        <f>AM154+AM155</f>
        <v>0</v>
      </c>
      <c r="AN152" s="21">
        <f>AL152+AM152</f>
        <v>0</v>
      </c>
      <c r="AO152" s="21">
        <f>AO154+AO155</f>
        <v>0</v>
      </c>
      <c r="AP152" s="21">
        <f>AN152+AO152</f>
        <v>0</v>
      </c>
      <c r="AQ152" s="40">
        <f>AQ154+AQ155</f>
        <v>0</v>
      </c>
      <c r="AR152" s="21">
        <f>AP152+AQ152</f>
        <v>0</v>
      </c>
      <c r="AS152" s="21">
        <f t="shared" ref="AS152:BX152" si="815">AS154+AS155</f>
        <v>39418.600000000006</v>
      </c>
      <c r="AT152" s="21">
        <f>AT154+AT155</f>
        <v>0</v>
      </c>
      <c r="AU152" s="21">
        <f t="shared" si="496"/>
        <v>39418.600000000006</v>
      </c>
      <c r="AV152" s="21">
        <f>AV154+AV155</f>
        <v>0</v>
      </c>
      <c r="AW152" s="21">
        <f>AU152+AV152</f>
        <v>39418.600000000006</v>
      </c>
      <c r="AX152" s="21">
        <f>AX154+AX155</f>
        <v>0</v>
      </c>
      <c r="AY152" s="21">
        <f t="shared" si="790"/>
        <v>39418.600000000006</v>
      </c>
      <c r="AZ152" s="21">
        <f>AZ154+AZ155</f>
        <v>0</v>
      </c>
      <c r="BA152" s="21">
        <f t="shared" si="791"/>
        <v>39418.600000000006</v>
      </c>
      <c r="BB152" s="21">
        <f>BB154+BB155</f>
        <v>0</v>
      </c>
      <c r="BC152" s="21">
        <f t="shared" si="792"/>
        <v>39418.600000000006</v>
      </c>
      <c r="BD152" s="21">
        <f>BD154+BD155</f>
        <v>-39418.600000000006</v>
      </c>
      <c r="BE152" s="21">
        <f t="shared" si="793"/>
        <v>0</v>
      </c>
      <c r="BF152" s="21">
        <f>BF154+BF155</f>
        <v>0</v>
      </c>
      <c r="BG152" s="21">
        <f t="shared" si="794"/>
        <v>0</v>
      </c>
      <c r="BH152" s="21">
        <f>BH154+BH155</f>
        <v>0</v>
      </c>
      <c r="BI152" s="21">
        <f t="shared" si="795"/>
        <v>0</v>
      </c>
      <c r="BJ152" s="21">
        <f>BJ154+BJ155</f>
        <v>0</v>
      </c>
      <c r="BK152" s="21">
        <f t="shared" si="796"/>
        <v>0</v>
      </c>
      <c r="BL152" s="21">
        <f>BL154+BL155</f>
        <v>0</v>
      </c>
      <c r="BM152" s="21">
        <f t="shared" si="797"/>
        <v>0</v>
      </c>
      <c r="BN152" s="21">
        <f>BN154+BN155</f>
        <v>0</v>
      </c>
      <c r="BO152" s="21">
        <f t="shared" si="798"/>
        <v>0</v>
      </c>
      <c r="BP152" s="21">
        <f>BP154+BP155</f>
        <v>0</v>
      </c>
      <c r="BQ152" s="21">
        <f t="shared" si="799"/>
        <v>0</v>
      </c>
      <c r="BR152" s="21">
        <f>BR154+BR155</f>
        <v>0</v>
      </c>
      <c r="BS152" s="21">
        <f t="shared" si="800"/>
        <v>0</v>
      </c>
      <c r="BT152" s="21">
        <f>BT154+BT155</f>
        <v>0</v>
      </c>
      <c r="BU152" s="21">
        <f t="shared" si="801"/>
        <v>0</v>
      </c>
      <c r="BV152" s="40">
        <f>BV154+BV155</f>
        <v>0</v>
      </c>
      <c r="BW152" s="21">
        <f t="shared" si="802"/>
        <v>0</v>
      </c>
      <c r="BX152" s="21">
        <f t="shared" si="815"/>
        <v>0</v>
      </c>
      <c r="BY152" s="21">
        <f>BY154+BY155</f>
        <v>0</v>
      </c>
      <c r="BZ152" s="22">
        <f t="shared" si="510"/>
        <v>0</v>
      </c>
      <c r="CA152" s="21">
        <f>CA154+CA155</f>
        <v>0</v>
      </c>
      <c r="CB152" s="22">
        <f>BZ152+CA152</f>
        <v>0</v>
      </c>
      <c r="CC152" s="21">
        <f>CC154+CC155</f>
        <v>0</v>
      </c>
      <c r="CD152" s="22">
        <f t="shared" si="803"/>
        <v>0</v>
      </c>
      <c r="CE152" s="21">
        <f>CE154+CE155</f>
        <v>0</v>
      </c>
      <c r="CF152" s="22">
        <f t="shared" si="804"/>
        <v>0</v>
      </c>
      <c r="CG152" s="21">
        <f>CG154+CG155</f>
        <v>0</v>
      </c>
      <c r="CH152" s="22">
        <f t="shared" si="805"/>
        <v>0</v>
      </c>
      <c r="CI152" s="21">
        <f>CI154+CI155</f>
        <v>0</v>
      </c>
      <c r="CJ152" s="22">
        <f t="shared" si="806"/>
        <v>0</v>
      </c>
      <c r="CK152" s="21">
        <f>CK154+CK155</f>
        <v>0</v>
      </c>
      <c r="CL152" s="22">
        <f t="shared" si="807"/>
        <v>0</v>
      </c>
      <c r="CM152" s="21">
        <f>CM154+CM155</f>
        <v>0</v>
      </c>
      <c r="CN152" s="22">
        <f t="shared" si="808"/>
        <v>0</v>
      </c>
      <c r="CO152" s="21">
        <f>CO154+CO155</f>
        <v>0</v>
      </c>
      <c r="CP152" s="22">
        <f t="shared" si="809"/>
        <v>0</v>
      </c>
      <c r="CQ152" s="21">
        <f>CQ154+CQ155</f>
        <v>0</v>
      </c>
      <c r="CR152" s="22">
        <f t="shared" si="810"/>
        <v>0</v>
      </c>
      <c r="CS152" s="21">
        <f>CS154+CS155</f>
        <v>0</v>
      </c>
      <c r="CT152" s="22">
        <f t="shared" si="811"/>
        <v>0</v>
      </c>
      <c r="CU152" s="21">
        <f>CU154+CU155</f>
        <v>0</v>
      </c>
      <c r="CV152" s="22">
        <f t="shared" si="812"/>
        <v>0</v>
      </c>
      <c r="CW152" s="21">
        <f>CW154+CW155</f>
        <v>0</v>
      </c>
      <c r="CX152" s="22">
        <f t="shared" si="813"/>
        <v>0</v>
      </c>
      <c r="CY152" s="40">
        <f>CY154+CY155</f>
        <v>0</v>
      </c>
      <c r="CZ152" s="22">
        <f t="shared" si="814"/>
        <v>0</v>
      </c>
      <c r="DA152" s="12"/>
      <c r="DB152" s="7" t="s">
        <v>28</v>
      </c>
      <c r="DC152" s="5"/>
    </row>
    <row r="153" spans="1:107" hidden="1" x14ac:dyDescent="0.3">
      <c r="A153" s="1"/>
      <c r="B153" s="33" t="s">
        <v>5</v>
      </c>
      <c r="C153" s="34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40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40"/>
      <c r="BW153" s="21"/>
      <c r="BX153" s="21"/>
      <c r="BY153" s="21"/>
      <c r="BZ153" s="22"/>
      <c r="CA153" s="21"/>
      <c r="CB153" s="22"/>
      <c r="CC153" s="21"/>
      <c r="CD153" s="22"/>
      <c r="CE153" s="21"/>
      <c r="CF153" s="22"/>
      <c r="CG153" s="21"/>
      <c r="CH153" s="22"/>
      <c r="CI153" s="21"/>
      <c r="CJ153" s="22"/>
      <c r="CK153" s="21"/>
      <c r="CL153" s="22"/>
      <c r="CM153" s="21"/>
      <c r="CN153" s="22"/>
      <c r="CO153" s="21"/>
      <c r="CP153" s="22"/>
      <c r="CQ153" s="21"/>
      <c r="CR153" s="22"/>
      <c r="CS153" s="21"/>
      <c r="CT153" s="22"/>
      <c r="CU153" s="21"/>
      <c r="CV153" s="22"/>
      <c r="CW153" s="21"/>
      <c r="CX153" s="22"/>
      <c r="CY153" s="40"/>
      <c r="CZ153" s="22"/>
      <c r="DA153" s="12"/>
      <c r="DB153" s="7" t="s">
        <v>28</v>
      </c>
      <c r="DC153" s="5"/>
    </row>
    <row r="154" spans="1:107" hidden="1" x14ac:dyDescent="0.3">
      <c r="A154" s="1"/>
      <c r="B154" s="15" t="s">
        <v>6</v>
      </c>
      <c r="C154" s="15"/>
      <c r="D154" s="21">
        <v>0</v>
      </c>
      <c r="E154" s="21"/>
      <c r="F154" s="21">
        <f t="shared" si="494"/>
        <v>0</v>
      </c>
      <c r="G154" s="21"/>
      <c r="H154" s="21">
        <f t="shared" ref="H154:H156" si="816">F154+G154</f>
        <v>0</v>
      </c>
      <c r="I154" s="21"/>
      <c r="J154" s="21">
        <f>H154+I154</f>
        <v>0</v>
      </c>
      <c r="K154" s="21"/>
      <c r="L154" s="21">
        <f>J154+K154</f>
        <v>0</v>
      </c>
      <c r="M154" s="21"/>
      <c r="N154" s="21">
        <f>L154+M154</f>
        <v>0</v>
      </c>
      <c r="O154" s="21"/>
      <c r="P154" s="21">
        <f>N154+O154</f>
        <v>0</v>
      </c>
      <c r="Q154" s="21"/>
      <c r="R154" s="21">
        <f>P154+Q154</f>
        <v>0</v>
      </c>
      <c r="S154" s="21"/>
      <c r="T154" s="21">
        <f>R154+S154</f>
        <v>0</v>
      </c>
      <c r="U154" s="21"/>
      <c r="V154" s="21">
        <f>T154+U154</f>
        <v>0</v>
      </c>
      <c r="W154" s="21"/>
      <c r="X154" s="21">
        <f>V154+W154</f>
        <v>0</v>
      </c>
      <c r="Y154" s="21"/>
      <c r="Z154" s="21">
        <f>X154+Y154</f>
        <v>0</v>
      </c>
      <c r="AA154" s="21"/>
      <c r="AB154" s="21">
        <f>Z154+AA154</f>
        <v>0</v>
      </c>
      <c r="AC154" s="21"/>
      <c r="AD154" s="21">
        <f>AB154+AC154</f>
        <v>0</v>
      </c>
      <c r="AE154" s="21"/>
      <c r="AF154" s="21">
        <f>AD154+AE154</f>
        <v>0</v>
      </c>
      <c r="AG154" s="21"/>
      <c r="AH154" s="21">
        <f>AF154+AG154</f>
        <v>0</v>
      </c>
      <c r="AI154" s="21"/>
      <c r="AJ154" s="21">
        <f>AH154+AI154</f>
        <v>0</v>
      </c>
      <c r="AK154" s="21"/>
      <c r="AL154" s="21">
        <f>AJ154+AK154</f>
        <v>0</v>
      </c>
      <c r="AM154" s="21"/>
      <c r="AN154" s="21">
        <f>AL154+AM154</f>
        <v>0</v>
      </c>
      <c r="AO154" s="21"/>
      <c r="AP154" s="21">
        <f>AN154+AO154</f>
        <v>0</v>
      </c>
      <c r="AQ154" s="40"/>
      <c r="AR154" s="21">
        <f>AP154+AQ154</f>
        <v>0</v>
      </c>
      <c r="AS154" s="21">
        <v>9854.7000000000007</v>
      </c>
      <c r="AT154" s="21"/>
      <c r="AU154" s="21">
        <f t="shared" si="496"/>
        <v>9854.7000000000007</v>
      </c>
      <c r="AV154" s="21"/>
      <c r="AW154" s="21">
        <f>AU154+AV154</f>
        <v>9854.7000000000007</v>
      </c>
      <c r="AX154" s="21"/>
      <c r="AY154" s="21">
        <f t="shared" ref="AY154:AY156" si="817">AW154+AX154</f>
        <v>9854.7000000000007</v>
      </c>
      <c r="AZ154" s="21"/>
      <c r="BA154" s="21">
        <f t="shared" ref="BA154:BA156" si="818">AY154+AZ154</f>
        <v>9854.7000000000007</v>
      </c>
      <c r="BB154" s="21"/>
      <c r="BC154" s="21">
        <f t="shared" ref="BC154:BC156" si="819">BA154+BB154</f>
        <v>9854.7000000000007</v>
      </c>
      <c r="BD154" s="21">
        <v>-9854.7000000000007</v>
      </c>
      <c r="BE154" s="21">
        <f t="shared" ref="BE154:BE156" si="820">BC154+BD154</f>
        <v>0</v>
      </c>
      <c r="BF154" s="21"/>
      <c r="BG154" s="21">
        <f t="shared" ref="BG154:BG156" si="821">BE154+BF154</f>
        <v>0</v>
      </c>
      <c r="BH154" s="21"/>
      <c r="BI154" s="21">
        <f t="shared" ref="BI154:BI156" si="822">BG154+BH154</f>
        <v>0</v>
      </c>
      <c r="BJ154" s="21"/>
      <c r="BK154" s="21">
        <f t="shared" ref="BK154:BK156" si="823">BI154+BJ154</f>
        <v>0</v>
      </c>
      <c r="BL154" s="21"/>
      <c r="BM154" s="21">
        <f t="shared" ref="BM154:BM156" si="824">BK154+BL154</f>
        <v>0</v>
      </c>
      <c r="BN154" s="21"/>
      <c r="BO154" s="21">
        <f t="shared" ref="BO154:BO156" si="825">BM154+BN154</f>
        <v>0</v>
      </c>
      <c r="BP154" s="21"/>
      <c r="BQ154" s="21">
        <f t="shared" ref="BQ154:BQ156" si="826">BO154+BP154</f>
        <v>0</v>
      </c>
      <c r="BR154" s="21"/>
      <c r="BS154" s="21">
        <f t="shared" ref="BS154:BS156" si="827">BQ154+BR154</f>
        <v>0</v>
      </c>
      <c r="BT154" s="21"/>
      <c r="BU154" s="21">
        <f t="shared" ref="BU154:BU156" si="828">BS154+BT154</f>
        <v>0</v>
      </c>
      <c r="BV154" s="40"/>
      <c r="BW154" s="21">
        <f t="shared" ref="BW154:BW156" si="829">BU154+BV154</f>
        <v>0</v>
      </c>
      <c r="BX154" s="22">
        <v>0</v>
      </c>
      <c r="BY154" s="21"/>
      <c r="BZ154" s="22">
        <f t="shared" si="510"/>
        <v>0</v>
      </c>
      <c r="CA154" s="21"/>
      <c r="CB154" s="22">
        <f>BZ154+CA154</f>
        <v>0</v>
      </c>
      <c r="CC154" s="21"/>
      <c r="CD154" s="22">
        <f t="shared" ref="CD154:CD156" si="830">CB154+CC154</f>
        <v>0</v>
      </c>
      <c r="CE154" s="21"/>
      <c r="CF154" s="22">
        <f t="shared" ref="CF154:CF156" si="831">CD154+CE154</f>
        <v>0</v>
      </c>
      <c r="CG154" s="21"/>
      <c r="CH154" s="22">
        <f t="shared" ref="CH154:CH156" si="832">CF154+CG154</f>
        <v>0</v>
      </c>
      <c r="CI154" s="21"/>
      <c r="CJ154" s="22">
        <f t="shared" ref="CJ154:CJ156" si="833">CH154+CI154</f>
        <v>0</v>
      </c>
      <c r="CK154" s="21"/>
      <c r="CL154" s="22">
        <f t="shared" ref="CL154:CL156" si="834">CJ154+CK154</f>
        <v>0</v>
      </c>
      <c r="CM154" s="21"/>
      <c r="CN154" s="22">
        <f t="shared" ref="CN154:CN156" si="835">CL154+CM154</f>
        <v>0</v>
      </c>
      <c r="CO154" s="21"/>
      <c r="CP154" s="22">
        <f t="shared" ref="CP154:CP156" si="836">CN154+CO154</f>
        <v>0</v>
      </c>
      <c r="CQ154" s="21"/>
      <c r="CR154" s="22">
        <f t="shared" ref="CR154:CR156" si="837">CP154+CQ154</f>
        <v>0</v>
      </c>
      <c r="CS154" s="21"/>
      <c r="CT154" s="22">
        <f t="shared" ref="CT154:CT156" si="838">CR154+CS154</f>
        <v>0</v>
      </c>
      <c r="CU154" s="21"/>
      <c r="CV154" s="22">
        <f t="shared" ref="CV154:CV156" si="839">CT154+CU154</f>
        <v>0</v>
      </c>
      <c r="CW154" s="21"/>
      <c r="CX154" s="22">
        <f t="shared" ref="CX154:CX156" si="840">CV154+CW154</f>
        <v>0</v>
      </c>
      <c r="CY154" s="40"/>
      <c r="CZ154" s="22">
        <f t="shared" ref="CZ154:CZ156" si="841">CX154+CY154</f>
        <v>0</v>
      </c>
      <c r="DA154" s="12" t="s">
        <v>83</v>
      </c>
      <c r="DB154" s="7" t="s">
        <v>28</v>
      </c>
      <c r="DC154" s="5"/>
    </row>
    <row r="155" spans="1:107" hidden="1" x14ac:dyDescent="0.3">
      <c r="A155" s="1"/>
      <c r="B155" s="33" t="s">
        <v>16</v>
      </c>
      <c r="C155" s="33"/>
      <c r="D155" s="21">
        <v>0</v>
      </c>
      <c r="E155" s="21"/>
      <c r="F155" s="21">
        <f t="shared" si="494"/>
        <v>0</v>
      </c>
      <c r="G155" s="21"/>
      <c r="H155" s="21">
        <f t="shared" si="816"/>
        <v>0</v>
      </c>
      <c r="I155" s="21"/>
      <c r="J155" s="21">
        <f>H155+I155</f>
        <v>0</v>
      </c>
      <c r="K155" s="21"/>
      <c r="L155" s="21">
        <f>J155+K155</f>
        <v>0</v>
      </c>
      <c r="M155" s="21"/>
      <c r="N155" s="21">
        <f>L155+M155</f>
        <v>0</v>
      </c>
      <c r="O155" s="21"/>
      <c r="P155" s="21">
        <f>N155+O155</f>
        <v>0</v>
      </c>
      <c r="Q155" s="21"/>
      <c r="R155" s="21">
        <f>P155+Q155</f>
        <v>0</v>
      </c>
      <c r="S155" s="21"/>
      <c r="T155" s="21">
        <f>R155+S155</f>
        <v>0</v>
      </c>
      <c r="U155" s="21"/>
      <c r="V155" s="21">
        <f>T155+U155</f>
        <v>0</v>
      </c>
      <c r="W155" s="21"/>
      <c r="X155" s="21">
        <f>V155+W155</f>
        <v>0</v>
      </c>
      <c r="Y155" s="21"/>
      <c r="Z155" s="21">
        <f>X155+Y155</f>
        <v>0</v>
      </c>
      <c r="AA155" s="21"/>
      <c r="AB155" s="21">
        <f>Z155+AA155</f>
        <v>0</v>
      </c>
      <c r="AC155" s="21"/>
      <c r="AD155" s="21">
        <f>AB155+AC155</f>
        <v>0</v>
      </c>
      <c r="AE155" s="21"/>
      <c r="AF155" s="21">
        <f>AD155+AE155</f>
        <v>0</v>
      </c>
      <c r="AG155" s="21"/>
      <c r="AH155" s="21">
        <f>AF155+AG155</f>
        <v>0</v>
      </c>
      <c r="AI155" s="21"/>
      <c r="AJ155" s="21">
        <f>AH155+AI155</f>
        <v>0</v>
      </c>
      <c r="AK155" s="21"/>
      <c r="AL155" s="21">
        <f>AJ155+AK155</f>
        <v>0</v>
      </c>
      <c r="AM155" s="21"/>
      <c r="AN155" s="21">
        <f>AL155+AM155</f>
        <v>0</v>
      </c>
      <c r="AO155" s="21"/>
      <c r="AP155" s="21">
        <f>AN155+AO155</f>
        <v>0</v>
      </c>
      <c r="AQ155" s="40"/>
      <c r="AR155" s="21">
        <f>AP155+AQ155</f>
        <v>0</v>
      </c>
      <c r="AS155" s="21">
        <v>29563.9</v>
      </c>
      <c r="AT155" s="21"/>
      <c r="AU155" s="21">
        <f t="shared" si="496"/>
        <v>29563.9</v>
      </c>
      <c r="AV155" s="21"/>
      <c r="AW155" s="21">
        <f>AU155+AV155</f>
        <v>29563.9</v>
      </c>
      <c r="AX155" s="21"/>
      <c r="AY155" s="21">
        <f t="shared" si="817"/>
        <v>29563.9</v>
      </c>
      <c r="AZ155" s="21"/>
      <c r="BA155" s="21">
        <f t="shared" si="818"/>
        <v>29563.9</v>
      </c>
      <c r="BB155" s="21"/>
      <c r="BC155" s="21">
        <f t="shared" si="819"/>
        <v>29563.9</v>
      </c>
      <c r="BD155" s="21">
        <v>-29563.9</v>
      </c>
      <c r="BE155" s="21">
        <f t="shared" si="820"/>
        <v>0</v>
      </c>
      <c r="BF155" s="21"/>
      <c r="BG155" s="21">
        <f t="shared" si="821"/>
        <v>0</v>
      </c>
      <c r="BH155" s="21"/>
      <c r="BI155" s="21">
        <f t="shared" si="822"/>
        <v>0</v>
      </c>
      <c r="BJ155" s="21"/>
      <c r="BK155" s="21">
        <f t="shared" si="823"/>
        <v>0</v>
      </c>
      <c r="BL155" s="21"/>
      <c r="BM155" s="21">
        <f t="shared" si="824"/>
        <v>0</v>
      </c>
      <c r="BN155" s="21"/>
      <c r="BO155" s="21">
        <f t="shared" si="825"/>
        <v>0</v>
      </c>
      <c r="BP155" s="21"/>
      <c r="BQ155" s="21">
        <f t="shared" si="826"/>
        <v>0</v>
      </c>
      <c r="BR155" s="21"/>
      <c r="BS155" s="21">
        <f t="shared" si="827"/>
        <v>0</v>
      </c>
      <c r="BT155" s="21"/>
      <c r="BU155" s="21">
        <f t="shared" si="828"/>
        <v>0</v>
      </c>
      <c r="BV155" s="40"/>
      <c r="BW155" s="21">
        <f t="shared" si="829"/>
        <v>0</v>
      </c>
      <c r="BX155" s="22">
        <v>0</v>
      </c>
      <c r="BY155" s="21"/>
      <c r="BZ155" s="22">
        <f t="shared" si="510"/>
        <v>0</v>
      </c>
      <c r="CA155" s="21"/>
      <c r="CB155" s="22">
        <f>BZ155+CA155</f>
        <v>0</v>
      </c>
      <c r="CC155" s="21"/>
      <c r="CD155" s="22">
        <f t="shared" si="830"/>
        <v>0</v>
      </c>
      <c r="CE155" s="21"/>
      <c r="CF155" s="22">
        <f t="shared" si="831"/>
        <v>0</v>
      </c>
      <c r="CG155" s="21"/>
      <c r="CH155" s="22">
        <f t="shared" si="832"/>
        <v>0</v>
      </c>
      <c r="CI155" s="21"/>
      <c r="CJ155" s="22">
        <f t="shared" si="833"/>
        <v>0</v>
      </c>
      <c r="CK155" s="21"/>
      <c r="CL155" s="22">
        <f t="shared" si="834"/>
        <v>0</v>
      </c>
      <c r="CM155" s="21"/>
      <c r="CN155" s="22">
        <f t="shared" si="835"/>
        <v>0</v>
      </c>
      <c r="CO155" s="21"/>
      <c r="CP155" s="22">
        <f t="shared" si="836"/>
        <v>0</v>
      </c>
      <c r="CQ155" s="21"/>
      <c r="CR155" s="22">
        <f t="shared" si="837"/>
        <v>0</v>
      </c>
      <c r="CS155" s="21"/>
      <c r="CT155" s="22">
        <f t="shared" si="838"/>
        <v>0</v>
      </c>
      <c r="CU155" s="21"/>
      <c r="CV155" s="22">
        <f t="shared" si="839"/>
        <v>0</v>
      </c>
      <c r="CW155" s="21"/>
      <c r="CX155" s="22">
        <f t="shared" si="840"/>
        <v>0</v>
      </c>
      <c r="CY155" s="40"/>
      <c r="CZ155" s="22">
        <f t="shared" si="841"/>
        <v>0</v>
      </c>
      <c r="DA155" s="12" t="s">
        <v>177</v>
      </c>
      <c r="DB155" s="7" t="s">
        <v>28</v>
      </c>
      <c r="DC155" s="5"/>
    </row>
    <row r="156" spans="1:107" ht="56.25" x14ac:dyDescent="0.3">
      <c r="A156" s="1" t="s">
        <v>190</v>
      </c>
      <c r="B156" s="64" t="s">
        <v>70</v>
      </c>
      <c r="C156" s="64" t="s">
        <v>58</v>
      </c>
      <c r="D156" s="21">
        <f>D158+D159</f>
        <v>9829.9</v>
      </c>
      <c r="E156" s="21">
        <f>E158+E159</f>
        <v>0</v>
      </c>
      <c r="F156" s="21">
        <f t="shared" si="494"/>
        <v>9829.9</v>
      </c>
      <c r="G156" s="21">
        <f>G158+G159</f>
        <v>0</v>
      </c>
      <c r="H156" s="21">
        <f t="shared" si="816"/>
        <v>9829.9</v>
      </c>
      <c r="I156" s="21">
        <f>I158+I159</f>
        <v>0</v>
      </c>
      <c r="J156" s="21">
        <f>H156+I156</f>
        <v>9829.9</v>
      </c>
      <c r="K156" s="21">
        <f>K158+K159</f>
        <v>0</v>
      </c>
      <c r="L156" s="21">
        <f>J156+K156</f>
        <v>9829.9</v>
      </c>
      <c r="M156" s="21">
        <f>M158+M159</f>
        <v>0</v>
      </c>
      <c r="N156" s="21">
        <f>L156+M156</f>
        <v>9829.9</v>
      </c>
      <c r="O156" s="21">
        <f>O158+O159</f>
        <v>0</v>
      </c>
      <c r="P156" s="21">
        <f>N156+O156</f>
        <v>9829.9</v>
      </c>
      <c r="Q156" s="21">
        <f>Q158+Q159</f>
        <v>0</v>
      </c>
      <c r="R156" s="21">
        <f>P156+Q156</f>
        <v>9829.9</v>
      </c>
      <c r="S156" s="21">
        <f>S158+S159</f>
        <v>0</v>
      </c>
      <c r="T156" s="21">
        <f>R156+S156</f>
        <v>9829.9</v>
      </c>
      <c r="U156" s="21">
        <f>U158+U159</f>
        <v>0</v>
      </c>
      <c r="V156" s="21">
        <f>T156+U156</f>
        <v>9829.9</v>
      </c>
      <c r="W156" s="21">
        <f>W158+W159</f>
        <v>0</v>
      </c>
      <c r="X156" s="21">
        <f>V156+W156</f>
        <v>9829.9</v>
      </c>
      <c r="Y156" s="21">
        <f>Y158+Y159</f>
        <v>0</v>
      </c>
      <c r="Z156" s="21">
        <f>X156+Y156</f>
        <v>9829.9</v>
      </c>
      <c r="AA156" s="21">
        <f>AA158+AA159</f>
        <v>0</v>
      </c>
      <c r="AB156" s="21">
        <f>Z156+AA156</f>
        <v>9829.9</v>
      </c>
      <c r="AC156" s="21">
        <f>AC158+AC159</f>
        <v>0</v>
      </c>
      <c r="AD156" s="21">
        <f>AB156+AC156</f>
        <v>9829.9</v>
      </c>
      <c r="AE156" s="21">
        <f>AE158+AE159</f>
        <v>0</v>
      </c>
      <c r="AF156" s="21">
        <f>AD156+AE156</f>
        <v>9829.9</v>
      </c>
      <c r="AG156" s="21">
        <f>AG158+AG159</f>
        <v>0</v>
      </c>
      <c r="AH156" s="21">
        <f>AF156+AG156</f>
        <v>9829.9</v>
      </c>
      <c r="AI156" s="21">
        <f>AI158+AI159</f>
        <v>-9361.8379999999997</v>
      </c>
      <c r="AJ156" s="21">
        <f>AH156+AI156</f>
        <v>468.0619999999999</v>
      </c>
      <c r="AK156" s="21">
        <f>AK158+AK159</f>
        <v>0</v>
      </c>
      <c r="AL156" s="21">
        <f>AJ156+AK156</f>
        <v>468.0619999999999</v>
      </c>
      <c r="AM156" s="21">
        <f>AM158+AM159</f>
        <v>0</v>
      </c>
      <c r="AN156" s="21">
        <f>AL156+AM156</f>
        <v>468.0619999999999</v>
      </c>
      <c r="AO156" s="21">
        <f>AO158+AO159</f>
        <v>0</v>
      </c>
      <c r="AP156" s="21">
        <f>AN156+AO156</f>
        <v>468.0619999999999</v>
      </c>
      <c r="AQ156" s="40">
        <f>AQ158+AQ159</f>
        <v>0</v>
      </c>
      <c r="AR156" s="21">
        <f>AP156+AQ156</f>
        <v>468.0619999999999</v>
      </c>
      <c r="AS156" s="21">
        <f t="shared" ref="AS156:BX156" si="842">AS158+AS159</f>
        <v>22936.400000000001</v>
      </c>
      <c r="AT156" s="21">
        <f>AT158+AT159</f>
        <v>0</v>
      </c>
      <c r="AU156" s="21">
        <f t="shared" si="496"/>
        <v>22936.400000000001</v>
      </c>
      <c r="AV156" s="21">
        <f>AV158+AV159</f>
        <v>0</v>
      </c>
      <c r="AW156" s="21">
        <f>AU156+AV156</f>
        <v>22936.400000000001</v>
      </c>
      <c r="AX156" s="21">
        <f>AX158+AX159</f>
        <v>0</v>
      </c>
      <c r="AY156" s="21">
        <f t="shared" si="817"/>
        <v>22936.400000000001</v>
      </c>
      <c r="AZ156" s="21">
        <f>AZ158+AZ159</f>
        <v>0</v>
      </c>
      <c r="BA156" s="21">
        <f t="shared" si="818"/>
        <v>22936.400000000001</v>
      </c>
      <c r="BB156" s="21">
        <f>BB158+BB159</f>
        <v>0</v>
      </c>
      <c r="BC156" s="21">
        <f t="shared" si="819"/>
        <v>22936.400000000001</v>
      </c>
      <c r="BD156" s="21">
        <f>BD158+BD159</f>
        <v>0</v>
      </c>
      <c r="BE156" s="21">
        <f t="shared" si="820"/>
        <v>22936.400000000001</v>
      </c>
      <c r="BF156" s="21">
        <f>BF158+BF159</f>
        <v>0</v>
      </c>
      <c r="BG156" s="21">
        <f t="shared" si="821"/>
        <v>22936.400000000001</v>
      </c>
      <c r="BH156" s="21">
        <f>BH158+BH159</f>
        <v>0</v>
      </c>
      <c r="BI156" s="21">
        <f t="shared" si="822"/>
        <v>22936.400000000001</v>
      </c>
      <c r="BJ156" s="21">
        <f>BJ158+BJ159</f>
        <v>0</v>
      </c>
      <c r="BK156" s="21">
        <f t="shared" si="823"/>
        <v>22936.400000000001</v>
      </c>
      <c r="BL156" s="21">
        <f>BL158+BL159</f>
        <v>0</v>
      </c>
      <c r="BM156" s="21">
        <f t="shared" si="824"/>
        <v>22936.400000000001</v>
      </c>
      <c r="BN156" s="21">
        <f>BN158+BN159</f>
        <v>0</v>
      </c>
      <c r="BO156" s="21">
        <f t="shared" si="825"/>
        <v>22936.400000000001</v>
      </c>
      <c r="BP156" s="21">
        <f>BP158+BP159</f>
        <v>0</v>
      </c>
      <c r="BQ156" s="21">
        <f t="shared" si="826"/>
        <v>22936.400000000001</v>
      </c>
      <c r="BR156" s="21">
        <f>BR158+BR159</f>
        <v>-11855.528</v>
      </c>
      <c r="BS156" s="21">
        <f t="shared" si="827"/>
        <v>11080.872000000001</v>
      </c>
      <c r="BT156" s="21">
        <f>BT158+BT159</f>
        <v>0</v>
      </c>
      <c r="BU156" s="21">
        <f t="shared" si="828"/>
        <v>11080.872000000001</v>
      </c>
      <c r="BV156" s="40">
        <f>BV158+BV159</f>
        <v>0</v>
      </c>
      <c r="BW156" s="21">
        <f t="shared" si="829"/>
        <v>11080.872000000001</v>
      </c>
      <c r="BX156" s="21">
        <f t="shared" si="842"/>
        <v>0</v>
      </c>
      <c r="BY156" s="21">
        <f>BY158+BY159</f>
        <v>0</v>
      </c>
      <c r="BZ156" s="22">
        <f t="shared" si="510"/>
        <v>0</v>
      </c>
      <c r="CA156" s="21">
        <f>CA158+CA159</f>
        <v>0</v>
      </c>
      <c r="CB156" s="22">
        <f>BZ156+CA156</f>
        <v>0</v>
      </c>
      <c r="CC156" s="21">
        <f>CC158+CC159</f>
        <v>0</v>
      </c>
      <c r="CD156" s="22">
        <f t="shared" si="830"/>
        <v>0</v>
      </c>
      <c r="CE156" s="21">
        <f>CE158+CE159</f>
        <v>0</v>
      </c>
      <c r="CF156" s="22">
        <f t="shared" si="831"/>
        <v>0</v>
      </c>
      <c r="CG156" s="21">
        <f>CG158+CG159</f>
        <v>0</v>
      </c>
      <c r="CH156" s="22">
        <f t="shared" si="832"/>
        <v>0</v>
      </c>
      <c r="CI156" s="21">
        <f>CI158+CI159</f>
        <v>0</v>
      </c>
      <c r="CJ156" s="22">
        <f t="shared" si="833"/>
        <v>0</v>
      </c>
      <c r="CK156" s="21">
        <f>CK158+CK159</f>
        <v>0</v>
      </c>
      <c r="CL156" s="22">
        <f t="shared" si="834"/>
        <v>0</v>
      </c>
      <c r="CM156" s="21">
        <f>CM158+CM159</f>
        <v>0</v>
      </c>
      <c r="CN156" s="22">
        <f t="shared" si="835"/>
        <v>0</v>
      </c>
      <c r="CO156" s="21">
        <f>CO158+CO159</f>
        <v>0</v>
      </c>
      <c r="CP156" s="22">
        <f t="shared" si="836"/>
        <v>0</v>
      </c>
      <c r="CQ156" s="21">
        <f>CQ158+CQ159</f>
        <v>0</v>
      </c>
      <c r="CR156" s="22">
        <f t="shared" si="837"/>
        <v>0</v>
      </c>
      <c r="CS156" s="21">
        <f>CS158+CS159</f>
        <v>0</v>
      </c>
      <c r="CT156" s="22">
        <f t="shared" si="838"/>
        <v>0</v>
      </c>
      <c r="CU156" s="21">
        <f>CU158+CU159</f>
        <v>0</v>
      </c>
      <c r="CV156" s="22">
        <f t="shared" si="839"/>
        <v>0</v>
      </c>
      <c r="CW156" s="21">
        <f>CW158+CW159</f>
        <v>0</v>
      </c>
      <c r="CX156" s="22">
        <f t="shared" si="840"/>
        <v>0</v>
      </c>
      <c r="CY156" s="40">
        <f>CY158+CY159</f>
        <v>0</v>
      </c>
      <c r="CZ156" s="22">
        <f t="shared" si="841"/>
        <v>0</v>
      </c>
      <c r="DA156" s="12"/>
      <c r="DC156" s="5"/>
    </row>
    <row r="157" spans="1:107" x14ac:dyDescent="0.3">
      <c r="A157" s="1"/>
      <c r="B157" s="64" t="s">
        <v>5</v>
      </c>
      <c r="C157" s="6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40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40"/>
      <c r="BW157" s="21"/>
      <c r="BX157" s="21"/>
      <c r="BY157" s="21"/>
      <c r="BZ157" s="22"/>
      <c r="CA157" s="21"/>
      <c r="CB157" s="22"/>
      <c r="CC157" s="21"/>
      <c r="CD157" s="22"/>
      <c r="CE157" s="21"/>
      <c r="CF157" s="22"/>
      <c r="CG157" s="21"/>
      <c r="CH157" s="22"/>
      <c r="CI157" s="21"/>
      <c r="CJ157" s="22"/>
      <c r="CK157" s="21"/>
      <c r="CL157" s="22"/>
      <c r="CM157" s="21"/>
      <c r="CN157" s="22"/>
      <c r="CO157" s="21"/>
      <c r="CP157" s="22"/>
      <c r="CQ157" s="21"/>
      <c r="CR157" s="22"/>
      <c r="CS157" s="21"/>
      <c r="CT157" s="22"/>
      <c r="CU157" s="21"/>
      <c r="CV157" s="22"/>
      <c r="CW157" s="21"/>
      <c r="CX157" s="22"/>
      <c r="CY157" s="40"/>
      <c r="CZ157" s="22"/>
      <c r="DA157" s="12"/>
      <c r="DC157" s="5"/>
    </row>
    <row r="158" spans="1:107" hidden="1" x14ac:dyDescent="0.3">
      <c r="A158" s="1"/>
      <c r="B158" s="15" t="s">
        <v>6</v>
      </c>
      <c r="C158" s="15"/>
      <c r="D158" s="21">
        <v>2457.5</v>
      </c>
      <c r="E158" s="21"/>
      <c r="F158" s="21">
        <f t="shared" si="494"/>
        <v>2457.5</v>
      </c>
      <c r="G158" s="21"/>
      <c r="H158" s="21">
        <f t="shared" ref="H158:H160" si="843">F158+G158</f>
        <v>2457.5</v>
      </c>
      <c r="I158" s="21"/>
      <c r="J158" s="21">
        <f>H158+I158</f>
        <v>2457.5</v>
      </c>
      <c r="K158" s="21"/>
      <c r="L158" s="21">
        <f>J158+K158</f>
        <v>2457.5</v>
      </c>
      <c r="M158" s="21"/>
      <c r="N158" s="21">
        <f>L158+M158</f>
        <v>2457.5</v>
      </c>
      <c r="O158" s="21"/>
      <c r="P158" s="21">
        <f>N158+O158</f>
        <v>2457.5</v>
      </c>
      <c r="Q158" s="21"/>
      <c r="R158" s="21">
        <f>P158+Q158</f>
        <v>2457.5</v>
      </c>
      <c r="S158" s="21"/>
      <c r="T158" s="21">
        <f>R158+S158</f>
        <v>2457.5</v>
      </c>
      <c r="U158" s="21"/>
      <c r="V158" s="21">
        <f>T158+U158</f>
        <v>2457.5</v>
      </c>
      <c r="W158" s="21"/>
      <c r="X158" s="21">
        <f>V158+W158</f>
        <v>2457.5</v>
      </c>
      <c r="Y158" s="21"/>
      <c r="Z158" s="21">
        <f>X158+Y158</f>
        <v>2457.5</v>
      </c>
      <c r="AA158" s="21"/>
      <c r="AB158" s="21">
        <f>Z158+AA158</f>
        <v>2457.5</v>
      </c>
      <c r="AC158" s="21"/>
      <c r="AD158" s="21">
        <f>AB158+AC158</f>
        <v>2457.5</v>
      </c>
      <c r="AE158" s="21"/>
      <c r="AF158" s="21">
        <f>AD158+AE158</f>
        <v>2457.5</v>
      </c>
      <c r="AG158" s="21"/>
      <c r="AH158" s="21">
        <f>AF158+AG158</f>
        <v>2457.5</v>
      </c>
      <c r="AI158" s="21">
        <v>-1989.4380000000001</v>
      </c>
      <c r="AJ158" s="21">
        <f>AH158+AI158</f>
        <v>468.0619999999999</v>
      </c>
      <c r="AK158" s="21"/>
      <c r="AL158" s="21">
        <f>AJ158+AK158</f>
        <v>468.0619999999999</v>
      </c>
      <c r="AM158" s="21"/>
      <c r="AN158" s="21">
        <f>AL158+AM158</f>
        <v>468.0619999999999</v>
      </c>
      <c r="AO158" s="21"/>
      <c r="AP158" s="21">
        <f>AN158+AO158</f>
        <v>468.0619999999999</v>
      </c>
      <c r="AQ158" s="40"/>
      <c r="AR158" s="21">
        <f>AP158+AQ158</f>
        <v>468.0619999999999</v>
      </c>
      <c r="AS158" s="21">
        <v>5734.1</v>
      </c>
      <c r="AT158" s="21"/>
      <c r="AU158" s="21">
        <f t="shared" si="496"/>
        <v>5734.1</v>
      </c>
      <c r="AV158" s="21"/>
      <c r="AW158" s="21">
        <f>AU158+AV158</f>
        <v>5734.1</v>
      </c>
      <c r="AX158" s="21"/>
      <c r="AY158" s="21">
        <f t="shared" ref="AY158:AY160" si="844">AW158+AX158</f>
        <v>5734.1</v>
      </c>
      <c r="AZ158" s="21"/>
      <c r="BA158" s="21">
        <f t="shared" ref="BA158:BA160" si="845">AY158+AZ158</f>
        <v>5734.1</v>
      </c>
      <c r="BB158" s="21"/>
      <c r="BC158" s="21">
        <f t="shared" ref="BC158:BC160" si="846">BA158+BB158</f>
        <v>5734.1</v>
      </c>
      <c r="BD158" s="21"/>
      <c r="BE158" s="21">
        <f t="shared" ref="BE158:BE160" si="847">BC158+BD158</f>
        <v>5734.1</v>
      </c>
      <c r="BF158" s="21"/>
      <c r="BG158" s="21">
        <f t="shared" ref="BG158:BG160" si="848">BE158+BF158</f>
        <v>5734.1</v>
      </c>
      <c r="BH158" s="21"/>
      <c r="BI158" s="21">
        <f t="shared" ref="BI158:BI160" si="849">BG158+BH158</f>
        <v>5734.1</v>
      </c>
      <c r="BJ158" s="21"/>
      <c r="BK158" s="21">
        <f t="shared" ref="BK158:BK160" si="850">BI158+BJ158</f>
        <v>5734.1</v>
      </c>
      <c r="BL158" s="21"/>
      <c r="BM158" s="21">
        <f t="shared" ref="BM158:BM160" si="851">BK158+BL158</f>
        <v>5734.1</v>
      </c>
      <c r="BN158" s="21"/>
      <c r="BO158" s="21">
        <f t="shared" ref="BO158:BO160" si="852">BM158+BN158</f>
        <v>5734.1</v>
      </c>
      <c r="BP158" s="21"/>
      <c r="BQ158" s="21">
        <f t="shared" ref="BQ158:BQ160" si="853">BO158+BP158</f>
        <v>5734.1</v>
      </c>
      <c r="BR158" s="21">
        <v>-3314.9279999999999</v>
      </c>
      <c r="BS158" s="21">
        <f t="shared" ref="BS158:BS160" si="854">BQ158+BR158</f>
        <v>2419.1720000000005</v>
      </c>
      <c r="BT158" s="21"/>
      <c r="BU158" s="21">
        <f t="shared" ref="BU158:BU160" si="855">BS158+BT158</f>
        <v>2419.1720000000005</v>
      </c>
      <c r="BV158" s="40"/>
      <c r="BW158" s="21">
        <f t="shared" ref="BW158:BW160" si="856">BU158+BV158</f>
        <v>2419.1720000000005</v>
      </c>
      <c r="BX158" s="22">
        <v>0</v>
      </c>
      <c r="BY158" s="21"/>
      <c r="BZ158" s="22">
        <f t="shared" si="510"/>
        <v>0</v>
      </c>
      <c r="CA158" s="21"/>
      <c r="CB158" s="22">
        <f>BZ158+CA158</f>
        <v>0</v>
      </c>
      <c r="CC158" s="21"/>
      <c r="CD158" s="22">
        <f t="shared" ref="CD158:CD160" si="857">CB158+CC158</f>
        <v>0</v>
      </c>
      <c r="CE158" s="21"/>
      <c r="CF158" s="22">
        <f t="shared" ref="CF158:CF160" si="858">CD158+CE158</f>
        <v>0</v>
      </c>
      <c r="CG158" s="21"/>
      <c r="CH158" s="22">
        <f t="shared" ref="CH158:CH160" si="859">CF158+CG158</f>
        <v>0</v>
      </c>
      <c r="CI158" s="21"/>
      <c r="CJ158" s="22">
        <f t="shared" ref="CJ158:CJ160" si="860">CH158+CI158</f>
        <v>0</v>
      </c>
      <c r="CK158" s="21"/>
      <c r="CL158" s="22">
        <f t="shared" ref="CL158:CL160" si="861">CJ158+CK158</f>
        <v>0</v>
      </c>
      <c r="CM158" s="21"/>
      <c r="CN158" s="22">
        <f t="shared" ref="CN158:CN160" si="862">CL158+CM158</f>
        <v>0</v>
      </c>
      <c r="CO158" s="21"/>
      <c r="CP158" s="22">
        <f t="shared" ref="CP158:CP160" si="863">CN158+CO158</f>
        <v>0</v>
      </c>
      <c r="CQ158" s="21"/>
      <c r="CR158" s="22">
        <f t="shared" ref="CR158:CR160" si="864">CP158+CQ158</f>
        <v>0</v>
      </c>
      <c r="CS158" s="21"/>
      <c r="CT158" s="22">
        <f t="shared" ref="CT158:CT160" si="865">CR158+CS158</f>
        <v>0</v>
      </c>
      <c r="CU158" s="21"/>
      <c r="CV158" s="22">
        <f t="shared" ref="CV158:CV160" si="866">CT158+CU158</f>
        <v>0</v>
      </c>
      <c r="CW158" s="21"/>
      <c r="CX158" s="22">
        <f t="shared" ref="CX158:CX160" si="867">CV158+CW158</f>
        <v>0</v>
      </c>
      <c r="CY158" s="40"/>
      <c r="CZ158" s="22">
        <f t="shared" ref="CZ158:CZ160" si="868">CX158+CY158</f>
        <v>0</v>
      </c>
      <c r="DA158" s="12" t="s">
        <v>84</v>
      </c>
      <c r="DB158" s="7" t="s">
        <v>28</v>
      </c>
      <c r="DC158" s="5"/>
    </row>
    <row r="159" spans="1:107" x14ac:dyDescent="0.3">
      <c r="A159" s="1"/>
      <c r="B159" s="64" t="s">
        <v>16</v>
      </c>
      <c r="C159" s="64"/>
      <c r="D159" s="21">
        <v>7372.4</v>
      </c>
      <c r="E159" s="21"/>
      <c r="F159" s="21">
        <f t="shared" si="494"/>
        <v>7372.4</v>
      </c>
      <c r="G159" s="21"/>
      <c r="H159" s="21">
        <f t="shared" si="843"/>
        <v>7372.4</v>
      </c>
      <c r="I159" s="21"/>
      <c r="J159" s="21">
        <f>H159+I159</f>
        <v>7372.4</v>
      </c>
      <c r="K159" s="21"/>
      <c r="L159" s="21">
        <f>J159+K159</f>
        <v>7372.4</v>
      </c>
      <c r="M159" s="21"/>
      <c r="N159" s="21">
        <f>L159+M159</f>
        <v>7372.4</v>
      </c>
      <c r="O159" s="21"/>
      <c r="P159" s="21">
        <f>N159+O159</f>
        <v>7372.4</v>
      </c>
      <c r="Q159" s="21"/>
      <c r="R159" s="21">
        <f>P159+Q159</f>
        <v>7372.4</v>
      </c>
      <c r="S159" s="21"/>
      <c r="T159" s="21">
        <f>R159+S159</f>
        <v>7372.4</v>
      </c>
      <c r="U159" s="21"/>
      <c r="V159" s="21">
        <f>T159+U159</f>
        <v>7372.4</v>
      </c>
      <c r="W159" s="21"/>
      <c r="X159" s="21">
        <f>V159+W159</f>
        <v>7372.4</v>
      </c>
      <c r="Y159" s="21"/>
      <c r="Z159" s="21">
        <f>X159+Y159</f>
        <v>7372.4</v>
      </c>
      <c r="AA159" s="21"/>
      <c r="AB159" s="21">
        <f>Z159+AA159</f>
        <v>7372.4</v>
      </c>
      <c r="AC159" s="21"/>
      <c r="AD159" s="21">
        <f>AB159+AC159</f>
        <v>7372.4</v>
      </c>
      <c r="AE159" s="21"/>
      <c r="AF159" s="21">
        <f>AD159+AE159</f>
        <v>7372.4</v>
      </c>
      <c r="AG159" s="21"/>
      <c r="AH159" s="21">
        <f>AF159+AG159</f>
        <v>7372.4</v>
      </c>
      <c r="AI159" s="21">
        <v>-7372.4</v>
      </c>
      <c r="AJ159" s="21">
        <f>AH159+AI159</f>
        <v>0</v>
      </c>
      <c r="AK159" s="21"/>
      <c r="AL159" s="21">
        <f>AJ159+AK159</f>
        <v>0</v>
      </c>
      <c r="AM159" s="21"/>
      <c r="AN159" s="21">
        <f>AL159+AM159</f>
        <v>0</v>
      </c>
      <c r="AO159" s="21"/>
      <c r="AP159" s="21">
        <f>AN159+AO159</f>
        <v>0</v>
      </c>
      <c r="AQ159" s="40"/>
      <c r="AR159" s="21">
        <f>AP159+AQ159</f>
        <v>0</v>
      </c>
      <c r="AS159" s="21">
        <v>17202.3</v>
      </c>
      <c r="AT159" s="21"/>
      <c r="AU159" s="21">
        <f t="shared" si="496"/>
        <v>17202.3</v>
      </c>
      <c r="AV159" s="21"/>
      <c r="AW159" s="21">
        <f>AU159+AV159</f>
        <v>17202.3</v>
      </c>
      <c r="AX159" s="21"/>
      <c r="AY159" s="21">
        <f t="shared" si="844"/>
        <v>17202.3</v>
      </c>
      <c r="AZ159" s="21"/>
      <c r="BA159" s="21">
        <f t="shared" si="845"/>
        <v>17202.3</v>
      </c>
      <c r="BB159" s="21"/>
      <c r="BC159" s="21">
        <f t="shared" si="846"/>
        <v>17202.3</v>
      </c>
      <c r="BD159" s="21"/>
      <c r="BE159" s="21">
        <f t="shared" si="847"/>
        <v>17202.3</v>
      </c>
      <c r="BF159" s="21"/>
      <c r="BG159" s="21">
        <f t="shared" si="848"/>
        <v>17202.3</v>
      </c>
      <c r="BH159" s="21"/>
      <c r="BI159" s="21">
        <f t="shared" si="849"/>
        <v>17202.3</v>
      </c>
      <c r="BJ159" s="21"/>
      <c r="BK159" s="21">
        <f t="shared" si="850"/>
        <v>17202.3</v>
      </c>
      <c r="BL159" s="21"/>
      <c r="BM159" s="21">
        <f t="shared" si="851"/>
        <v>17202.3</v>
      </c>
      <c r="BN159" s="21"/>
      <c r="BO159" s="21">
        <f t="shared" si="852"/>
        <v>17202.3</v>
      </c>
      <c r="BP159" s="21"/>
      <c r="BQ159" s="21">
        <f t="shared" si="853"/>
        <v>17202.3</v>
      </c>
      <c r="BR159" s="21">
        <v>-8540.6</v>
      </c>
      <c r="BS159" s="21">
        <f t="shared" si="854"/>
        <v>8661.6999999999989</v>
      </c>
      <c r="BT159" s="21"/>
      <c r="BU159" s="21">
        <f t="shared" si="855"/>
        <v>8661.6999999999989</v>
      </c>
      <c r="BV159" s="40"/>
      <c r="BW159" s="21">
        <f t="shared" si="856"/>
        <v>8661.6999999999989</v>
      </c>
      <c r="BX159" s="22">
        <v>0</v>
      </c>
      <c r="BY159" s="21"/>
      <c r="BZ159" s="22">
        <f t="shared" si="510"/>
        <v>0</v>
      </c>
      <c r="CA159" s="21"/>
      <c r="CB159" s="22">
        <f>BZ159+CA159</f>
        <v>0</v>
      </c>
      <c r="CC159" s="21"/>
      <c r="CD159" s="22">
        <f t="shared" si="857"/>
        <v>0</v>
      </c>
      <c r="CE159" s="21"/>
      <c r="CF159" s="22">
        <f t="shared" si="858"/>
        <v>0</v>
      </c>
      <c r="CG159" s="21"/>
      <c r="CH159" s="22">
        <f t="shared" si="859"/>
        <v>0</v>
      </c>
      <c r="CI159" s="21"/>
      <c r="CJ159" s="22">
        <f t="shared" si="860"/>
        <v>0</v>
      </c>
      <c r="CK159" s="21"/>
      <c r="CL159" s="22">
        <f t="shared" si="861"/>
        <v>0</v>
      </c>
      <c r="CM159" s="21"/>
      <c r="CN159" s="22">
        <f t="shared" si="862"/>
        <v>0</v>
      </c>
      <c r="CO159" s="21"/>
      <c r="CP159" s="22">
        <f t="shared" si="863"/>
        <v>0</v>
      </c>
      <c r="CQ159" s="21"/>
      <c r="CR159" s="22">
        <f t="shared" si="864"/>
        <v>0</v>
      </c>
      <c r="CS159" s="21"/>
      <c r="CT159" s="22">
        <f t="shared" si="865"/>
        <v>0</v>
      </c>
      <c r="CU159" s="21"/>
      <c r="CV159" s="22">
        <f t="shared" si="866"/>
        <v>0</v>
      </c>
      <c r="CW159" s="21"/>
      <c r="CX159" s="22">
        <f t="shared" si="867"/>
        <v>0</v>
      </c>
      <c r="CY159" s="40"/>
      <c r="CZ159" s="22">
        <f t="shared" si="868"/>
        <v>0</v>
      </c>
      <c r="DA159" s="12" t="s">
        <v>177</v>
      </c>
      <c r="DC159" s="5"/>
    </row>
    <row r="160" spans="1:107" ht="56.25" hidden="1" x14ac:dyDescent="0.3">
      <c r="A160" s="1" t="s">
        <v>195</v>
      </c>
      <c r="B160" s="33" t="s">
        <v>71</v>
      </c>
      <c r="C160" s="33" t="s">
        <v>58</v>
      </c>
      <c r="D160" s="21">
        <f>D162+D163</f>
        <v>9829.9</v>
      </c>
      <c r="E160" s="21">
        <f>E162+E163</f>
        <v>0</v>
      </c>
      <c r="F160" s="21">
        <f t="shared" si="494"/>
        <v>9829.9</v>
      </c>
      <c r="G160" s="21">
        <f>G162+G163</f>
        <v>0</v>
      </c>
      <c r="H160" s="21">
        <f t="shared" si="843"/>
        <v>9829.9</v>
      </c>
      <c r="I160" s="21">
        <f>I162+I163</f>
        <v>0</v>
      </c>
      <c r="J160" s="21">
        <f>H160+I160</f>
        <v>9829.9</v>
      </c>
      <c r="K160" s="21">
        <f>K162+K163</f>
        <v>0</v>
      </c>
      <c r="L160" s="21">
        <f>J160+K160</f>
        <v>9829.9</v>
      </c>
      <c r="M160" s="21">
        <f>M162+M163</f>
        <v>0</v>
      </c>
      <c r="N160" s="21">
        <f>L160+M160</f>
        <v>9829.9</v>
      </c>
      <c r="O160" s="21">
        <f>O162+O163</f>
        <v>-9829.9</v>
      </c>
      <c r="P160" s="21">
        <f>N160+O160</f>
        <v>0</v>
      </c>
      <c r="Q160" s="21">
        <f>Q162+Q163</f>
        <v>0</v>
      </c>
      <c r="R160" s="21">
        <f>P160+Q160</f>
        <v>0</v>
      </c>
      <c r="S160" s="21">
        <f>S162+S163</f>
        <v>0</v>
      </c>
      <c r="T160" s="21">
        <f>R160+S160</f>
        <v>0</v>
      </c>
      <c r="U160" s="21">
        <f>U162+U163</f>
        <v>0</v>
      </c>
      <c r="V160" s="21">
        <f>T160+U160</f>
        <v>0</v>
      </c>
      <c r="W160" s="21">
        <f>W162+W163</f>
        <v>0</v>
      </c>
      <c r="X160" s="21">
        <f>V160+W160</f>
        <v>0</v>
      </c>
      <c r="Y160" s="21">
        <f>Y162+Y163</f>
        <v>0</v>
      </c>
      <c r="Z160" s="21">
        <f>X160+Y160</f>
        <v>0</v>
      </c>
      <c r="AA160" s="21">
        <f>AA162+AA163</f>
        <v>0</v>
      </c>
      <c r="AB160" s="21">
        <f>Z160+AA160</f>
        <v>0</v>
      </c>
      <c r="AC160" s="21">
        <f>AC162+AC163</f>
        <v>0</v>
      </c>
      <c r="AD160" s="21">
        <f>AB160+AC160</f>
        <v>0</v>
      </c>
      <c r="AE160" s="21">
        <f>AE162+AE163</f>
        <v>0</v>
      </c>
      <c r="AF160" s="21">
        <f>AD160+AE160</f>
        <v>0</v>
      </c>
      <c r="AG160" s="21">
        <f>AG162+AG163</f>
        <v>0</v>
      </c>
      <c r="AH160" s="21">
        <f>AF160+AG160</f>
        <v>0</v>
      </c>
      <c r="AI160" s="21">
        <f>AI162+AI163</f>
        <v>0</v>
      </c>
      <c r="AJ160" s="21">
        <f>AH160+AI160</f>
        <v>0</v>
      </c>
      <c r="AK160" s="21">
        <f>AK162+AK163</f>
        <v>0</v>
      </c>
      <c r="AL160" s="21">
        <f>AJ160+AK160</f>
        <v>0</v>
      </c>
      <c r="AM160" s="21">
        <f>AM162+AM163</f>
        <v>0</v>
      </c>
      <c r="AN160" s="21">
        <f>AL160+AM160</f>
        <v>0</v>
      </c>
      <c r="AO160" s="21">
        <f>AO162+AO163</f>
        <v>0</v>
      </c>
      <c r="AP160" s="21">
        <f>AN160+AO160</f>
        <v>0</v>
      </c>
      <c r="AQ160" s="40">
        <f>AQ162+AQ163</f>
        <v>0</v>
      </c>
      <c r="AR160" s="21">
        <f>AP160+AQ160</f>
        <v>0</v>
      </c>
      <c r="AS160" s="21">
        <f t="shared" ref="AS160:BX160" si="869">AS162+AS163</f>
        <v>22936.400000000001</v>
      </c>
      <c r="AT160" s="21">
        <f>AT162+AT163</f>
        <v>0</v>
      </c>
      <c r="AU160" s="21">
        <f t="shared" si="496"/>
        <v>22936.400000000001</v>
      </c>
      <c r="AV160" s="21">
        <f>AV162+AV163</f>
        <v>0</v>
      </c>
      <c r="AW160" s="21">
        <f>AU160+AV160</f>
        <v>22936.400000000001</v>
      </c>
      <c r="AX160" s="21">
        <f>AX162+AX163</f>
        <v>0</v>
      </c>
      <c r="AY160" s="21">
        <f t="shared" si="844"/>
        <v>22936.400000000001</v>
      </c>
      <c r="AZ160" s="21">
        <f>AZ162+AZ163</f>
        <v>0</v>
      </c>
      <c r="BA160" s="21">
        <f t="shared" si="845"/>
        <v>22936.400000000001</v>
      </c>
      <c r="BB160" s="21">
        <f>BB162+BB163</f>
        <v>0</v>
      </c>
      <c r="BC160" s="21">
        <f t="shared" si="846"/>
        <v>22936.400000000001</v>
      </c>
      <c r="BD160" s="21">
        <f>BD162+BD163</f>
        <v>-22936.400000000001</v>
      </c>
      <c r="BE160" s="21">
        <f t="shared" si="847"/>
        <v>0</v>
      </c>
      <c r="BF160" s="21">
        <f>BF162+BF163</f>
        <v>0</v>
      </c>
      <c r="BG160" s="21">
        <f t="shared" si="848"/>
        <v>0</v>
      </c>
      <c r="BH160" s="21">
        <f>BH162+BH163</f>
        <v>0</v>
      </c>
      <c r="BI160" s="21">
        <f t="shared" si="849"/>
        <v>0</v>
      </c>
      <c r="BJ160" s="21">
        <f>BJ162+BJ163</f>
        <v>0</v>
      </c>
      <c r="BK160" s="21">
        <f t="shared" si="850"/>
        <v>0</v>
      </c>
      <c r="BL160" s="21">
        <f>BL162+BL163</f>
        <v>0</v>
      </c>
      <c r="BM160" s="21">
        <f t="shared" si="851"/>
        <v>0</v>
      </c>
      <c r="BN160" s="21">
        <f>BN162+BN163</f>
        <v>0</v>
      </c>
      <c r="BO160" s="21">
        <f t="shared" si="852"/>
        <v>0</v>
      </c>
      <c r="BP160" s="21">
        <f>BP162+BP163</f>
        <v>0</v>
      </c>
      <c r="BQ160" s="21">
        <f t="shared" si="853"/>
        <v>0</v>
      </c>
      <c r="BR160" s="21">
        <f>BR162+BR163</f>
        <v>0</v>
      </c>
      <c r="BS160" s="21">
        <f t="shared" si="854"/>
        <v>0</v>
      </c>
      <c r="BT160" s="21">
        <f>BT162+BT163</f>
        <v>0</v>
      </c>
      <c r="BU160" s="21">
        <f t="shared" si="855"/>
        <v>0</v>
      </c>
      <c r="BV160" s="40">
        <f>BV162+BV163</f>
        <v>0</v>
      </c>
      <c r="BW160" s="21">
        <f t="shared" si="856"/>
        <v>0</v>
      </c>
      <c r="BX160" s="21">
        <f t="shared" si="869"/>
        <v>0</v>
      </c>
      <c r="BY160" s="21">
        <f>BY162+BY163</f>
        <v>0</v>
      </c>
      <c r="BZ160" s="22">
        <f t="shared" si="510"/>
        <v>0</v>
      </c>
      <c r="CA160" s="21">
        <f>CA162+CA163</f>
        <v>0</v>
      </c>
      <c r="CB160" s="22">
        <f>BZ160+CA160</f>
        <v>0</v>
      </c>
      <c r="CC160" s="21">
        <f>CC162+CC163</f>
        <v>0</v>
      </c>
      <c r="CD160" s="22">
        <f t="shared" si="857"/>
        <v>0</v>
      </c>
      <c r="CE160" s="21">
        <f>CE162+CE163</f>
        <v>0</v>
      </c>
      <c r="CF160" s="22">
        <f t="shared" si="858"/>
        <v>0</v>
      </c>
      <c r="CG160" s="21">
        <f>CG162+CG163</f>
        <v>0</v>
      </c>
      <c r="CH160" s="22">
        <f t="shared" si="859"/>
        <v>0</v>
      </c>
      <c r="CI160" s="21">
        <f>CI162+CI163</f>
        <v>0</v>
      </c>
      <c r="CJ160" s="22">
        <f t="shared" si="860"/>
        <v>0</v>
      </c>
      <c r="CK160" s="21">
        <f>CK162+CK163</f>
        <v>0</v>
      </c>
      <c r="CL160" s="22">
        <f t="shared" si="861"/>
        <v>0</v>
      </c>
      <c r="CM160" s="21">
        <f>CM162+CM163</f>
        <v>0</v>
      </c>
      <c r="CN160" s="22">
        <f t="shared" si="862"/>
        <v>0</v>
      </c>
      <c r="CO160" s="21">
        <f>CO162+CO163</f>
        <v>0</v>
      </c>
      <c r="CP160" s="22">
        <f t="shared" si="863"/>
        <v>0</v>
      </c>
      <c r="CQ160" s="21">
        <f>CQ162+CQ163</f>
        <v>0</v>
      </c>
      <c r="CR160" s="22">
        <f t="shared" si="864"/>
        <v>0</v>
      </c>
      <c r="CS160" s="21">
        <f>CS162+CS163</f>
        <v>0</v>
      </c>
      <c r="CT160" s="22">
        <f t="shared" si="865"/>
        <v>0</v>
      </c>
      <c r="CU160" s="21">
        <f>CU162+CU163</f>
        <v>0</v>
      </c>
      <c r="CV160" s="22">
        <f t="shared" si="866"/>
        <v>0</v>
      </c>
      <c r="CW160" s="21">
        <f>CW162+CW163</f>
        <v>0</v>
      </c>
      <c r="CX160" s="22">
        <f t="shared" si="867"/>
        <v>0</v>
      </c>
      <c r="CY160" s="40">
        <f>CY162+CY163</f>
        <v>0</v>
      </c>
      <c r="CZ160" s="22">
        <f t="shared" si="868"/>
        <v>0</v>
      </c>
      <c r="DA160" s="12"/>
      <c r="DB160" s="7" t="s">
        <v>28</v>
      </c>
      <c r="DC160" s="5"/>
    </row>
    <row r="161" spans="1:107" hidden="1" x14ac:dyDescent="0.3">
      <c r="A161" s="1"/>
      <c r="B161" s="33" t="s">
        <v>5</v>
      </c>
      <c r="C161" s="34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40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40"/>
      <c r="BW161" s="21"/>
      <c r="BX161" s="21"/>
      <c r="BY161" s="21"/>
      <c r="BZ161" s="22"/>
      <c r="CA161" s="21"/>
      <c r="CB161" s="22"/>
      <c r="CC161" s="21"/>
      <c r="CD161" s="22"/>
      <c r="CE161" s="21"/>
      <c r="CF161" s="22"/>
      <c r="CG161" s="21"/>
      <c r="CH161" s="22"/>
      <c r="CI161" s="21"/>
      <c r="CJ161" s="22"/>
      <c r="CK161" s="21"/>
      <c r="CL161" s="22"/>
      <c r="CM161" s="21"/>
      <c r="CN161" s="22"/>
      <c r="CO161" s="21"/>
      <c r="CP161" s="22"/>
      <c r="CQ161" s="21"/>
      <c r="CR161" s="22"/>
      <c r="CS161" s="21"/>
      <c r="CT161" s="22"/>
      <c r="CU161" s="21"/>
      <c r="CV161" s="22"/>
      <c r="CW161" s="21"/>
      <c r="CX161" s="22"/>
      <c r="CY161" s="40"/>
      <c r="CZ161" s="22"/>
      <c r="DA161" s="12"/>
      <c r="DB161" s="7" t="s">
        <v>28</v>
      </c>
      <c r="DC161" s="5"/>
    </row>
    <row r="162" spans="1:107" hidden="1" x14ac:dyDescent="0.3">
      <c r="A162" s="1"/>
      <c r="B162" s="15" t="s">
        <v>6</v>
      </c>
      <c r="C162" s="15"/>
      <c r="D162" s="21">
        <v>2457.5</v>
      </c>
      <c r="E162" s="21"/>
      <c r="F162" s="21">
        <f t="shared" si="494"/>
        <v>2457.5</v>
      </c>
      <c r="G162" s="21"/>
      <c r="H162" s="21">
        <f t="shared" ref="H162:H164" si="870">F162+G162</f>
        <v>2457.5</v>
      </c>
      <c r="I162" s="21"/>
      <c r="J162" s="21">
        <f>H162+I162</f>
        <v>2457.5</v>
      </c>
      <c r="K162" s="21"/>
      <c r="L162" s="21">
        <f>J162+K162</f>
        <v>2457.5</v>
      </c>
      <c r="M162" s="21"/>
      <c r="N162" s="21">
        <f>L162+M162</f>
        <v>2457.5</v>
      </c>
      <c r="O162" s="21">
        <v>-2457.5</v>
      </c>
      <c r="P162" s="21">
        <f>N162+O162</f>
        <v>0</v>
      </c>
      <c r="Q162" s="21"/>
      <c r="R162" s="21">
        <f>P162+Q162</f>
        <v>0</v>
      </c>
      <c r="S162" s="21"/>
      <c r="T162" s="21">
        <f>R162+S162</f>
        <v>0</v>
      </c>
      <c r="U162" s="21"/>
      <c r="V162" s="21">
        <f>T162+U162</f>
        <v>0</v>
      </c>
      <c r="W162" s="21"/>
      <c r="X162" s="21">
        <f>V162+W162</f>
        <v>0</v>
      </c>
      <c r="Y162" s="21"/>
      <c r="Z162" s="21">
        <f>X162+Y162</f>
        <v>0</v>
      </c>
      <c r="AA162" s="21"/>
      <c r="AB162" s="21">
        <f>Z162+AA162</f>
        <v>0</v>
      </c>
      <c r="AC162" s="21"/>
      <c r="AD162" s="21">
        <f>AB162+AC162</f>
        <v>0</v>
      </c>
      <c r="AE162" s="21"/>
      <c r="AF162" s="21">
        <f>AD162+AE162</f>
        <v>0</v>
      </c>
      <c r="AG162" s="21"/>
      <c r="AH162" s="21">
        <f>AF162+AG162</f>
        <v>0</v>
      </c>
      <c r="AI162" s="21"/>
      <c r="AJ162" s="21">
        <f>AH162+AI162</f>
        <v>0</v>
      </c>
      <c r="AK162" s="21"/>
      <c r="AL162" s="21">
        <f>AJ162+AK162</f>
        <v>0</v>
      </c>
      <c r="AM162" s="21"/>
      <c r="AN162" s="21">
        <f>AL162+AM162</f>
        <v>0</v>
      </c>
      <c r="AO162" s="21"/>
      <c r="AP162" s="21">
        <f>AN162+AO162</f>
        <v>0</v>
      </c>
      <c r="AQ162" s="40"/>
      <c r="AR162" s="21">
        <f>AP162+AQ162</f>
        <v>0</v>
      </c>
      <c r="AS162" s="21">
        <v>5734.1</v>
      </c>
      <c r="AT162" s="21"/>
      <c r="AU162" s="21">
        <f t="shared" si="496"/>
        <v>5734.1</v>
      </c>
      <c r="AV162" s="21"/>
      <c r="AW162" s="21">
        <f>AU162+AV162</f>
        <v>5734.1</v>
      </c>
      <c r="AX162" s="21"/>
      <c r="AY162" s="21">
        <f t="shared" ref="AY162:AY164" si="871">AW162+AX162</f>
        <v>5734.1</v>
      </c>
      <c r="AZ162" s="21"/>
      <c r="BA162" s="21">
        <f t="shared" ref="BA162:BA164" si="872">AY162+AZ162</f>
        <v>5734.1</v>
      </c>
      <c r="BB162" s="21"/>
      <c r="BC162" s="21">
        <f t="shared" ref="BC162:BC164" si="873">BA162+BB162</f>
        <v>5734.1</v>
      </c>
      <c r="BD162" s="21">
        <v>-5734.1</v>
      </c>
      <c r="BE162" s="21">
        <f t="shared" ref="BE162:BE164" si="874">BC162+BD162</f>
        <v>0</v>
      </c>
      <c r="BF162" s="21"/>
      <c r="BG162" s="21">
        <f t="shared" ref="BG162:BG164" si="875">BE162+BF162</f>
        <v>0</v>
      </c>
      <c r="BH162" s="21"/>
      <c r="BI162" s="21">
        <f t="shared" ref="BI162:BI164" si="876">BG162+BH162</f>
        <v>0</v>
      </c>
      <c r="BJ162" s="21"/>
      <c r="BK162" s="21">
        <f t="shared" ref="BK162:BK164" si="877">BI162+BJ162</f>
        <v>0</v>
      </c>
      <c r="BL162" s="21"/>
      <c r="BM162" s="21">
        <f t="shared" ref="BM162:BM164" si="878">BK162+BL162</f>
        <v>0</v>
      </c>
      <c r="BN162" s="21"/>
      <c r="BO162" s="21">
        <f t="shared" ref="BO162:BO164" si="879">BM162+BN162</f>
        <v>0</v>
      </c>
      <c r="BP162" s="21"/>
      <c r="BQ162" s="21">
        <f t="shared" ref="BQ162:BQ164" si="880">BO162+BP162</f>
        <v>0</v>
      </c>
      <c r="BR162" s="21"/>
      <c r="BS162" s="21">
        <f t="shared" ref="BS162:BS164" si="881">BQ162+BR162</f>
        <v>0</v>
      </c>
      <c r="BT162" s="21"/>
      <c r="BU162" s="21">
        <f t="shared" ref="BU162:BU164" si="882">BS162+BT162</f>
        <v>0</v>
      </c>
      <c r="BV162" s="40"/>
      <c r="BW162" s="21">
        <f t="shared" ref="BW162:BW164" si="883">BU162+BV162</f>
        <v>0</v>
      </c>
      <c r="BX162" s="22">
        <v>0</v>
      </c>
      <c r="BY162" s="21"/>
      <c r="BZ162" s="22">
        <f t="shared" si="510"/>
        <v>0</v>
      </c>
      <c r="CA162" s="21"/>
      <c r="CB162" s="22">
        <f>BZ162+CA162</f>
        <v>0</v>
      </c>
      <c r="CC162" s="21"/>
      <c r="CD162" s="22">
        <f t="shared" ref="CD162:CD164" si="884">CB162+CC162</f>
        <v>0</v>
      </c>
      <c r="CE162" s="21"/>
      <c r="CF162" s="22">
        <f t="shared" ref="CF162:CF164" si="885">CD162+CE162</f>
        <v>0</v>
      </c>
      <c r="CG162" s="21"/>
      <c r="CH162" s="22">
        <f t="shared" ref="CH162:CH164" si="886">CF162+CG162</f>
        <v>0</v>
      </c>
      <c r="CI162" s="21"/>
      <c r="CJ162" s="22">
        <f t="shared" ref="CJ162:CJ164" si="887">CH162+CI162</f>
        <v>0</v>
      </c>
      <c r="CK162" s="21"/>
      <c r="CL162" s="22">
        <f t="shared" ref="CL162:CL164" si="888">CJ162+CK162</f>
        <v>0</v>
      </c>
      <c r="CM162" s="21"/>
      <c r="CN162" s="22">
        <f t="shared" ref="CN162:CN164" si="889">CL162+CM162</f>
        <v>0</v>
      </c>
      <c r="CO162" s="21"/>
      <c r="CP162" s="22">
        <f t="shared" ref="CP162:CP164" si="890">CN162+CO162</f>
        <v>0</v>
      </c>
      <c r="CQ162" s="21"/>
      <c r="CR162" s="22">
        <f t="shared" ref="CR162:CR164" si="891">CP162+CQ162</f>
        <v>0</v>
      </c>
      <c r="CS162" s="21"/>
      <c r="CT162" s="22">
        <f t="shared" ref="CT162:CT164" si="892">CR162+CS162</f>
        <v>0</v>
      </c>
      <c r="CU162" s="21"/>
      <c r="CV162" s="22">
        <f t="shared" ref="CV162:CV164" si="893">CT162+CU162</f>
        <v>0</v>
      </c>
      <c r="CW162" s="21"/>
      <c r="CX162" s="22">
        <f t="shared" ref="CX162:CX164" si="894">CV162+CW162</f>
        <v>0</v>
      </c>
      <c r="CY162" s="40"/>
      <c r="CZ162" s="22">
        <f t="shared" ref="CZ162:CZ164" si="895">CX162+CY162</f>
        <v>0</v>
      </c>
      <c r="DA162" s="12" t="s">
        <v>85</v>
      </c>
      <c r="DB162" s="7" t="s">
        <v>28</v>
      </c>
      <c r="DC162" s="5"/>
    </row>
    <row r="163" spans="1:107" hidden="1" x14ac:dyDescent="0.3">
      <c r="A163" s="1"/>
      <c r="B163" s="33" t="s">
        <v>16</v>
      </c>
      <c r="C163" s="33"/>
      <c r="D163" s="21">
        <v>7372.4</v>
      </c>
      <c r="E163" s="21"/>
      <c r="F163" s="21">
        <f t="shared" si="494"/>
        <v>7372.4</v>
      </c>
      <c r="G163" s="21"/>
      <c r="H163" s="21">
        <f t="shared" si="870"/>
        <v>7372.4</v>
      </c>
      <c r="I163" s="21"/>
      <c r="J163" s="21">
        <f>H163+I163</f>
        <v>7372.4</v>
      </c>
      <c r="K163" s="21"/>
      <c r="L163" s="21">
        <f>J163+K163</f>
        <v>7372.4</v>
      </c>
      <c r="M163" s="21"/>
      <c r="N163" s="21">
        <f>L163+M163</f>
        <v>7372.4</v>
      </c>
      <c r="O163" s="21">
        <v>-7372.4</v>
      </c>
      <c r="P163" s="21">
        <f>N163+O163</f>
        <v>0</v>
      </c>
      <c r="Q163" s="21"/>
      <c r="R163" s="21">
        <f>P163+Q163</f>
        <v>0</v>
      </c>
      <c r="S163" s="21"/>
      <c r="T163" s="21">
        <f>R163+S163</f>
        <v>0</v>
      </c>
      <c r="U163" s="21"/>
      <c r="V163" s="21">
        <f>T163+U163</f>
        <v>0</v>
      </c>
      <c r="W163" s="21"/>
      <c r="X163" s="21">
        <f>V163+W163</f>
        <v>0</v>
      </c>
      <c r="Y163" s="21"/>
      <c r="Z163" s="21">
        <f>X163+Y163</f>
        <v>0</v>
      </c>
      <c r="AA163" s="21"/>
      <c r="AB163" s="21">
        <f>Z163+AA163</f>
        <v>0</v>
      </c>
      <c r="AC163" s="21"/>
      <c r="AD163" s="21">
        <f>AB163+AC163</f>
        <v>0</v>
      </c>
      <c r="AE163" s="21"/>
      <c r="AF163" s="21">
        <f>AD163+AE163</f>
        <v>0</v>
      </c>
      <c r="AG163" s="21"/>
      <c r="AH163" s="21">
        <f>AF163+AG163</f>
        <v>0</v>
      </c>
      <c r="AI163" s="21"/>
      <c r="AJ163" s="21">
        <f>AH163+AI163</f>
        <v>0</v>
      </c>
      <c r="AK163" s="21"/>
      <c r="AL163" s="21">
        <f>AJ163+AK163</f>
        <v>0</v>
      </c>
      <c r="AM163" s="21"/>
      <c r="AN163" s="21">
        <f>AL163+AM163</f>
        <v>0</v>
      </c>
      <c r="AO163" s="21"/>
      <c r="AP163" s="21">
        <f>AN163+AO163</f>
        <v>0</v>
      </c>
      <c r="AQ163" s="40"/>
      <c r="AR163" s="21">
        <f>AP163+AQ163</f>
        <v>0</v>
      </c>
      <c r="AS163" s="21">
        <v>17202.3</v>
      </c>
      <c r="AT163" s="21"/>
      <c r="AU163" s="21">
        <f t="shared" si="496"/>
        <v>17202.3</v>
      </c>
      <c r="AV163" s="21"/>
      <c r="AW163" s="21">
        <f>AU163+AV163</f>
        <v>17202.3</v>
      </c>
      <c r="AX163" s="21"/>
      <c r="AY163" s="21">
        <f t="shared" si="871"/>
        <v>17202.3</v>
      </c>
      <c r="AZ163" s="21"/>
      <c r="BA163" s="21">
        <f t="shared" si="872"/>
        <v>17202.3</v>
      </c>
      <c r="BB163" s="21"/>
      <c r="BC163" s="21">
        <f t="shared" si="873"/>
        <v>17202.3</v>
      </c>
      <c r="BD163" s="21">
        <v>-17202.3</v>
      </c>
      <c r="BE163" s="21">
        <f t="shared" si="874"/>
        <v>0</v>
      </c>
      <c r="BF163" s="21"/>
      <c r="BG163" s="21">
        <f t="shared" si="875"/>
        <v>0</v>
      </c>
      <c r="BH163" s="21"/>
      <c r="BI163" s="21">
        <f t="shared" si="876"/>
        <v>0</v>
      </c>
      <c r="BJ163" s="21"/>
      <c r="BK163" s="21">
        <f t="shared" si="877"/>
        <v>0</v>
      </c>
      <c r="BL163" s="21"/>
      <c r="BM163" s="21">
        <f t="shared" si="878"/>
        <v>0</v>
      </c>
      <c r="BN163" s="21"/>
      <c r="BO163" s="21">
        <f t="shared" si="879"/>
        <v>0</v>
      </c>
      <c r="BP163" s="21"/>
      <c r="BQ163" s="21">
        <f t="shared" si="880"/>
        <v>0</v>
      </c>
      <c r="BR163" s="21"/>
      <c r="BS163" s="21">
        <f t="shared" si="881"/>
        <v>0</v>
      </c>
      <c r="BT163" s="21"/>
      <c r="BU163" s="21">
        <f t="shared" si="882"/>
        <v>0</v>
      </c>
      <c r="BV163" s="40"/>
      <c r="BW163" s="21">
        <f t="shared" si="883"/>
        <v>0</v>
      </c>
      <c r="BX163" s="22">
        <v>0</v>
      </c>
      <c r="BY163" s="21"/>
      <c r="BZ163" s="22">
        <f t="shared" si="510"/>
        <v>0</v>
      </c>
      <c r="CA163" s="21"/>
      <c r="CB163" s="22">
        <f>BZ163+CA163</f>
        <v>0</v>
      </c>
      <c r="CC163" s="21"/>
      <c r="CD163" s="22">
        <f t="shared" si="884"/>
        <v>0</v>
      </c>
      <c r="CE163" s="21"/>
      <c r="CF163" s="22">
        <f t="shared" si="885"/>
        <v>0</v>
      </c>
      <c r="CG163" s="21"/>
      <c r="CH163" s="22">
        <f t="shared" si="886"/>
        <v>0</v>
      </c>
      <c r="CI163" s="21"/>
      <c r="CJ163" s="22">
        <f t="shared" si="887"/>
        <v>0</v>
      </c>
      <c r="CK163" s="21"/>
      <c r="CL163" s="22">
        <f t="shared" si="888"/>
        <v>0</v>
      </c>
      <c r="CM163" s="21"/>
      <c r="CN163" s="22">
        <f t="shared" si="889"/>
        <v>0</v>
      </c>
      <c r="CO163" s="21"/>
      <c r="CP163" s="22">
        <f t="shared" si="890"/>
        <v>0</v>
      </c>
      <c r="CQ163" s="21"/>
      <c r="CR163" s="22">
        <f t="shared" si="891"/>
        <v>0</v>
      </c>
      <c r="CS163" s="21"/>
      <c r="CT163" s="22">
        <f t="shared" si="892"/>
        <v>0</v>
      </c>
      <c r="CU163" s="21"/>
      <c r="CV163" s="22">
        <f t="shared" si="893"/>
        <v>0</v>
      </c>
      <c r="CW163" s="21"/>
      <c r="CX163" s="22">
        <f t="shared" si="894"/>
        <v>0</v>
      </c>
      <c r="CY163" s="40"/>
      <c r="CZ163" s="22">
        <f t="shared" si="895"/>
        <v>0</v>
      </c>
      <c r="DA163" s="12" t="s">
        <v>177</v>
      </c>
      <c r="DB163" s="7" t="s">
        <v>28</v>
      </c>
      <c r="DC163" s="5"/>
    </row>
    <row r="164" spans="1:107" ht="56.25" hidden="1" x14ac:dyDescent="0.3">
      <c r="A164" s="1" t="s">
        <v>196</v>
      </c>
      <c r="B164" s="33" t="s">
        <v>72</v>
      </c>
      <c r="C164" s="33" t="s">
        <v>58</v>
      </c>
      <c r="D164" s="21">
        <f>D166+D167</f>
        <v>51000</v>
      </c>
      <c r="E164" s="21">
        <f>E166+E167</f>
        <v>0</v>
      </c>
      <c r="F164" s="21">
        <f t="shared" si="494"/>
        <v>51000</v>
      </c>
      <c r="G164" s="21">
        <f>G166+G167</f>
        <v>0</v>
      </c>
      <c r="H164" s="21">
        <f t="shared" si="870"/>
        <v>51000</v>
      </c>
      <c r="I164" s="21">
        <f>I166+I167</f>
        <v>0</v>
      </c>
      <c r="J164" s="21">
        <f>H164+I164</f>
        <v>51000</v>
      </c>
      <c r="K164" s="21">
        <f>K166+K167</f>
        <v>0</v>
      </c>
      <c r="L164" s="21">
        <f>J164+K164</f>
        <v>51000</v>
      </c>
      <c r="M164" s="21">
        <f>M166+M167</f>
        <v>0</v>
      </c>
      <c r="N164" s="21">
        <f>L164+M164</f>
        <v>51000</v>
      </c>
      <c r="O164" s="21">
        <f>O166+O167</f>
        <v>-51000</v>
      </c>
      <c r="P164" s="21">
        <f>N164+O164</f>
        <v>0</v>
      </c>
      <c r="Q164" s="21">
        <f>Q166+Q167</f>
        <v>0</v>
      </c>
      <c r="R164" s="21">
        <f>P164+Q164</f>
        <v>0</v>
      </c>
      <c r="S164" s="21">
        <f>S166+S167</f>
        <v>0</v>
      </c>
      <c r="T164" s="21">
        <f>R164+S164</f>
        <v>0</v>
      </c>
      <c r="U164" s="21">
        <f>U166+U167</f>
        <v>0</v>
      </c>
      <c r="V164" s="21">
        <f>T164+U164</f>
        <v>0</v>
      </c>
      <c r="W164" s="21">
        <f>W166+W167</f>
        <v>0</v>
      </c>
      <c r="X164" s="21">
        <f>V164+W164</f>
        <v>0</v>
      </c>
      <c r="Y164" s="21">
        <f>Y166+Y167</f>
        <v>0</v>
      </c>
      <c r="Z164" s="21">
        <f>X164+Y164</f>
        <v>0</v>
      </c>
      <c r="AA164" s="21">
        <f>AA166+AA167</f>
        <v>0</v>
      </c>
      <c r="AB164" s="21">
        <f>Z164+AA164</f>
        <v>0</v>
      </c>
      <c r="AC164" s="21">
        <f>AC166+AC167</f>
        <v>0</v>
      </c>
      <c r="AD164" s="21">
        <f>AB164+AC164</f>
        <v>0</v>
      </c>
      <c r="AE164" s="21">
        <f>AE166+AE167</f>
        <v>0</v>
      </c>
      <c r="AF164" s="21">
        <f>AD164+AE164</f>
        <v>0</v>
      </c>
      <c r="AG164" s="21">
        <f>AG166+AG167</f>
        <v>0</v>
      </c>
      <c r="AH164" s="21">
        <f>AF164+AG164</f>
        <v>0</v>
      </c>
      <c r="AI164" s="21">
        <f>AI166+AI167</f>
        <v>0</v>
      </c>
      <c r="AJ164" s="21">
        <f>AH164+AI164</f>
        <v>0</v>
      </c>
      <c r="AK164" s="21">
        <f>AK166+AK167</f>
        <v>0</v>
      </c>
      <c r="AL164" s="21">
        <f>AJ164+AK164</f>
        <v>0</v>
      </c>
      <c r="AM164" s="21">
        <f>AM166+AM167</f>
        <v>0</v>
      </c>
      <c r="AN164" s="21">
        <f>AL164+AM164</f>
        <v>0</v>
      </c>
      <c r="AO164" s="21">
        <f>AO166+AO167</f>
        <v>0</v>
      </c>
      <c r="AP164" s="21">
        <f>AN164+AO164</f>
        <v>0</v>
      </c>
      <c r="AQ164" s="40">
        <f>AQ166+AQ167</f>
        <v>0</v>
      </c>
      <c r="AR164" s="21">
        <f>AP164+AQ164</f>
        <v>0</v>
      </c>
      <c r="AS164" s="21">
        <f t="shared" ref="AS164:BX164" si="896">AS166+AS167</f>
        <v>119000</v>
      </c>
      <c r="AT164" s="21">
        <f>AT166+AT167</f>
        <v>0</v>
      </c>
      <c r="AU164" s="21">
        <f t="shared" si="496"/>
        <v>119000</v>
      </c>
      <c r="AV164" s="21">
        <f>AV166+AV167</f>
        <v>0</v>
      </c>
      <c r="AW164" s="21">
        <f>AU164+AV164</f>
        <v>119000</v>
      </c>
      <c r="AX164" s="21">
        <f>AX166+AX167</f>
        <v>0</v>
      </c>
      <c r="AY164" s="21">
        <f t="shared" si="871"/>
        <v>119000</v>
      </c>
      <c r="AZ164" s="21">
        <f>AZ166+AZ167</f>
        <v>0</v>
      </c>
      <c r="BA164" s="21">
        <f t="shared" si="872"/>
        <v>119000</v>
      </c>
      <c r="BB164" s="21">
        <f>BB166+BB167</f>
        <v>0</v>
      </c>
      <c r="BC164" s="21">
        <f t="shared" si="873"/>
        <v>119000</v>
      </c>
      <c r="BD164" s="21">
        <f>BD166+BD167</f>
        <v>-119000</v>
      </c>
      <c r="BE164" s="21">
        <f t="shared" si="874"/>
        <v>0</v>
      </c>
      <c r="BF164" s="21">
        <f>BF166+BF167</f>
        <v>0</v>
      </c>
      <c r="BG164" s="21">
        <f t="shared" si="875"/>
        <v>0</v>
      </c>
      <c r="BH164" s="21">
        <f>BH166+BH167</f>
        <v>0</v>
      </c>
      <c r="BI164" s="21">
        <f t="shared" si="876"/>
        <v>0</v>
      </c>
      <c r="BJ164" s="21">
        <f>BJ166+BJ167</f>
        <v>0</v>
      </c>
      <c r="BK164" s="21">
        <f t="shared" si="877"/>
        <v>0</v>
      </c>
      <c r="BL164" s="21">
        <f>BL166+BL167</f>
        <v>0</v>
      </c>
      <c r="BM164" s="21">
        <f t="shared" si="878"/>
        <v>0</v>
      </c>
      <c r="BN164" s="21">
        <f>BN166+BN167</f>
        <v>0</v>
      </c>
      <c r="BO164" s="21">
        <f t="shared" si="879"/>
        <v>0</v>
      </c>
      <c r="BP164" s="21">
        <f>BP166+BP167</f>
        <v>0</v>
      </c>
      <c r="BQ164" s="21">
        <f t="shared" si="880"/>
        <v>0</v>
      </c>
      <c r="BR164" s="21">
        <f>BR166+BR167</f>
        <v>0</v>
      </c>
      <c r="BS164" s="21">
        <f t="shared" si="881"/>
        <v>0</v>
      </c>
      <c r="BT164" s="21">
        <f>BT166+BT167</f>
        <v>0</v>
      </c>
      <c r="BU164" s="21">
        <f t="shared" si="882"/>
        <v>0</v>
      </c>
      <c r="BV164" s="40">
        <f>BV166+BV167</f>
        <v>0</v>
      </c>
      <c r="BW164" s="21">
        <f t="shared" si="883"/>
        <v>0</v>
      </c>
      <c r="BX164" s="21">
        <f t="shared" si="896"/>
        <v>0</v>
      </c>
      <c r="BY164" s="21">
        <f>BY166+BY167</f>
        <v>0</v>
      </c>
      <c r="BZ164" s="22">
        <f t="shared" si="510"/>
        <v>0</v>
      </c>
      <c r="CA164" s="21">
        <f>CA166+CA167</f>
        <v>0</v>
      </c>
      <c r="CB164" s="22">
        <f>BZ164+CA164</f>
        <v>0</v>
      </c>
      <c r="CC164" s="21">
        <f>CC166+CC167</f>
        <v>0</v>
      </c>
      <c r="CD164" s="22">
        <f t="shared" si="884"/>
        <v>0</v>
      </c>
      <c r="CE164" s="21">
        <f>CE166+CE167</f>
        <v>0</v>
      </c>
      <c r="CF164" s="22">
        <f t="shared" si="885"/>
        <v>0</v>
      </c>
      <c r="CG164" s="21">
        <f>CG166+CG167</f>
        <v>0</v>
      </c>
      <c r="CH164" s="22">
        <f t="shared" si="886"/>
        <v>0</v>
      </c>
      <c r="CI164" s="21">
        <f>CI166+CI167</f>
        <v>0</v>
      </c>
      <c r="CJ164" s="22">
        <f t="shared" si="887"/>
        <v>0</v>
      </c>
      <c r="CK164" s="21">
        <f>CK166+CK167</f>
        <v>0</v>
      </c>
      <c r="CL164" s="22">
        <f t="shared" si="888"/>
        <v>0</v>
      </c>
      <c r="CM164" s="21">
        <f>CM166+CM167</f>
        <v>0</v>
      </c>
      <c r="CN164" s="22">
        <f t="shared" si="889"/>
        <v>0</v>
      </c>
      <c r="CO164" s="21">
        <f>CO166+CO167</f>
        <v>0</v>
      </c>
      <c r="CP164" s="22">
        <f t="shared" si="890"/>
        <v>0</v>
      </c>
      <c r="CQ164" s="21">
        <f>CQ166+CQ167</f>
        <v>0</v>
      </c>
      <c r="CR164" s="22">
        <f t="shared" si="891"/>
        <v>0</v>
      </c>
      <c r="CS164" s="21">
        <f>CS166+CS167</f>
        <v>0</v>
      </c>
      <c r="CT164" s="22">
        <f t="shared" si="892"/>
        <v>0</v>
      </c>
      <c r="CU164" s="21">
        <f>CU166+CU167</f>
        <v>0</v>
      </c>
      <c r="CV164" s="22">
        <f t="shared" si="893"/>
        <v>0</v>
      </c>
      <c r="CW164" s="21">
        <f>CW166+CW167</f>
        <v>0</v>
      </c>
      <c r="CX164" s="22">
        <f t="shared" si="894"/>
        <v>0</v>
      </c>
      <c r="CY164" s="40">
        <f>CY166+CY167</f>
        <v>0</v>
      </c>
      <c r="CZ164" s="22">
        <f t="shared" si="895"/>
        <v>0</v>
      </c>
      <c r="DA164" s="12"/>
      <c r="DB164" s="7" t="s">
        <v>28</v>
      </c>
      <c r="DC164" s="5"/>
    </row>
    <row r="165" spans="1:107" hidden="1" x14ac:dyDescent="0.3">
      <c r="A165" s="1"/>
      <c r="B165" s="33" t="s">
        <v>5</v>
      </c>
      <c r="C165" s="33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40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40"/>
      <c r="BW165" s="21"/>
      <c r="BX165" s="21"/>
      <c r="BY165" s="21"/>
      <c r="BZ165" s="22"/>
      <c r="CA165" s="21"/>
      <c r="CB165" s="22"/>
      <c r="CC165" s="21"/>
      <c r="CD165" s="22"/>
      <c r="CE165" s="21"/>
      <c r="CF165" s="22"/>
      <c r="CG165" s="21"/>
      <c r="CH165" s="22"/>
      <c r="CI165" s="21"/>
      <c r="CJ165" s="22"/>
      <c r="CK165" s="21"/>
      <c r="CL165" s="22"/>
      <c r="CM165" s="21"/>
      <c r="CN165" s="22"/>
      <c r="CO165" s="21"/>
      <c r="CP165" s="22"/>
      <c r="CQ165" s="21"/>
      <c r="CR165" s="22"/>
      <c r="CS165" s="21"/>
      <c r="CT165" s="22"/>
      <c r="CU165" s="21"/>
      <c r="CV165" s="22"/>
      <c r="CW165" s="21"/>
      <c r="CX165" s="22"/>
      <c r="CY165" s="40"/>
      <c r="CZ165" s="22"/>
      <c r="DA165" s="12"/>
      <c r="DB165" s="7" t="s">
        <v>28</v>
      </c>
      <c r="DC165" s="5"/>
    </row>
    <row r="166" spans="1:107" hidden="1" x14ac:dyDescent="0.3">
      <c r="A166" s="1"/>
      <c r="B166" s="15" t="s">
        <v>6</v>
      </c>
      <c r="C166" s="15"/>
      <c r="D166" s="21">
        <v>12750</v>
      </c>
      <c r="E166" s="21"/>
      <c r="F166" s="21">
        <f t="shared" si="494"/>
        <v>12750</v>
      </c>
      <c r="G166" s="21"/>
      <c r="H166" s="21">
        <f t="shared" ref="H166:H168" si="897">F166+G166</f>
        <v>12750</v>
      </c>
      <c r="I166" s="21"/>
      <c r="J166" s="21">
        <f>H166+I166</f>
        <v>12750</v>
      </c>
      <c r="K166" s="21"/>
      <c r="L166" s="21">
        <f>J166+K166</f>
        <v>12750</v>
      </c>
      <c r="M166" s="21"/>
      <c r="N166" s="21">
        <f>L166+M166</f>
        <v>12750</v>
      </c>
      <c r="O166" s="21">
        <v>-12750</v>
      </c>
      <c r="P166" s="21">
        <f>N166+O166</f>
        <v>0</v>
      </c>
      <c r="Q166" s="21"/>
      <c r="R166" s="21">
        <f>P166+Q166</f>
        <v>0</v>
      </c>
      <c r="S166" s="21"/>
      <c r="T166" s="21">
        <f>R166+S166</f>
        <v>0</v>
      </c>
      <c r="U166" s="21"/>
      <c r="V166" s="21">
        <f>T166+U166</f>
        <v>0</v>
      </c>
      <c r="W166" s="21"/>
      <c r="X166" s="21">
        <f>V166+W166</f>
        <v>0</v>
      </c>
      <c r="Y166" s="21"/>
      <c r="Z166" s="21">
        <f>X166+Y166</f>
        <v>0</v>
      </c>
      <c r="AA166" s="21"/>
      <c r="AB166" s="21">
        <f>Z166+AA166</f>
        <v>0</v>
      </c>
      <c r="AC166" s="21"/>
      <c r="AD166" s="21">
        <f>AB166+AC166</f>
        <v>0</v>
      </c>
      <c r="AE166" s="21"/>
      <c r="AF166" s="21">
        <f>AD166+AE166</f>
        <v>0</v>
      </c>
      <c r="AG166" s="21"/>
      <c r="AH166" s="21">
        <f>AF166+AG166</f>
        <v>0</v>
      </c>
      <c r="AI166" s="21"/>
      <c r="AJ166" s="21">
        <f>AH166+AI166</f>
        <v>0</v>
      </c>
      <c r="AK166" s="21"/>
      <c r="AL166" s="21">
        <f>AJ166+AK166</f>
        <v>0</v>
      </c>
      <c r="AM166" s="21"/>
      <c r="AN166" s="21">
        <f>AL166+AM166</f>
        <v>0</v>
      </c>
      <c r="AO166" s="21"/>
      <c r="AP166" s="21">
        <f>AN166+AO166</f>
        <v>0</v>
      </c>
      <c r="AQ166" s="40"/>
      <c r="AR166" s="21">
        <f>AP166+AQ166</f>
        <v>0</v>
      </c>
      <c r="AS166" s="21">
        <v>29750</v>
      </c>
      <c r="AT166" s="21"/>
      <c r="AU166" s="21">
        <f t="shared" si="496"/>
        <v>29750</v>
      </c>
      <c r="AV166" s="21"/>
      <c r="AW166" s="21">
        <f>AU166+AV166</f>
        <v>29750</v>
      </c>
      <c r="AX166" s="21"/>
      <c r="AY166" s="21">
        <f t="shared" ref="AY166:AY168" si="898">AW166+AX166</f>
        <v>29750</v>
      </c>
      <c r="AZ166" s="21"/>
      <c r="BA166" s="21">
        <f t="shared" ref="BA166:BA168" si="899">AY166+AZ166</f>
        <v>29750</v>
      </c>
      <c r="BB166" s="21"/>
      <c r="BC166" s="21">
        <f t="shared" ref="BC166:BC168" si="900">BA166+BB166</f>
        <v>29750</v>
      </c>
      <c r="BD166" s="21">
        <v>-29750</v>
      </c>
      <c r="BE166" s="21">
        <f t="shared" ref="BE166:BE168" si="901">BC166+BD166</f>
        <v>0</v>
      </c>
      <c r="BF166" s="21"/>
      <c r="BG166" s="21">
        <f t="shared" ref="BG166:BG168" si="902">BE166+BF166</f>
        <v>0</v>
      </c>
      <c r="BH166" s="21"/>
      <c r="BI166" s="21">
        <f t="shared" ref="BI166:BI168" si="903">BG166+BH166</f>
        <v>0</v>
      </c>
      <c r="BJ166" s="21"/>
      <c r="BK166" s="21">
        <f t="shared" ref="BK166:BK168" si="904">BI166+BJ166</f>
        <v>0</v>
      </c>
      <c r="BL166" s="21"/>
      <c r="BM166" s="21">
        <f t="shared" ref="BM166:BM168" si="905">BK166+BL166</f>
        <v>0</v>
      </c>
      <c r="BN166" s="21"/>
      <c r="BO166" s="21">
        <f t="shared" ref="BO166:BO168" si="906">BM166+BN166</f>
        <v>0</v>
      </c>
      <c r="BP166" s="21"/>
      <c r="BQ166" s="21">
        <f t="shared" ref="BQ166:BQ168" si="907">BO166+BP166</f>
        <v>0</v>
      </c>
      <c r="BR166" s="21"/>
      <c r="BS166" s="21">
        <f t="shared" ref="BS166:BS168" si="908">BQ166+BR166</f>
        <v>0</v>
      </c>
      <c r="BT166" s="21"/>
      <c r="BU166" s="21">
        <f t="shared" ref="BU166:BU168" si="909">BS166+BT166</f>
        <v>0</v>
      </c>
      <c r="BV166" s="40"/>
      <c r="BW166" s="21">
        <f t="shared" ref="BW166:BW168" si="910">BU166+BV166</f>
        <v>0</v>
      </c>
      <c r="BX166" s="21">
        <v>0</v>
      </c>
      <c r="BY166" s="21"/>
      <c r="BZ166" s="22">
        <f t="shared" si="510"/>
        <v>0</v>
      </c>
      <c r="CA166" s="21"/>
      <c r="CB166" s="22">
        <f>BZ166+CA166</f>
        <v>0</v>
      </c>
      <c r="CC166" s="21"/>
      <c r="CD166" s="22">
        <f t="shared" ref="CD166:CD168" si="911">CB166+CC166</f>
        <v>0</v>
      </c>
      <c r="CE166" s="21"/>
      <c r="CF166" s="22">
        <f t="shared" ref="CF166:CF168" si="912">CD166+CE166</f>
        <v>0</v>
      </c>
      <c r="CG166" s="21"/>
      <c r="CH166" s="22">
        <f t="shared" ref="CH166:CH168" si="913">CF166+CG166</f>
        <v>0</v>
      </c>
      <c r="CI166" s="21"/>
      <c r="CJ166" s="22">
        <f t="shared" ref="CJ166:CJ168" si="914">CH166+CI166</f>
        <v>0</v>
      </c>
      <c r="CK166" s="21"/>
      <c r="CL166" s="22">
        <f t="shared" ref="CL166:CL168" si="915">CJ166+CK166</f>
        <v>0</v>
      </c>
      <c r="CM166" s="21"/>
      <c r="CN166" s="22">
        <f t="shared" ref="CN166:CN168" si="916">CL166+CM166</f>
        <v>0</v>
      </c>
      <c r="CO166" s="21"/>
      <c r="CP166" s="22">
        <f t="shared" ref="CP166:CP168" si="917">CN166+CO166</f>
        <v>0</v>
      </c>
      <c r="CQ166" s="21"/>
      <c r="CR166" s="22">
        <f t="shared" ref="CR166:CR168" si="918">CP166+CQ166</f>
        <v>0</v>
      </c>
      <c r="CS166" s="21"/>
      <c r="CT166" s="22">
        <f t="shared" ref="CT166:CT168" si="919">CR166+CS166</f>
        <v>0</v>
      </c>
      <c r="CU166" s="21"/>
      <c r="CV166" s="22">
        <f t="shared" ref="CV166:CV168" si="920">CT166+CU166</f>
        <v>0</v>
      </c>
      <c r="CW166" s="21"/>
      <c r="CX166" s="22">
        <f t="shared" ref="CX166:CX168" si="921">CV166+CW166</f>
        <v>0</v>
      </c>
      <c r="CY166" s="40"/>
      <c r="CZ166" s="22">
        <f t="shared" ref="CZ166:CZ168" si="922">CX166+CY166</f>
        <v>0</v>
      </c>
      <c r="DA166" s="12" t="s">
        <v>86</v>
      </c>
      <c r="DB166" s="7" t="s">
        <v>28</v>
      </c>
      <c r="DC166" s="5"/>
    </row>
    <row r="167" spans="1:107" hidden="1" x14ac:dyDescent="0.3">
      <c r="A167" s="1"/>
      <c r="B167" s="33" t="s">
        <v>16</v>
      </c>
      <c r="C167" s="33"/>
      <c r="D167" s="21">
        <v>38250</v>
      </c>
      <c r="E167" s="21"/>
      <c r="F167" s="21">
        <f t="shared" si="494"/>
        <v>38250</v>
      </c>
      <c r="G167" s="21"/>
      <c r="H167" s="21">
        <f t="shared" si="897"/>
        <v>38250</v>
      </c>
      <c r="I167" s="21"/>
      <c r="J167" s="21">
        <f>H167+I167</f>
        <v>38250</v>
      </c>
      <c r="K167" s="21"/>
      <c r="L167" s="21">
        <f>J167+K167</f>
        <v>38250</v>
      </c>
      <c r="M167" s="21"/>
      <c r="N167" s="21">
        <f>L167+M167</f>
        <v>38250</v>
      </c>
      <c r="O167" s="21">
        <v>-38250</v>
      </c>
      <c r="P167" s="21">
        <f>N167+O167</f>
        <v>0</v>
      </c>
      <c r="Q167" s="21"/>
      <c r="R167" s="21">
        <f>P167+Q167</f>
        <v>0</v>
      </c>
      <c r="S167" s="21"/>
      <c r="T167" s="21">
        <f>R167+S167</f>
        <v>0</v>
      </c>
      <c r="U167" s="21"/>
      <c r="V167" s="21">
        <f>T167+U167</f>
        <v>0</v>
      </c>
      <c r="W167" s="21"/>
      <c r="X167" s="21">
        <f>V167+W167</f>
        <v>0</v>
      </c>
      <c r="Y167" s="21"/>
      <c r="Z167" s="21">
        <f>X167+Y167</f>
        <v>0</v>
      </c>
      <c r="AA167" s="21"/>
      <c r="AB167" s="21">
        <f>Z167+AA167</f>
        <v>0</v>
      </c>
      <c r="AC167" s="21"/>
      <c r="AD167" s="21">
        <f>AB167+AC167</f>
        <v>0</v>
      </c>
      <c r="AE167" s="21"/>
      <c r="AF167" s="21">
        <f>AD167+AE167</f>
        <v>0</v>
      </c>
      <c r="AG167" s="21"/>
      <c r="AH167" s="21">
        <f>AF167+AG167</f>
        <v>0</v>
      </c>
      <c r="AI167" s="21"/>
      <c r="AJ167" s="21">
        <f>AH167+AI167</f>
        <v>0</v>
      </c>
      <c r="AK167" s="21"/>
      <c r="AL167" s="21">
        <f>AJ167+AK167</f>
        <v>0</v>
      </c>
      <c r="AM167" s="21"/>
      <c r="AN167" s="21">
        <f>AL167+AM167</f>
        <v>0</v>
      </c>
      <c r="AO167" s="21"/>
      <c r="AP167" s="21">
        <f>AN167+AO167</f>
        <v>0</v>
      </c>
      <c r="AQ167" s="40"/>
      <c r="AR167" s="21">
        <f>AP167+AQ167</f>
        <v>0</v>
      </c>
      <c r="AS167" s="21">
        <v>89250</v>
      </c>
      <c r="AT167" s="21"/>
      <c r="AU167" s="21">
        <f t="shared" si="496"/>
        <v>89250</v>
      </c>
      <c r="AV167" s="21"/>
      <c r="AW167" s="21">
        <f>AU167+AV167</f>
        <v>89250</v>
      </c>
      <c r="AX167" s="21"/>
      <c r="AY167" s="21">
        <f t="shared" si="898"/>
        <v>89250</v>
      </c>
      <c r="AZ167" s="21"/>
      <c r="BA167" s="21">
        <f t="shared" si="899"/>
        <v>89250</v>
      </c>
      <c r="BB167" s="21"/>
      <c r="BC167" s="21">
        <f t="shared" si="900"/>
        <v>89250</v>
      </c>
      <c r="BD167" s="21">
        <v>-89250</v>
      </c>
      <c r="BE167" s="21">
        <f t="shared" si="901"/>
        <v>0</v>
      </c>
      <c r="BF167" s="21"/>
      <c r="BG167" s="21">
        <f t="shared" si="902"/>
        <v>0</v>
      </c>
      <c r="BH167" s="21"/>
      <c r="BI167" s="21">
        <f t="shared" si="903"/>
        <v>0</v>
      </c>
      <c r="BJ167" s="21"/>
      <c r="BK167" s="21">
        <f t="shared" si="904"/>
        <v>0</v>
      </c>
      <c r="BL167" s="21"/>
      <c r="BM167" s="21">
        <f t="shared" si="905"/>
        <v>0</v>
      </c>
      <c r="BN167" s="21"/>
      <c r="BO167" s="21">
        <f t="shared" si="906"/>
        <v>0</v>
      </c>
      <c r="BP167" s="21"/>
      <c r="BQ167" s="21">
        <f t="shared" si="907"/>
        <v>0</v>
      </c>
      <c r="BR167" s="21"/>
      <c r="BS167" s="21">
        <f t="shared" si="908"/>
        <v>0</v>
      </c>
      <c r="BT167" s="21"/>
      <c r="BU167" s="21">
        <f t="shared" si="909"/>
        <v>0</v>
      </c>
      <c r="BV167" s="40"/>
      <c r="BW167" s="21">
        <f t="shared" si="910"/>
        <v>0</v>
      </c>
      <c r="BX167" s="21">
        <v>0</v>
      </c>
      <c r="BY167" s="21"/>
      <c r="BZ167" s="22">
        <f t="shared" si="510"/>
        <v>0</v>
      </c>
      <c r="CA167" s="21"/>
      <c r="CB167" s="22">
        <f>BZ167+CA167</f>
        <v>0</v>
      </c>
      <c r="CC167" s="21"/>
      <c r="CD167" s="22">
        <f t="shared" si="911"/>
        <v>0</v>
      </c>
      <c r="CE167" s="21"/>
      <c r="CF167" s="22">
        <f t="shared" si="912"/>
        <v>0</v>
      </c>
      <c r="CG167" s="21"/>
      <c r="CH167" s="22">
        <f t="shared" si="913"/>
        <v>0</v>
      </c>
      <c r="CI167" s="21"/>
      <c r="CJ167" s="22">
        <f t="shared" si="914"/>
        <v>0</v>
      </c>
      <c r="CK167" s="21"/>
      <c r="CL167" s="22">
        <f t="shared" si="915"/>
        <v>0</v>
      </c>
      <c r="CM167" s="21"/>
      <c r="CN167" s="22">
        <f t="shared" si="916"/>
        <v>0</v>
      </c>
      <c r="CO167" s="21"/>
      <c r="CP167" s="22">
        <f t="shared" si="917"/>
        <v>0</v>
      </c>
      <c r="CQ167" s="21"/>
      <c r="CR167" s="22">
        <f t="shared" si="918"/>
        <v>0</v>
      </c>
      <c r="CS167" s="21"/>
      <c r="CT167" s="22">
        <f t="shared" si="919"/>
        <v>0</v>
      </c>
      <c r="CU167" s="21"/>
      <c r="CV167" s="22">
        <f t="shared" si="920"/>
        <v>0</v>
      </c>
      <c r="CW167" s="21"/>
      <c r="CX167" s="22">
        <f t="shared" si="921"/>
        <v>0</v>
      </c>
      <c r="CY167" s="40"/>
      <c r="CZ167" s="22">
        <f t="shared" si="922"/>
        <v>0</v>
      </c>
      <c r="DA167" s="12" t="s">
        <v>177</v>
      </c>
      <c r="DB167" s="7" t="s">
        <v>28</v>
      </c>
      <c r="DC167" s="5"/>
    </row>
    <row r="168" spans="1:107" ht="56.25" hidden="1" x14ac:dyDescent="0.3">
      <c r="A168" s="1" t="s">
        <v>197</v>
      </c>
      <c r="B168" s="33" t="s">
        <v>73</v>
      </c>
      <c r="C168" s="34" t="s">
        <v>58</v>
      </c>
      <c r="D168" s="21">
        <f>D170+D171</f>
        <v>25500</v>
      </c>
      <c r="E168" s="21">
        <f>E170+E171</f>
        <v>0</v>
      </c>
      <c r="F168" s="21">
        <f t="shared" si="494"/>
        <v>25500</v>
      </c>
      <c r="G168" s="21">
        <f>G170+G171</f>
        <v>0</v>
      </c>
      <c r="H168" s="21">
        <f t="shared" si="897"/>
        <v>25500</v>
      </c>
      <c r="I168" s="21">
        <f>I170+I171</f>
        <v>0</v>
      </c>
      <c r="J168" s="21">
        <f>H168+I168</f>
        <v>25500</v>
      </c>
      <c r="K168" s="21">
        <f>K170+K171</f>
        <v>0</v>
      </c>
      <c r="L168" s="21">
        <f>J168+K168</f>
        <v>25500</v>
      </c>
      <c r="M168" s="21">
        <f>M170+M171</f>
        <v>0</v>
      </c>
      <c r="N168" s="21">
        <f>L168+M168</f>
        <v>25500</v>
      </c>
      <c r="O168" s="21">
        <f>O170+O171</f>
        <v>-25500</v>
      </c>
      <c r="P168" s="21">
        <f>N168+O168</f>
        <v>0</v>
      </c>
      <c r="Q168" s="21">
        <f>Q170+Q171</f>
        <v>0</v>
      </c>
      <c r="R168" s="21">
        <f>P168+Q168</f>
        <v>0</v>
      </c>
      <c r="S168" s="21">
        <f>S170+S171</f>
        <v>0</v>
      </c>
      <c r="T168" s="21">
        <f>R168+S168</f>
        <v>0</v>
      </c>
      <c r="U168" s="21">
        <f>U170+U171</f>
        <v>0</v>
      </c>
      <c r="V168" s="21">
        <f>T168+U168</f>
        <v>0</v>
      </c>
      <c r="W168" s="21">
        <f>W170+W171</f>
        <v>0</v>
      </c>
      <c r="X168" s="21">
        <f>V168+W168</f>
        <v>0</v>
      </c>
      <c r="Y168" s="21">
        <f>Y170+Y171</f>
        <v>0</v>
      </c>
      <c r="Z168" s="21">
        <f>X168+Y168</f>
        <v>0</v>
      </c>
      <c r="AA168" s="21">
        <f>AA170+AA171</f>
        <v>0</v>
      </c>
      <c r="AB168" s="21">
        <f>Z168+AA168</f>
        <v>0</v>
      </c>
      <c r="AC168" s="21">
        <f>AC170+AC171</f>
        <v>0</v>
      </c>
      <c r="AD168" s="21">
        <f>AB168+AC168</f>
        <v>0</v>
      </c>
      <c r="AE168" s="21">
        <f>AE170+AE171</f>
        <v>0</v>
      </c>
      <c r="AF168" s="21">
        <f>AD168+AE168</f>
        <v>0</v>
      </c>
      <c r="AG168" s="21">
        <f>AG170+AG171</f>
        <v>0</v>
      </c>
      <c r="AH168" s="21">
        <f>AF168+AG168</f>
        <v>0</v>
      </c>
      <c r="AI168" s="21">
        <f>AI170+AI171</f>
        <v>0</v>
      </c>
      <c r="AJ168" s="21">
        <f>AH168+AI168</f>
        <v>0</v>
      </c>
      <c r="AK168" s="21">
        <f>AK170+AK171</f>
        <v>0</v>
      </c>
      <c r="AL168" s="21">
        <f>AJ168+AK168</f>
        <v>0</v>
      </c>
      <c r="AM168" s="21">
        <f>AM170+AM171</f>
        <v>0</v>
      </c>
      <c r="AN168" s="21">
        <f>AL168+AM168</f>
        <v>0</v>
      </c>
      <c r="AO168" s="21">
        <f>AO170+AO171</f>
        <v>0</v>
      </c>
      <c r="AP168" s="21">
        <f>AN168+AO168</f>
        <v>0</v>
      </c>
      <c r="AQ168" s="40">
        <f>AQ170+AQ171</f>
        <v>0</v>
      </c>
      <c r="AR168" s="21">
        <f>AP168+AQ168</f>
        <v>0</v>
      </c>
      <c r="AS168" s="21">
        <f t="shared" ref="AS168:BX168" si="923">AS170+AS171</f>
        <v>59500</v>
      </c>
      <c r="AT168" s="21">
        <f>AT170+AT171</f>
        <v>0</v>
      </c>
      <c r="AU168" s="21">
        <f t="shared" si="496"/>
        <v>59500</v>
      </c>
      <c r="AV168" s="21">
        <f>AV170+AV171</f>
        <v>0</v>
      </c>
      <c r="AW168" s="21">
        <f>AU168+AV168</f>
        <v>59500</v>
      </c>
      <c r="AX168" s="21">
        <f>AX170+AX171</f>
        <v>0</v>
      </c>
      <c r="AY168" s="21">
        <f t="shared" si="898"/>
        <v>59500</v>
      </c>
      <c r="AZ168" s="21">
        <f>AZ170+AZ171</f>
        <v>0</v>
      </c>
      <c r="BA168" s="21">
        <f t="shared" si="899"/>
        <v>59500</v>
      </c>
      <c r="BB168" s="21">
        <f>BB170+BB171</f>
        <v>0</v>
      </c>
      <c r="BC168" s="21">
        <f t="shared" si="900"/>
        <v>59500</v>
      </c>
      <c r="BD168" s="21">
        <f>BD170+BD171</f>
        <v>-59500</v>
      </c>
      <c r="BE168" s="21">
        <f t="shared" si="901"/>
        <v>0</v>
      </c>
      <c r="BF168" s="21">
        <f>BF170+BF171</f>
        <v>0</v>
      </c>
      <c r="BG168" s="21">
        <f t="shared" si="902"/>
        <v>0</v>
      </c>
      <c r="BH168" s="21">
        <f>BH170+BH171</f>
        <v>0</v>
      </c>
      <c r="BI168" s="21">
        <f t="shared" si="903"/>
        <v>0</v>
      </c>
      <c r="BJ168" s="21">
        <f>BJ170+BJ171</f>
        <v>0</v>
      </c>
      <c r="BK168" s="21">
        <f t="shared" si="904"/>
        <v>0</v>
      </c>
      <c r="BL168" s="21">
        <f>BL170+BL171</f>
        <v>0</v>
      </c>
      <c r="BM168" s="21">
        <f t="shared" si="905"/>
        <v>0</v>
      </c>
      <c r="BN168" s="21">
        <f>BN170+BN171</f>
        <v>0</v>
      </c>
      <c r="BO168" s="21">
        <f t="shared" si="906"/>
        <v>0</v>
      </c>
      <c r="BP168" s="21">
        <f>BP170+BP171</f>
        <v>0</v>
      </c>
      <c r="BQ168" s="21">
        <f t="shared" si="907"/>
        <v>0</v>
      </c>
      <c r="BR168" s="21">
        <f>BR170+BR171</f>
        <v>0</v>
      </c>
      <c r="BS168" s="21">
        <f t="shared" si="908"/>
        <v>0</v>
      </c>
      <c r="BT168" s="21">
        <f>BT170+BT171</f>
        <v>0</v>
      </c>
      <c r="BU168" s="21">
        <f t="shared" si="909"/>
        <v>0</v>
      </c>
      <c r="BV168" s="40">
        <f>BV170+BV171</f>
        <v>0</v>
      </c>
      <c r="BW168" s="21">
        <f t="shared" si="910"/>
        <v>0</v>
      </c>
      <c r="BX168" s="21">
        <f t="shared" si="923"/>
        <v>0</v>
      </c>
      <c r="BY168" s="21">
        <f>BY170+BY171</f>
        <v>0</v>
      </c>
      <c r="BZ168" s="22">
        <f t="shared" si="510"/>
        <v>0</v>
      </c>
      <c r="CA168" s="21">
        <f>CA170+CA171</f>
        <v>0</v>
      </c>
      <c r="CB168" s="22">
        <f>BZ168+CA168</f>
        <v>0</v>
      </c>
      <c r="CC168" s="21">
        <f>CC170+CC171</f>
        <v>0</v>
      </c>
      <c r="CD168" s="22">
        <f t="shared" si="911"/>
        <v>0</v>
      </c>
      <c r="CE168" s="21">
        <f>CE170+CE171</f>
        <v>0</v>
      </c>
      <c r="CF168" s="22">
        <f t="shared" si="912"/>
        <v>0</v>
      </c>
      <c r="CG168" s="21">
        <f>CG170+CG171</f>
        <v>0</v>
      </c>
      <c r="CH168" s="22">
        <f t="shared" si="913"/>
        <v>0</v>
      </c>
      <c r="CI168" s="21">
        <f>CI170+CI171</f>
        <v>0</v>
      </c>
      <c r="CJ168" s="22">
        <f t="shared" si="914"/>
        <v>0</v>
      </c>
      <c r="CK168" s="21">
        <f>CK170+CK171</f>
        <v>0</v>
      </c>
      <c r="CL168" s="22">
        <f t="shared" si="915"/>
        <v>0</v>
      </c>
      <c r="CM168" s="21">
        <f>CM170+CM171</f>
        <v>0</v>
      </c>
      <c r="CN168" s="22">
        <f t="shared" si="916"/>
        <v>0</v>
      </c>
      <c r="CO168" s="21">
        <f>CO170+CO171</f>
        <v>0</v>
      </c>
      <c r="CP168" s="22">
        <f t="shared" si="917"/>
        <v>0</v>
      </c>
      <c r="CQ168" s="21">
        <f>CQ170+CQ171</f>
        <v>0</v>
      </c>
      <c r="CR168" s="22">
        <f t="shared" si="918"/>
        <v>0</v>
      </c>
      <c r="CS168" s="21">
        <f>CS170+CS171</f>
        <v>0</v>
      </c>
      <c r="CT168" s="22">
        <f t="shared" si="919"/>
        <v>0</v>
      </c>
      <c r="CU168" s="21">
        <f>CU170+CU171</f>
        <v>0</v>
      </c>
      <c r="CV168" s="22">
        <f t="shared" si="920"/>
        <v>0</v>
      </c>
      <c r="CW168" s="21">
        <f>CW170+CW171</f>
        <v>0</v>
      </c>
      <c r="CX168" s="22">
        <f t="shared" si="921"/>
        <v>0</v>
      </c>
      <c r="CY168" s="40">
        <f>CY170+CY171</f>
        <v>0</v>
      </c>
      <c r="CZ168" s="22">
        <f t="shared" si="922"/>
        <v>0</v>
      </c>
      <c r="DA168" s="12"/>
      <c r="DB168" s="7" t="s">
        <v>28</v>
      </c>
      <c r="DC168" s="5"/>
    </row>
    <row r="169" spans="1:107" hidden="1" x14ac:dyDescent="0.3">
      <c r="A169" s="1"/>
      <c r="B169" s="33" t="s">
        <v>5</v>
      </c>
      <c r="C169" s="33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40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40"/>
      <c r="BW169" s="21"/>
      <c r="BX169" s="21"/>
      <c r="BY169" s="21"/>
      <c r="BZ169" s="22"/>
      <c r="CA169" s="21"/>
      <c r="CB169" s="22"/>
      <c r="CC169" s="21"/>
      <c r="CD169" s="22"/>
      <c r="CE169" s="21"/>
      <c r="CF169" s="22"/>
      <c r="CG169" s="21"/>
      <c r="CH169" s="22"/>
      <c r="CI169" s="21"/>
      <c r="CJ169" s="22"/>
      <c r="CK169" s="21"/>
      <c r="CL169" s="22"/>
      <c r="CM169" s="21"/>
      <c r="CN169" s="22"/>
      <c r="CO169" s="21"/>
      <c r="CP169" s="22"/>
      <c r="CQ169" s="21"/>
      <c r="CR169" s="22"/>
      <c r="CS169" s="21"/>
      <c r="CT169" s="22"/>
      <c r="CU169" s="21"/>
      <c r="CV169" s="22"/>
      <c r="CW169" s="21"/>
      <c r="CX169" s="22"/>
      <c r="CY169" s="40"/>
      <c r="CZ169" s="22"/>
      <c r="DA169" s="12"/>
      <c r="DB169" s="7" t="s">
        <v>28</v>
      </c>
      <c r="DC169" s="5"/>
    </row>
    <row r="170" spans="1:107" hidden="1" x14ac:dyDescent="0.3">
      <c r="A170" s="1"/>
      <c r="B170" s="15" t="s">
        <v>6</v>
      </c>
      <c r="C170" s="15"/>
      <c r="D170" s="21">
        <v>6375</v>
      </c>
      <c r="E170" s="21"/>
      <c r="F170" s="21">
        <f t="shared" si="494"/>
        <v>6375</v>
      </c>
      <c r="G170" s="21"/>
      <c r="H170" s="21">
        <f t="shared" ref="H170:H182" si="924">F170+G170</f>
        <v>6375</v>
      </c>
      <c r="I170" s="21"/>
      <c r="J170" s="21">
        <f>H170+I170</f>
        <v>6375</v>
      </c>
      <c r="K170" s="21"/>
      <c r="L170" s="21">
        <f>J170+K170</f>
        <v>6375</v>
      </c>
      <c r="M170" s="21"/>
      <c r="N170" s="21">
        <f>L170+M170</f>
        <v>6375</v>
      </c>
      <c r="O170" s="21">
        <v>-6375</v>
      </c>
      <c r="P170" s="21">
        <f t="shared" ref="P170:P182" si="925">N170+O170</f>
        <v>0</v>
      </c>
      <c r="Q170" s="21"/>
      <c r="R170" s="21">
        <f t="shared" ref="R170:R182" si="926">P170+Q170</f>
        <v>0</v>
      </c>
      <c r="S170" s="21"/>
      <c r="T170" s="21">
        <f t="shared" ref="T170:T182" si="927">R170+S170</f>
        <v>0</v>
      </c>
      <c r="U170" s="21"/>
      <c r="V170" s="21">
        <f t="shared" ref="V170:V182" si="928">T170+U170</f>
        <v>0</v>
      </c>
      <c r="W170" s="21"/>
      <c r="X170" s="21">
        <f t="shared" ref="X170:X182" si="929">V170+W170</f>
        <v>0</v>
      </c>
      <c r="Y170" s="21"/>
      <c r="Z170" s="21">
        <f t="shared" ref="Z170:Z177" si="930">X170+Y170</f>
        <v>0</v>
      </c>
      <c r="AA170" s="21"/>
      <c r="AB170" s="21">
        <f t="shared" ref="AB170:AB177" si="931">Z170+AA170</f>
        <v>0</v>
      </c>
      <c r="AC170" s="21"/>
      <c r="AD170" s="21">
        <f t="shared" ref="AD170:AD177" si="932">AB170+AC170</f>
        <v>0</v>
      </c>
      <c r="AE170" s="21"/>
      <c r="AF170" s="21">
        <f t="shared" ref="AF170:AF177" si="933">AD170+AE170</f>
        <v>0</v>
      </c>
      <c r="AG170" s="21"/>
      <c r="AH170" s="21">
        <f t="shared" ref="AH170:AH177" si="934">AF170+AG170</f>
        <v>0</v>
      </c>
      <c r="AI170" s="21"/>
      <c r="AJ170" s="21">
        <f t="shared" ref="AJ170:AJ177" si="935">AH170+AI170</f>
        <v>0</v>
      </c>
      <c r="AK170" s="21"/>
      <c r="AL170" s="21">
        <f t="shared" ref="AL170:AL177" si="936">AJ170+AK170</f>
        <v>0</v>
      </c>
      <c r="AM170" s="21"/>
      <c r="AN170" s="21">
        <f t="shared" ref="AN170:AN177" si="937">AL170+AM170</f>
        <v>0</v>
      </c>
      <c r="AO170" s="21"/>
      <c r="AP170" s="21">
        <f t="shared" ref="AP170:AP177" si="938">AN170+AO170</f>
        <v>0</v>
      </c>
      <c r="AQ170" s="40"/>
      <c r="AR170" s="21">
        <f t="shared" ref="AR170:AR177" si="939">AP170+AQ170</f>
        <v>0</v>
      </c>
      <c r="AS170" s="21">
        <v>14875</v>
      </c>
      <c r="AT170" s="21"/>
      <c r="AU170" s="21">
        <f t="shared" si="496"/>
        <v>14875</v>
      </c>
      <c r="AV170" s="21"/>
      <c r="AW170" s="21">
        <f>AU170+AV170</f>
        <v>14875</v>
      </c>
      <c r="AX170" s="21"/>
      <c r="AY170" s="21">
        <f t="shared" ref="AY170:AY182" si="940">AW170+AX170</f>
        <v>14875</v>
      </c>
      <c r="AZ170" s="21"/>
      <c r="BA170" s="21">
        <f t="shared" ref="BA170:BA182" si="941">AY170+AZ170</f>
        <v>14875</v>
      </c>
      <c r="BB170" s="21"/>
      <c r="BC170" s="21">
        <f t="shared" ref="BC170:BC182" si="942">BA170+BB170</f>
        <v>14875</v>
      </c>
      <c r="BD170" s="21">
        <v>-14875</v>
      </c>
      <c r="BE170" s="21">
        <f t="shared" ref="BE170:BE182" si="943">BC170+BD170</f>
        <v>0</v>
      </c>
      <c r="BF170" s="21"/>
      <c r="BG170" s="21">
        <f t="shared" ref="BG170:BG182" si="944">BE170+BF170</f>
        <v>0</v>
      </c>
      <c r="BH170" s="21"/>
      <c r="BI170" s="21">
        <f t="shared" ref="BI170:BI182" si="945">BG170+BH170</f>
        <v>0</v>
      </c>
      <c r="BJ170" s="21"/>
      <c r="BK170" s="21">
        <f t="shared" ref="BK170:BK177" si="946">BI170+BJ170</f>
        <v>0</v>
      </c>
      <c r="BL170" s="21"/>
      <c r="BM170" s="21">
        <f t="shared" ref="BM170:BM177" si="947">BK170+BL170</f>
        <v>0</v>
      </c>
      <c r="BN170" s="21"/>
      <c r="BO170" s="21">
        <f t="shared" ref="BO170:BO177" si="948">BM170+BN170</f>
        <v>0</v>
      </c>
      <c r="BP170" s="21"/>
      <c r="BQ170" s="21">
        <f t="shared" ref="BQ170:BQ177" si="949">BO170+BP170</f>
        <v>0</v>
      </c>
      <c r="BR170" s="21"/>
      <c r="BS170" s="21">
        <f t="shared" ref="BS170:BS177" si="950">BQ170+BR170</f>
        <v>0</v>
      </c>
      <c r="BT170" s="21"/>
      <c r="BU170" s="21">
        <f t="shared" ref="BU170:BU177" si="951">BS170+BT170</f>
        <v>0</v>
      </c>
      <c r="BV170" s="40"/>
      <c r="BW170" s="21">
        <f t="shared" ref="BW170:BW177" si="952">BU170+BV170</f>
        <v>0</v>
      </c>
      <c r="BX170" s="22">
        <v>0</v>
      </c>
      <c r="BY170" s="21"/>
      <c r="BZ170" s="22">
        <f t="shared" si="510"/>
        <v>0</v>
      </c>
      <c r="CA170" s="21"/>
      <c r="CB170" s="22">
        <f>BZ170+CA170</f>
        <v>0</v>
      </c>
      <c r="CC170" s="21"/>
      <c r="CD170" s="22">
        <f t="shared" ref="CD170:CD182" si="953">CB170+CC170</f>
        <v>0</v>
      </c>
      <c r="CE170" s="21"/>
      <c r="CF170" s="22">
        <f t="shared" ref="CF170:CF182" si="954">CD170+CE170</f>
        <v>0</v>
      </c>
      <c r="CG170" s="21"/>
      <c r="CH170" s="22">
        <f t="shared" ref="CH170:CH182" si="955">CF170+CG170</f>
        <v>0</v>
      </c>
      <c r="CI170" s="21"/>
      <c r="CJ170" s="22">
        <f t="shared" ref="CJ170:CJ182" si="956">CH170+CI170</f>
        <v>0</v>
      </c>
      <c r="CK170" s="21"/>
      <c r="CL170" s="22">
        <f t="shared" ref="CL170:CL182" si="957">CJ170+CK170</f>
        <v>0</v>
      </c>
      <c r="CM170" s="21"/>
      <c r="CN170" s="22">
        <f t="shared" ref="CN170:CN182" si="958">CL170+CM170</f>
        <v>0</v>
      </c>
      <c r="CO170" s="21"/>
      <c r="CP170" s="22">
        <f t="shared" ref="CP170:CP177" si="959">CN170+CO170</f>
        <v>0</v>
      </c>
      <c r="CQ170" s="21"/>
      <c r="CR170" s="22">
        <f t="shared" ref="CR170:CR177" si="960">CP170+CQ170</f>
        <v>0</v>
      </c>
      <c r="CS170" s="21"/>
      <c r="CT170" s="22">
        <f t="shared" ref="CT170:CT177" si="961">CR170+CS170</f>
        <v>0</v>
      </c>
      <c r="CU170" s="21"/>
      <c r="CV170" s="22">
        <f t="shared" ref="CV170:CV177" si="962">CT170+CU170</f>
        <v>0</v>
      </c>
      <c r="CW170" s="21"/>
      <c r="CX170" s="22">
        <f t="shared" ref="CX170:CX177" si="963">CV170+CW170</f>
        <v>0</v>
      </c>
      <c r="CY170" s="40"/>
      <c r="CZ170" s="22">
        <f t="shared" ref="CZ170:CZ177" si="964">CX170+CY170</f>
        <v>0</v>
      </c>
      <c r="DA170" s="12" t="s">
        <v>87</v>
      </c>
      <c r="DB170" s="7" t="s">
        <v>28</v>
      </c>
      <c r="DC170" s="5"/>
    </row>
    <row r="171" spans="1:107" hidden="1" x14ac:dyDescent="0.3">
      <c r="A171" s="1"/>
      <c r="B171" s="33" t="s">
        <v>16</v>
      </c>
      <c r="C171" s="33"/>
      <c r="D171" s="21">
        <v>19125</v>
      </c>
      <c r="E171" s="21"/>
      <c r="F171" s="21">
        <f t="shared" si="494"/>
        <v>19125</v>
      </c>
      <c r="G171" s="21"/>
      <c r="H171" s="21">
        <f t="shared" si="924"/>
        <v>19125</v>
      </c>
      <c r="I171" s="21"/>
      <c r="J171" s="21">
        <f>H171+I171</f>
        <v>19125</v>
      </c>
      <c r="K171" s="21"/>
      <c r="L171" s="21">
        <f>J171+K171</f>
        <v>19125</v>
      </c>
      <c r="M171" s="21"/>
      <c r="N171" s="21">
        <f>L171+M171</f>
        <v>19125</v>
      </c>
      <c r="O171" s="21">
        <v>-19125</v>
      </c>
      <c r="P171" s="21">
        <f t="shared" si="925"/>
        <v>0</v>
      </c>
      <c r="Q171" s="21"/>
      <c r="R171" s="21">
        <f t="shared" si="926"/>
        <v>0</v>
      </c>
      <c r="S171" s="21"/>
      <c r="T171" s="21">
        <f t="shared" si="927"/>
        <v>0</v>
      </c>
      <c r="U171" s="21"/>
      <c r="V171" s="21">
        <f t="shared" si="928"/>
        <v>0</v>
      </c>
      <c r="W171" s="21"/>
      <c r="X171" s="21">
        <f t="shared" si="929"/>
        <v>0</v>
      </c>
      <c r="Y171" s="21"/>
      <c r="Z171" s="21">
        <f t="shared" si="930"/>
        <v>0</v>
      </c>
      <c r="AA171" s="21"/>
      <c r="AB171" s="21">
        <f t="shared" si="931"/>
        <v>0</v>
      </c>
      <c r="AC171" s="21"/>
      <c r="AD171" s="21">
        <f t="shared" si="932"/>
        <v>0</v>
      </c>
      <c r="AE171" s="21"/>
      <c r="AF171" s="21">
        <f t="shared" si="933"/>
        <v>0</v>
      </c>
      <c r="AG171" s="21"/>
      <c r="AH171" s="21">
        <f t="shared" si="934"/>
        <v>0</v>
      </c>
      <c r="AI171" s="21"/>
      <c r="AJ171" s="21">
        <f t="shared" si="935"/>
        <v>0</v>
      </c>
      <c r="AK171" s="21"/>
      <c r="AL171" s="21">
        <f t="shared" si="936"/>
        <v>0</v>
      </c>
      <c r="AM171" s="21"/>
      <c r="AN171" s="21">
        <f t="shared" si="937"/>
        <v>0</v>
      </c>
      <c r="AO171" s="21"/>
      <c r="AP171" s="21">
        <f t="shared" si="938"/>
        <v>0</v>
      </c>
      <c r="AQ171" s="40"/>
      <c r="AR171" s="21">
        <f t="shared" si="939"/>
        <v>0</v>
      </c>
      <c r="AS171" s="21">
        <v>44625</v>
      </c>
      <c r="AT171" s="21"/>
      <c r="AU171" s="21">
        <f t="shared" si="496"/>
        <v>44625</v>
      </c>
      <c r="AV171" s="21"/>
      <c r="AW171" s="21">
        <f>AU171+AV171</f>
        <v>44625</v>
      </c>
      <c r="AX171" s="21"/>
      <c r="AY171" s="21">
        <f t="shared" si="940"/>
        <v>44625</v>
      </c>
      <c r="AZ171" s="21"/>
      <c r="BA171" s="21">
        <f t="shared" si="941"/>
        <v>44625</v>
      </c>
      <c r="BB171" s="21"/>
      <c r="BC171" s="21">
        <f t="shared" si="942"/>
        <v>44625</v>
      </c>
      <c r="BD171" s="21">
        <v>-44625</v>
      </c>
      <c r="BE171" s="21">
        <f t="shared" si="943"/>
        <v>0</v>
      </c>
      <c r="BF171" s="21"/>
      <c r="BG171" s="21">
        <f t="shared" si="944"/>
        <v>0</v>
      </c>
      <c r="BH171" s="21"/>
      <c r="BI171" s="21">
        <f t="shared" si="945"/>
        <v>0</v>
      </c>
      <c r="BJ171" s="21"/>
      <c r="BK171" s="21">
        <f t="shared" si="946"/>
        <v>0</v>
      </c>
      <c r="BL171" s="21"/>
      <c r="BM171" s="21">
        <f t="shared" si="947"/>
        <v>0</v>
      </c>
      <c r="BN171" s="21"/>
      <c r="BO171" s="21">
        <f t="shared" si="948"/>
        <v>0</v>
      </c>
      <c r="BP171" s="21"/>
      <c r="BQ171" s="21">
        <f t="shared" si="949"/>
        <v>0</v>
      </c>
      <c r="BR171" s="21"/>
      <c r="BS171" s="21">
        <f t="shared" si="950"/>
        <v>0</v>
      </c>
      <c r="BT171" s="21"/>
      <c r="BU171" s="21">
        <f t="shared" si="951"/>
        <v>0</v>
      </c>
      <c r="BV171" s="40"/>
      <c r="BW171" s="21">
        <f t="shared" si="952"/>
        <v>0</v>
      </c>
      <c r="BX171" s="22">
        <v>0</v>
      </c>
      <c r="BY171" s="21"/>
      <c r="BZ171" s="22">
        <f t="shared" si="510"/>
        <v>0</v>
      </c>
      <c r="CA171" s="21"/>
      <c r="CB171" s="22">
        <f>BZ171+CA171</f>
        <v>0</v>
      </c>
      <c r="CC171" s="21"/>
      <c r="CD171" s="22">
        <f t="shared" si="953"/>
        <v>0</v>
      </c>
      <c r="CE171" s="21"/>
      <c r="CF171" s="22">
        <f t="shared" si="954"/>
        <v>0</v>
      </c>
      <c r="CG171" s="21"/>
      <c r="CH171" s="22">
        <f t="shared" si="955"/>
        <v>0</v>
      </c>
      <c r="CI171" s="21"/>
      <c r="CJ171" s="22">
        <f t="shared" si="956"/>
        <v>0</v>
      </c>
      <c r="CK171" s="21"/>
      <c r="CL171" s="22">
        <f t="shared" si="957"/>
        <v>0</v>
      </c>
      <c r="CM171" s="21"/>
      <c r="CN171" s="22">
        <f t="shared" si="958"/>
        <v>0</v>
      </c>
      <c r="CO171" s="21"/>
      <c r="CP171" s="22">
        <f t="shared" si="959"/>
        <v>0</v>
      </c>
      <c r="CQ171" s="21"/>
      <c r="CR171" s="22">
        <f t="shared" si="960"/>
        <v>0</v>
      </c>
      <c r="CS171" s="21"/>
      <c r="CT171" s="22">
        <f t="shared" si="961"/>
        <v>0</v>
      </c>
      <c r="CU171" s="21"/>
      <c r="CV171" s="22">
        <f t="shared" si="962"/>
        <v>0</v>
      </c>
      <c r="CW171" s="21"/>
      <c r="CX171" s="22">
        <f t="shared" si="963"/>
        <v>0</v>
      </c>
      <c r="CY171" s="40"/>
      <c r="CZ171" s="22">
        <f t="shared" si="964"/>
        <v>0</v>
      </c>
      <c r="DA171" s="12" t="s">
        <v>177</v>
      </c>
      <c r="DB171" s="7" t="s">
        <v>28</v>
      </c>
      <c r="DC171" s="5"/>
    </row>
    <row r="172" spans="1:107" ht="56.25" x14ac:dyDescent="0.3">
      <c r="A172" s="1" t="s">
        <v>191</v>
      </c>
      <c r="B172" s="64" t="s">
        <v>234</v>
      </c>
      <c r="C172" s="64" t="s">
        <v>58</v>
      </c>
      <c r="D172" s="21"/>
      <c r="E172" s="21"/>
      <c r="F172" s="21"/>
      <c r="G172" s="21">
        <v>473.24599999999998</v>
      </c>
      <c r="H172" s="21">
        <f t="shared" si="924"/>
        <v>473.24599999999998</v>
      </c>
      <c r="I172" s="21"/>
      <c r="J172" s="21">
        <f>H172+I172</f>
        <v>473.24599999999998</v>
      </c>
      <c r="K172" s="21"/>
      <c r="L172" s="21">
        <f>J172+K172</f>
        <v>473.24599999999998</v>
      </c>
      <c r="M172" s="21"/>
      <c r="N172" s="21">
        <f>L172+M172</f>
        <v>473.24599999999998</v>
      </c>
      <c r="O172" s="21"/>
      <c r="P172" s="21">
        <f t="shared" si="925"/>
        <v>473.24599999999998</v>
      </c>
      <c r="Q172" s="21"/>
      <c r="R172" s="21">
        <f t="shared" si="926"/>
        <v>473.24599999999998</v>
      </c>
      <c r="S172" s="21"/>
      <c r="T172" s="21">
        <f t="shared" si="927"/>
        <v>473.24599999999998</v>
      </c>
      <c r="U172" s="21"/>
      <c r="V172" s="21">
        <f t="shared" si="928"/>
        <v>473.24599999999998</v>
      </c>
      <c r="W172" s="21"/>
      <c r="X172" s="21">
        <f t="shared" si="929"/>
        <v>473.24599999999998</v>
      </c>
      <c r="Y172" s="21"/>
      <c r="Z172" s="21">
        <f t="shared" si="930"/>
        <v>473.24599999999998</v>
      </c>
      <c r="AA172" s="21">
        <v>33150.235000000001</v>
      </c>
      <c r="AB172" s="21">
        <f t="shared" si="931"/>
        <v>33623.481</v>
      </c>
      <c r="AC172" s="21"/>
      <c r="AD172" s="21">
        <f t="shared" si="932"/>
        <v>33623.481</v>
      </c>
      <c r="AE172" s="21"/>
      <c r="AF172" s="21">
        <f t="shared" si="933"/>
        <v>33623.481</v>
      </c>
      <c r="AG172" s="21"/>
      <c r="AH172" s="21">
        <f t="shared" si="934"/>
        <v>33623.481</v>
      </c>
      <c r="AI172" s="21"/>
      <c r="AJ172" s="21">
        <f t="shared" si="935"/>
        <v>33623.481</v>
      </c>
      <c r="AK172" s="21"/>
      <c r="AL172" s="21">
        <f t="shared" si="936"/>
        <v>33623.481</v>
      </c>
      <c r="AM172" s="21"/>
      <c r="AN172" s="21">
        <f t="shared" si="937"/>
        <v>33623.481</v>
      </c>
      <c r="AO172" s="21"/>
      <c r="AP172" s="21">
        <f t="shared" si="938"/>
        <v>33623.481</v>
      </c>
      <c r="AQ172" s="40"/>
      <c r="AR172" s="21">
        <f t="shared" si="939"/>
        <v>33623.481</v>
      </c>
      <c r="AS172" s="21"/>
      <c r="AT172" s="21"/>
      <c r="AU172" s="21"/>
      <c r="AV172" s="21"/>
      <c r="AW172" s="21">
        <f>AU172+AV172</f>
        <v>0</v>
      </c>
      <c r="AX172" s="21"/>
      <c r="AY172" s="21">
        <f t="shared" si="940"/>
        <v>0</v>
      </c>
      <c r="AZ172" s="21"/>
      <c r="BA172" s="21">
        <f t="shared" si="941"/>
        <v>0</v>
      </c>
      <c r="BB172" s="21"/>
      <c r="BC172" s="21">
        <f t="shared" si="942"/>
        <v>0</v>
      </c>
      <c r="BD172" s="21"/>
      <c r="BE172" s="21">
        <f t="shared" si="943"/>
        <v>0</v>
      </c>
      <c r="BF172" s="21"/>
      <c r="BG172" s="21">
        <f t="shared" si="944"/>
        <v>0</v>
      </c>
      <c r="BH172" s="21"/>
      <c r="BI172" s="21">
        <f t="shared" si="945"/>
        <v>0</v>
      </c>
      <c r="BJ172" s="21"/>
      <c r="BK172" s="21">
        <f t="shared" si="946"/>
        <v>0</v>
      </c>
      <c r="BL172" s="21"/>
      <c r="BM172" s="21">
        <f t="shared" si="947"/>
        <v>0</v>
      </c>
      <c r="BN172" s="21"/>
      <c r="BO172" s="21">
        <f t="shared" si="948"/>
        <v>0</v>
      </c>
      <c r="BP172" s="21"/>
      <c r="BQ172" s="21">
        <f t="shared" si="949"/>
        <v>0</v>
      </c>
      <c r="BR172" s="21"/>
      <c r="BS172" s="21">
        <f t="shared" si="950"/>
        <v>0</v>
      </c>
      <c r="BT172" s="21"/>
      <c r="BU172" s="21">
        <f t="shared" si="951"/>
        <v>0</v>
      </c>
      <c r="BV172" s="40"/>
      <c r="BW172" s="21">
        <f t="shared" si="952"/>
        <v>0</v>
      </c>
      <c r="BX172" s="22"/>
      <c r="BY172" s="21"/>
      <c r="BZ172" s="22"/>
      <c r="CA172" s="21"/>
      <c r="CB172" s="22">
        <f>BZ172+CA172</f>
        <v>0</v>
      </c>
      <c r="CC172" s="21"/>
      <c r="CD172" s="22">
        <f t="shared" si="953"/>
        <v>0</v>
      </c>
      <c r="CE172" s="21"/>
      <c r="CF172" s="22">
        <f t="shared" si="954"/>
        <v>0</v>
      </c>
      <c r="CG172" s="21"/>
      <c r="CH172" s="22">
        <f t="shared" si="955"/>
        <v>0</v>
      </c>
      <c r="CI172" s="21"/>
      <c r="CJ172" s="22">
        <f t="shared" si="956"/>
        <v>0</v>
      </c>
      <c r="CK172" s="21"/>
      <c r="CL172" s="22">
        <f t="shared" si="957"/>
        <v>0</v>
      </c>
      <c r="CM172" s="21"/>
      <c r="CN172" s="22">
        <f t="shared" si="958"/>
        <v>0</v>
      </c>
      <c r="CO172" s="21"/>
      <c r="CP172" s="22">
        <f t="shared" si="959"/>
        <v>0</v>
      </c>
      <c r="CQ172" s="21"/>
      <c r="CR172" s="22">
        <f t="shared" si="960"/>
        <v>0</v>
      </c>
      <c r="CS172" s="21"/>
      <c r="CT172" s="22">
        <f t="shared" si="961"/>
        <v>0</v>
      </c>
      <c r="CU172" s="21"/>
      <c r="CV172" s="22">
        <f t="shared" si="962"/>
        <v>0</v>
      </c>
      <c r="CW172" s="21"/>
      <c r="CX172" s="22">
        <f t="shared" si="963"/>
        <v>0</v>
      </c>
      <c r="CY172" s="40"/>
      <c r="CZ172" s="22">
        <f t="shared" si="964"/>
        <v>0</v>
      </c>
      <c r="DA172" s="12" t="s">
        <v>271</v>
      </c>
      <c r="DC172" s="5"/>
    </row>
    <row r="173" spans="1:107" ht="56.25" x14ac:dyDescent="0.3">
      <c r="A173" s="1" t="s">
        <v>192</v>
      </c>
      <c r="B173" s="64" t="s">
        <v>237</v>
      </c>
      <c r="C173" s="64" t="s">
        <v>58</v>
      </c>
      <c r="D173" s="21"/>
      <c r="E173" s="21"/>
      <c r="F173" s="21"/>
      <c r="G173" s="21">
        <v>17289.173999999999</v>
      </c>
      <c r="H173" s="21">
        <f t="shared" si="924"/>
        <v>17289.173999999999</v>
      </c>
      <c r="I173" s="21"/>
      <c r="J173" s="21">
        <f>H173+I173</f>
        <v>17289.173999999999</v>
      </c>
      <c r="K173" s="21"/>
      <c r="L173" s="21">
        <f>J173+K173</f>
        <v>17289.173999999999</v>
      </c>
      <c r="M173" s="21"/>
      <c r="N173" s="21">
        <f>L173+M173</f>
        <v>17289.173999999999</v>
      </c>
      <c r="O173" s="21">
        <v>4101.2809999999999</v>
      </c>
      <c r="P173" s="21">
        <f t="shared" si="925"/>
        <v>21390.454999999998</v>
      </c>
      <c r="Q173" s="21"/>
      <c r="R173" s="21">
        <f t="shared" si="926"/>
        <v>21390.454999999998</v>
      </c>
      <c r="S173" s="21"/>
      <c r="T173" s="21">
        <f t="shared" si="927"/>
        <v>21390.454999999998</v>
      </c>
      <c r="U173" s="21"/>
      <c r="V173" s="21">
        <f t="shared" si="928"/>
        <v>21390.454999999998</v>
      </c>
      <c r="W173" s="21"/>
      <c r="X173" s="21">
        <f t="shared" si="929"/>
        <v>21390.454999999998</v>
      </c>
      <c r="Y173" s="21"/>
      <c r="Z173" s="21">
        <f t="shared" si="930"/>
        <v>21390.454999999998</v>
      </c>
      <c r="AA173" s="21"/>
      <c r="AB173" s="21">
        <f t="shared" si="931"/>
        <v>21390.454999999998</v>
      </c>
      <c r="AC173" s="21"/>
      <c r="AD173" s="21">
        <f t="shared" si="932"/>
        <v>21390.454999999998</v>
      </c>
      <c r="AE173" s="21"/>
      <c r="AF173" s="21">
        <f t="shared" si="933"/>
        <v>21390.454999999998</v>
      </c>
      <c r="AG173" s="21"/>
      <c r="AH173" s="21">
        <f t="shared" si="934"/>
        <v>21390.454999999998</v>
      </c>
      <c r="AI173" s="21"/>
      <c r="AJ173" s="21">
        <f t="shared" si="935"/>
        <v>21390.454999999998</v>
      </c>
      <c r="AK173" s="21"/>
      <c r="AL173" s="21">
        <f t="shared" si="936"/>
        <v>21390.454999999998</v>
      </c>
      <c r="AM173" s="21"/>
      <c r="AN173" s="21">
        <f t="shared" si="937"/>
        <v>21390.454999999998</v>
      </c>
      <c r="AO173" s="21"/>
      <c r="AP173" s="21">
        <f t="shared" si="938"/>
        <v>21390.454999999998</v>
      </c>
      <c r="AQ173" s="40"/>
      <c r="AR173" s="21">
        <f t="shared" si="939"/>
        <v>21390.454999999998</v>
      </c>
      <c r="AS173" s="21"/>
      <c r="AT173" s="21"/>
      <c r="AU173" s="21"/>
      <c r="AV173" s="21"/>
      <c r="AW173" s="21">
        <f>AU173+AV173</f>
        <v>0</v>
      </c>
      <c r="AX173" s="21"/>
      <c r="AY173" s="21">
        <f t="shared" si="940"/>
        <v>0</v>
      </c>
      <c r="AZ173" s="21"/>
      <c r="BA173" s="21">
        <f t="shared" si="941"/>
        <v>0</v>
      </c>
      <c r="BB173" s="21"/>
      <c r="BC173" s="21">
        <f t="shared" si="942"/>
        <v>0</v>
      </c>
      <c r="BD173" s="21"/>
      <c r="BE173" s="21">
        <f t="shared" si="943"/>
        <v>0</v>
      </c>
      <c r="BF173" s="21"/>
      <c r="BG173" s="21">
        <f t="shared" si="944"/>
        <v>0</v>
      </c>
      <c r="BH173" s="21"/>
      <c r="BI173" s="21">
        <f t="shared" si="945"/>
        <v>0</v>
      </c>
      <c r="BJ173" s="21"/>
      <c r="BK173" s="21">
        <f t="shared" si="946"/>
        <v>0</v>
      </c>
      <c r="BL173" s="21"/>
      <c r="BM173" s="21">
        <f t="shared" si="947"/>
        <v>0</v>
      </c>
      <c r="BN173" s="21"/>
      <c r="BO173" s="21">
        <f t="shared" si="948"/>
        <v>0</v>
      </c>
      <c r="BP173" s="21"/>
      <c r="BQ173" s="21">
        <f t="shared" si="949"/>
        <v>0</v>
      </c>
      <c r="BR173" s="21"/>
      <c r="BS173" s="21">
        <f t="shared" si="950"/>
        <v>0</v>
      </c>
      <c r="BT173" s="21"/>
      <c r="BU173" s="21">
        <f t="shared" si="951"/>
        <v>0</v>
      </c>
      <c r="BV173" s="40"/>
      <c r="BW173" s="21">
        <f t="shared" si="952"/>
        <v>0</v>
      </c>
      <c r="BX173" s="22"/>
      <c r="BY173" s="21"/>
      <c r="BZ173" s="22"/>
      <c r="CA173" s="21"/>
      <c r="CB173" s="22">
        <f>BZ173+CA173</f>
        <v>0</v>
      </c>
      <c r="CC173" s="21"/>
      <c r="CD173" s="22">
        <f t="shared" si="953"/>
        <v>0</v>
      </c>
      <c r="CE173" s="21"/>
      <c r="CF173" s="22">
        <f t="shared" si="954"/>
        <v>0</v>
      </c>
      <c r="CG173" s="21"/>
      <c r="CH173" s="22">
        <f t="shared" si="955"/>
        <v>0</v>
      </c>
      <c r="CI173" s="21"/>
      <c r="CJ173" s="22">
        <f t="shared" si="956"/>
        <v>0</v>
      </c>
      <c r="CK173" s="21"/>
      <c r="CL173" s="22">
        <f t="shared" si="957"/>
        <v>0</v>
      </c>
      <c r="CM173" s="21"/>
      <c r="CN173" s="22">
        <f t="shared" si="958"/>
        <v>0</v>
      </c>
      <c r="CO173" s="21"/>
      <c r="CP173" s="22">
        <f t="shared" si="959"/>
        <v>0</v>
      </c>
      <c r="CQ173" s="21"/>
      <c r="CR173" s="22">
        <f t="shared" si="960"/>
        <v>0</v>
      </c>
      <c r="CS173" s="21"/>
      <c r="CT173" s="22">
        <f t="shared" si="961"/>
        <v>0</v>
      </c>
      <c r="CU173" s="21"/>
      <c r="CV173" s="22">
        <f t="shared" si="962"/>
        <v>0</v>
      </c>
      <c r="CW173" s="21"/>
      <c r="CX173" s="22">
        <f t="shared" si="963"/>
        <v>0</v>
      </c>
      <c r="CY173" s="40"/>
      <c r="CZ173" s="22">
        <f t="shared" si="964"/>
        <v>0</v>
      </c>
      <c r="DA173" s="16">
        <v>2010142580</v>
      </c>
      <c r="DC173" s="5"/>
    </row>
    <row r="174" spans="1:107" ht="56.25" hidden="1" x14ac:dyDescent="0.3">
      <c r="A174" s="1" t="s">
        <v>200</v>
      </c>
      <c r="B174" s="33" t="s">
        <v>252</v>
      </c>
      <c r="C174" s="33" t="s">
        <v>58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>
        <f t="shared" si="925"/>
        <v>0</v>
      </c>
      <c r="Q174" s="21"/>
      <c r="R174" s="21">
        <f t="shared" si="926"/>
        <v>0</v>
      </c>
      <c r="S174" s="21"/>
      <c r="T174" s="21">
        <f t="shared" si="927"/>
        <v>0</v>
      </c>
      <c r="U174" s="21"/>
      <c r="V174" s="21">
        <f t="shared" si="928"/>
        <v>0</v>
      </c>
      <c r="W174" s="21"/>
      <c r="X174" s="21">
        <f t="shared" si="929"/>
        <v>0</v>
      </c>
      <c r="Y174" s="21"/>
      <c r="Z174" s="21">
        <f t="shared" si="930"/>
        <v>0</v>
      </c>
      <c r="AA174" s="21"/>
      <c r="AB174" s="21">
        <f t="shared" si="931"/>
        <v>0</v>
      </c>
      <c r="AC174" s="21"/>
      <c r="AD174" s="21">
        <f t="shared" si="932"/>
        <v>0</v>
      </c>
      <c r="AE174" s="21"/>
      <c r="AF174" s="21">
        <f t="shared" si="933"/>
        <v>0</v>
      </c>
      <c r="AG174" s="21"/>
      <c r="AH174" s="21">
        <f t="shared" si="934"/>
        <v>0</v>
      </c>
      <c r="AI174" s="21"/>
      <c r="AJ174" s="21">
        <f t="shared" si="935"/>
        <v>0</v>
      </c>
      <c r="AK174" s="21"/>
      <c r="AL174" s="21">
        <f t="shared" si="936"/>
        <v>0</v>
      </c>
      <c r="AM174" s="21"/>
      <c r="AN174" s="21">
        <f t="shared" si="937"/>
        <v>0</v>
      </c>
      <c r="AO174" s="21"/>
      <c r="AP174" s="21">
        <f t="shared" si="938"/>
        <v>0</v>
      </c>
      <c r="AQ174" s="40"/>
      <c r="AR174" s="21">
        <f t="shared" si="939"/>
        <v>0</v>
      </c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>
        <f t="shared" si="943"/>
        <v>0</v>
      </c>
      <c r="BF174" s="21"/>
      <c r="BG174" s="21">
        <f t="shared" si="944"/>
        <v>0</v>
      </c>
      <c r="BH174" s="21"/>
      <c r="BI174" s="21">
        <f t="shared" si="945"/>
        <v>0</v>
      </c>
      <c r="BJ174" s="21"/>
      <c r="BK174" s="21">
        <f t="shared" si="946"/>
        <v>0</v>
      </c>
      <c r="BL174" s="21"/>
      <c r="BM174" s="21">
        <f t="shared" si="947"/>
        <v>0</v>
      </c>
      <c r="BN174" s="21"/>
      <c r="BO174" s="21">
        <f t="shared" si="948"/>
        <v>0</v>
      </c>
      <c r="BP174" s="21"/>
      <c r="BQ174" s="21">
        <f t="shared" si="949"/>
        <v>0</v>
      </c>
      <c r="BR174" s="21"/>
      <c r="BS174" s="21">
        <f t="shared" si="950"/>
        <v>0</v>
      </c>
      <c r="BT174" s="21"/>
      <c r="BU174" s="21">
        <f t="shared" si="951"/>
        <v>0</v>
      </c>
      <c r="BV174" s="40"/>
      <c r="BW174" s="21">
        <f t="shared" si="952"/>
        <v>0</v>
      </c>
      <c r="BX174" s="22"/>
      <c r="BY174" s="21"/>
      <c r="BZ174" s="22"/>
      <c r="CA174" s="21"/>
      <c r="CB174" s="22"/>
      <c r="CC174" s="21"/>
      <c r="CD174" s="22"/>
      <c r="CE174" s="21"/>
      <c r="CF174" s="22"/>
      <c r="CG174" s="21"/>
      <c r="CH174" s="22"/>
      <c r="CI174" s="21"/>
      <c r="CJ174" s="22">
        <f t="shared" si="956"/>
        <v>0</v>
      </c>
      <c r="CK174" s="21"/>
      <c r="CL174" s="22">
        <f t="shared" si="957"/>
        <v>0</v>
      </c>
      <c r="CM174" s="21"/>
      <c r="CN174" s="22">
        <f t="shared" si="958"/>
        <v>0</v>
      </c>
      <c r="CO174" s="21"/>
      <c r="CP174" s="22">
        <f t="shared" si="959"/>
        <v>0</v>
      </c>
      <c r="CQ174" s="21"/>
      <c r="CR174" s="22">
        <f t="shared" si="960"/>
        <v>0</v>
      </c>
      <c r="CS174" s="21"/>
      <c r="CT174" s="22">
        <f t="shared" si="961"/>
        <v>0</v>
      </c>
      <c r="CU174" s="21"/>
      <c r="CV174" s="22">
        <f t="shared" si="962"/>
        <v>0</v>
      </c>
      <c r="CW174" s="21"/>
      <c r="CX174" s="22">
        <f t="shared" si="963"/>
        <v>0</v>
      </c>
      <c r="CY174" s="40"/>
      <c r="CZ174" s="22">
        <f t="shared" si="964"/>
        <v>0</v>
      </c>
      <c r="DA174" s="16" t="s">
        <v>253</v>
      </c>
      <c r="DB174" s="7" t="s">
        <v>28</v>
      </c>
      <c r="DC174" s="5"/>
    </row>
    <row r="175" spans="1:107" ht="56.25" hidden="1" x14ac:dyDescent="0.3">
      <c r="A175" s="1" t="s">
        <v>201</v>
      </c>
      <c r="B175" s="33" t="s">
        <v>254</v>
      </c>
      <c r="C175" s="33" t="s">
        <v>255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>
        <f t="shared" si="925"/>
        <v>0</v>
      </c>
      <c r="Q175" s="21"/>
      <c r="R175" s="21">
        <f t="shared" si="926"/>
        <v>0</v>
      </c>
      <c r="S175" s="21"/>
      <c r="T175" s="21">
        <f t="shared" si="927"/>
        <v>0</v>
      </c>
      <c r="U175" s="21"/>
      <c r="V175" s="21">
        <f t="shared" si="928"/>
        <v>0</v>
      </c>
      <c r="W175" s="21"/>
      <c r="X175" s="21">
        <f t="shared" si="929"/>
        <v>0</v>
      </c>
      <c r="Y175" s="21"/>
      <c r="Z175" s="21">
        <f t="shared" si="930"/>
        <v>0</v>
      </c>
      <c r="AA175" s="21"/>
      <c r="AB175" s="21">
        <f t="shared" si="931"/>
        <v>0</v>
      </c>
      <c r="AC175" s="21"/>
      <c r="AD175" s="21">
        <f t="shared" si="932"/>
        <v>0</v>
      </c>
      <c r="AE175" s="21"/>
      <c r="AF175" s="21">
        <f t="shared" si="933"/>
        <v>0</v>
      </c>
      <c r="AG175" s="21"/>
      <c r="AH175" s="21">
        <f t="shared" si="934"/>
        <v>0</v>
      </c>
      <c r="AI175" s="21"/>
      <c r="AJ175" s="21">
        <f t="shared" si="935"/>
        <v>0</v>
      </c>
      <c r="AK175" s="21"/>
      <c r="AL175" s="21">
        <f t="shared" si="936"/>
        <v>0</v>
      </c>
      <c r="AM175" s="21"/>
      <c r="AN175" s="21">
        <f t="shared" si="937"/>
        <v>0</v>
      </c>
      <c r="AO175" s="21"/>
      <c r="AP175" s="21">
        <f t="shared" si="938"/>
        <v>0</v>
      </c>
      <c r="AQ175" s="40"/>
      <c r="AR175" s="21">
        <f t="shared" si="939"/>
        <v>0</v>
      </c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>
        <f t="shared" si="943"/>
        <v>0</v>
      </c>
      <c r="BF175" s="21"/>
      <c r="BG175" s="21">
        <f t="shared" si="944"/>
        <v>0</v>
      </c>
      <c r="BH175" s="21"/>
      <c r="BI175" s="21">
        <f t="shared" si="945"/>
        <v>0</v>
      </c>
      <c r="BJ175" s="21"/>
      <c r="BK175" s="21">
        <f t="shared" si="946"/>
        <v>0</v>
      </c>
      <c r="BL175" s="21"/>
      <c r="BM175" s="21">
        <f t="shared" si="947"/>
        <v>0</v>
      </c>
      <c r="BN175" s="21"/>
      <c r="BO175" s="21">
        <f t="shared" si="948"/>
        <v>0</v>
      </c>
      <c r="BP175" s="21"/>
      <c r="BQ175" s="21">
        <f t="shared" si="949"/>
        <v>0</v>
      </c>
      <c r="BR175" s="21"/>
      <c r="BS175" s="21">
        <f t="shared" si="950"/>
        <v>0</v>
      </c>
      <c r="BT175" s="21"/>
      <c r="BU175" s="21">
        <f t="shared" si="951"/>
        <v>0</v>
      </c>
      <c r="BV175" s="40"/>
      <c r="BW175" s="21">
        <f t="shared" si="952"/>
        <v>0</v>
      </c>
      <c r="BX175" s="22"/>
      <c r="BY175" s="21"/>
      <c r="BZ175" s="22"/>
      <c r="CA175" s="21"/>
      <c r="CB175" s="22"/>
      <c r="CC175" s="21"/>
      <c r="CD175" s="22"/>
      <c r="CE175" s="21"/>
      <c r="CF175" s="22"/>
      <c r="CG175" s="21"/>
      <c r="CH175" s="22"/>
      <c r="CI175" s="21"/>
      <c r="CJ175" s="22">
        <f t="shared" si="956"/>
        <v>0</v>
      </c>
      <c r="CK175" s="21"/>
      <c r="CL175" s="22">
        <f t="shared" si="957"/>
        <v>0</v>
      </c>
      <c r="CM175" s="21"/>
      <c r="CN175" s="22">
        <f t="shared" si="958"/>
        <v>0</v>
      </c>
      <c r="CO175" s="21"/>
      <c r="CP175" s="22">
        <f t="shared" si="959"/>
        <v>0</v>
      </c>
      <c r="CQ175" s="21"/>
      <c r="CR175" s="22">
        <f t="shared" si="960"/>
        <v>0</v>
      </c>
      <c r="CS175" s="21"/>
      <c r="CT175" s="22">
        <f t="shared" si="961"/>
        <v>0</v>
      </c>
      <c r="CU175" s="21"/>
      <c r="CV175" s="22">
        <f t="shared" si="962"/>
        <v>0</v>
      </c>
      <c r="CW175" s="21"/>
      <c r="CX175" s="22">
        <f t="shared" si="963"/>
        <v>0</v>
      </c>
      <c r="CY175" s="40"/>
      <c r="CZ175" s="22">
        <f t="shared" si="964"/>
        <v>0</v>
      </c>
      <c r="DA175" s="16" t="s">
        <v>256</v>
      </c>
      <c r="DB175" s="7" t="s">
        <v>28</v>
      </c>
      <c r="DC175" s="5"/>
    </row>
    <row r="176" spans="1:107" ht="56.25" x14ac:dyDescent="0.3">
      <c r="A176" s="1" t="s">
        <v>193</v>
      </c>
      <c r="B176" s="64" t="s">
        <v>252</v>
      </c>
      <c r="C176" s="64" t="s">
        <v>58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>
        <f t="shared" si="925"/>
        <v>0</v>
      </c>
      <c r="Q176" s="21"/>
      <c r="R176" s="21">
        <f t="shared" si="926"/>
        <v>0</v>
      </c>
      <c r="S176" s="21"/>
      <c r="T176" s="21">
        <f t="shared" si="927"/>
        <v>0</v>
      </c>
      <c r="U176" s="21"/>
      <c r="V176" s="21">
        <f t="shared" si="928"/>
        <v>0</v>
      </c>
      <c r="W176" s="21"/>
      <c r="X176" s="21">
        <f t="shared" si="929"/>
        <v>0</v>
      </c>
      <c r="Y176" s="21"/>
      <c r="Z176" s="21">
        <f t="shared" si="930"/>
        <v>0</v>
      </c>
      <c r="AA176" s="21"/>
      <c r="AB176" s="21">
        <f t="shared" si="931"/>
        <v>0</v>
      </c>
      <c r="AC176" s="21"/>
      <c r="AD176" s="21">
        <f t="shared" si="932"/>
        <v>0</v>
      </c>
      <c r="AE176" s="21"/>
      <c r="AF176" s="21">
        <f t="shared" si="933"/>
        <v>0</v>
      </c>
      <c r="AG176" s="21"/>
      <c r="AH176" s="21">
        <f t="shared" si="934"/>
        <v>0</v>
      </c>
      <c r="AI176" s="21"/>
      <c r="AJ176" s="21">
        <f t="shared" si="935"/>
        <v>0</v>
      </c>
      <c r="AK176" s="21"/>
      <c r="AL176" s="21">
        <f t="shared" si="936"/>
        <v>0</v>
      </c>
      <c r="AM176" s="21"/>
      <c r="AN176" s="21">
        <f t="shared" si="937"/>
        <v>0</v>
      </c>
      <c r="AO176" s="21"/>
      <c r="AP176" s="21">
        <f t="shared" si="938"/>
        <v>0</v>
      </c>
      <c r="AQ176" s="40"/>
      <c r="AR176" s="21">
        <f t="shared" si="939"/>
        <v>0</v>
      </c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>
        <v>11301.947</v>
      </c>
      <c r="BE176" s="21">
        <f t="shared" si="943"/>
        <v>11301.947</v>
      </c>
      <c r="BF176" s="21"/>
      <c r="BG176" s="21">
        <f t="shared" si="944"/>
        <v>11301.947</v>
      </c>
      <c r="BH176" s="21"/>
      <c r="BI176" s="21">
        <f t="shared" si="945"/>
        <v>11301.947</v>
      </c>
      <c r="BJ176" s="21"/>
      <c r="BK176" s="21">
        <f t="shared" si="946"/>
        <v>11301.947</v>
      </c>
      <c r="BL176" s="21"/>
      <c r="BM176" s="21">
        <f t="shared" si="947"/>
        <v>11301.947</v>
      </c>
      <c r="BN176" s="21"/>
      <c r="BO176" s="21">
        <f t="shared" si="948"/>
        <v>11301.947</v>
      </c>
      <c r="BP176" s="21"/>
      <c r="BQ176" s="21">
        <f t="shared" si="949"/>
        <v>11301.947</v>
      </c>
      <c r="BR176" s="21"/>
      <c r="BS176" s="21">
        <f t="shared" si="950"/>
        <v>11301.947</v>
      </c>
      <c r="BT176" s="21"/>
      <c r="BU176" s="21">
        <f t="shared" si="951"/>
        <v>11301.947</v>
      </c>
      <c r="BV176" s="40"/>
      <c r="BW176" s="21">
        <f t="shared" si="952"/>
        <v>11301.947</v>
      </c>
      <c r="BX176" s="22"/>
      <c r="BY176" s="21"/>
      <c r="BZ176" s="22"/>
      <c r="CA176" s="21"/>
      <c r="CB176" s="22"/>
      <c r="CC176" s="21"/>
      <c r="CD176" s="22"/>
      <c r="CE176" s="21"/>
      <c r="CF176" s="22"/>
      <c r="CG176" s="21"/>
      <c r="CH176" s="22"/>
      <c r="CI176" s="21"/>
      <c r="CJ176" s="22">
        <f t="shared" si="956"/>
        <v>0</v>
      </c>
      <c r="CK176" s="21"/>
      <c r="CL176" s="22">
        <f t="shared" si="957"/>
        <v>0</v>
      </c>
      <c r="CM176" s="21"/>
      <c r="CN176" s="22">
        <f t="shared" si="958"/>
        <v>0</v>
      </c>
      <c r="CO176" s="21"/>
      <c r="CP176" s="22">
        <f t="shared" si="959"/>
        <v>0</v>
      </c>
      <c r="CQ176" s="21"/>
      <c r="CR176" s="22">
        <f t="shared" si="960"/>
        <v>0</v>
      </c>
      <c r="CS176" s="21"/>
      <c r="CT176" s="22">
        <f t="shared" si="961"/>
        <v>0</v>
      </c>
      <c r="CU176" s="21"/>
      <c r="CV176" s="22">
        <f t="shared" si="962"/>
        <v>0</v>
      </c>
      <c r="CW176" s="21"/>
      <c r="CX176" s="22">
        <f t="shared" si="963"/>
        <v>0</v>
      </c>
      <c r="CY176" s="40"/>
      <c r="CZ176" s="22">
        <f t="shared" si="964"/>
        <v>0</v>
      </c>
      <c r="DA176" s="16" t="s">
        <v>253</v>
      </c>
      <c r="DC176" s="5"/>
    </row>
    <row r="177" spans="1:108" ht="56.25" x14ac:dyDescent="0.3">
      <c r="A177" s="1" t="s">
        <v>194</v>
      </c>
      <c r="B177" s="64" t="s">
        <v>264</v>
      </c>
      <c r="C177" s="64" t="s">
        <v>58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>
        <f t="shared" si="929"/>
        <v>0</v>
      </c>
      <c r="Y177" s="21"/>
      <c r="Z177" s="21">
        <f t="shared" si="930"/>
        <v>0</v>
      </c>
      <c r="AA177" s="21"/>
      <c r="AB177" s="21">
        <f t="shared" si="931"/>
        <v>0</v>
      </c>
      <c r="AC177" s="21"/>
      <c r="AD177" s="21">
        <f t="shared" si="932"/>
        <v>0</v>
      </c>
      <c r="AE177" s="21"/>
      <c r="AF177" s="21">
        <f t="shared" si="933"/>
        <v>0</v>
      </c>
      <c r="AG177" s="21"/>
      <c r="AH177" s="21">
        <f t="shared" si="934"/>
        <v>0</v>
      </c>
      <c r="AI177" s="21"/>
      <c r="AJ177" s="21">
        <f t="shared" si="935"/>
        <v>0</v>
      </c>
      <c r="AK177" s="21"/>
      <c r="AL177" s="21">
        <f t="shared" si="936"/>
        <v>0</v>
      </c>
      <c r="AM177" s="21"/>
      <c r="AN177" s="21">
        <f t="shared" si="937"/>
        <v>0</v>
      </c>
      <c r="AO177" s="21"/>
      <c r="AP177" s="21">
        <f t="shared" si="938"/>
        <v>0</v>
      </c>
      <c r="AQ177" s="40"/>
      <c r="AR177" s="21">
        <f t="shared" si="939"/>
        <v>0</v>
      </c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>
        <f>BH179+BH180</f>
        <v>7655.86</v>
      </c>
      <c r="BI177" s="21">
        <f t="shared" si="945"/>
        <v>7655.86</v>
      </c>
      <c r="BJ177" s="21">
        <f>BJ179+BJ180</f>
        <v>0</v>
      </c>
      <c r="BK177" s="21">
        <f t="shared" si="946"/>
        <v>7655.86</v>
      </c>
      <c r="BL177" s="21">
        <f>BL179+BL180</f>
        <v>0</v>
      </c>
      <c r="BM177" s="21">
        <f t="shared" si="947"/>
        <v>7655.86</v>
      </c>
      <c r="BN177" s="21">
        <f>BN179+BN180</f>
        <v>0</v>
      </c>
      <c r="BO177" s="21">
        <f t="shared" si="948"/>
        <v>7655.86</v>
      </c>
      <c r="BP177" s="21">
        <f>BP179+BP180</f>
        <v>0</v>
      </c>
      <c r="BQ177" s="21">
        <f t="shared" si="949"/>
        <v>7655.86</v>
      </c>
      <c r="BR177" s="21">
        <f>BR179+BR180</f>
        <v>-3863.7</v>
      </c>
      <c r="BS177" s="21">
        <f t="shared" si="950"/>
        <v>3792.16</v>
      </c>
      <c r="BT177" s="21">
        <f>BT179+BT180</f>
        <v>0</v>
      </c>
      <c r="BU177" s="21">
        <f t="shared" si="951"/>
        <v>3792.16</v>
      </c>
      <c r="BV177" s="40">
        <f>BV179+BV180</f>
        <v>0</v>
      </c>
      <c r="BW177" s="21">
        <f t="shared" si="952"/>
        <v>3792.16</v>
      </c>
      <c r="BX177" s="22"/>
      <c r="BY177" s="21"/>
      <c r="BZ177" s="22"/>
      <c r="CA177" s="21"/>
      <c r="CB177" s="22"/>
      <c r="CC177" s="21"/>
      <c r="CD177" s="22"/>
      <c r="CE177" s="21"/>
      <c r="CF177" s="22"/>
      <c r="CG177" s="21"/>
      <c r="CH177" s="22"/>
      <c r="CI177" s="21"/>
      <c r="CJ177" s="22"/>
      <c r="CK177" s="21"/>
      <c r="CL177" s="22"/>
      <c r="CM177" s="21"/>
      <c r="CN177" s="22">
        <f t="shared" si="958"/>
        <v>0</v>
      </c>
      <c r="CO177" s="21"/>
      <c r="CP177" s="22">
        <f t="shared" si="959"/>
        <v>0</v>
      </c>
      <c r="CQ177" s="21"/>
      <c r="CR177" s="22">
        <f t="shared" si="960"/>
        <v>0</v>
      </c>
      <c r="CS177" s="21"/>
      <c r="CT177" s="22">
        <f t="shared" si="961"/>
        <v>0</v>
      </c>
      <c r="CU177" s="21">
        <f>CU179+CU180</f>
        <v>3863.7</v>
      </c>
      <c r="CV177" s="22">
        <f t="shared" si="962"/>
        <v>3863.7</v>
      </c>
      <c r="CW177" s="21">
        <f>CW179+CW180</f>
        <v>0</v>
      </c>
      <c r="CX177" s="22">
        <f t="shared" si="963"/>
        <v>3863.7</v>
      </c>
      <c r="CY177" s="40">
        <f>CY179+CY180</f>
        <v>0</v>
      </c>
      <c r="CZ177" s="22">
        <f t="shared" si="964"/>
        <v>3863.7</v>
      </c>
      <c r="DA177" s="16"/>
      <c r="DC177" s="5"/>
    </row>
    <row r="178" spans="1:108" x14ac:dyDescent="0.3">
      <c r="A178" s="1"/>
      <c r="B178" s="64" t="s">
        <v>5</v>
      </c>
      <c r="C178" s="64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40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40"/>
      <c r="BW178" s="21"/>
      <c r="BX178" s="22"/>
      <c r="BY178" s="21"/>
      <c r="BZ178" s="22"/>
      <c r="CA178" s="21"/>
      <c r="CB178" s="22"/>
      <c r="CC178" s="21"/>
      <c r="CD178" s="22"/>
      <c r="CE178" s="21"/>
      <c r="CF178" s="22"/>
      <c r="CG178" s="21"/>
      <c r="CH178" s="22"/>
      <c r="CI178" s="21"/>
      <c r="CJ178" s="22"/>
      <c r="CK178" s="21"/>
      <c r="CL178" s="22"/>
      <c r="CM178" s="21"/>
      <c r="CN178" s="22"/>
      <c r="CO178" s="21"/>
      <c r="CP178" s="22"/>
      <c r="CQ178" s="21"/>
      <c r="CR178" s="22"/>
      <c r="CS178" s="21"/>
      <c r="CT178" s="22"/>
      <c r="CU178" s="21"/>
      <c r="CV178" s="22"/>
      <c r="CW178" s="21"/>
      <c r="CX178" s="22"/>
      <c r="CY178" s="40"/>
      <c r="CZ178" s="22"/>
      <c r="DA178" s="16"/>
      <c r="DC178" s="5"/>
    </row>
    <row r="179" spans="1:108" hidden="1" x14ac:dyDescent="0.3">
      <c r="A179" s="1"/>
      <c r="B179" s="15" t="s">
        <v>6</v>
      </c>
      <c r="C179" s="33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>
        <f t="shared" si="929"/>
        <v>0</v>
      </c>
      <c r="Y179" s="21"/>
      <c r="Z179" s="21">
        <f t="shared" ref="Z179:Z182" si="965">X179+Y179</f>
        <v>0</v>
      </c>
      <c r="AA179" s="21"/>
      <c r="AB179" s="21">
        <f t="shared" ref="AB179:AB182" si="966">Z179+AA179</f>
        <v>0</v>
      </c>
      <c r="AC179" s="21"/>
      <c r="AD179" s="21">
        <f t="shared" ref="AD179:AD182" si="967">AB179+AC179</f>
        <v>0</v>
      </c>
      <c r="AE179" s="21"/>
      <c r="AF179" s="21">
        <f t="shared" ref="AF179:AF182" si="968">AD179+AE179</f>
        <v>0</v>
      </c>
      <c r="AG179" s="21"/>
      <c r="AH179" s="21">
        <f t="shared" ref="AH179:AH182" si="969">AF179+AG179</f>
        <v>0</v>
      </c>
      <c r="AI179" s="21"/>
      <c r="AJ179" s="21">
        <f t="shared" ref="AJ179:AJ182" si="970">AH179+AI179</f>
        <v>0</v>
      </c>
      <c r="AK179" s="21"/>
      <c r="AL179" s="21">
        <f t="shared" ref="AL179:AL182" si="971">AJ179+AK179</f>
        <v>0</v>
      </c>
      <c r="AM179" s="21"/>
      <c r="AN179" s="21">
        <f t="shared" ref="AN179:AN182" si="972">AL179+AM179</f>
        <v>0</v>
      </c>
      <c r="AO179" s="21"/>
      <c r="AP179" s="21">
        <f t="shared" ref="AP179:AP182" si="973">AN179+AO179</f>
        <v>0</v>
      </c>
      <c r="AQ179" s="40"/>
      <c r="AR179" s="21">
        <f t="shared" ref="AR179:AR182" si="974">AP179+AQ179</f>
        <v>0</v>
      </c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>
        <v>1913.96</v>
      </c>
      <c r="BI179" s="21">
        <f t="shared" si="945"/>
        <v>1913.96</v>
      </c>
      <c r="BJ179" s="21"/>
      <c r="BK179" s="21">
        <f t="shared" ref="BK179:BK182" si="975">BI179+BJ179</f>
        <v>1913.96</v>
      </c>
      <c r="BL179" s="21"/>
      <c r="BM179" s="21">
        <f t="shared" ref="BM179:BM182" si="976">BK179+BL179</f>
        <v>1913.96</v>
      </c>
      <c r="BN179" s="21"/>
      <c r="BO179" s="21">
        <f t="shared" ref="BO179:BO182" si="977">BM179+BN179</f>
        <v>1913.96</v>
      </c>
      <c r="BP179" s="21"/>
      <c r="BQ179" s="21">
        <f t="shared" ref="BQ179:BQ182" si="978">BO179+BP179</f>
        <v>1913.96</v>
      </c>
      <c r="BR179" s="21"/>
      <c r="BS179" s="21">
        <f t="shared" ref="BS179:BS182" si="979">BQ179+BR179</f>
        <v>1913.96</v>
      </c>
      <c r="BT179" s="21"/>
      <c r="BU179" s="21">
        <f t="shared" ref="BU179:BU182" si="980">BS179+BT179</f>
        <v>1913.96</v>
      </c>
      <c r="BV179" s="40"/>
      <c r="BW179" s="21">
        <f t="shared" ref="BW179:BW182" si="981">BU179+BV179</f>
        <v>1913.96</v>
      </c>
      <c r="BX179" s="22"/>
      <c r="BY179" s="21"/>
      <c r="BZ179" s="22"/>
      <c r="CA179" s="21"/>
      <c r="CB179" s="22"/>
      <c r="CC179" s="21"/>
      <c r="CD179" s="22"/>
      <c r="CE179" s="21"/>
      <c r="CF179" s="22"/>
      <c r="CG179" s="21"/>
      <c r="CH179" s="22"/>
      <c r="CI179" s="21"/>
      <c r="CJ179" s="22"/>
      <c r="CK179" s="21"/>
      <c r="CL179" s="22"/>
      <c r="CM179" s="21"/>
      <c r="CN179" s="22">
        <f t="shared" si="958"/>
        <v>0</v>
      </c>
      <c r="CO179" s="21"/>
      <c r="CP179" s="22">
        <f t="shared" ref="CP179:CP182" si="982">CN179+CO179</f>
        <v>0</v>
      </c>
      <c r="CQ179" s="21"/>
      <c r="CR179" s="22">
        <f t="shared" ref="CR179:CR182" si="983">CP179+CQ179</f>
        <v>0</v>
      </c>
      <c r="CS179" s="21"/>
      <c r="CT179" s="22">
        <f t="shared" ref="CT179:CT182" si="984">CR179+CS179</f>
        <v>0</v>
      </c>
      <c r="CU179" s="21"/>
      <c r="CV179" s="22">
        <f t="shared" ref="CV179:CV182" si="985">CT179+CU179</f>
        <v>0</v>
      </c>
      <c r="CW179" s="21"/>
      <c r="CX179" s="22">
        <f t="shared" ref="CX179:CX182" si="986">CV179+CW179</f>
        <v>0</v>
      </c>
      <c r="CY179" s="40"/>
      <c r="CZ179" s="22">
        <f t="shared" ref="CZ179:CZ182" si="987">CX179+CY179</f>
        <v>0</v>
      </c>
      <c r="DA179" s="16" t="s">
        <v>265</v>
      </c>
      <c r="DB179" s="7" t="s">
        <v>28</v>
      </c>
      <c r="DC179" s="5"/>
    </row>
    <row r="180" spans="1:108" x14ac:dyDescent="0.3">
      <c r="A180" s="1"/>
      <c r="B180" s="64" t="s">
        <v>16</v>
      </c>
      <c r="C180" s="64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>
        <f t="shared" si="929"/>
        <v>0</v>
      </c>
      <c r="Y180" s="21"/>
      <c r="Z180" s="21">
        <f t="shared" si="965"/>
        <v>0</v>
      </c>
      <c r="AA180" s="21"/>
      <c r="AB180" s="21">
        <f t="shared" si="966"/>
        <v>0</v>
      </c>
      <c r="AC180" s="21"/>
      <c r="AD180" s="21">
        <f t="shared" si="967"/>
        <v>0</v>
      </c>
      <c r="AE180" s="21"/>
      <c r="AF180" s="21">
        <f t="shared" si="968"/>
        <v>0</v>
      </c>
      <c r="AG180" s="21"/>
      <c r="AH180" s="21">
        <f t="shared" si="969"/>
        <v>0</v>
      </c>
      <c r="AI180" s="21"/>
      <c r="AJ180" s="21">
        <f t="shared" si="970"/>
        <v>0</v>
      </c>
      <c r="AK180" s="21"/>
      <c r="AL180" s="21">
        <f t="shared" si="971"/>
        <v>0</v>
      </c>
      <c r="AM180" s="21"/>
      <c r="AN180" s="21">
        <f t="shared" si="972"/>
        <v>0</v>
      </c>
      <c r="AO180" s="21"/>
      <c r="AP180" s="21">
        <f t="shared" si="973"/>
        <v>0</v>
      </c>
      <c r="AQ180" s="40"/>
      <c r="AR180" s="21">
        <f t="shared" si="974"/>
        <v>0</v>
      </c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>
        <v>5741.9</v>
      </c>
      <c r="BI180" s="21">
        <f t="shared" si="945"/>
        <v>5741.9</v>
      </c>
      <c r="BJ180" s="21"/>
      <c r="BK180" s="21">
        <f t="shared" si="975"/>
        <v>5741.9</v>
      </c>
      <c r="BL180" s="21"/>
      <c r="BM180" s="21">
        <f t="shared" si="976"/>
        <v>5741.9</v>
      </c>
      <c r="BN180" s="21"/>
      <c r="BO180" s="21">
        <f t="shared" si="977"/>
        <v>5741.9</v>
      </c>
      <c r="BP180" s="21"/>
      <c r="BQ180" s="21">
        <f t="shared" si="978"/>
        <v>5741.9</v>
      </c>
      <c r="BR180" s="21">
        <v>-3863.7</v>
      </c>
      <c r="BS180" s="21">
        <f t="shared" si="979"/>
        <v>1878.1999999999998</v>
      </c>
      <c r="BT180" s="21"/>
      <c r="BU180" s="21">
        <f t="shared" si="980"/>
        <v>1878.1999999999998</v>
      </c>
      <c r="BV180" s="40"/>
      <c r="BW180" s="21">
        <f t="shared" si="981"/>
        <v>1878.1999999999998</v>
      </c>
      <c r="BX180" s="22"/>
      <c r="BY180" s="21"/>
      <c r="BZ180" s="22"/>
      <c r="CA180" s="21"/>
      <c r="CB180" s="22"/>
      <c r="CC180" s="21"/>
      <c r="CD180" s="22"/>
      <c r="CE180" s="21"/>
      <c r="CF180" s="22"/>
      <c r="CG180" s="21"/>
      <c r="CH180" s="22"/>
      <c r="CI180" s="21"/>
      <c r="CJ180" s="22"/>
      <c r="CK180" s="21"/>
      <c r="CL180" s="22"/>
      <c r="CM180" s="21"/>
      <c r="CN180" s="22">
        <f t="shared" si="958"/>
        <v>0</v>
      </c>
      <c r="CO180" s="21"/>
      <c r="CP180" s="22">
        <f t="shared" si="982"/>
        <v>0</v>
      </c>
      <c r="CQ180" s="21"/>
      <c r="CR180" s="22">
        <f t="shared" si="983"/>
        <v>0</v>
      </c>
      <c r="CS180" s="21"/>
      <c r="CT180" s="22">
        <f t="shared" si="984"/>
        <v>0</v>
      </c>
      <c r="CU180" s="21">
        <v>3863.7</v>
      </c>
      <c r="CV180" s="22">
        <f t="shared" si="985"/>
        <v>3863.7</v>
      </c>
      <c r="CW180" s="21"/>
      <c r="CX180" s="22">
        <f t="shared" si="986"/>
        <v>3863.7</v>
      </c>
      <c r="CY180" s="40"/>
      <c r="CZ180" s="22">
        <f t="shared" si="987"/>
        <v>3863.7</v>
      </c>
      <c r="DA180" s="16" t="s">
        <v>177</v>
      </c>
      <c r="DC180" s="5"/>
    </row>
    <row r="181" spans="1:108" ht="56.25" x14ac:dyDescent="0.3">
      <c r="A181" s="1" t="s">
        <v>195</v>
      </c>
      <c r="B181" s="64" t="s">
        <v>273</v>
      </c>
      <c r="C181" s="64" t="s">
        <v>58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>
        <f t="shared" si="966"/>
        <v>0</v>
      </c>
      <c r="AC181" s="21"/>
      <c r="AD181" s="21">
        <f t="shared" si="967"/>
        <v>0</v>
      </c>
      <c r="AE181" s="21"/>
      <c r="AF181" s="21">
        <f t="shared" si="968"/>
        <v>0</v>
      </c>
      <c r="AG181" s="21"/>
      <c r="AH181" s="21">
        <f t="shared" si="969"/>
        <v>0</v>
      </c>
      <c r="AI181" s="21"/>
      <c r="AJ181" s="21">
        <f t="shared" si="970"/>
        <v>0</v>
      </c>
      <c r="AK181" s="21"/>
      <c r="AL181" s="21">
        <f t="shared" si="971"/>
        <v>0</v>
      </c>
      <c r="AM181" s="21"/>
      <c r="AN181" s="21">
        <f t="shared" si="972"/>
        <v>0</v>
      </c>
      <c r="AO181" s="21"/>
      <c r="AP181" s="21">
        <f t="shared" si="973"/>
        <v>0</v>
      </c>
      <c r="AQ181" s="40"/>
      <c r="AR181" s="21">
        <f t="shared" si="974"/>
        <v>0</v>
      </c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>
        <v>44609.355000000003</v>
      </c>
      <c r="BM181" s="21">
        <f t="shared" si="976"/>
        <v>44609.355000000003</v>
      </c>
      <c r="BN181" s="21">
        <v>-41855.85</v>
      </c>
      <c r="BO181" s="21">
        <f t="shared" si="977"/>
        <v>2753.5050000000047</v>
      </c>
      <c r="BP181" s="21"/>
      <c r="BQ181" s="21">
        <f t="shared" si="978"/>
        <v>2753.5050000000047</v>
      </c>
      <c r="BR181" s="21"/>
      <c r="BS181" s="21">
        <f t="shared" si="979"/>
        <v>2753.5050000000047</v>
      </c>
      <c r="BT181" s="21"/>
      <c r="BU181" s="21">
        <f t="shared" si="980"/>
        <v>2753.5050000000047</v>
      </c>
      <c r="BV181" s="40"/>
      <c r="BW181" s="21">
        <f t="shared" si="981"/>
        <v>2753.5050000000047</v>
      </c>
      <c r="BX181" s="22"/>
      <c r="BY181" s="21"/>
      <c r="BZ181" s="22"/>
      <c r="CA181" s="21"/>
      <c r="CB181" s="22"/>
      <c r="CC181" s="21"/>
      <c r="CD181" s="22"/>
      <c r="CE181" s="21"/>
      <c r="CF181" s="22"/>
      <c r="CG181" s="21"/>
      <c r="CH181" s="22"/>
      <c r="CI181" s="21"/>
      <c r="CJ181" s="22"/>
      <c r="CK181" s="21"/>
      <c r="CL181" s="22"/>
      <c r="CM181" s="21"/>
      <c r="CN181" s="22"/>
      <c r="CO181" s="21"/>
      <c r="CP181" s="22">
        <f t="shared" si="982"/>
        <v>0</v>
      </c>
      <c r="CQ181" s="21"/>
      <c r="CR181" s="22">
        <f t="shared" si="983"/>
        <v>0</v>
      </c>
      <c r="CS181" s="21"/>
      <c r="CT181" s="22">
        <f t="shared" si="984"/>
        <v>0</v>
      </c>
      <c r="CU181" s="21"/>
      <c r="CV181" s="22">
        <f t="shared" si="985"/>
        <v>0</v>
      </c>
      <c r="CW181" s="21"/>
      <c r="CX181" s="22">
        <f t="shared" si="986"/>
        <v>0</v>
      </c>
      <c r="CY181" s="40"/>
      <c r="CZ181" s="22">
        <f t="shared" si="987"/>
        <v>0</v>
      </c>
      <c r="DA181" s="16" t="s">
        <v>272</v>
      </c>
      <c r="DC181" s="5"/>
    </row>
    <row r="182" spans="1:108" x14ac:dyDescent="0.3">
      <c r="A182" s="1"/>
      <c r="B182" s="64" t="s">
        <v>88</v>
      </c>
      <c r="C182" s="64"/>
      <c r="D182" s="46">
        <f>D187+D188</f>
        <v>142743.1</v>
      </c>
      <c r="E182" s="46">
        <f>E187+E188</f>
        <v>0</v>
      </c>
      <c r="F182" s="46">
        <f t="shared" ref="F182:F235" si="988">D182+E182</f>
        <v>142743.1</v>
      </c>
      <c r="G182" s="46">
        <f>G187+G188</f>
        <v>0</v>
      </c>
      <c r="H182" s="46">
        <f t="shared" si="924"/>
        <v>142743.1</v>
      </c>
      <c r="I182" s="46">
        <f>I187+I188</f>
        <v>0</v>
      </c>
      <c r="J182" s="46">
        <f>H182+I182</f>
        <v>142743.1</v>
      </c>
      <c r="K182" s="46">
        <f>K187+K188</f>
        <v>0</v>
      </c>
      <c r="L182" s="46">
        <f>J182+K182</f>
        <v>142743.1</v>
      </c>
      <c r="M182" s="46">
        <f>M187+M188</f>
        <v>0</v>
      </c>
      <c r="N182" s="46">
        <f>L182+M182</f>
        <v>142743.1</v>
      </c>
      <c r="O182" s="46">
        <f>O187+O188</f>
        <v>0</v>
      </c>
      <c r="P182" s="46">
        <f t="shared" si="925"/>
        <v>142743.1</v>
      </c>
      <c r="Q182" s="46">
        <f>Q187+Q188</f>
        <v>0</v>
      </c>
      <c r="R182" s="46">
        <f t="shared" si="926"/>
        <v>142743.1</v>
      </c>
      <c r="S182" s="46">
        <f>S187+S188</f>
        <v>0</v>
      </c>
      <c r="T182" s="46">
        <f t="shared" si="927"/>
        <v>142743.1</v>
      </c>
      <c r="U182" s="46">
        <f>U187+U188</f>
        <v>0</v>
      </c>
      <c r="V182" s="46">
        <f t="shared" si="928"/>
        <v>142743.1</v>
      </c>
      <c r="W182" s="46">
        <f>W187+W188</f>
        <v>0</v>
      </c>
      <c r="X182" s="46">
        <f t="shared" si="929"/>
        <v>142743.1</v>
      </c>
      <c r="Y182" s="46">
        <f>Y187+Y188</f>
        <v>0</v>
      </c>
      <c r="Z182" s="46">
        <f t="shared" si="965"/>
        <v>142743.1</v>
      </c>
      <c r="AA182" s="46">
        <f>AA187+AA188</f>
        <v>0</v>
      </c>
      <c r="AB182" s="46">
        <f t="shared" si="966"/>
        <v>142743.1</v>
      </c>
      <c r="AC182" s="46">
        <f>AC187+AC188</f>
        <v>0</v>
      </c>
      <c r="AD182" s="46">
        <f t="shared" si="967"/>
        <v>142743.1</v>
      </c>
      <c r="AE182" s="46">
        <f>AE187+AE188</f>
        <v>0</v>
      </c>
      <c r="AF182" s="46">
        <f t="shared" si="968"/>
        <v>142743.1</v>
      </c>
      <c r="AG182" s="46">
        <f>AG187+AG188</f>
        <v>0</v>
      </c>
      <c r="AH182" s="46">
        <f t="shared" si="969"/>
        <v>142743.1</v>
      </c>
      <c r="AI182" s="46">
        <f>AI187+AI188</f>
        <v>1980527.051</v>
      </c>
      <c r="AJ182" s="46">
        <f t="shared" si="970"/>
        <v>2123270.1510000001</v>
      </c>
      <c r="AK182" s="46">
        <f>AK187+AK188</f>
        <v>0</v>
      </c>
      <c r="AL182" s="46">
        <f t="shared" si="971"/>
        <v>2123270.1510000001</v>
      </c>
      <c r="AM182" s="46">
        <f>AM187+AM188</f>
        <v>0</v>
      </c>
      <c r="AN182" s="46">
        <f t="shared" si="972"/>
        <v>2123270.1510000001</v>
      </c>
      <c r="AO182" s="22">
        <f>AO187+AO188</f>
        <v>0</v>
      </c>
      <c r="AP182" s="46">
        <f t="shared" si="973"/>
        <v>2123270.1510000001</v>
      </c>
      <c r="AQ182" s="46">
        <f>AQ187+AQ188</f>
        <v>-34686.639000000003</v>
      </c>
      <c r="AR182" s="22">
        <f t="shared" si="974"/>
        <v>2088583.5120000001</v>
      </c>
      <c r="AS182" s="46">
        <f t="shared" ref="AS182:BX182" si="989">AS187+AS188</f>
        <v>71197.200000000012</v>
      </c>
      <c r="AT182" s="46">
        <f>AT187+AT188</f>
        <v>0</v>
      </c>
      <c r="AU182" s="46">
        <f t="shared" ref="AU182:AU235" si="990">AS182+AT182</f>
        <v>71197.200000000012</v>
      </c>
      <c r="AV182" s="46">
        <f>AV187+AV188</f>
        <v>0</v>
      </c>
      <c r="AW182" s="46">
        <f>AU182+AV182</f>
        <v>71197.200000000012</v>
      </c>
      <c r="AX182" s="46">
        <f>AX187+AX188</f>
        <v>0</v>
      </c>
      <c r="AY182" s="46">
        <f t="shared" si="940"/>
        <v>71197.200000000012</v>
      </c>
      <c r="AZ182" s="46">
        <f>AZ187+AZ188</f>
        <v>0</v>
      </c>
      <c r="BA182" s="46">
        <f t="shared" si="941"/>
        <v>71197.200000000012</v>
      </c>
      <c r="BB182" s="46">
        <f>BB187+BB188</f>
        <v>0</v>
      </c>
      <c r="BC182" s="46">
        <f t="shared" si="942"/>
        <v>71197.200000000012</v>
      </c>
      <c r="BD182" s="46">
        <f>BD187+BD188</f>
        <v>0</v>
      </c>
      <c r="BE182" s="46">
        <f t="shared" si="943"/>
        <v>71197.200000000012</v>
      </c>
      <c r="BF182" s="46">
        <f>BF187+BF188</f>
        <v>0</v>
      </c>
      <c r="BG182" s="46">
        <f t="shared" si="944"/>
        <v>71197.200000000012</v>
      </c>
      <c r="BH182" s="46">
        <f>BH187+BH188</f>
        <v>0</v>
      </c>
      <c r="BI182" s="46">
        <f t="shared" si="945"/>
        <v>71197.200000000012</v>
      </c>
      <c r="BJ182" s="46">
        <f>BJ187+BJ188</f>
        <v>0</v>
      </c>
      <c r="BK182" s="46">
        <f t="shared" si="975"/>
        <v>71197.200000000012</v>
      </c>
      <c r="BL182" s="46">
        <f>BL187+BL188</f>
        <v>0</v>
      </c>
      <c r="BM182" s="46">
        <f t="shared" si="976"/>
        <v>71197.200000000012</v>
      </c>
      <c r="BN182" s="46">
        <f>BN187+BN188</f>
        <v>0</v>
      </c>
      <c r="BO182" s="46">
        <f t="shared" si="977"/>
        <v>71197.200000000012</v>
      </c>
      <c r="BP182" s="46">
        <f>BP187+BP188</f>
        <v>0</v>
      </c>
      <c r="BQ182" s="46">
        <f t="shared" si="978"/>
        <v>71197.200000000012</v>
      </c>
      <c r="BR182" s="46">
        <f>BR187+BR188</f>
        <v>1018117.318</v>
      </c>
      <c r="BS182" s="46">
        <f t="shared" si="979"/>
        <v>1089314.5179999999</v>
      </c>
      <c r="BT182" s="46">
        <f>BT187+BT188</f>
        <v>0</v>
      </c>
      <c r="BU182" s="46">
        <f t="shared" si="980"/>
        <v>1089314.5179999999</v>
      </c>
      <c r="BV182" s="46">
        <f>BV187+BV188</f>
        <v>0</v>
      </c>
      <c r="BW182" s="22">
        <f t="shared" si="981"/>
        <v>1089314.5179999999</v>
      </c>
      <c r="BX182" s="46">
        <f t="shared" si="989"/>
        <v>18552.5</v>
      </c>
      <c r="BY182" s="46">
        <f>BY187+BY188</f>
        <v>0</v>
      </c>
      <c r="BZ182" s="46">
        <f t="shared" ref="BZ182:BZ235" si="991">BX182+BY182</f>
        <v>18552.5</v>
      </c>
      <c r="CA182" s="46">
        <f>CA187+CA188</f>
        <v>0</v>
      </c>
      <c r="CB182" s="46">
        <f>BZ182+CA182</f>
        <v>18552.5</v>
      </c>
      <c r="CC182" s="46">
        <f>CC187+CC188</f>
        <v>0</v>
      </c>
      <c r="CD182" s="46">
        <f t="shared" si="953"/>
        <v>18552.5</v>
      </c>
      <c r="CE182" s="46">
        <f>CE187+CE188</f>
        <v>0</v>
      </c>
      <c r="CF182" s="46">
        <f t="shared" si="954"/>
        <v>18552.5</v>
      </c>
      <c r="CG182" s="46">
        <f>CG187+CG188</f>
        <v>0</v>
      </c>
      <c r="CH182" s="46">
        <f t="shared" si="955"/>
        <v>18552.5</v>
      </c>
      <c r="CI182" s="46">
        <f>CI187+CI188</f>
        <v>0</v>
      </c>
      <c r="CJ182" s="46">
        <f t="shared" si="956"/>
        <v>18552.5</v>
      </c>
      <c r="CK182" s="46">
        <f>CK187+CK188</f>
        <v>0</v>
      </c>
      <c r="CL182" s="46">
        <f t="shared" si="957"/>
        <v>18552.5</v>
      </c>
      <c r="CM182" s="46">
        <f>CM187+CM188</f>
        <v>0</v>
      </c>
      <c r="CN182" s="46">
        <f t="shared" si="958"/>
        <v>18552.5</v>
      </c>
      <c r="CO182" s="46">
        <f>CO187+CO188</f>
        <v>0</v>
      </c>
      <c r="CP182" s="46">
        <f t="shared" si="982"/>
        <v>18552.5</v>
      </c>
      <c r="CQ182" s="46">
        <f>CQ187+CQ188</f>
        <v>0</v>
      </c>
      <c r="CR182" s="46">
        <f t="shared" si="983"/>
        <v>18552.5</v>
      </c>
      <c r="CS182" s="46">
        <f>CS187+CS188</f>
        <v>0</v>
      </c>
      <c r="CT182" s="46">
        <f t="shared" si="984"/>
        <v>18552.5</v>
      </c>
      <c r="CU182" s="46">
        <f>CU187+CU188</f>
        <v>357357.5</v>
      </c>
      <c r="CV182" s="46">
        <f t="shared" si="985"/>
        <v>375910</v>
      </c>
      <c r="CW182" s="46">
        <f>CW187+CW188</f>
        <v>0</v>
      </c>
      <c r="CX182" s="46">
        <f t="shared" si="986"/>
        <v>375910</v>
      </c>
      <c r="CY182" s="46">
        <f>CY187+CY188</f>
        <v>0</v>
      </c>
      <c r="CZ182" s="22">
        <f t="shared" si="987"/>
        <v>375910</v>
      </c>
      <c r="DA182" s="47"/>
      <c r="DB182" s="48"/>
      <c r="DC182" s="55"/>
      <c r="DD182" s="49"/>
    </row>
    <row r="183" spans="1:108" x14ac:dyDescent="0.3">
      <c r="A183" s="1"/>
      <c r="B183" s="64" t="s">
        <v>5</v>
      </c>
      <c r="C183" s="64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22"/>
      <c r="AP183" s="46"/>
      <c r="AQ183" s="46"/>
      <c r="AR183" s="22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22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22"/>
      <c r="DA183" s="47"/>
      <c r="DB183" s="48"/>
      <c r="DC183" s="55"/>
      <c r="DD183" s="49"/>
    </row>
    <row r="184" spans="1:108" s="49" customFormat="1" hidden="1" x14ac:dyDescent="0.3">
      <c r="A184" s="44"/>
      <c r="B184" s="59" t="s">
        <v>6</v>
      </c>
      <c r="C184" s="60"/>
      <c r="D184" s="46">
        <f>D189</f>
        <v>37541.5</v>
      </c>
      <c r="E184" s="46">
        <f>E189</f>
        <v>0</v>
      </c>
      <c r="F184" s="46">
        <f t="shared" si="988"/>
        <v>37541.5</v>
      </c>
      <c r="G184" s="46">
        <f>G189</f>
        <v>0</v>
      </c>
      <c r="H184" s="46">
        <f t="shared" ref="H184:H187" si="992">F184+G184</f>
        <v>37541.5</v>
      </c>
      <c r="I184" s="46">
        <f>I189</f>
        <v>0</v>
      </c>
      <c r="J184" s="46">
        <f>H184+I184</f>
        <v>37541.5</v>
      </c>
      <c r="K184" s="46">
        <f>K189</f>
        <v>0</v>
      </c>
      <c r="L184" s="46">
        <f>J184+K184</f>
        <v>37541.5</v>
      </c>
      <c r="M184" s="46">
        <f>M189</f>
        <v>0</v>
      </c>
      <c r="N184" s="46">
        <f>L184+M184</f>
        <v>37541.5</v>
      </c>
      <c r="O184" s="46">
        <f>O189</f>
        <v>0</v>
      </c>
      <c r="P184" s="46">
        <f>N184+O184</f>
        <v>37541.5</v>
      </c>
      <c r="Q184" s="46">
        <f>Q189</f>
        <v>0</v>
      </c>
      <c r="R184" s="46">
        <f>P184+Q184</f>
        <v>37541.5</v>
      </c>
      <c r="S184" s="46">
        <f>S189</f>
        <v>0</v>
      </c>
      <c r="T184" s="46">
        <f>R184+S184</f>
        <v>37541.5</v>
      </c>
      <c r="U184" s="46">
        <f>U189</f>
        <v>0</v>
      </c>
      <c r="V184" s="46">
        <f>T184+U184</f>
        <v>37541.5</v>
      </c>
      <c r="W184" s="46">
        <f>W189</f>
        <v>0</v>
      </c>
      <c r="X184" s="46">
        <f>V184+W184</f>
        <v>37541.5</v>
      </c>
      <c r="Y184" s="46">
        <f>Y189</f>
        <v>0</v>
      </c>
      <c r="Z184" s="46">
        <f>X184+Y184</f>
        <v>37541.5</v>
      </c>
      <c r="AA184" s="46">
        <f>AA189</f>
        <v>0</v>
      </c>
      <c r="AB184" s="46">
        <f>Z184+AA184</f>
        <v>37541.5</v>
      </c>
      <c r="AC184" s="46">
        <f>AC189</f>
        <v>0</v>
      </c>
      <c r="AD184" s="46">
        <f>AB184+AC184</f>
        <v>37541.5</v>
      </c>
      <c r="AE184" s="46">
        <f>AE189</f>
        <v>0</v>
      </c>
      <c r="AF184" s="46">
        <f>AD184+AE184</f>
        <v>37541.5</v>
      </c>
      <c r="AG184" s="46">
        <f>AG189</f>
        <v>0</v>
      </c>
      <c r="AH184" s="46">
        <f>AF184+AG184</f>
        <v>37541.5</v>
      </c>
      <c r="AI184" s="46">
        <f>AI189</f>
        <v>-769.74900000000343</v>
      </c>
      <c r="AJ184" s="46">
        <f>AH184+AI184</f>
        <v>36771.750999999997</v>
      </c>
      <c r="AK184" s="46">
        <f>AK189</f>
        <v>0</v>
      </c>
      <c r="AL184" s="46">
        <f>AJ184+AK184</f>
        <v>36771.750999999997</v>
      </c>
      <c r="AM184" s="46">
        <f>AM189</f>
        <v>0</v>
      </c>
      <c r="AN184" s="46">
        <f>AL184+AM184</f>
        <v>36771.750999999997</v>
      </c>
      <c r="AO184" s="22">
        <f>AO189</f>
        <v>0</v>
      </c>
      <c r="AP184" s="46">
        <f>AN184+AO184</f>
        <v>36771.750999999997</v>
      </c>
      <c r="AQ184" s="46">
        <f>AQ189</f>
        <v>-34686.639000000003</v>
      </c>
      <c r="AR184" s="46">
        <f>AP184+AQ184</f>
        <v>2085.1119999999937</v>
      </c>
      <c r="AS184" s="46">
        <f t="shared" ref="AS184:BX184" si="993">AS189</f>
        <v>18724.900000000001</v>
      </c>
      <c r="AT184" s="46">
        <f>AT189</f>
        <v>0</v>
      </c>
      <c r="AU184" s="46">
        <f t="shared" si="990"/>
        <v>18724.900000000001</v>
      </c>
      <c r="AV184" s="46">
        <f>AV189</f>
        <v>0</v>
      </c>
      <c r="AW184" s="46">
        <f>AU184+AV184</f>
        <v>18724.900000000001</v>
      </c>
      <c r="AX184" s="46">
        <f>AX189</f>
        <v>0</v>
      </c>
      <c r="AY184" s="46">
        <f t="shared" ref="AY184:AY187" si="994">AW184+AX184</f>
        <v>18724.900000000001</v>
      </c>
      <c r="AZ184" s="46">
        <f>AZ189</f>
        <v>0</v>
      </c>
      <c r="BA184" s="46">
        <f t="shared" ref="BA184:BA187" si="995">AY184+AZ184</f>
        <v>18724.900000000001</v>
      </c>
      <c r="BB184" s="46">
        <f>BB189</f>
        <v>0</v>
      </c>
      <c r="BC184" s="46">
        <f t="shared" ref="BC184:BC187" si="996">BA184+BB184</f>
        <v>18724.900000000001</v>
      </c>
      <c r="BD184" s="46">
        <f>BD189</f>
        <v>0</v>
      </c>
      <c r="BE184" s="46">
        <f t="shared" ref="BE184:BE187" si="997">BC184+BD184</f>
        <v>18724.900000000001</v>
      </c>
      <c r="BF184" s="46">
        <f>BF189</f>
        <v>0</v>
      </c>
      <c r="BG184" s="46">
        <f t="shared" ref="BG184:BG187" si="998">BE184+BF184</f>
        <v>18724.900000000001</v>
      </c>
      <c r="BH184" s="46">
        <f>BH189</f>
        <v>0</v>
      </c>
      <c r="BI184" s="46">
        <f t="shared" ref="BI184:BI187" si="999">BG184+BH184</f>
        <v>18724.900000000001</v>
      </c>
      <c r="BJ184" s="46">
        <f>BJ189</f>
        <v>0</v>
      </c>
      <c r="BK184" s="46">
        <f t="shared" ref="BK184:BK187" si="1000">BI184+BJ184</f>
        <v>18724.900000000001</v>
      </c>
      <c r="BL184" s="46">
        <f>BL189</f>
        <v>0</v>
      </c>
      <c r="BM184" s="46">
        <f t="shared" ref="BM184:BM187" si="1001">BK184+BL184</f>
        <v>18724.900000000001</v>
      </c>
      <c r="BN184" s="46">
        <f>BN189</f>
        <v>0</v>
      </c>
      <c r="BO184" s="46">
        <f t="shared" ref="BO184:BO187" si="1002">BM184+BN184</f>
        <v>18724.900000000001</v>
      </c>
      <c r="BP184" s="46">
        <f>BP189</f>
        <v>0</v>
      </c>
      <c r="BQ184" s="46">
        <f t="shared" ref="BQ184:BQ187" si="1003">BO184+BP184</f>
        <v>18724.900000000001</v>
      </c>
      <c r="BR184" s="46">
        <f>BR189</f>
        <v>-353.28200000000288</v>
      </c>
      <c r="BS184" s="46">
        <f t="shared" ref="BS184:BS187" si="1004">BQ184+BR184</f>
        <v>18371.617999999999</v>
      </c>
      <c r="BT184" s="46">
        <f>BT189</f>
        <v>0</v>
      </c>
      <c r="BU184" s="46">
        <f t="shared" ref="BU184:BU187" si="1005">BS184+BT184</f>
        <v>18371.617999999999</v>
      </c>
      <c r="BV184" s="46">
        <f>BV189</f>
        <v>0</v>
      </c>
      <c r="BW184" s="46">
        <f t="shared" ref="BW184:BW187" si="1006">BU184+BV184</f>
        <v>18371.617999999999</v>
      </c>
      <c r="BX184" s="46">
        <f t="shared" si="993"/>
        <v>4879.3</v>
      </c>
      <c r="BY184" s="46">
        <f>BY189</f>
        <v>0</v>
      </c>
      <c r="BZ184" s="46">
        <f t="shared" si="991"/>
        <v>4879.3</v>
      </c>
      <c r="CA184" s="46">
        <f>CA189</f>
        <v>0</v>
      </c>
      <c r="CB184" s="46">
        <f>BZ184+CA184</f>
        <v>4879.3</v>
      </c>
      <c r="CC184" s="46">
        <f>CC189</f>
        <v>0</v>
      </c>
      <c r="CD184" s="46">
        <f t="shared" ref="CD184:CD187" si="1007">CB184+CC184</f>
        <v>4879.3</v>
      </c>
      <c r="CE184" s="46">
        <f>CE189</f>
        <v>0</v>
      </c>
      <c r="CF184" s="46">
        <f t="shared" ref="CF184:CF187" si="1008">CD184+CE184</f>
        <v>4879.3</v>
      </c>
      <c r="CG184" s="46">
        <f>CG189</f>
        <v>0</v>
      </c>
      <c r="CH184" s="46">
        <f t="shared" ref="CH184:CH187" si="1009">CF184+CG184</f>
        <v>4879.3</v>
      </c>
      <c r="CI184" s="46">
        <f>CI189</f>
        <v>0</v>
      </c>
      <c r="CJ184" s="46">
        <f t="shared" ref="CJ184:CJ187" si="1010">CH184+CI184</f>
        <v>4879.3</v>
      </c>
      <c r="CK184" s="46">
        <f>CK189</f>
        <v>0</v>
      </c>
      <c r="CL184" s="46">
        <f t="shared" ref="CL184:CL187" si="1011">CJ184+CK184</f>
        <v>4879.3</v>
      </c>
      <c r="CM184" s="46">
        <f>CM189</f>
        <v>0</v>
      </c>
      <c r="CN184" s="46">
        <f t="shared" ref="CN184:CN187" si="1012">CL184+CM184</f>
        <v>4879.3</v>
      </c>
      <c r="CO184" s="46">
        <f>CO189</f>
        <v>0</v>
      </c>
      <c r="CP184" s="46">
        <f t="shared" ref="CP184:CP187" si="1013">CN184+CO184</f>
        <v>4879.3</v>
      </c>
      <c r="CQ184" s="46">
        <f>CQ189</f>
        <v>0</v>
      </c>
      <c r="CR184" s="46">
        <f t="shared" ref="CR184:CR187" si="1014">CP184+CQ184</f>
        <v>4879.3</v>
      </c>
      <c r="CS184" s="46">
        <f>CS189</f>
        <v>0</v>
      </c>
      <c r="CT184" s="46">
        <f t="shared" ref="CT184:CT187" si="1015">CR184+CS184</f>
        <v>4879.3</v>
      </c>
      <c r="CU184" s="46">
        <f>CU189</f>
        <v>0</v>
      </c>
      <c r="CV184" s="46">
        <f t="shared" ref="CV184:CV187" si="1016">CT184+CU184</f>
        <v>4879.3</v>
      </c>
      <c r="CW184" s="46">
        <f>CW189</f>
        <v>0</v>
      </c>
      <c r="CX184" s="46">
        <f t="shared" ref="CX184:CX187" si="1017">CV184+CW184</f>
        <v>4879.3</v>
      </c>
      <c r="CY184" s="46">
        <f>CY189</f>
        <v>0</v>
      </c>
      <c r="CZ184" s="46">
        <f t="shared" ref="CZ184:CZ187" si="1018">CX184+CY184</f>
        <v>4879.3</v>
      </c>
      <c r="DA184" s="47"/>
      <c r="DB184" s="48" t="s">
        <v>28</v>
      </c>
      <c r="DC184" s="55"/>
    </row>
    <row r="185" spans="1:108" x14ac:dyDescent="0.3">
      <c r="A185" s="1"/>
      <c r="B185" s="64" t="s">
        <v>24</v>
      </c>
      <c r="C185" s="64"/>
      <c r="D185" s="46">
        <f>D190</f>
        <v>105201.60000000001</v>
      </c>
      <c r="E185" s="46">
        <f>E190</f>
        <v>0</v>
      </c>
      <c r="F185" s="46">
        <f t="shared" si="988"/>
        <v>105201.60000000001</v>
      </c>
      <c r="G185" s="46">
        <f>G190</f>
        <v>0</v>
      </c>
      <c r="H185" s="46">
        <f t="shared" si="992"/>
        <v>105201.60000000001</v>
      </c>
      <c r="I185" s="46">
        <f>I190</f>
        <v>0</v>
      </c>
      <c r="J185" s="46">
        <f>H185+I185</f>
        <v>105201.60000000001</v>
      </c>
      <c r="K185" s="46">
        <f>K190</f>
        <v>0</v>
      </c>
      <c r="L185" s="46">
        <f>J185+K185</f>
        <v>105201.60000000001</v>
      </c>
      <c r="M185" s="46">
        <f>M190</f>
        <v>0</v>
      </c>
      <c r="N185" s="46">
        <f>L185+M185</f>
        <v>105201.60000000001</v>
      </c>
      <c r="O185" s="46">
        <f>O190</f>
        <v>0</v>
      </c>
      <c r="P185" s="46">
        <f>N185+O185</f>
        <v>105201.60000000001</v>
      </c>
      <c r="Q185" s="46">
        <f>Q190</f>
        <v>0</v>
      </c>
      <c r="R185" s="46">
        <f>P185+Q185</f>
        <v>105201.60000000001</v>
      </c>
      <c r="S185" s="46">
        <f>S190</f>
        <v>0</v>
      </c>
      <c r="T185" s="46">
        <f>R185+S185</f>
        <v>105201.60000000001</v>
      </c>
      <c r="U185" s="46">
        <f>U190</f>
        <v>0</v>
      </c>
      <c r="V185" s="46">
        <f>T185+U185</f>
        <v>105201.60000000001</v>
      </c>
      <c r="W185" s="46">
        <f>W190</f>
        <v>0</v>
      </c>
      <c r="X185" s="46">
        <f>V185+W185</f>
        <v>105201.60000000001</v>
      </c>
      <c r="Y185" s="46">
        <f>Y190</f>
        <v>0</v>
      </c>
      <c r="Z185" s="46">
        <f>X185+Y185</f>
        <v>105201.60000000001</v>
      </c>
      <c r="AA185" s="46">
        <f>AA190</f>
        <v>0</v>
      </c>
      <c r="AB185" s="46">
        <f>Z185+AA185</f>
        <v>105201.60000000001</v>
      </c>
      <c r="AC185" s="46">
        <f>AC190</f>
        <v>0</v>
      </c>
      <c r="AD185" s="46">
        <f>AB185+AC185</f>
        <v>105201.60000000001</v>
      </c>
      <c r="AE185" s="46">
        <f>AE190</f>
        <v>0</v>
      </c>
      <c r="AF185" s="46">
        <f>AD185+AE185</f>
        <v>105201.60000000001</v>
      </c>
      <c r="AG185" s="46">
        <f>AG190</f>
        <v>0</v>
      </c>
      <c r="AH185" s="46">
        <f>AF185+AG185</f>
        <v>105201.60000000001</v>
      </c>
      <c r="AI185" s="46">
        <f>AI190</f>
        <v>2421.3999999999942</v>
      </c>
      <c r="AJ185" s="46">
        <f>AH185+AI185</f>
        <v>107623</v>
      </c>
      <c r="AK185" s="46">
        <f>AK190</f>
        <v>0</v>
      </c>
      <c r="AL185" s="46">
        <f>AJ185+AK185</f>
        <v>107623</v>
      </c>
      <c r="AM185" s="46">
        <f>AM190</f>
        <v>0</v>
      </c>
      <c r="AN185" s="46">
        <f>AL185+AM185</f>
        <v>107623</v>
      </c>
      <c r="AO185" s="22">
        <f>AO190</f>
        <v>0</v>
      </c>
      <c r="AP185" s="46">
        <f>AN185+AO185</f>
        <v>107623</v>
      </c>
      <c r="AQ185" s="46">
        <f>AQ190</f>
        <v>0</v>
      </c>
      <c r="AR185" s="22">
        <f>AP185+AQ185</f>
        <v>107623</v>
      </c>
      <c r="AS185" s="46">
        <f t="shared" ref="AS185:BX185" si="1019">AS190</f>
        <v>52472.3</v>
      </c>
      <c r="AT185" s="46">
        <f>AT190</f>
        <v>0</v>
      </c>
      <c r="AU185" s="46">
        <f t="shared" si="990"/>
        <v>52472.3</v>
      </c>
      <c r="AV185" s="46">
        <f>AV190</f>
        <v>0</v>
      </c>
      <c r="AW185" s="46">
        <f>AU185+AV185</f>
        <v>52472.3</v>
      </c>
      <c r="AX185" s="46">
        <f>AX190</f>
        <v>0</v>
      </c>
      <c r="AY185" s="46">
        <f t="shared" si="994"/>
        <v>52472.3</v>
      </c>
      <c r="AZ185" s="46">
        <f>AZ190</f>
        <v>0</v>
      </c>
      <c r="BA185" s="46">
        <f t="shared" si="995"/>
        <v>52472.3</v>
      </c>
      <c r="BB185" s="46">
        <f>BB190</f>
        <v>0</v>
      </c>
      <c r="BC185" s="46">
        <f t="shared" si="996"/>
        <v>52472.3</v>
      </c>
      <c r="BD185" s="46">
        <f>BD190</f>
        <v>0</v>
      </c>
      <c r="BE185" s="46">
        <f t="shared" si="997"/>
        <v>52472.3</v>
      </c>
      <c r="BF185" s="46">
        <f>BF190</f>
        <v>0</v>
      </c>
      <c r="BG185" s="46">
        <f t="shared" si="998"/>
        <v>52472.3</v>
      </c>
      <c r="BH185" s="46">
        <f>BH190</f>
        <v>0</v>
      </c>
      <c r="BI185" s="46">
        <f t="shared" si="999"/>
        <v>52472.3</v>
      </c>
      <c r="BJ185" s="46">
        <f>BJ190</f>
        <v>0</v>
      </c>
      <c r="BK185" s="46">
        <f t="shared" si="1000"/>
        <v>52472.3</v>
      </c>
      <c r="BL185" s="46">
        <f>BL190</f>
        <v>0</v>
      </c>
      <c r="BM185" s="46">
        <f t="shared" si="1001"/>
        <v>52472.3</v>
      </c>
      <c r="BN185" s="46">
        <f>BN190</f>
        <v>0</v>
      </c>
      <c r="BO185" s="46">
        <f t="shared" si="1002"/>
        <v>52472.3</v>
      </c>
      <c r="BP185" s="46">
        <f>BP190</f>
        <v>0</v>
      </c>
      <c r="BQ185" s="46">
        <f t="shared" si="1003"/>
        <v>52472.3</v>
      </c>
      <c r="BR185" s="46">
        <f>BR190</f>
        <v>2360</v>
      </c>
      <c r="BS185" s="46">
        <f t="shared" si="1004"/>
        <v>54832.3</v>
      </c>
      <c r="BT185" s="46">
        <f>BT190</f>
        <v>0</v>
      </c>
      <c r="BU185" s="46">
        <f t="shared" si="1005"/>
        <v>54832.3</v>
      </c>
      <c r="BV185" s="46">
        <f>BV190</f>
        <v>0</v>
      </c>
      <c r="BW185" s="22">
        <f t="shared" si="1006"/>
        <v>54832.3</v>
      </c>
      <c r="BX185" s="46">
        <f t="shared" si="1019"/>
        <v>13673.2</v>
      </c>
      <c r="BY185" s="46">
        <f>BY190</f>
        <v>0</v>
      </c>
      <c r="BZ185" s="46">
        <f t="shared" si="991"/>
        <v>13673.2</v>
      </c>
      <c r="CA185" s="46">
        <f>CA190</f>
        <v>0</v>
      </c>
      <c r="CB185" s="46">
        <f>BZ185+CA185</f>
        <v>13673.2</v>
      </c>
      <c r="CC185" s="46">
        <f>CC190</f>
        <v>0</v>
      </c>
      <c r="CD185" s="46">
        <f t="shared" si="1007"/>
        <v>13673.2</v>
      </c>
      <c r="CE185" s="46">
        <f>CE190</f>
        <v>0</v>
      </c>
      <c r="CF185" s="46">
        <f t="shared" si="1008"/>
        <v>13673.2</v>
      </c>
      <c r="CG185" s="46">
        <f>CG190</f>
        <v>0</v>
      </c>
      <c r="CH185" s="46">
        <f t="shared" si="1009"/>
        <v>13673.2</v>
      </c>
      <c r="CI185" s="46">
        <f>CI190</f>
        <v>0</v>
      </c>
      <c r="CJ185" s="46">
        <f t="shared" si="1010"/>
        <v>13673.2</v>
      </c>
      <c r="CK185" s="46">
        <f>CK190</f>
        <v>0</v>
      </c>
      <c r="CL185" s="46">
        <f t="shared" si="1011"/>
        <v>13673.2</v>
      </c>
      <c r="CM185" s="46">
        <f>CM190</f>
        <v>0</v>
      </c>
      <c r="CN185" s="46">
        <f t="shared" si="1012"/>
        <v>13673.2</v>
      </c>
      <c r="CO185" s="46">
        <f>CO190</f>
        <v>0</v>
      </c>
      <c r="CP185" s="46">
        <f t="shared" si="1013"/>
        <v>13673.2</v>
      </c>
      <c r="CQ185" s="46">
        <f>CQ190</f>
        <v>0</v>
      </c>
      <c r="CR185" s="46">
        <f t="shared" si="1014"/>
        <v>13673.2</v>
      </c>
      <c r="CS185" s="46">
        <f>CS190</f>
        <v>0</v>
      </c>
      <c r="CT185" s="46">
        <f t="shared" si="1015"/>
        <v>13673.2</v>
      </c>
      <c r="CU185" s="46">
        <f>CU190</f>
        <v>5213.2000000000007</v>
      </c>
      <c r="CV185" s="46">
        <f t="shared" si="1016"/>
        <v>18886.400000000001</v>
      </c>
      <c r="CW185" s="46">
        <f>CW190</f>
        <v>0</v>
      </c>
      <c r="CX185" s="46">
        <f t="shared" si="1017"/>
        <v>18886.400000000001</v>
      </c>
      <c r="CY185" s="46">
        <f>CY190</f>
        <v>0</v>
      </c>
      <c r="CZ185" s="22">
        <f t="shared" si="1018"/>
        <v>18886.400000000001</v>
      </c>
      <c r="DA185" s="47"/>
      <c r="DB185" s="48"/>
      <c r="DC185" s="55"/>
      <c r="DD185" s="49"/>
    </row>
    <row r="186" spans="1:108" x14ac:dyDescent="0.3">
      <c r="A186" s="1"/>
      <c r="B186" s="64" t="s">
        <v>15</v>
      </c>
      <c r="C186" s="64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>
        <f>W191</f>
        <v>0</v>
      </c>
      <c r="X186" s="46">
        <f>V186+W186</f>
        <v>0</v>
      </c>
      <c r="Y186" s="46">
        <f>Y191</f>
        <v>0</v>
      </c>
      <c r="Z186" s="46">
        <f>X186+Y186</f>
        <v>0</v>
      </c>
      <c r="AA186" s="46">
        <f>AA191</f>
        <v>0</v>
      </c>
      <c r="AB186" s="46">
        <f>Z186+AA186</f>
        <v>0</v>
      </c>
      <c r="AC186" s="46">
        <f>AC191</f>
        <v>0</v>
      </c>
      <c r="AD186" s="46">
        <f>AB186+AC186</f>
        <v>0</v>
      </c>
      <c r="AE186" s="46">
        <f>AE191</f>
        <v>0</v>
      </c>
      <c r="AF186" s="46">
        <f>AD186+AE186</f>
        <v>0</v>
      </c>
      <c r="AG186" s="46">
        <f>AG191</f>
        <v>0</v>
      </c>
      <c r="AH186" s="46">
        <f>AF186+AG186</f>
        <v>0</v>
      </c>
      <c r="AI186" s="46">
        <f>AI191</f>
        <v>1978875.4</v>
      </c>
      <c r="AJ186" s="46">
        <f>AH186+AI186</f>
        <v>1978875.4</v>
      </c>
      <c r="AK186" s="46">
        <f>AK191</f>
        <v>0</v>
      </c>
      <c r="AL186" s="46">
        <f>AJ186+AK186</f>
        <v>1978875.4</v>
      </c>
      <c r="AM186" s="46">
        <f>AM191</f>
        <v>0</v>
      </c>
      <c r="AN186" s="46">
        <f>AL186+AM186</f>
        <v>1978875.4</v>
      </c>
      <c r="AO186" s="22">
        <f>AO191</f>
        <v>0</v>
      </c>
      <c r="AP186" s="46">
        <f>AN186+AO186</f>
        <v>1978875.4</v>
      </c>
      <c r="AQ186" s="46">
        <f>AQ191</f>
        <v>0</v>
      </c>
      <c r="AR186" s="22">
        <f>AP186+AQ186</f>
        <v>1978875.4</v>
      </c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>
        <f>BH191</f>
        <v>0</v>
      </c>
      <c r="BI186" s="46">
        <f t="shared" si="999"/>
        <v>0</v>
      </c>
      <c r="BJ186" s="46">
        <f>BJ191</f>
        <v>0</v>
      </c>
      <c r="BK186" s="46">
        <f t="shared" si="1000"/>
        <v>0</v>
      </c>
      <c r="BL186" s="46">
        <f>BL191</f>
        <v>0</v>
      </c>
      <c r="BM186" s="46">
        <f t="shared" si="1001"/>
        <v>0</v>
      </c>
      <c r="BN186" s="46">
        <f>BN191</f>
        <v>0</v>
      </c>
      <c r="BO186" s="46">
        <f t="shared" si="1002"/>
        <v>0</v>
      </c>
      <c r="BP186" s="46">
        <f>BP191</f>
        <v>0</v>
      </c>
      <c r="BQ186" s="46">
        <f t="shared" si="1003"/>
        <v>0</v>
      </c>
      <c r="BR186" s="46">
        <f>BR191</f>
        <v>1016110.6</v>
      </c>
      <c r="BS186" s="46">
        <f t="shared" si="1004"/>
        <v>1016110.6</v>
      </c>
      <c r="BT186" s="46">
        <f>BT191</f>
        <v>0</v>
      </c>
      <c r="BU186" s="46">
        <f t="shared" si="1005"/>
        <v>1016110.6</v>
      </c>
      <c r="BV186" s="46">
        <f>BV191</f>
        <v>0</v>
      </c>
      <c r="BW186" s="22">
        <f t="shared" si="1006"/>
        <v>1016110.6</v>
      </c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>
        <f>CM191</f>
        <v>0</v>
      </c>
      <c r="CN186" s="46">
        <f t="shared" si="1012"/>
        <v>0</v>
      </c>
      <c r="CO186" s="46">
        <f>CO191</f>
        <v>0</v>
      </c>
      <c r="CP186" s="46">
        <f t="shared" si="1013"/>
        <v>0</v>
      </c>
      <c r="CQ186" s="46">
        <f>CQ191</f>
        <v>0</v>
      </c>
      <c r="CR186" s="46">
        <f t="shared" si="1014"/>
        <v>0</v>
      </c>
      <c r="CS186" s="46">
        <f>CS191</f>
        <v>0</v>
      </c>
      <c r="CT186" s="46">
        <f t="shared" si="1015"/>
        <v>0</v>
      </c>
      <c r="CU186" s="46">
        <f>CU191</f>
        <v>352144.3</v>
      </c>
      <c r="CV186" s="46">
        <f t="shared" si="1016"/>
        <v>352144.3</v>
      </c>
      <c r="CW186" s="46">
        <f>CW191</f>
        <v>0</v>
      </c>
      <c r="CX186" s="46">
        <f t="shared" si="1017"/>
        <v>352144.3</v>
      </c>
      <c r="CY186" s="46">
        <f>CY191</f>
        <v>0</v>
      </c>
      <c r="CZ186" s="22">
        <f t="shared" si="1018"/>
        <v>352144.3</v>
      </c>
      <c r="DA186" s="47"/>
      <c r="DB186" s="48"/>
      <c r="DC186" s="55"/>
      <c r="DD186" s="49"/>
    </row>
    <row r="187" spans="1:108" ht="37.5" x14ac:dyDescent="0.3">
      <c r="A187" s="1" t="s">
        <v>196</v>
      </c>
      <c r="B187" s="64" t="s">
        <v>89</v>
      </c>
      <c r="C187" s="65" t="s">
        <v>90</v>
      </c>
      <c r="D187" s="22">
        <f>D189+D190</f>
        <v>142743.1</v>
      </c>
      <c r="E187" s="22">
        <f>E189+E190</f>
        <v>0</v>
      </c>
      <c r="F187" s="22">
        <f t="shared" si="988"/>
        <v>142743.1</v>
      </c>
      <c r="G187" s="22">
        <f>G189+G190</f>
        <v>0</v>
      </c>
      <c r="H187" s="22">
        <f t="shared" si="992"/>
        <v>142743.1</v>
      </c>
      <c r="I187" s="22">
        <f>I189+I190</f>
        <v>0</v>
      </c>
      <c r="J187" s="22">
        <f>H187+I187</f>
        <v>142743.1</v>
      </c>
      <c r="K187" s="22">
        <f>K189+K190</f>
        <v>0</v>
      </c>
      <c r="L187" s="22">
        <f>J187+K187</f>
        <v>142743.1</v>
      </c>
      <c r="M187" s="22">
        <f>M189+M190</f>
        <v>0</v>
      </c>
      <c r="N187" s="22">
        <f>L187+M187</f>
        <v>142743.1</v>
      </c>
      <c r="O187" s="22">
        <f>O189+O190</f>
        <v>0</v>
      </c>
      <c r="P187" s="22">
        <f>N187+O187</f>
        <v>142743.1</v>
      </c>
      <c r="Q187" s="22">
        <f>Q189+Q190</f>
        <v>0</v>
      </c>
      <c r="R187" s="22">
        <f>P187+Q187</f>
        <v>142743.1</v>
      </c>
      <c r="S187" s="22">
        <f>S189+S190</f>
        <v>0</v>
      </c>
      <c r="T187" s="22">
        <f>R187+S187</f>
        <v>142743.1</v>
      </c>
      <c r="U187" s="22">
        <f>U189+U190</f>
        <v>0</v>
      </c>
      <c r="V187" s="22">
        <f>T187+U187</f>
        <v>142743.1</v>
      </c>
      <c r="W187" s="22">
        <f>W189+W190+W191</f>
        <v>0</v>
      </c>
      <c r="X187" s="22">
        <f>V187+W187</f>
        <v>142743.1</v>
      </c>
      <c r="Y187" s="22">
        <f>Y189+Y190+Y191</f>
        <v>0</v>
      </c>
      <c r="Z187" s="22">
        <f>X187+Y187</f>
        <v>142743.1</v>
      </c>
      <c r="AA187" s="22">
        <f>AA189+AA190+AA191</f>
        <v>0</v>
      </c>
      <c r="AB187" s="22">
        <f>Z187+AA187</f>
        <v>142743.1</v>
      </c>
      <c r="AC187" s="22">
        <f>AC189+AC190+AC191</f>
        <v>0</v>
      </c>
      <c r="AD187" s="22">
        <f>AB187+AC187</f>
        <v>142743.1</v>
      </c>
      <c r="AE187" s="22">
        <f>AE189+AE190+AE191</f>
        <v>0</v>
      </c>
      <c r="AF187" s="22">
        <f>AD187+AE187</f>
        <v>142743.1</v>
      </c>
      <c r="AG187" s="22">
        <f>AG189+AG190+AG191</f>
        <v>0</v>
      </c>
      <c r="AH187" s="22">
        <f>AF187+AG187</f>
        <v>142743.1</v>
      </c>
      <c r="AI187" s="22">
        <f>AI189+AI190+AI191</f>
        <v>1980527.051</v>
      </c>
      <c r="AJ187" s="22">
        <f>AH187+AI187</f>
        <v>2123270.1510000001</v>
      </c>
      <c r="AK187" s="22">
        <f>AK189+AK190+AK191</f>
        <v>0</v>
      </c>
      <c r="AL187" s="22">
        <f>AJ187+AK187</f>
        <v>2123270.1510000001</v>
      </c>
      <c r="AM187" s="22">
        <f>AM189+AM190+AM191</f>
        <v>0</v>
      </c>
      <c r="AN187" s="22">
        <f>AL187+AM187</f>
        <v>2123270.1510000001</v>
      </c>
      <c r="AO187" s="22">
        <f>AO189+AO190+AO191</f>
        <v>0</v>
      </c>
      <c r="AP187" s="22">
        <f>AN187+AO187</f>
        <v>2123270.1510000001</v>
      </c>
      <c r="AQ187" s="42">
        <f>AQ189+AQ190+AQ191</f>
        <v>-34686.639000000003</v>
      </c>
      <c r="AR187" s="22">
        <f>AP187+AQ187</f>
        <v>2088583.5120000001</v>
      </c>
      <c r="AS187" s="22">
        <f t="shared" ref="AS187:BX187" si="1020">AS189+AS190</f>
        <v>71197.200000000012</v>
      </c>
      <c r="AT187" s="22">
        <f>AT189+AT190</f>
        <v>0</v>
      </c>
      <c r="AU187" s="22">
        <f t="shared" si="990"/>
        <v>71197.200000000012</v>
      </c>
      <c r="AV187" s="22">
        <f>AV189+AV190</f>
        <v>0</v>
      </c>
      <c r="AW187" s="22">
        <f>AU187+AV187</f>
        <v>71197.200000000012</v>
      </c>
      <c r="AX187" s="22">
        <f>AX189+AX190</f>
        <v>0</v>
      </c>
      <c r="AY187" s="22">
        <f t="shared" si="994"/>
        <v>71197.200000000012</v>
      </c>
      <c r="AZ187" s="22">
        <f>AZ189+AZ190</f>
        <v>0</v>
      </c>
      <c r="BA187" s="22">
        <f t="shared" si="995"/>
        <v>71197.200000000012</v>
      </c>
      <c r="BB187" s="22">
        <f>BB189+BB190</f>
        <v>0</v>
      </c>
      <c r="BC187" s="22">
        <f t="shared" si="996"/>
        <v>71197.200000000012</v>
      </c>
      <c r="BD187" s="22">
        <f>BD189+BD190</f>
        <v>0</v>
      </c>
      <c r="BE187" s="22">
        <f t="shared" si="997"/>
        <v>71197.200000000012</v>
      </c>
      <c r="BF187" s="22">
        <f>BF189+BF190</f>
        <v>0</v>
      </c>
      <c r="BG187" s="22">
        <f t="shared" si="998"/>
        <v>71197.200000000012</v>
      </c>
      <c r="BH187" s="22">
        <f>BH189+BH190+BH191</f>
        <v>0</v>
      </c>
      <c r="BI187" s="22">
        <f t="shared" si="999"/>
        <v>71197.200000000012</v>
      </c>
      <c r="BJ187" s="22">
        <f>BJ189+BJ190+BJ191</f>
        <v>0</v>
      </c>
      <c r="BK187" s="22">
        <f t="shared" si="1000"/>
        <v>71197.200000000012</v>
      </c>
      <c r="BL187" s="22">
        <f>BL189+BL190+BL191</f>
        <v>0</v>
      </c>
      <c r="BM187" s="22">
        <f t="shared" si="1001"/>
        <v>71197.200000000012</v>
      </c>
      <c r="BN187" s="22">
        <f>BN189+BN190+BN191</f>
        <v>0</v>
      </c>
      <c r="BO187" s="22">
        <f t="shared" si="1002"/>
        <v>71197.200000000012</v>
      </c>
      <c r="BP187" s="22">
        <f>BP189+BP190+BP191</f>
        <v>0</v>
      </c>
      <c r="BQ187" s="22">
        <f t="shared" si="1003"/>
        <v>71197.200000000012</v>
      </c>
      <c r="BR187" s="22">
        <f>BR189+BR190+BR191</f>
        <v>1018117.318</v>
      </c>
      <c r="BS187" s="22">
        <f t="shared" si="1004"/>
        <v>1089314.5179999999</v>
      </c>
      <c r="BT187" s="22">
        <f>BT189+BT190+BT191</f>
        <v>0</v>
      </c>
      <c r="BU187" s="22">
        <f t="shared" si="1005"/>
        <v>1089314.5179999999</v>
      </c>
      <c r="BV187" s="42">
        <f>BV189+BV190+BV191</f>
        <v>0</v>
      </c>
      <c r="BW187" s="22">
        <f t="shared" si="1006"/>
        <v>1089314.5179999999</v>
      </c>
      <c r="BX187" s="22">
        <f t="shared" si="1020"/>
        <v>18552.5</v>
      </c>
      <c r="BY187" s="22">
        <f>BY189+BY190</f>
        <v>0</v>
      </c>
      <c r="BZ187" s="22">
        <f t="shared" si="991"/>
        <v>18552.5</v>
      </c>
      <c r="CA187" s="22">
        <f>CA189+CA190</f>
        <v>0</v>
      </c>
      <c r="CB187" s="22">
        <f>BZ187+CA187</f>
        <v>18552.5</v>
      </c>
      <c r="CC187" s="22">
        <f>CC189+CC190</f>
        <v>0</v>
      </c>
      <c r="CD187" s="22">
        <f t="shared" si="1007"/>
        <v>18552.5</v>
      </c>
      <c r="CE187" s="22">
        <f>CE189+CE190</f>
        <v>0</v>
      </c>
      <c r="CF187" s="22">
        <f t="shared" si="1008"/>
        <v>18552.5</v>
      </c>
      <c r="CG187" s="22">
        <f>CG189+CG190</f>
        <v>0</v>
      </c>
      <c r="CH187" s="22">
        <f t="shared" si="1009"/>
        <v>18552.5</v>
      </c>
      <c r="CI187" s="22">
        <f>CI189+CI190</f>
        <v>0</v>
      </c>
      <c r="CJ187" s="22">
        <f t="shared" si="1010"/>
        <v>18552.5</v>
      </c>
      <c r="CK187" s="22">
        <f>CK189+CK190</f>
        <v>0</v>
      </c>
      <c r="CL187" s="22">
        <f t="shared" si="1011"/>
        <v>18552.5</v>
      </c>
      <c r="CM187" s="22">
        <f>CM189+CM190+CM191</f>
        <v>0</v>
      </c>
      <c r="CN187" s="22">
        <f t="shared" si="1012"/>
        <v>18552.5</v>
      </c>
      <c r="CO187" s="22">
        <f>CO189+CO190+CO191</f>
        <v>0</v>
      </c>
      <c r="CP187" s="22">
        <f t="shared" si="1013"/>
        <v>18552.5</v>
      </c>
      <c r="CQ187" s="22">
        <f>CQ189+CQ190+CQ191</f>
        <v>0</v>
      </c>
      <c r="CR187" s="22">
        <f t="shared" si="1014"/>
        <v>18552.5</v>
      </c>
      <c r="CS187" s="22">
        <f>CS189+CS190+CS191</f>
        <v>0</v>
      </c>
      <c r="CT187" s="22">
        <f t="shared" si="1015"/>
        <v>18552.5</v>
      </c>
      <c r="CU187" s="22">
        <f>CU189+CU190+CU191</f>
        <v>357357.5</v>
      </c>
      <c r="CV187" s="22">
        <f t="shared" si="1016"/>
        <v>375910</v>
      </c>
      <c r="CW187" s="22">
        <f>CW189+CW190+CW191</f>
        <v>0</v>
      </c>
      <c r="CX187" s="22">
        <f t="shared" si="1017"/>
        <v>375910</v>
      </c>
      <c r="CY187" s="42">
        <f>CY189+CY190+CY191</f>
        <v>0</v>
      </c>
      <c r="CZ187" s="22">
        <f t="shared" si="1018"/>
        <v>375910</v>
      </c>
      <c r="DA187" s="12"/>
      <c r="DC187" s="5"/>
    </row>
    <row r="188" spans="1:108" x14ac:dyDescent="0.3">
      <c r="A188" s="1"/>
      <c r="B188" s="64" t="s">
        <v>5</v>
      </c>
      <c r="C188" s="65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4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4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42"/>
      <c r="CZ188" s="22"/>
      <c r="DA188" s="12"/>
      <c r="DC188" s="5"/>
    </row>
    <row r="189" spans="1:108" hidden="1" x14ac:dyDescent="0.3">
      <c r="A189" s="1"/>
      <c r="B189" s="15" t="s">
        <v>6</v>
      </c>
      <c r="C189" s="4"/>
      <c r="D189" s="22">
        <v>37541.5</v>
      </c>
      <c r="E189" s="22"/>
      <c r="F189" s="22">
        <f t="shared" si="988"/>
        <v>37541.5</v>
      </c>
      <c r="G189" s="22"/>
      <c r="H189" s="22">
        <f t="shared" ref="H189:H194" si="1021">F189+G189</f>
        <v>37541.5</v>
      </c>
      <c r="I189" s="22"/>
      <c r="J189" s="22">
        <f>H189+I189</f>
        <v>37541.5</v>
      </c>
      <c r="K189" s="22"/>
      <c r="L189" s="22">
        <f>J189+K189</f>
        <v>37541.5</v>
      </c>
      <c r="M189" s="22"/>
      <c r="N189" s="22">
        <f>L189+M189</f>
        <v>37541.5</v>
      </c>
      <c r="O189" s="22"/>
      <c r="P189" s="22">
        <f>N189+O189</f>
        <v>37541.5</v>
      </c>
      <c r="Q189" s="22"/>
      <c r="R189" s="22">
        <f>P189+Q189</f>
        <v>37541.5</v>
      </c>
      <c r="S189" s="22"/>
      <c r="T189" s="22">
        <f>R189+S189</f>
        <v>37541.5</v>
      </c>
      <c r="U189" s="22"/>
      <c r="V189" s="22">
        <f>T189+U189</f>
        <v>37541.5</v>
      </c>
      <c r="W189" s="22"/>
      <c r="X189" s="22">
        <f t="shared" ref="X189:X194" si="1022">V189+W189</f>
        <v>37541.5</v>
      </c>
      <c r="Y189" s="22"/>
      <c r="Z189" s="22">
        <f t="shared" ref="Z189:Z194" si="1023">X189+Y189</f>
        <v>37541.5</v>
      </c>
      <c r="AA189" s="22"/>
      <c r="AB189" s="22">
        <f t="shared" ref="AB189:AB194" si="1024">Z189+AA189</f>
        <v>37541.5</v>
      </c>
      <c r="AC189" s="22"/>
      <c r="AD189" s="22">
        <f t="shared" ref="AD189:AD194" si="1025">AB189+AC189</f>
        <v>37541.5</v>
      </c>
      <c r="AE189" s="22"/>
      <c r="AF189" s="22">
        <f t="shared" ref="AF189:AF194" si="1026">AD189+AE189</f>
        <v>37541.5</v>
      </c>
      <c r="AG189" s="22"/>
      <c r="AH189" s="22">
        <f t="shared" ref="AH189:AH194" si="1027">AF189+AG189</f>
        <v>37541.5</v>
      </c>
      <c r="AI189" s="22">
        <f>-37541.5+36771.751</f>
        <v>-769.74900000000343</v>
      </c>
      <c r="AJ189" s="22">
        <f t="shared" ref="AJ189:AJ194" si="1028">AH189+AI189</f>
        <v>36771.750999999997</v>
      </c>
      <c r="AK189" s="22"/>
      <c r="AL189" s="22">
        <f t="shared" ref="AL189" si="1029">AJ189+AK189</f>
        <v>36771.750999999997</v>
      </c>
      <c r="AM189" s="22"/>
      <c r="AN189" s="22">
        <f t="shared" ref="AN189" si="1030">AL189+AM189</f>
        <v>36771.750999999997</v>
      </c>
      <c r="AO189" s="22"/>
      <c r="AP189" s="22">
        <f t="shared" ref="AP189" si="1031">AN189+AO189</f>
        <v>36771.750999999997</v>
      </c>
      <c r="AQ189" s="42">
        <v>-34686.639000000003</v>
      </c>
      <c r="AR189" s="22">
        <f t="shared" ref="AR189" si="1032">AP189+AQ189</f>
        <v>2085.1119999999937</v>
      </c>
      <c r="AS189" s="22">
        <v>18724.900000000001</v>
      </c>
      <c r="AT189" s="22"/>
      <c r="AU189" s="22">
        <f t="shared" si="990"/>
        <v>18724.900000000001</v>
      </c>
      <c r="AV189" s="22"/>
      <c r="AW189" s="22">
        <f>AU189+AV189</f>
        <v>18724.900000000001</v>
      </c>
      <c r="AX189" s="22"/>
      <c r="AY189" s="22">
        <f t="shared" ref="AY189:AY194" si="1033">AW189+AX189</f>
        <v>18724.900000000001</v>
      </c>
      <c r="AZ189" s="22"/>
      <c r="BA189" s="22">
        <f t="shared" ref="BA189:BA194" si="1034">AY189+AZ189</f>
        <v>18724.900000000001</v>
      </c>
      <c r="BB189" s="22"/>
      <c r="BC189" s="22">
        <f t="shared" ref="BC189:BC194" si="1035">BA189+BB189</f>
        <v>18724.900000000001</v>
      </c>
      <c r="BD189" s="22"/>
      <c r="BE189" s="22">
        <f t="shared" ref="BE189:BE194" si="1036">BC189+BD189</f>
        <v>18724.900000000001</v>
      </c>
      <c r="BF189" s="22"/>
      <c r="BG189" s="22">
        <f t="shared" ref="BG189:BG194" si="1037">BE189+BF189</f>
        <v>18724.900000000001</v>
      </c>
      <c r="BH189" s="22"/>
      <c r="BI189" s="22">
        <f t="shared" ref="BI189:BI194" si="1038">BG189+BH189</f>
        <v>18724.900000000001</v>
      </c>
      <c r="BJ189" s="22"/>
      <c r="BK189" s="22">
        <f t="shared" ref="BK189:BK194" si="1039">BI189+BJ189</f>
        <v>18724.900000000001</v>
      </c>
      <c r="BL189" s="22"/>
      <c r="BM189" s="22">
        <f t="shared" ref="BM189:BM194" si="1040">BK189+BL189</f>
        <v>18724.900000000001</v>
      </c>
      <c r="BN189" s="22"/>
      <c r="BO189" s="22">
        <f t="shared" ref="BO189:BO194" si="1041">BM189+BN189</f>
        <v>18724.900000000001</v>
      </c>
      <c r="BP189" s="22"/>
      <c r="BQ189" s="22">
        <f t="shared" ref="BQ189:BQ194" si="1042">BO189+BP189</f>
        <v>18724.900000000001</v>
      </c>
      <c r="BR189" s="22">
        <f>-18724.9+18371.618</f>
        <v>-353.28200000000288</v>
      </c>
      <c r="BS189" s="22">
        <f t="shared" ref="BS189:BS194" si="1043">BQ189+BR189</f>
        <v>18371.617999999999</v>
      </c>
      <c r="BT189" s="22"/>
      <c r="BU189" s="22">
        <f t="shared" ref="BU189:BU194" si="1044">BS189+BT189</f>
        <v>18371.617999999999</v>
      </c>
      <c r="BV189" s="42"/>
      <c r="BW189" s="22">
        <f t="shared" ref="BW189:BW194" si="1045">BU189+BV189</f>
        <v>18371.617999999999</v>
      </c>
      <c r="BX189" s="22">
        <v>4879.3</v>
      </c>
      <c r="BY189" s="22"/>
      <c r="BZ189" s="22">
        <f t="shared" si="991"/>
        <v>4879.3</v>
      </c>
      <c r="CA189" s="22"/>
      <c r="CB189" s="22">
        <f>BZ189+CA189</f>
        <v>4879.3</v>
      </c>
      <c r="CC189" s="22"/>
      <c r="CD189" s="22">
        <f t="shared" ref="CD189:CD194" si="1046">CB189+CC189</f>
        <v>4879.3</v>
      </c>
      <c r="CE189" s="22"/>
      <c r="CF189" s="22">
        <f t="shared" ref="CF189:CF194" si="1047">CD189+CE189</f>
        <v>4879.3</v>
      </c>
      <c r="CG189" s="22"/>
      <c r="CH189" s="22">
        <f t="shared" ref="CH189:CH194" si="1048">CF189+CG189</f>
        <v>4879.3</v>
      </c>
      <c r="CI189" s="22"/>
      <c r="CJ189" s="22">
        <f t="shared" ref="CJ189:CJ194" si="1049">CH189+CI189</f>
        <v>4879.3</v>
      </c>
      <c r="CK189" s="22"/>
      <c r="CL189" s="22">
        <f t="shared" ref="CL189:CL194" si="1050">CJ189+CK189</f>
        <v>4879.3</v>
      </c>
      <c r="CM189" s="22"/>
      <c r="CN189" s="22">
        <f t="shared" ref="CN189:CN194" si="1051">CL189+CM189</f>
        <v>4879.3</v>
      </c>
      <c r="CO189" s="22"/>
      <c r="CP189" s="22">
        <f t="shared" ref="CP189:CP194" si="1052">CN189+CO189</f>
        <v>4879.3</v>
      </c>
      <c r="CQ189" s="22"/>
      <c r="CR189" s="22">
        <f t="shared" ref="CR189:CR194" si="1053">CP189+CQ189</f>
        <v>4879.3</v>
      </c>
      <c r="CS189" s="22"/>
      <c r="CT189" s="22">
        <f t="shared" ref="CT189:CT194" si="1054">CR189+CS189</f>
        <v>4879.3</v>
      </c>
      <c r="CU189" s="22">
        <f>-4879.3+4879.3</f>
        <v>0</v>
      </c>
      <c r="CV189" s="22">
        <f t="shared" ref="CV189:CV194" si="1055">CT189+CU189</f>
        <v>4879.3</v>
      </c>
      <c r="CW189" s="22">
        <f>-4879.3+4879.3</f>
        <v>0</v>
      </c>
      <c r="CX189" s="22">
        <f t="shared" ref="CX189:CX194" si="1056">CV189+CW189</f>
        <v>4879.3</v>
      </c>
      <c r="CY189" s="42">
        <f>-4879.3+4879.3</f>
        <v>0</v>
      </c>
      <c r="CZ189" s="22">
        <f t="shared" ref="CZ189:CZ194" si="1057">CX189+CY189</f>
        <v>4879.3</v>
      </c>
      <c r="DA189" s="12" t="s">
        <v>267</v>
      </c>
      <c r="DB189" s="7" t="s">
        <v>28</v>
      </c>
      <c r="DC189" s="5"/>
    </row>
    <row r="190" spans="1:108" x14ac:dyDescent="0.3">
      <c r="A190" s="1"/>
      <c r="B190" s="64" t="s">
        <v>24</v>
      </c>
      <c r="C190" s="65"/>
      <c r="D190" s="22">
        <v>105201.60000000001</v>
      </c>
      <c r="E190" s="22"/>
      <c r="F190" s="22">
        <f t="shared" si="988"/>
        <v>105201.60000000001</v>
      </c>
      <c r="G190" s="22"/>
      <c r="H190" s="22">
        <f t="shared" si="1021"/>
        <v>105201.60000000001</v>
      </c>
      <c r="I190" s="22"/>
      <c r="J190" s="22">
        <f>H190+I190</f>
        <v>105201.60000000001</v>
      </c>
      <c r="K190" s="22"/>
      <c r="L190" s="22">
        <f>J190+K190</f>
        <v>105201.60000000001</v>
      </c>
      <c r="M190" s="22"/>
      <c r="N190" s="22">
        <f>L190+M190</f>
        <v>105201.60000000001</v>
      </c>
      <c r="O190" s="22"/>
      <c r="P190" s="22">
        <f>N190+O190</f>
        <v>105201.60000000001</v>
      </c>
      <c r="Q190" s="22"/>
      <c r="R190" s="22">
        <f>P190+Q190</f>
        <v>105201.60000000001</v>
      </c>
      <c r="S190" s="22"/>
      <c r="T190" s="22">
        <f>R190+S190</f>
        <v>105201.60000000001</v>
      </c>
      <c r="U190" s="22"/>
      <c r="V190" s="22">
        <f>T190+U190</f>
        <v>105201.60000000001</v>
      </c>
      <c r="W190" s="22"/>
      <c r="X190" s="22">
        <f t="shared" si="1022"/>
        <v>105201.60000000001</v>
      </c>
      <c r="Y190" s="22"/>
      <c r="Z190" s="22">
        <f t="shared" si="1023"/>
        <v>105201.60000000001</v>
      </c>
      <c r="AA190" s="22"/>
      <c r="AB190" s="22">
        <f t="shared" si="1024"/>
        <v>105201.60000000001</v>
      </c>
      <c r="AC190" s="22"/>
      <c r="AD190" s="22">
        <f t="shared" si="1025"/>
        <v>105201.60000000001</v>
      </c>
      <c r="AE190" s="22"/>
      <c r="AF190" s="22">
        <f t="shared" si="1026"/>
        <v>105201.60000000001</v>
      </c>
      <c r="AG190" s="22"/>
      <c r="AH190" s="22">
        <f t="shared" si="1027"/>
        <v>105201.60000000001</v>
      </c>
      <c r="AI190" s="22">
        <f>-105201.6+107623</f>
        <v>2421.3999999999942</v>
      </c>
      <c r="AJ190" s="22">
        <f>AH190+AI190</f>
        <v>107623</v>
      </c>
      <c r="AK190" s="22"/>
      <c r="AL190" s="22">
        <f>AJ190+AK190</f>
        <v>107623</v>
      </c>
      <c r="AM190" s="22"/>
      <c r="AN190" s="22">
        <f>AL190+AM190</f>
        <v>107623</v>
      </c>
      <c r="AO190" s="22"/>
      <c r="AP190" s="22">
        <f>AN190+AO190</f>
        <v>107623</v>
      </c>
      <c r="AQ190" s="42"/>
      <c r="AR190" s="22">
        <f>AP190+AQ190</f>
        <v>107623</v>
      </c>
      <c r="AS190" s="22">
        <v>52472.3</v>
      </c>
      <c r="AT190" s="22"/>
      <c r="AU190" s="22">
        <f t="shared" si="990"/>
        <v>52472.3</v>
      </c>
      <c r="AV190" s="22"/>
      <c r="AW190" s="22">
        <f>AU190+AV190</f>
        <v>52472.3</v>
      </c>
      <c r="AX190" s="22"/>
      <c r="AY190" s="22">
        <f t="shared" si="1033"/>
        <v>52472.3</v>
      </c>
      <c r="AZ190" s="22"/>
      <c r="BA190" s="22">
        <f t="shared" si="1034"/>
        <v>52472.3</v>
      </c>
      <c r="BB190" s="22"/>
      <c r="BC190" s="22">
        <f t="shared" si="1035"/>
        <v>52472.3</v>
      </c>
      <c r="BD190" s="22"/>
      <c r="BE190" s="22">
        <f t="shared" si="1036"/>
        <v>52472.3</v>
      </c>
      <c r="BF190" s="22"/>
      <c r="BG190" s="22">
        <f t="shared" si="1037"/>
        <v>52472.3</v>
      </c>
      <c r="BH190" s="22"/>
      <c r="BI190" s="22">
        <f t="shared" si="1038"/>
        <v>52472.3</v>
      </c>
      <c r="BJ190" s="22"/>
      <c r="BK190" s="22">
        <f t="shared" si="1039"/>
        <v>52472.3</v>
      </c>
      <c r="BL190" s="22"/>
      <c r="BM190" s="22">
        <f t="shared" si="1040"/>
        <v>52472.3</v>
      </c>
      <c r="BN190" s="22"/>
      <c r="BO190" s="22">
        <f t="shared" si="1041"/>
        <v>52472.3</v>
      </c>
      <c r="BP190" s="22"/>
      <c r="BQ190" s="22">
        <f t="shared" si="1042"/>
        <v>52472.3</v>
      </c>
      <c r="BR190" s="22">
        <f>-52472.3+54832.3</f>
        <v>2360</v>
      </c>
      <c r="BS190" s="22">
        <f t="shared" si="1043"/>
        <v>54832.3</v>
      </c>
      <c r="BT190" s="22"/>
      <c r="BU190" s="22">
        <f t="shared" si="1044"/>
        <v>54832.3</v>
      </c>
      <c r="BV190" s="42"/>
      <c r="BW190" s="22">
        <f t="shared" si="1045"/>
        <v>54832.3</v>
      </c>
      <c r="BX190" s="22">
        <v>13673.2</v>
      </c>
      <c r="BY190" s="22"/>
      <c r="BZ190" s="22">
        <f t="shared" si="991"/>
        <v>13673.2</v>
      </c>
      <c r="CA190" s="22"/>
      <c r="CB190" s="22">
        <f>BZ190+CA190</f>
        <v>13673.2</v>
      </c>
      <c r="CC190" s="22"/>
      <c r="CD190" s="22">
        <f t="shared" si="1046"/>
        <v>13673.2</v>
      </c>
      <c r="CE190" s="22"/>
      <c r="CF190" s="22">
        <f t="shared" si="1047"/>
        <v>13673.2</v>
      </c>
      <c r="CG190" s="22"/>
      <c r="CH190" s="22">
        <f t="shared" si="1048"/>
        <v>13673.2</v>
      </c>
      <c r="CI190" s="22"/>
      <c r="CJ190" s="22">
        <f t="shared" si="1049"/>
        <v>13673.2</v>
      </c>
      <c r="CK190" s="22"/>
      <c r="CL190" s="22">
        <f t="shared" si="1050"/>
        <v>13673.2</v>
      </c>
      <c r="CM190" s="22"/>
      <c r="CN190" s="22">
        <f t="shared" si="1051"/>
        <v>13673.2</v>
      </c>
      <c r="CO190" s="22"/>
      <c r="CP190" s="22">
        <f t="shared" si="1052"/>
        <v>13673.2</v>
      </c>
      <c r="CQ190" s="22"/>
      <c r="CR190" s="22">
        <f t="shared" si="1053"/>
        <v>13673.2</v>
      </c>
      <c r="CS190" s="22"/>
      <c r="CT190" s="22">
        <f t="shared" si="1054"/>
        <v>13673.2</v>
      </c>
      <c r="CU190" s="22">
        <f>-13673.2+18886.4</f>
        <v>5213.2000000000007</v>
      </c>
      <c r="CV190" s="22">
        <f t="shared" si="1055"/>
        <v>18886.400000000001</v>
      </c>
      <c r="CW190" s="22"/>
      <c r="CX190" s="22">
        <f t="shared" si="1056"/>
        <v>18886.400000000001</v>
      </c>
      <c r="CY190" s="42"/>
      <c r="CZ190" s="22">
        <f t="shared" si="1057"/>
        <v>18886.400000000001</v>
      </c>
      <c r="DA190" s="12" t="s">
        <v>267</v>
      </c>
      <c r="DC190" s="5"/>
    </row>
    <row r="191" spans="1:108" x14ac:dyDescent="0.3">
      <c r="A191" s="1"/>
      <c r="B191" s="64" t="s">
        <v>15</v>
      </c>
      <c r="C191" s="65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>
        <f t="shared" si="1022"/>
        <v>0</v>
      </c>
      <c r="Y191" s="22"/>
      <c r="Z191" s="22">
        <f t="shared" si="1023"/>
        <v>0</v>
      </c>
      <c r="AA191" s="22"/>
      <c r="AB191" s="22">
        <f t="shared" si="1024"/>
        <v>0</v>
      </c>
      <c r="AC191" s="22"/>
      <c r="AD191" s="22">
        <f t="shared" si="1025"/>
        <v>0</v>
      </c>
      <c r="AE191" s="22"/>
      <c r="AF191" s="22">
        <f t="shared" si="1026"/>
        <v>0</v>
      </c>
      <c r="AG191" s="22"/>
      <c r="AH191" s="22">
        <f t="shared" si="1027"/>
        <v>0</v>
      </c>
      <c r="AI191" s="22">
        <v>1978875.4</v>
      </c>
      <c r="AJ191" s="22">
        <f t="shared" si="1028"/>
        <v>1978875.4</v>
      </c>
      <c r="AK191" s="22"/>
      <c r="AL191" s="22">
        <f t="shared" ref="AL191:AL194" si="1058">AJ191+AK191</f>
        <v>1978875.4</v>
      </c>
      <c r="AM191" s="22"/>
      <c r="AN191" s="22">
        <f t="shared" ref="AN191:AN194" si="1059">AL191+AM191</f>
        <v>1978875.4</v>
      </c>
      <c r="AO191" s="22"/>
      <c r="AP191" s="22">
        <f t="shared" ref="AP191:AP194" si="1060">AN191+AO191</f>
        <v>1978875.4</v>
      </c>
      <c r="AQ191" s="42"/>
      <c r="AR191" s="22">
        <f t="shared" ref="AR191:AR194" si="1061">AP191+AQ191</f>
        <v>1978875.4</v>
      </c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>
        <f t="shared" si="1038"/>
        <v>0</v>
      </c>
      <c r="BJ191" s="22"/>
      <c r="BK191" s="22">
        <f t="shared" si="1039"/>
        <v>0</v>
      </c>
      <c r="BL191" s="22"/>
      <c r="BM191" s="22">
        <f t="shared" si="1040"/>
        <v>0</v>
      </c>
      <c r="BN191" s="22"/>
      <c r="BO191" s="22">
        <f t="shared" si="1041"/>
        <v>0</v>
      </c>
      <c r="BP191" s="22"/>
      <c r="BQ191" s="22">
        <f t="shared" si="1042"/>
        <v>0</v>
      </c>
      <c r="BR191" s="22">
        <v>1016110.6</v>
      </c>
      <c r="BS191" s="22">
        <f t="shared" si="1043"/>
        <v>1016110.6</v>
      </c>
      <c r="BT191" s="22"/>
      <c r="BU191" s="22">
        <f t="shared" si="1044"/>
        <v>1016110.6</v>
      </c>
      <c r="BV191" s="42"/>
      <c r="BW191" s="22">
        <f t="shared" si="1045"/>
        <v>1016110.6</v>
      </c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>
        <f t="shared" si="1051"/>
        <v>0</v>
      </c>
      <c r="CO191" s="22"/>
      <c r="CP191" s="22">
        <f t="shared" si="1052"/>
        <v>0</v>
      </c>
      <c r="CQ191" s="22"/>
      <c r="CR191" s="22">
        <f t="shared" si="1053"/>
        <v>0</v>
      </c>
      <c r="CS191" s="22"/>
      <c r="CT191" s="22">
        <f t="shared" si="1054"/>
        <v>0</v>
      </c>
      <c r="CU191" s="22">
        <v>352144.3</v>
      </c>
      <c r="CV191" s="22">
        <f t="shared" si="1055"/>
        <v>352144.3</v>
      </c>
      <c r="CW191" s="22"/>
      <c r="CX191" s="22">
        <f t="shared" si="1056"/>
        <v>352144.3</v>
      </c>
      <c r="CY191" s="42"/>
      <c r="CZ191" s="22">
        <f t="shared" si="1057"/>
        <v>352144.3</v>
      </c>
      <c r="DA191" s="12" t="s">
        <v>266</v>
      </c>
      <c r="DC191" s="5"/>
    </row>
    <row r="192" spans="1:108" x14ac:dyDescent="0.3">
      <c r="A192" s="1"/>
      <c r="B192" s="64" t="s">
        <v>221</v>
      </c>
      <c r="C192" s="65"/>
      <c r="D192" s="46"/>
      <c r="E192" s="46"/>
      <c r="F192" s="46"/>
      <c r="G192" s="46">
        <f>G193</f>
        <v>91891.491999999998</v>
      </c>
      <c r="H192" s="46">
        <f t="shared" si="1021"/>
        <v>91891.491999999998</v>
      </c>
      <c r="I192" s="46">
        <f>I193</f>
        <v>-90.495000000000005</v>
      </c>
      <c r="J192" s="46">
        <f>H192+I192</f>
        <v>91800.997000000003</v>
      </c>
      <c r="K192" s="46">
        <f>K193</f>
        <v>0</v>
      </c>
      <c r="L192" s="46">
        <f>J192+K192</f>
        <v>91800.997000000003</v>
      </c>
      <c r="M192" s="46">
        <f>M193</f>
        <v>0</v>
      </c>
      <c r="N192" s="46">
        <f>L192+M192</f>
        <v>91800.997000000003</v>
      </c>
      <c r="O192" s="46">
        <f>O193</f>
        <v>0</v>
      </c>
      <c r="P192" s="46">
        <f>N192+O192</f>
        <v>91800.997000000003</v>
      </c>
      <c r="Q192" s="46">
        <f>Q193</f>
        <v>0</v>
      </c>
      <c r="R192" s="46">
        <f>P192+Q192</f>
        <v>91800.997000000003</v>
      </c>
      <c r="S192" s="46">
        <f>S193</f>
        <v>0</v>
      </c>
      <c r="T192" s="46">
        <f>R192+S192</f>
        <v>91800.997000000003</v>
      </c>
      <c r="U192" s="46">
        <f>U193</f>
        <v>0</v>
      </c>
      <c r="V192" s="46">
        <f>T192+U192</f>
        <v>91800.997000000003</v>
      </c>
      <c r="W192" s="46">
        <f>W193</f>
        <v>0</v>
      </c>
      <c r="X192" s="46">
        <f t="shared" si="1022"/>
        <v>91800.997000000003</v>
      </c>
      <c r="Y192" s="46">
        <f>Y193</f>
        <v>0</v>
      </c>
      <c r="Z192" s="46">
        <f t="shared" si="1023"/>
        <v>91800.997000000003</v>
      </c>
      <c r="AA192" s="46">
        <f>AA193</f>
        <v>0</v>
      </c>
      <c r="AB192" s="46">
        <f t="shared" si="1024"/>
        <v>91800.997000000003</v>
      </c>
      <c r="AC192" s="46">
        <f>AC193</f>
        <v>0</v>
      </c>
      <c r="AD192" s="46">
        <f t="shared" si="1025"/>
        <v>91800.997000000003</v>
      </c>
      <c r="AE192" s="46">
        <f>AE193</f>
        <v>0</v>
      </c>
      <c r="AF192" s="46">
        <f t="shared" si="1026"/>
        <v>91800.997000000003</v>
      </c>
      <c r="AG192" s="46">
        <f>AG193</f>
        <v>0</v>
      </c>
      <c r="AH192" s="46">
        <f t="shared" si="1027"/>
        <v>91800.997000000003</v>
      </c>
      <c r="AI192" s="46">
        <f>AI193</f>
        <v>0</v>
      </c>
      <c r="AJ192" s="46">
        <f t="shared" si="1028"/>
        <v>91800.997000000003</v>
      </c>
      <c r="AK192" s="46">
        <f>AK193</f>
        <v>0</v>
      </c>
      <c r="AL192" s="46">
        <f t="shared" si="1058"/>
        <v>91800.997000000003</v>
      </c>
      <c r="AM192" s="46">
        <f>AM193</f>
        <v>0</v>
      </c>
      <c r="AN192" s="46">
        <f t="shared" si="1059"/>
        <v>91800.997000000003</v>
      </c>
      <c r="AO192" s="22">
        <f>AO193</f>
        <v>0</v>
      </c>
      <c r="AP192" s="46">
        <f t="shared" si="1060"/>
        <v>91800.997000000003</v>
      </c>
      <c r="AQ192" s="46">
        <f>AQ193</f>
        <v>0</v>
      </c>
      <c r="AR192" s="22">
        <f t="shared" si="1061"/>
        <v>91800.997000000003</v>
      </c>
      <c r="AS192" s="46"/>
      <c r="AT192" s="46"/>
      <c r="AU192" s="46"/>
      <c r="AV192" s="46">
        <f>AV193</f>
        <v>0</v>
      </c>
      <c r="AW192" s="46">
        <f>AU192+AV192</f>
        <v>0</v>
      </c>
      <c r="AX192" s="46">
        <f>AX193</f>
        <v>0</v>
      </c>
      <c r="AY192" s="46">
        <f t="shared" si="1033"/>
        <v>0</v>
      </c>
      <c r="AZ192" s="46">
        <f>AZ193</f>
        <v>0</v>
      </c>
      <c r="BA192" s="46">
        <f t="shared" si="1034"/>
        <v>0</v>
      </c>
      <c r="BB192" s="46">
        <f>BB193</f>
        <v>0</v>
      </c>
      <c r="BC192" s="46">
        <f t="shared" si="1035"/>
        <v>0</v>
      </c>
      <c r="BD192" s="46">
        <f>BD193</f>
        <v>0</v>
      </c>
      <c r="BE192" s="46">
        <f t="shared" si="1036"/>
        <v>0</v>
      </c>
      <c r="BF192" s="46">
        <f>BF193</f>
        <v>0</v>
      </c>
      <c r="BG192" s="46">
        <f t="shared" si="1037"/>
        <v>0</v>
      </c>
      <c r="BH192" s="46">
        <f>BH193</f>
        <v>0</v>
      </c>
      <c r="BI192" s="46">
        <f t="shared" si="1038"/>
        <v>0</v>
      </c>
      <c r="BJ192" s="46">
        <f>BJ193</f>
        <v>0</v>
      </c>
      <c r="BK192" s="46">
        <f t="shared" si="1039"/>
        <v>0</v>
      </c>
      <c r="BL192" s="46">
        <f>BL193</f>
        <v>0</v>
      </c>
      <c r="BM192" s="46">
        <f t="shared" si="1040"/>
        <v>0</v>
      </c>
      <c r="BN192" s="46">
        <f>BN193</f>
        <v>0</v>
      </c>
      <c r="BO192" s="46">
        <f t="shared" si="1041"/>
        <v>0</v>
      </c>
      <c r="BP192" s="46">
        <f>BP193</f>
        <v>0</v>
      </c>
      <c r="BQ192" s="46">
        <f t="shared" si="1042"/>
        <v>0</v>
      </c>
      <c r="BR192" s="46">
        <f>BR193</f>
        <v>0</v>
      </c>
      <c r="BS192" s="46">
        <f t="shared" si="1043"/>
        <v>0</v>
      </c>
      <c r="BT192" s="46">
        <f>BT193</f>
        <v>0</v>
      </c>
      <c r="BU192" s="46">
        <f t="shared" si="1044"/>
        <v>0</v>
      </c>
      <c r="BV192" s="46">
        <f>BV193</f>
        <v>0</v>
      </c>
      <c r="BW192" s="22">
        <f t="shared" si="1045"/>
        <v>0</v>
      </c>
      <c r="BX192" s="46"/>
      <c r="BY192" s="46"/>
      <c r="BZ192" s="46"/>
      <c r="CA192" s="46">
        <f>CA193</f>
        <v>0</v>
      </c>
      <c r="CB192" s="46">
        <f>BZ192+CA192</f>
        <v>0</v>
      </c>
      <c r="CC192" s="46">
        <f>CC193</f>
        <v>0</v>
      </c>
      <c r="CD192" s="46">
        <f t="shared" si="1046"/>
        <v>0</v>
      </c>
      <c r="CE192" s="46">
        <f>CE193</f>
        <v>0</v>
      </c>
      <c r="CF192" s="46">
        <f t="shared" si="1047"/>
        <v>0</v>
      </c>
      <c r="CG192" s="46">
        <f>CG193</f>
        <v>0</v>
      </c>
      <c r="CH192" s="46">
        <f t="shared" si="1048"/>
        <v>0</v>
      </c>
      <c r="CI192" s="46">
        <f>CI193</f>
        <v>0</v>
      </c>
      <c r="CJ192" s="46">
        <f t="shared" si="1049"/>
        <v>0</v>
      </c>
      <c r="CK192" s="46">
        <f>CK193</f>
        <v>0</v>
      </c>
      <c r="CL192" s="46">
        <f t="shared" si="1050"/>
        <v>0</v>
      </c>
      <c r="CM192" s="46">
        <f>CM193</f>
        <v>0</v>
      </c>
      <c r="CN192" s="46">
        <f t="shared" si="1051"/>
        <v>0</v>
      </c>
      <c r="CO192" s="46">
        <f>CO193</f>
        <v>0</v>
      </c>
      <c r="CP192" s="46">
        <f t="shared" si="1052"/>
        <v>0</v>
      </c>
      <c r="CQ192" s="46">
        <f>CQ193</f>
        <v>0</v>
      </c>
      <c r="CR192" s="46">
        <f t="shared" si="1053"/>
        <v>0</v>
      </c>
      <c r="CS192" s="46">
        <f>CS193</f>
        <v>0</v>
      </c>
      <c r="CT192" s="46">
        <f t="shared" si="1054"/>
        <v>0</v>
      </c>
      <c r="CU192" s="46">
        <f>CU193</f>
        <v>0</v>
      </c>
      <c r="CV192" s="46">
        <f t="shared" si="1055"/>
        <v>0</v>
      </c>
      <c r="CW192" s="46">
        <f>CW193</f>
        <v>0</v>
      </c>
      <c r="CX192" s="46">
        <f t="shared" si="1056"/>
        <v>0</v>
      </c>
      <c r="CY192" s="46">
        <f>CY193</f>
        <v>0</v>
      </c>
      <c r="CZ192" s="22">
        <f t="shared" si="1057"/>
        <v>0</v>
      </c>
      <c r="DA192" s="47"/>
      <c r="DB192" s="48"/>
      <c r="DC192" s="55"/>
      <c r="DD192" s="49"/>
    </row>
    <row r="193" spans="1:108" ht="56.25" x14ac:dyDescent="0.3">
      <c r="A193" s="1" t="s">
        <v>197</v>
      </c>
      <c r="B193" s="64" t="s">
        <v>239</v>
      </c>
      <c r="C193" s="65" t="s">
        <v>31</v>
      </c>
      <c r="D193" s="22"/>
      <c r="E193" s="22"/>
      <c r="F193" s="22"/>
      <c r="G193" s="22">
        <f>3164.312+88727.18</f>
        <v>91891.491999999998</v>
      </c>
      <c r="H193" s="22">
        <f t="shared" si="1021"/>
        <v>91891.491999999998</v>
      </c>
      <c r="I193" s="22">
        <v>-90.495000000000005</v>
      </c>
      <c r="J193" s="22">
        <f>H193+I193</f>
        <v>91800.997000000003</v>
      </c>
      <c r="K193" s="22"/>
      <c r="L193" s="22">
        <f>J193+K193</f>
        <v>91800.997000000003</v>
      </c>
      <c r="M193" s="22"/>
      <c r="N193" s="22">
        <f>L193+M193</f>
        <v>91800.997000000003</v>
      </c>
      <c r="O193" s="22"/>
      <c r="P193" s="22">
        <f>N193+O193</f>
        <v>91800.997000000003</v>
      </c>
      <c r="Q193" s="22"/>
      <c r="R193" s="22">
        <f>P193+Q193</f>
        <v>91800.997000000003</v>
      </c>
      <c r="S193" s="22"/>
      <c r="T193" s="22">
        <f>R193+S193</f>
        <v>91800.997000000003</v>
      </c>
      <c r="U193" s="22"/>
      <c r="V193" s="22">
        <f>T193+U193</f>
        <v>91800.997000000003</v>
      </c>
      <c r="W193" s="22"/>
      <c r="X193" s="22">
        <f t="shared" si="1022"/>
        <v>91800.997000000003</v>
      </c>
      <c r="Y193" s="22"/>
      <c r="Z193" s="22">
        <f t="shared" si="1023"/>
        <v>91800.997000000003</v>
      </c>
      <c r="AA193" s="22"/>
      <c r="AB193" s="22">
        <f t="shared" si="1024"/>
        <v>91800.997000000003</v>
      </c>
      <c r="AC193" s="22"/>
      <c r="AD193" s="22">
        <f t="shared" si="1025"/>
        <v>91800.997000000003</v>
      </c>
      <c r="AE193" s="22"/>
      <c r="AF193" s="22">
        <f t="shared" si="1026"/>
        <v>91800.997000000003</v>
      </c>
      <c r="AG193" s="22"/>
      <c r="AH193" s="22">
        <f t="shared" si="1027"/>
        <v>91800.997000000003</v>
      </c>
      <c r="AI193" s="22"/>
      <c r="AJ193" s="22">
        <f t="shared" si="1028"/>
        <v>91800.997000000003</v>
      </c>
      <c r="AK193" s="22"/>
      <c r="AL193" s="22">
        <f t="shared" si="1058"/>
        <v>91800.997000000003</v>
      </c>
      <c r="AM193" s="22"/>
      <c r="AN193" s="22">
        <f t="shared" si="1059"/>
        <v>91800.997000000003</v>
      </c>
      <c r="AO193" s="22"/>
      <c r="AP193" s="22">
        <f t="shared" si="1060"/>
        <v>91800.997000000003</v>
      </c>
      <c r="AQ193" s="42"/>
      <c r="AR193" s="22">
        <f t="shared" si="1061"/>
        <v>91800.997000000003</v>
      </c>
      <c r="AS193" s="22"/>
      <c r="AT193" s="22"/>
      <c r="AU193" s="22"/>
      <c r="AV193" s="22"/>
      <c r="AW193" s="22">
        <f>AU193+AV193</f>
        <v>0</v>
      </c>
      <c r="AX193" s="22"/>
      <c r="AY193" s="22">
        <f t="shared" si="1033"/>
        <v>0</v>
      </c>
      <c r="AZ193" s="22"/>
      <c r="BA193" s="22">
        <f t="shared" si="1034"/>
        <v>0</v>
      </c>
      <c r="BB193" s="22"/>
      <c r="BC193" s="22">
        <f t="shared" si="1035"/>
        <v>0</v>
      </c>
      <c r="BD193" s="22"/>
      <c r="BE193" s="22">
        <f t="shared" si="1036"/>
        <v>0</v>
      </c>
      <c r="BF193" s="22"/>
      <c r="BG193" s="22">
        <f t="shared" si="1037"/>
        <v>0</v>
      </c>
      <c r="BH193" s="22"/>
      <c r="BI193" s="22">
        <f t="shared" si="1038"/>
        <v>0</v>
      </c>
      <c r="BJ193" s="22"/>
      <c r="BK193" s="22">
        <f t="shared" si="1039"/>
        <v>0</v>
      </c>
      <c r="BL193" s="22"/>
      <c r="BM193" s="22">
        <f t="shared" si="1040"/>
        <v>0</v>
      </c>
      <c r="BN193" s="22"/>
      <c r="BO193" s="22">
        <f t="shared" si="1041"/>
        <v>0</v>
      </c>
      <c r="BP193" s="22"/>
      <c r="BQ193" s="22">
        <f t="shared" si="1042"/>
        <v>0</v>
      </c>
      <c r="BR193" s="22"/>
      <c r="BS193" s="22">
        <f t="shared" si="1043"/>
        <v>0</v>
      </c>
      <c r="BT193" s="22"/>
      <c r="BU193" s="22">
        <f t="shared" si="1044"/>
        <v>0</v>
      </c>
      <c r="BV193" s="42"/>
      <c r="BW193" s="22">
        <f t="shared" si="1045"/>
        <v>0</v>
      </c>
      <c r="BX193" s="22"/>
      <c r="BY193" s="22"/>
      <c r="BZ193" s="22"/>
      <c r="CA193" s="22"/>
      <c r="CB193" s="22">
        <f>BZ193+CA193</f>
        <v>0</v>
      </c>
      <c r="CC193" s="22"/>
      <c r="CD193" s="22">
        <f t="shared" si="1046"/>
        <v>0</v>
      </c>
      <c r="CE193" s="22"/>
      <c r="CF193" s="22">
        <f t="shared" si="1047"/>
        <v>0</v>
      </c>
      <c r="CG193" s="22"/>
      <c r="CH193" s="22">
        <f t="shared" si="1048"/>
        <v>0</v>
      </c>
      <c r="CI193" s="22"/>
      <c r="CJ193" s="22">
        <f t="shared" si="1049"/>
        <v>0</v>
      </c>
      <c r="CK193" s="22"/>
      <c r="CL193" s="22">
        <f t="shared" si="1050"/>
        <v>0</v>
      </c>
      <c r="CM193" s="22"/>
      <c r="CN193" s="22">
        <f t="shared" si="1051"/>
        <v>0</v>
      </c>
      <c r="CO193" s="22"/>
      <c r="CP193" s="22">
        <f t="shared" si="1052"/>
        <v>0</v>
      </c>
      <c r="CQ193" s="22"/>
      <c r="CR193" s="22">
        <f t="shared" si="1053"/>
        <v>0</v>
      </c>
      <c r="CS193" s="22"/>
      <c r="CT193" s="22">
        <f t="shared" si="1054"/>
        <v>0</v>
      </c>
      <c r="CU193" s="22"/>
      <c r="CV193" s="22">
        <f t="shared" si="1055"/>
        <v>0</v>
      </c>
      <c r="CW193" s="22"/>
      <c r="CX193" s="22">
        <f t="shared" si="1056"/>
        <v>0</v>
      </c>
      <c r="CY193" s="42"/>
      <c r="CZ193" s="22">
        <f t="shared" si="1057"/>
        <v>0</v>
      </c>
      <c r="DA193" s="16" t="s">
        <v>222</v>
      </c>
      <c r="DC193" s="5"/>
    </row>
    <row r="194" spans="1:108" x14ac:dyDescent="0.3">
      <c r="A194" s="1"/>
      <c r="B194" s="64" t="s">
        <v>7</v>
      </c>
      <c r="C194" s="64"/>
      <c r="D194" s="46">
        <f>D198+D199+D203+D204</f>
        <v>332580.8</v>
      </c>
      <c r="E194" s="46">
        <f>E198+E199+E203+E204</f>
        <v>0</v>
      </c>
      <c r="F194" s="46">
        <f t="shared" si="988"/>
        <v>332580.8</v>
      </c>
      <c r="G194" s="46">
        <f>G198+G199+G203+G204+G205</f>
        <v>106617.02500000001</v>
      </c>
      <c r="H194" s="46">
        <f t="shared" si="1021"/>
        <v>439197.82500000001</v>
      </c>
      <c r="I194" s="46">
        <f>I198+I199+I203+I204+I205</f>
        <v>0</v>
      </c>
      <c r="J194" s="46">
        <f>H194+I194</f>
        <v>439197.82500000001</v>
      </c>
      <c r="K194" s="46">
        <f>K198+K199+K203+K204+K205</f>
        <v>0</v>
      </c>
      <c r="L194" s="46">
        <f>J194+K194</f>
        <v>439197.82500000001</v>
      </c>
      <c r="M194" s="46">
        <f>M198+M199+M203+M204+M205</f>
        <v>0</v>
      </c>
      <c r="N194" s="46">
        <f>L194+M194</f>
        <v>439197.82500000001</v>
      </c>
      <c r="O194" s="46">
        <f>O198+O199+O203+O204+O205</f>
        <v>0</v>
      </c>
      <c r="P194" s="46">
        <f>N194+O194</f>
        <v>439197.82500000001</v>
      </c>
      <c r="Q194" s="46">
        <f>Q198+Q199+Q203+Q204+Q205</f>
        <v>0</v>
      </c>
      <c r="R194" s="46">
        <f>P194+Q194</f>
        <v>439197.82500000001</v>
      </c>
      <c r="S194" s="46">
        <f>S198+S199+S203+S204+S205</f>
        <v>0</v>
      </c>
      <c r="T194" s="46">
        <f>R194+S194</f>
        <v>439197.82500000001</v>
      </c>
      <c r="U194" s="46">
        <f>U198+U199+U203+U204+U205</f>
        <v>0</v>
      </c>
      <c r="V194" s="46">
        <f>T194+U194</f>
        <v>439197.82500000001</v>
      </c>
      <c r="W194" s="46">
        <f>W198+W199+W203+W204+W205</f>
        <v>0</v>
      </c>
      <c r="X194" s="46">
        <f t="shared" si="1022"/>
        <v>439197.82500000001</v>
      </c>
      <c r="Y194" s="46">
        <f>Y198+Y199+Y203+Y204+Y205</f>
        <v>0</v>
      </c>
      <c r="Z194" s="46">
        <f t="shared" si="1023"/>
        <v>439197.82500000001</v>
      </c>
      <c r="AA194" s="46">
        <f>AA198+AA199+AA203+AA204+AA205</f>
        <v>0</v>
      </c>
      <c r="AB194" s="46">
        <f t="shared" si="1024"/>
        <v>439197.82500000001</v>
      </c>
      <c r="AC194" s="46">
        <f>AC198+AC199+AC203+AC204+AC205</f>
        <v>0</v>
      </c>
      <c r="AD194" s="46">
        <f t="shared" si="1025"/>
        <v>439197.82500000001</v>
      </c>
      <c r="AE194" s="46">
        <f>AE198+AE199+AE203+AE204+AE205</f>
        <v>0</v>
      </c>
      <c r="AF194" s="46">
        <f t="shared" si="1026"/>
        <v>439197.82500000001</v>
      </c>
      <c r="AG194" s="46">
        <f>AG198+AG199+AG203+AG204+AG205</f>
        <v>0</v>
      </c>
      <c r="AH194" s="46">
        <f t="shared" si="1027"/>
        <v>439197.82500000001</v>
      </c>
      <c r="AI194" s="46">
        <f>AI198+AI199+AI203+AI204+AI205</f>
        <v>0</v>
      </c>
      <c r="AJ194" s="46">
        <f t="shared" si="1028"/>
        <v>439197.82500000001</v>
      </c>
      <c r="AK194" s="46">
        <f>AK198+AK199+AK203+AK204+AK205</f>
        <v>0</v>
      </c>
      <c r="AL194" s="46">
        <f t="shared" si="1058"/>
        <v>439197.82500000001</v>
      </c>
      <c r="AM194" s="46">
        <f>AM198+AM199+AM203+AM204+AM205</f>
        <v>0</v>
      </c>
      <c r="AN194" s="46">
        <f t="shared" si="1059"/>
        <v>439197.82500000001</v>
      </c>
      <c r="AO194" s="22">
        <f>AO198+AO199+AO203+AO204+AO205</f>
        <v>0</v>
      </c>
      <c r="AP194" s="46">
        <f t="shared" si="1060"/>
        <v>439197.82500000001</v>
      </c>
      <c r="AQ194" s="46">
        <f>AQ198+AQ199+AQ203+AQ204+AQ205</f>
        <v>0</v>
      </c>
      <c r="AR194" s="22">
        <f t="shared" si="1061"/>
        <v>439197.82500000001</v>
      </c>
      <c r="AS194" s="46">
        <f t="shared" ref="AS194:BX194" si="1062">AS198+AS199+AS203+AS204</f>
        <v>133857.79999999999</v>
      </c>
      <c r="AT194" s="46">
        <f>AT198+AT199+AT203+AT204</f>
        <v>0</v>
      </c>
      <c r="AU194" s="46">
        <f t="shared" si="990"/>
        <v>133857.79999999999</v>
      </c>
      <c r="AV194" s="46">
        <f>AV198+AV199+AV203+AV204+AV205</f>
        <v>0</v>
      </c>
      <c r="AW194" s="46">
        <f>AU194+AV194</f>
        <v>133857.79999999999</v>
      </c>
      <c r="AX194" s="46">
        <f>AX198+AX199+AX203+AX204+AX205</f>
        <v>0</v>
      </c>
      <c r="AY194" s="46">
        <f t="shared" si="1033"/>
        <v>133857.79999999999</v>
      </c>
      <c r="AZ194" s="46">
        <f>AZ198+AZ199+AZ203+AZ204+AZ205</f>
        <v>0</v>
      </c>
      <c r="BA194" s="46">
        <f t="shared" si="1034"/>
        <v>133857.79999999999</v>
      </c>
      <c r="BB194" s="46">
        <f>BB198+BB199+BB203+BB204+BB205</f>
        <v>0</v>
      </c>
      <c r="BC194" s="46">
        <f t="shared" si="1035"/>
        <v>133857.79999999999</v>
      </c>
      <c r="BD194" s="46">
        <f>BD198+BD199+BD203+BD204+BD205</f>
        <v>0</v>
      </c>
      <c r="BE194" s="46">
        <f t="shared" si="1036"/>
        <v>133857.79999999999</v>
      </c>
      <c r="BF194" s="46">
        <f>BF198+BF199+BF203+BF204+BF205</f>
        <v>0</v>
      </c>
      <c r="BG194" s="46">
        <f t="shared" si="1037"/>
        <v>133857.79999999999</v>
      </c>
      <c r="BH194" s="46">
        <f>BH198+BH199+BH203+BH204+BH205</f>
        <v>0</v>
      </c>
      <c r="BI194" s="46">
        <f t="shared" si="1038"/>
        <v>133857.79999999999</v>
      </c>
      <c r="BJ194" s="46">
        <f>BJ198+BJ199+BJ203+BJ204+BJ205</f>
        <v>0</v>
      </c>
      <c r="BK194" s="46">
        <f t="shared" si="1039"/>
        <v>133857.79999999999</v>
      </c>
      <c r="BL194" s="46">
        <f>BL198+BL199+BL203+BL204+BL205</f>
        <v>0</v>
      </c>
      <c r="BM194" s="46">
        <f t="shared" si="1040"/>
        <v>133857.79999999999</v>
      </c>
      <c r="BN194" s="46">
        <f>BN198+BN199+BN203+BN204+BN205</f>
        <v>0</v>
      </c>
      <c r="BO194" s="46">
        <f t="shared" si="1041"/>
        <v>133857.79999999999</v>
      </c>
      <c r="BP194" s="46">
        <f>BP198+BP199+BP203+BP204+BP205</f>
        <v>0</v>
      </c>
      <c r="BQ194" s="46">
        <f t="shared" si="1042"/>
        <v>133857.79999999999</v>
      </c>
      <c r="BR194" s="46">
        <f>BR198+BR199+BR203+BR204+BR205</f>
        <v>0</v>
      </c>
      <c r="BS194" s="46">
        <f t="shared" si="1043"/>
        <v>133857.79999999999</v>
      </c>
      <c r="BT194" s="46">
        <f>BT198+BT199+BT203+BT204+BT205</f>
        <v>0</v>
      </c>
      <c r="BU194" s="46">
        <f t="shared" si="1044"/>
        <v>133857.79999999999</v>
      </c>
      <c r="BV194" s="46">
        <f>BV198+BV199+BV203+BV204+BV205</f>
        <v>0</v>
      </c>
      <c r="BW194" s="22">
        <f t="shared" si="1045"/>
        <v>133857.79999999999</v>
      </c>
      <c r="BX194" s="46">
        <f t="shared" si="1062"/>
        <v>190073.7</v>
      </c>
      <c r="BY194" s="46">
        <f>BY198+BY199+BY203+BY204</f>
        <v>0</v>
      </c>
      <c r="BZ194" s="46">
        <f t="shared" si="991"/>
        <v>190073.7</v>
      </c>
      <c r="CA194" s="46">
        <f>CA198+CA199+CA203+CA204+CA205</f>
        <v>0</v>
      </c>
      <c r="CB194" s="46">
        <f>BZ194+CA194</f>
        <v>190073.7</v>
      </c>
      <c r="CC194" s="46">
        <f>CC198+CC199+CC203+CC204+CC205</f>
        <v>0</v>
      </c>
      <c r="CD194" s="46">
        <f t="shared" si="1046"/>
        <v>190073.7</v>
      </c>
      <c r="CE194" s="46">
        <f>CE198+CE199+CE203+CE204+CE205</f>
        <v>0</v>
      </c>
      <c r="CF194" s="46">
        <f t="shared" si="1047"/>
        <v>190073.7</v>
      </c>
      <c r="CG194" s="46">
        <f>CG198+CG199+CG203+CG204+CG205</f>
        <v>0</v>
      </c>
      <c r="CH194" s="46">
        <f t="shared" si="1048"/>
        <v>190073.7</v>
      </c>
      <c r="CI194" s="46">
        <f>CI198+CI199+CI203+CI204+CI205</f>
        <v>0</v>
      </c>
      <c r="CJ194" s="46">
        <f t="shared" si="1049"/>
        <v>190073.7</v>
      </c>
      <c r="CK194" s="46">
        <f>CK198+CK199+CK203+CK204+CK205</f>
        <v>0</v>
      </c>
      <c r="CL194" s="46">
        <f t="shared" si="1050"/>
        <v>190073.7</v>
      </c>
      <c r="CM194" s="46">
        <f>CM198+CM199+CM203+CM204+CM205</f>
        <v>0</v>
      </c>
      <c r="CN194" s="46">
        <f t="shared" si="1051"/>
        <v>190073.7</v>
      </c>
      <c r="CO194" s="46">
        <f>CO198+CO199+CO203+CO204+CO205</f>
        <v>0</v>
      </c>
      <c r="CP194" s="46">
        <f t="shared" si="1052"/>
        <v>190073.7</v>
      </c>
      <c r="CQ194" s="46">
        <f>CQ198+CQ199+CQ203+CQ204+CQ205</f>
        <v>0</v>
      </c>
      <c r="CR194" s="46">
        <f t="shared" si="1053"/>
        <v>190073.7</v>
      </c>
      <c r="CS194" s="46">
        <f>CS198+CS199+CS203+CS204+CS205</f>
        <v>0</v>
      </c>
      <c r="CT194" s="46">
        <f t="shared" si="1054"/>
        <v>190073.7</v>
      </c>
      <c r="CU194" s="46">
        <f>CU198+CU199+CU203+CU204+CU205</f>
        <v>0</v>
      </c>
      <c r="CV194" s="46">
        <f t="shared" si="1055"/>
        <v>190073.7</v>
      </c>
      <c r="CW194" s="46">
        <f>CW198+CW199+CW203+CW204+CW205</f>
        <v>0</v>
      </c>
      <c r="CX194" s="46">
        <f t="shared" si="1056"/>
        <v>190073.7</v>
      </c>
      <c r="CY194" s="46">
        <f>CY198+CY199+CY203+CY204+CY205</f>
        <v>0</v>
      </c>
      <c r="CZ194" s="22">
        <f t="shared" si="1057"/>
        <v>190073.7</v>
      </c>
      <c r="DA194" s="47"/>
      <c r="DB194" s="48"/>
      <c r="DC194" s="55"/>
      <c r="DD194" s="49"/>
    </row>
    <row r="195" spans="1:108" x14ac:dyDescent="0.3">
      <c r="A195" s="1"/>
      <c r="B195" s="64" t="s">
        <v>5</v>
      </c>
      <c r="C195" s="64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22"/>
      <c r="AP195" s="46"/>
      <c r="AQ195" s="46"/>
      <c r="AR195" s="22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22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  <c r="CJ195" s="46"/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6"/>
      <c r="CZ195" s="22"/>
      <c r="DA195" s="47"/>
      <c r="DB195" s="48"/>
      <c r="DC195" s="55"/>
      <c r="DD195" s="49"/>
    </row>
    <row r="196" spans="1:108" s="49" customFormat="1" hidden="1" x14ac:dyDescent="0.3">
      <c r="A196" s="44"/>
      <c r="B196" s="59" t="s">
        <v>6</v>
      </c>
      <c r="C196" s="61"/>
      <c r="D196" s="46">
        <f>D198+D201+D203+D204</f>
        <v>280368.40000000002</v>
      </c>
      <c r="E196" s="46">
        <f>E198+E201+E203+E204</f>
        <v>0</v>
      </c>
      <c r="F196" s="46">
        <f t="shared" si="988"/>
        <v>280368.40000000002</v>
      </c>
      <c r="G196" s="46">
        <f>G198+G201+G203+G204+G205</f>
        <v>106617.02500000001</v>
      </c>
      <c r="H196" s="46">
        <f t="shared" ref="H196:H199" si="1063">F196+G196</f>
        <v>386985.42500000005</v>
      </c>
      <c r="I196" s="46">
        <f>I198+I201+I203+I204+I205</f>
        <v>0</v>
      </c>
      <c r="J196" s="46">
        <f>H196+I196</f>
        <v>386985.42500000005</v>
      </c>
      <c r="K196" s="46">
        <f>K198+K201+K203+K204+K205</f>
        <v>0</v>
      </c>
      <c r="L196" s="46">
        <f>J196+K196</f>
        <v>386985.42500000005</v>
      </c>
      <c r="M196" s="46">
        <f>M198+M201+M203+M204+M205</f>
        <v>0</v>
      </c>
      <c r="N196" s="46">
        <f>L196+M196</f>
        <v>386985.42500000005</v>
      </c>
      <c r="O196" s="46">
        <f>O198+O201+O203+O204+O205</f>
        <v>0</v>
      </c>
      <c r="P196" s="46">
        <f>N196+O196</f>
        <v>386985.42500000005</v>
      </c>
      <c r="Q196" s="46">
        <f>Q198+Q201+Q203+Q204+Q205</f>
        <v>0</v>
      </c>
      <c r="R196" s="46">
        <f>P196+Q196</f>
        <v>386985.42500000005</v>
      </c>
      <c r="S196" s="46">
        <f>S198+S201+S203+S204+S205</f>
        <v>0</v>
      </c>
      <c r="T196" s="46">
        <f>R196+S196</f>
        <v>386985.42500000005</v>
      </c>
      <c r="U196" s="46">
        <f>U198+U201+U203+U204+U205</f>
        <v>0</v>
      </c>
      <c r="V196" s="46">
        <f>T196+U196</f>
        <v>386985.42500000005</v>
      </c>
      <c r="W196" s="46">
        <f>W198+W201+W203+W204+W205</f>
        <v>0</v>
      </c>
      <c r="X196" s="46">
        <f>V196+W196</f>
        <v>386985.42500000005</v>
      </c>
      <c r="Y196" s="46">
        <f>Y198+Y201+Y203+Y204+Y205</f>
        <v>0</v>
      </c>
      <c r="Z196" s="46">
        <f>X196+Y196</f>
        <v>386985.42500000005</v>
      </c>
      <c r="AA196" s="46">
        <f>AA198+AA201+AA203+AA204+AA205</f>
        <v>0</v>
      </c>
      <c r="AB196" s="46">
        <f>Z196+AA196</f>
        <v>386985.42500000005</v>
      </c>
      <c r="AC196" s="46">
        <f>AC198+AC201+AC203+AC204+AC205</f>
        <v>0</v>
      </c>
      <c r="AD196" s="46">
        <f>AB196+AC196</f>
        <v>386985.42500000005</v>
      </c>
      <c r="AE196" s="46">
        <f>AE198+AE201+AE203+AE204+AE205</f>
        <v>0</v>
      </c>
      <c r="AF196" s="46">
        <f>AD196+AE196</f>
        <v>386985.42500000005</v>
      </c>
      <c r="AG196" s="46">
        <f>AG198+AG201+AG203+AG204+AG205</f>
        <v>0</v>
      </c>
      <c r="AH196" s="46">
        <f>AF196+AG196</f>
        <v>386985.42500000005</v>
      </c>
      <c r="AI196" s="46">
        <f>AI198+AI201+AI203+AI204+AI205</f>
        <v>0</v>
      </c>
      <c r="AJ196" s="46">
        <f>AH196+AI196</f>
        <v>386985.42500000005</v>
      </c>
      <c r="AK196" s="46">
        <f>AK198+AK201+AK203+AK204+AK205</f>
        <v>0</v>
      </c>
      <c r="AL196" s="46">
        <f>AJ196+AK196</f>
        <v>386985.42500000005</v>
      </c>
      <c r="AM196" s="46">
        <f>AM198+AM201+AM203+AM204+AM205</f>
        <v>0</v>
      </c>
      <c r="AN196" s="46">
        <f>AL196+AM196</f>
        <v>386985.42500000005</v>
      </c>
      <c r="AO196" s="22">
        <f>AO198+AO201+AO203+AO204+AO205</f>
        <v>0</v>
      </c>
      <c r="AP196" s="46">
        <f>AN196+AO196</f>
        <v>386985.42500000005</v>
      </c>
      <c r="AQ196" s="46">
        <f>AQ198+AQ201+AQ203+AQ204+AQ205</f>
        <v>0</v>
      </c>
      <c r="AR196" s="46">
        <f>AP196+AQ196</f>
        <v>386985.42500000005</v>
      </c>
      <c r="AS196" s="46">
        <f t="shared" ref="AS196:BX196" si="1064">AS198+AS201+AS203+AS204</f>
        <v>133857.79999999999</v>
      </c>
      <c r="AT196" s="46">
        <f>AT198+AT201+AT203+AT204</f>
        <v>0</v>
      </c>
      <c r="AU196" s="46">
        <f t="shared" si="990"/>
        <v>133857.79999999999</v>
      </c>
      <c r="AV196" s="46">
        <f>AV198+AV201+AV203+AV204</f>
        <v>0</v>
      </c>
      <c r="AW196" s="46">
        <f>AU196+AV196</f>
        <v>133857.79999999999</v>
      </c>
      <c r="AX196" s="46">
        <f>AX198+AX201+AX203+AX204</f>
        <v>0</v>
      </c>
      <c r="AY196" s="46">
        <f t="shared" ref="AY196:AY199" si="1065">AW196+AX196</f>
        <v>133857.79999999999</v>
      </c>
      <c r="AZ196" s="46">
        <f>AZ198+AZ201+AZ203+AZ204+AZ205</f>
        <v>0</v>
      </c>
      <c r="BA196" s="46">
        <f t="shared" ref="BA196:BA199" si="1066">AY196+AZ196</f>
        <v>133857.79999999999</v>
      </c>
      <c r="BB196" s="46">
        <f>BB198+BB201+BB203+BB204+BB205</f>
        <v>0</v>
      </c>
      <c r="BC196" s="46">
        <f t="shared" ref="BC196:BC199" si="1067">BA196+BB196</f>
        <v>133857.79999999999</v>
      </c>
      <c r="BD196" s="46">
        <f>BD198+BD201+BD203+BD204+BD205</f>
        <v>0</v>
      </c>
      <c r="BE196" s="46">
        <f t="shared" ref="BE196:BE199" si="1068">BC196+BD196</f>
        <v>133857.79999999999</v>
      </c>
      <c r="BF196" s="46">
        <f>BF198+BF201+BF203+BF204+BF205</f>
        <v>0</v>
      </c>
      <c r="BG196" s="46">
        <f t="shared" ref="BG196:BG199" si="1069">BE196+BF196</f>
        <v>133857.79999999999</v>
      </c>
      <c r="BH196" s="46">
        <f>BH198+BH201+BH203+BH204+BH205</f>
        <v>0</v>
      </c>
      <c r="BI196" s="46">
        <f t="shared" ref="BI196:BI199" si="1070">BG196+BH196</f>
        <v>133857.79999999999</v>
      </c>
      <c r="BJ196" s="46">
        <f>BJ198+BJ201+BJ203+BJ204+BJ205</f>
        <v>0</v>
      </c>
      <c r="BK196" s="46">
        <f t="shared" ref="BK196:BK199" si="1071">BI196+BJ196</f>
        <v>133857.79999999999</v>
      </c>
      <c r="BL196" s="46">
        <f>BL198+BL201+BL203+BL204+BL205</f>
        <v>0</v>
      </c>
      <c r="BM196" s="46">
        <f t="shared" ref="BM196:BM199" si="1072">BK196+BL196</f>
        <v>133857.79999999999</v>
      </c>
      <c r="BN196" s="46">
        <f>BN198+BN201+BN203+BN204+BN205</f>
        <v>0</v>
      </c>
      <c r="BO196" s="46">
        <f t="shared" ref="BO196:BO199" si="1073">BM196+BN196</f>
        <v>133857.79999999999</v>
      </c>
      <c r="BP196" s="46">
        <f>BP198+BP201+BP203+BP204+BP205</f>
        <v>0</v>
      </c>
      <c r="BQ196" s="46">
        <f t="shared" ref="BQ196:BQ199" si="1074">BO196+BP196</f>
        <v>133857.79999999999</v>
      </c>
      <c r="BR196" s="46">
        <f>BR198+BR201+BR203+BR204+BR205</f>
        <v>0</v>
      </c>
      <c r="BS196" s="46">
        <f t="shared" ref="BS196:BS199" si="1075">BQ196+BR196</f>
        <v>133857.79999999999</v>
      </c>
      <c r="BT196" s="46">
        <f>BT198+BT201+BT203+BT204+BT205</f>
        <v>0</v>
      </c>
      <c r="BU196" s="46">
        <f t="shared" ref="BU196:BU199" si="1076">BS196+BT196</f>
        <v>133857.79999999999</v>
      </c>
      <c r="BV196" s="46">
        <f>BV198+BV201+BV203+BV204+BV205</f>
        <v>0</v>
      </c>
      <c r="BW196" s="46">
        <f t="shared" ref="BW196:BW199" si="1077">BU196+BV196</f>
        <v>133857.79999999999</v>
      </c>
      <c r="BX196" s="46">
        <f t="shared" si="1064"/>
        <v>190073.7</v>
      </c>
      <c r="BY196" s="46">
        <f>BY198+BY201+BY203+BY204</f>
        <v>0</v>
      </c>
      <c r="BZ196" s="46">
        <f t="shared" si="991"/>
        <v>190073.7</v>
      </c>
      <c r="CA196" s="46">
        <f>CA198+CA201+CA203+CA204</f>
        <v>0</v>
      </c>
      <c r="CB196" s="46">
        <f>BZ196+CA196</f>
        <v>190073.7</v>
      </c>
      <c r="CC196" s="46">
        <f>CC198+CC201+CC203+CC204</f>
        <v>0</v>
      </c>
      <c r="CD196" s="46">
        <f t="shared" ref="CD196:CD199" si="1078">CB196+CC196</f>
        <v>190073.7</v>
      </c>
      <c r="CE196" s="46">
        <f>CE198+CE201+CE203+CE204+CE205</f>
        <v>0</v>
      </c>
      <c r="CF196" s="46">
        <f t="shared" ref="CF196:CF199" si="1079">CD196+CE196</f>
        <v>190073.7</v>
      </c>
      <c r="CG196" s="46">
        <f>CG198+CG201+CG203+CG204+CG205</f>
        <v>0</v>
      </c>
      <c r="CH196" s="46">
        <f t="shared" ref="CH196:CH199" si="1080">CF196+CG196</f>
        <v>190073.7</v>
      </c>
      <c r="CI196" s="46">
        <f>CI198+CI201+CI203+CI204+CI205</f>
        <v>0</v>
      </c>
      <c r="CJ196" s="46">
        <f t="shared" ref="CJ196:CJ199" si="1081">CH196+CI196</f>
        <v>190073.7</v>
      </c>
      <c r="CK196" s="46">
        <f>CK198+CK201+CK203+CK204+CK205</f>
        <v>0</v>
      </c>
      <c r="CL196" s="46">
        <f t="shared" ref="CL196:CL199" si="1082">CJ196+CK196</f>
        <v>190073.7</v>
      </c>
      <c r="CM196" s="46">
        <f>CM198+CM201+CM203+CM204+CM205</f>
        <v>0</v>
      </c>
      <c r="CN196" s="46">
        <f t="shared" ref="CN196:CN199" si="1083">CL196+CM196</f>
        <v>190073.7</v>
      </c>
      <c r="CO196" s="46">
        <f>CO198+CO201+CO203+CO204+CO205</f>
        <v>0</v>
      </c>
      <c r="CP196" s="46">
        <f t="shared" ref="CP196:CP199" si="1084">CN196+CO196</f>
        <v>190073.7</v>
      </c>
      <c r="CQ196" s="46">
        <f>CQ198+CQ201+CQ203+CQ204+CQ205</f>
        <v>0</v>
      </c>
      <c r="CR196" s="46">
        <f t="shared" ref="CR196:CR199" si="1085">CP196+CQ196</f>
        <v>190073.7</v>
      </c>
      <c r="CS196" s="46">
        <f>CS198+CS201+CS203+CS204+CS205</f>
        <v>0</v>
      </c>
      <c r="CT196" s="46">
        <f t="shared" ref="CT196:CT199" si="1086">CR196+CS196</f>
        <v>190073.7</v>
      </c>
      <c r="CU196" s="46">
        <f>CU198+CU201+CU203+CU204+CU205</f>
        <v>0</v>
      </c>
      <c r="CV196" s="46">
        <f t="shared" ref="CV196:CV199" si="1087">CT196+CU196</f>
        <v>190073.7</v>
      </c>
      <c r="CW196" s="46">
        <f>CW198+CW201+CW203+CW204+CW205</f>
        <v>0</v>
      </c>
      <c r="CX196" s="46">
        <f t="shared" ref="CX196:CX199" si="1088">CV196+CW196</f>
        <v>190073.7</v>
      </c>
      <c r="CY196" s="46">
        <f>CY198+CY201+CY203+CY204+CY205</f>
        <v>0</v>
      </c>
      <c r="CZ196" s="46">
        <f t="shared" ref="CZ196:CZ199" si="1089">CX196+CY196</f>
        <v>190073.7</v>
      </c>
      <c r="DA196" s="47"/>
      <c r="DB196" s="48" t="s">
        <v>28</v>
      </c>
      <c r="DC196" s="55"/>
    </row>
    <row r="197" spans="1:108" x14ac:dyDescent="0.3">
      <c r="A197" s="1"/>
      <c r="B197" s="64" t="s">
        <v>24</v>
      </c>
      <c r="C197" s="64"/>
      <c r="D197" s="46">
        <f>D202</f>
        <v>52212.4</v>
      </c>
      <c r="E197" s="46">
        <f>E202</f>
        <v>0</v>
      </c>
      <c r="F197" s="46">
        <f t="shared" si="988"/>
        <v>52212.4</v>
      </c>
      <c r="G197" s="46">
        <f>G202</f>
        <v>0</v>
      </c>
      <c r="H197" s="46">
        <f t="shared" si="1063"/>
        <v>52212.4</v>
      </c>
      <c r="I197" s="46">
        <f>I202</f>
        <v>0</v>
      </c>
      <c r="J197" s="46">
        <f>H197+I197</f>
        <v>52212.4</v>
      </c>
      <c r="K197" s="46">
        <f>K202</f>
        <v>0</v>
      </c>
      <c r="L197" s="46">
        <f>J197+K197</f>
        <v>52212.4</v>
      </c>
      <c r="M197" s="46">
        <f>M202</f>
        <v>0</v>
      </c>
      <c r="N197" s="46">
        <f>L197+M197</f>
        <v>52212.4</v>
      </c>
      <c r="O197" s="46">
        <f>O202</f>
        <v>0</v>
      </c>
      <c r="P197" s="46">
        <f>N197+O197</f>
        <v>52212.4</v>
      </c>
      <c r="Q197" s="46">
        <f>Q202</f>
        <v>0</v>
      </c>
      <c r="R197" s="46">
        <f>P197+Q197</f>
        <v>52212.4</v>
      </c>
      <c r="S197" s="46">
        <f>S202</f>
        <v>0</v>
      </c>
      <c r="T197" s="46">
        <f>R197+S197</f>
        <v>52212.4</v>
      </c>
      <c r="U197" s="46">
        <f>U202</f>
        <v>0</v>
      </c>
      <c r="V197" s="46">
        <f>T197+U197</f>
        <v>52212.4</v>
      </c>
      <c r="W197" s="46">
        <f>W202</f>
        <v>0</v>
      </c>
      <c r="X197" s="46">
        <f>V197+W197</f>
        <v>52212.4</v>
      </c>
      <c r="Y197" s="46">
        <f>Y202</f>
        <v>0</v>
      </c>
      <c r="Z197" s="46">
        <f>X197+Y197</f>
        <v>52212.4</v>
      </c>
      <c r="AA197" s="46">
        <f>AA202</f>
        <v>0</v>
      </c>
      <c r="AB197" s="46">
        <f>Z197+AA197</f>
        <v>52212.4</v>
      </c>
      <c r="AC197" s="46">
        <f>AC202</f>
        <v>0</v>
      </c>
      <c r="AD197" s="46">
        <f>AB197+AC197</f>
        <v>52212.4</v>
      </c>
      <c r="AE197" s="46">
        <f>AE202</f>
        <v>0</v>
      </c>
      <c r="AF197" s="46">
        <f>AD197+AE197</f>
        <v>52212.4</v>
      </c>
      <c r="AG197" s="46">
        <f>AG202</f>
        <v>0</v>
      </c>
      <c r="AH197" s="46">
        <f>AF197+AG197</f>
        <v>52212.4</v>
      </c>
      <c r="AI197" s="46">
        <f>AI202</f>
        <v>0</v>
      </c>
      <c r="AJ197" s="46">
        <f>AH197+AI197</f>
        <v>52212.4</v>
      </c>
      <c r="AK197" s="46">
        <f>AK202</f>
        <v>0</v>
      </c>
      <c r="AL197" s="46">
        <f>AJ197+AK197</f>
        <v>52212.4</v>
      </c>
      <c r="AM197" s="46">
        <f>AM202</f>
        <v>0</v>
      </c>
      <c r="AN197" s="46">
        <f>AL197+AM197</f>
        <v>52212.4</v>
      </c>
      <c r="AO197" s="22">
        <f>AO202</f>
        <v>0</v>
      </c>
      <c r="AP197" s="46">
        <f>AN197+AO197</f>
        <v>52212.4</v>
      </c>
      <c r="AQ197" s="46">
        <f>AQ202</f>
        <v>0</v>
      </c>
      <c r="AR197" s="22">
        <f>AP197+AQ197</f>
        <v>52212.4</v>
      </c>
      <c r="AS197" s="46">
        <f t="shared" ref="AS197:BX197" si="1090">AS202</f>
        <v>0</v>
      </c>
      <c r="AT197" s="46">
        <f>AT202</f>
        <v>0</v>
      </c>
      <c r="AU197" s="46">
        <f t="shared" si="990"/>
        <v>0</v>
      </c>
      <c r="AV197" s="46">
        <f>AV202</f>
        <v>0</v>
      </c>
      <c r="AW197" s="46">
        <f>AU197+AV197</f>
        <v>0</v>
      </c>
      <c r="AX197" s="46">
        <f>AX202</f>
        <v>0</v>
      </c>
      <c r="AY197" s="46">
        <f t="shared" si="1065"/>
        <v>0</v>
      </c>
      <c r="AZ197" s="46">
        <f>AZ202</f>
        <v>0</v>
      </c>
      <c r="BA197" s="46">
        <f t="shared" si="1066"/>
        <v>0</v>
      </c>
      <c r="BB197" s="46">
        <f>BB202</f>
        <v>0</v>
      </c>
      <c r="BC197" s="46">
        <f t="shared" si="1067"/>
        <v>0</v>
      </c>
      <c r="BD197" s="46">
        <f>BD202</f>
        <v>0</v>
      </c>
      <c r="BE197" s="46">
        <f t="shared" si="1068"/>
        <v>0</v>
      </c>
      <c r="BF197" s="46">
        <f>BF202</f>
        <v>0</v>
      </c>
      <c r="BG197" s="46">
        <f t="shared" si="1069"/>
        <v>0</v>
      </c>
      <c r="BH197" s="46">
        <f>BH202</f>
        <v>0</v>
      </c>
      <c r="BI197" s="46">
        <f t="shared" si="1070"/>
        <v>0</v>
      </c>
      <c r="BJ197" s="46">
        <f>BJ202</f>
        <v>0</v>
      </c>
      <c r="BK197" s="46">
        <f t="shared" si="1071"/>
        <v>0</v>
      </c>
      <c r="BL197" s="46">
        <f>BL202</f>
        <v>0</v>
      </c>
      <c r="BM197" s="46">
        <f t="shared" si="1072"/>
        <v>0</v>
      </c>
      <c r="BN197" s="46">
        <f>BN202</f>
        <v>0</v>
      </c>
      <c r="BO197" s="46">
        <f t="shared" si="1073"/>
        <v>0</v>
      </c>
      <c r="BP197" s="46">
        <f>BP202</f>
        <v>0</v>
      </c>
      <c r="BQ197" s="46">
        <f t="shared" si="1074"/>
        <v>0</v>
      </c>
      <c r="BR197" s="46">
        <f>BR202</f>
        <v>0</v>
      </c>
      <c r="BS197" s="46">
        <f t="shared" si="1075"/>
        <v>0</v>
      </c>
      <c r="BT197" s="46">
        <f>BT202</f>
        <v>0</v>
      </c>
      <c r="BU197" s="46">
        <f t="shared" si="1076"/>
        <v>0</v>
      </c>
      <c r="BV197" s="46">
        <f>BV202</f>
        <v>0</v>
      </c>
      <c r="BW197" s="22">
        <f t="shared" si="1077"/>
        <v>0</v>
      </c>
      <c r="BX197" s="46">
        <f t="shared" si="1090"/>
        <v>0</v>
      </c>
      <c r="BY197" s="46">
        <f>BY202</f>
        <v>0</v>
      </c>
      <c r="BZ197" s="46">
        <f t="shared" si="991"/>
        <v>0</v>
      </c>
      <c r="CA197" s="46">
        <f>CA202</f>
        <v>0</v>
      </c>
      <c r="CB197" s="46">
        <f>BZ197+CA197</f>
        <v>0</v>
      </c>
      <c r="CC197" s="46">
        <f>CC202</f>
        <v>0</v>
      </c>
      <c r="CD197" s="46">
        <f t="shared" si="1078"/>
        <v>0</v>
      </c>
      <c r="CE197" s="46">
        <f>CE202</f>
        <v>0</v>
      </c>
      <c r="CF197" s="46">
        <f t="shared" si="1079"/>
        <v>0</v>
      </c>
      <c r="CG197" s="46">
        <f>CG202</f>
        <v>0</v>
      </c>
      <c r="CH197" s="46">
        <f t="shared" si="1080"/>
        <v>0</v>
      </c>
      <c r="CI197" s="46">
        <f>CI202</f>
        <v>0</v>
      </c>
      <c r="CJ197" s="46">
        <f t="shared" si="1081"/>
        <v>0</v>
      </c>
      <c r="CK197" s="46">
        <f>CK202</f>
        <v>0</v>
      </c>
      <c r="CL197" s="46">
        <f t="shared" si="1082"/>
        <v>0</v>
      </c>
      <c r="CM197" s="46">
        <f>CM202</f>
        <v>0</v>
      </c>
      <c r="CN197" s="46">
        <f t="shared" si="1083"/>
        <v>0</v>
      </c>
      <c r="CO197" s="46">
        <f>CO202</f>
        <v>0</v>
      </c>
      <c r="CP197" s="46">
        <f t="shared" si="1084"/>
        <v>0</v>
      </c>
      <c r="CQ197" s="46">
        <f>CQ202</f>
        <v>0</v>
      </c>
      <c r="CR197" s="46">
        <f t="shared" si="1085"/>
        <v>0</v>
      </c>
      <c r="CS197" s="46">
        <f>CS202</f>
        <v>0</v>
      </c>
      <c r="CT197" s="46">
        <f t="shared" si="1086"/>
        <v>0</v>
      </c>
      <c r="CU197" s="46">
        <f>CU202</f>
        <v>0</v>
      </c>
      <c r="CV197" s="46">
        <f t="shared" si="1087"/>
        <v>0</v>
      </c>
      <c r="CW197" s="46">
        <f>CW202</f>
        <v>0</v>
      </c>
      <c r="CX197" s="46">
        <f t="shared" si="1088"/>
        <v>0</v>
      </c>
      <c r="CY197" s="46">
        <f>CY202</f>
        <v>0</v>
      </c>
      <c r="CZ197" s="22">
        <f t="shared" si="1089"/>
        <v>0</v>
      </c>
      <c r="DA197" s="47"/>
      <c r="DB197" s="48"/>
      <c r="DC197" s="55"/>
      <c r="DD197" s="49"/>
    </row>
    <row r="198" spans="1:108" ht="75" x14ac:dyDescent="0.3">
      <c r="A198" s="81" t="s">
        <v>198</v>
      </c>
      <c r="B198" s="83" t="s">
        <v>91</v>
      </c>
      <c r="C198" s="65" t="s">
        <v>25</v>
      </c>
      <c r="D198" s="22">
        <v>55213.3</v>
      </c>
      <c r="E198" s="22">
        <f>-55213.3+37258.9</f>
        <v>-17954.400000000001</v>
      </c>
      <c r="F198" s="22">
        <f t="shared" si="988"/>
        <v>37258.9</v>
      </c>
      <c r="G198" s="22"/>
      <c r="H198" s="22">
        <f t="shared" si="1063"/>
        <v>37258.9</v>
      </c>
      <c r="I198" s="22"/>
      <c r="J198" s="22">
        <f>H198+I198</f>
        <v>37258.9</v>
      </c>
      <c r="K198" s="22"/>
      <c r="L198" s="22">
        <f>J198+K198</f>
        <v>37258.9</v>
      </c>
      <c r="M198" s="22"/>
      <c r="N198" s="22">
        <f>L198+M198</f>
        <v>37258.9</v>
      </c>
      <c r="O198" s="22"/>
      <c r="P198" s="22">
        <f>N198+O198</f>
        <v>37258.9</v>
      </c>
      <c r="Q198" s="22"/>
      <c r="R198" s="22">
        <f>P198+Q198</f>
        <v>37258.9</v>
      </c>
      <c r="S198" s="22"/>
      <c r="T198" s="22">
        <f>R198+S198</f>
        <v>37258.9</v>
      </c>
      <c r="U198" s="22"/>
      <c r="V198" s="22">
        <f>T198+U198</f>
        <v>37258.9</v>
      </c>
      <c r="W198" s="22"/>
      <c r="X198" s="22">
        <f>V198+W198</f>
        <v>37258.9</v>
      </c>
      <c r="Y198" s="22"/>
      <c r="Z198" s="22">
        <f>X198+Y198</f>
        <v>37258.9</v>
      </c>
      <c r="AA198" s="22"/>
      <c r="AB198" s="22">
        <f>Z198+AA198</f>
        <v>37258.9</v>
      </c>
      <c r="AC198" s="22"/>
      <c r="AD198" s="22">
        <f>AB198+AC198</f>
        <v>37258.9</v>
      </c>
      <c r="AE198" s="22"/>
      <c r="AF198" s="22">
        <f>AD198+AE198</f>
        <v>37258.9</v>
      </c>
      <c r="AG198" s="22"/>
      <c r="AH198" s="22">
        <f>AF198+AG198</f>
        <v>37258.9</v>
      </c>
      <c r="AI198" s="22"/>
      <c r="AJ198" s="22">
        <f>AH198+AI198</f>
        <v>37258.9</v>
      </c>
      <c r="AK198" s="22"/>
      <c r="AL198" s="22">
        <f>AJ198+AK198</f>
        <v>37258.9</v>
      </c>
      <c r="AM198" s="22"/>
      <c r="AN198" s="22">
        <f>AL198+AM198</f>
        <v>37258.9</v>
      </c>
      <c r="AO198" s="22"/>
      <c r="AP198" s="22">
        <f>AN198+AO198</f>
        <v>37258.9</v>
      </c>
      <c r="AQ198" s="42"/>
      <c r="AR198" s="22">
        <f>AP198+AQ198</f>
        <v>37258.9</v>
      </c>
      <c r="AS198" s="22">
        <v>0</v>
      </c>
      <c r="AT198" s="22"/>
      <c r="AU198" s="22">
        <f t="shared" si="990"/>
        <v>0</v>
      </c>
      <c r="AV198" s="22"/>
      <c r="AW198" s="22">
        <f>AU198+AV198</f>
        <v>0</v>
      </c>
      <c r="AX198" s="22"/>
      <c r="AY198" s="22">
        <f t="shared" si="1065"/>
        <v>0</v>
      </c>
      <c r="AZ198" s="22"/>
      <c r="BA198" s="22">
        <f t="shared" si="1066"/>
        <v>0</v>
      </c>
      <c r="BB198" s="22"/>
      <c r="BC198" s="22">
        <f t="shared" si="1067"/>
        <v>0</v>
      </c>
      <c r="BD198" s="22"/>
      <c r="BE198" s="22">
        <f t="shared" si="1068"/>
        <v>0</v>
      </c>
      <c r="BF198" s="22"/>
      <c r="BG198" s="22">
        <f t="shared" si="1069"/>
        <v>0</v>
      </c>
      <c r="BH198" s="22"/>
      <c r="BI198" s="22">
        <f t="shared" si="1070"/>
        <v>0</v>
      </c>
      <c r="BJ198" s="22"/>
      <c r="BK198" s="22">
        <f t="shared" si="1071"/>
        <v>0</v>
      </c>
      <c r="BL198" s="22"/>
      <c r="BM198" s="22">
        <f t="shared" si="1072"/>
        <v>0</v>
      </c>
      <c r="BN198" s="22"/>
      <c r="BO198" s="22">
        <f t="shared" si="1073"/>
        <v>0</v>
      </c>
      <c r="BP198" s="22"/>
      <c r="BQ198" s="22">
        <f t="shared" si="1074"/>
        <v>0</v>
      </c>
      <c r="BR198" s="22"/>
      <c r="BS198" s="22">
        <f t="shared" si="1075"/>
        <v>0</v>
      </c>
      <c r="BT198" s="22"/>
      <c r="BU198" s="22">
        <f t="shared" si="1076"/>
        <v>0</v>
      </c>
      <c r="BV198" s="42"/>
      <c r="BW198" s="22">
        <f t="shared" si="1077"/>
        <v>0</v>
      </c>
      <c r="BX198" s="22">
        <v>0</v>
      </c>
      <c r="BY198" s="22"/>
      <c r="BZ198" s="22">
        <f t="shared" si="991"/>
        <v>0</v>
      </c>
      <c r="CA198" s="22"/>
      <c r="CB198" s="22">
        <f>BZ198+CA198</f>
        <v>0</v>
      </c>
      <c r="CC198" s="22"/>
      <c r="CD198" s="22">
        <f t="shared" si="1078"/>
        <v>0</v>
      </c>
      <c r="CE198" s="22"/>
      <c r="CF198" s="22">
        <f t="shared" si="1079"/>
        <v>0</v>
      </c>
      <c r="CG198" s="22"/>
      <c r="CH198" s="22">
        <f t="shared" si="1080"/>
        <v>0</v>
      </c>
      <c r="CI198" s="22"/>
      <c r="CJ198" s="22">
        <f t="shared" si="1081"/>
        <v>0</v>
      </c>
      <c r="CK198" s="22"/>
      <c r="CL198" s="22">
        <f t="shared" si="1082"/>
        <v>0</v>
      </c>
      <c r="CM198" s="22"/>
      <c r="CN198" s="22">
        <f t="shared" si="1083"/>
        <v>0</v>
      </c>
      <c r="CO198" s="22"/>
      <c r="CP198" s="22">
        <f t="shared" si="1084"/>
        <v>0</v>
      </c>
      <c r="CQ198" s="22"/>
      <c r="CR198" s="22">
        <f t="shared" si="1085"/>
        <v>0</v>
      </c>
      <c r="CS198" s="22"/>
      <c r="CT198" s="22">
        <f t="shared" si="1086"/>
        <v>0</v>
      </c>
      <c r="CU198" s="22"/>
      <c r="CV198" s="22">
        <f t="shared" si="1087"/>
        <v>0</v>
      </c>
      <c r="CW198" s="22"/>
      <c r="CX198" s="22">
        <f t="shared" si="1088"/>
        <v>0</v>
      </c>
      <c r="CY198" s="42"/>
      <c r="CZ198" s="22">
        <f t="shared" si="1089"/>
        <v>0</v>
      </c>
      <c r="DA198" s="12" t="s">
        <v>94</v>
      </c>
      <c r="DC198" s="5"/>
    </row>
    <row r="199" spans="1:108" ht="56.25" x14ac:dyDescent="0.3">
      <c r="A199" s="82"/>
      <c r="B199" s="88"/>
      <c r="C199" s="65" t="s">
        <v>31</v>
      </c>
      <c r="D199" s="22">
        <f>D201+D202</f>
        <v>277367.5</v>
      </c>
      <c r="E199" s="22">
        <f>E201+E202</f>
        <v>17954.400000000001</v>
      </c>
      <c r="F199" s="22">
        <f t="shared" si="988"/>
        <v>295321.90000000002</v>
      </c>
      <c r="G199" s="22">
        <f>G201+G202</f>
        <v>8782.1970000000001</v>
      </c>
      <c r="H199" s="22">
        <f t="shared" si="1063"/>
        <v>304104.09700000001</v>
      </c>
      <c r="I199" s="22">
        <f>I201+I202</f>
        <v>0</v>
      </c>
      <c r="J199" s="22">
        <f>H199+I199</f>
        <v>304104.09700000001</v>
      </c>
      <c r="K199" s="22">
        <f>K201+K202</f>
        <v>0</v>
      </c>
      <c r="L199" s="22">
        <f>J199+K199</f>
        <v>304104.09700000001</v>
      </c>
      <c r="M199" s="22">
        <f>M201+M202</f>
        <v>0</v>
      </c>
      <c r="N199" s="22">
        <f>L199+M199</f>
        <v>304104.09700000001</v>
      </c>
      <c r="O199" s="22">
        <f>O201+O202</f>
        <v>0</v>
      </c>
      <c r="P199" s="22">
        <f>N199+O199</f>
        <v>304104.09700000001</v>
      </c>
      <c r="Q199" s="22">
        <f>Q201+Q202</f>
        <v>0</v>
      </c>
      <c r="R199" s="22">
        <f>P199+Q199</f>
        <v>304104.09700000001</v>
      </c>
      <c r="S199" s="22">
        <f>S201+S202</f>
        <v>0</v>
      </c>
      <c r="T199" s="22">
        <f>R199+S199</f>
        <v>304104.09700000001</v>
      </c>
      <c r="U199" s="22">
        <f>U201+U202</f>
        <v>0</v>
      </c>
      <c r="V199" s="22">
        <f>T199+U199</f>
        <v>304104.09700000001</v>
      </c>
      <c r="W199" s="22">
        <f>W201+W202</f>
        <v>0</v>
      </c>
      <c r="X199" s="22">
        <f>V199+W199</f>
        <v>304104.09700000001</v>
      </c>
      <c r="Y199" s="22">
        <f>Y201+Y202</f>
        <v>0</v>
      </c>
      <c r="Z199" s="22">
        <f>X199+Y199</f>
        <v>304104.09700000001</v>
      </c>
      <c r="AA199" s="22">
        <f>AA201+AA202</f>
        <v>0</v>
      </c>
      <c r="AB199" s="22">
        <f>Z199+AA199</f>
        <v>304104.09700000001</v>
      </c>
      <c r="AC199" s="22">
        <f>AC201+AC202</f>
        <v>0</v>
      </c>
      <c r="AD199" s="22">
        <f>AB199+AC199</f>
        <v>304104.09700000001</v>
      </c>
      <c r="AE199" s="22">
        <f>AE201+AE202</f>
        <v>0</v>
      </c>
      <c r="AF199" s="22">
        <f>AD199+AE199</f>
        <v>304104.09700000001</v>
      </c>
      <c r="AG199" s="22">
        <f>AG201+AG202</f>
        <v>0</v>
      </c>
      <c r="AH199" s="22">
        <f>AF199+AG199</f>
        <v>304104.09700000001</v>
      </c>
      <c r="AI199" s="22">
        <f>AI201+AI202</f>
        <v>0</v>
      </c>
      <c r="AJ199" s="22">
        <f>AH199+AI199</f>
        <v>304104.09700000001</v>
      </c>
      <c r="AK199" s="22">
        <f>AK201+AK202</f>
        <v>0</v>
      </c>
      <c r="AL199" s="22">
        <f>AJ199+AK199</f>
        <v>304104.09700000001</v>
      </c>
      <c r="AM199" s="22">
        <f>AM201+AM202</f>
        <v>0</v>
      </c>
      <c r="AN199" s="22">
        <f>AL199+AM199</f>
        <v>304104.09700000001</v>
      </c>
      <c r="AO199" s="22">
        <f>AO201+AO202</f>
        <v>0</v>
      </c>
      <c r="AP199" s="22">
        <f>AN199+AO199</f>
        <v>304104.09700000001</v>
      </c>
      <c r="AQ199" s="42">
        <f>AQ201+AQ202</f>
        <v>0</v>
      </c>
      <c r="AR199" s="22">
        <f>AP199+AQ199</f>
        <v>304104.09700000001</v>
      </c>
      <c r="AS199" s="22">
        <f t="shared" ref="AS199:BX199" si="1091">AS201+AS202</f>
        <v>0</v>
      </c>
      <c r="AT199" s="22">
        <f>AT201+AT202</f>
        <v>0</v>
      </c>
      <c r="AU199" s="22">
        <f t="shared" si="990"/>
        <v>0</v>
      </c>
      <c r="AV199" s="22">
        <f>AV201+AV202</f>
        <v>0</v>
      </c>
      <c r="AW199" s="22">
        <f>AU199+AV199</f>
        <v>0</v>
      </c>
      <c r="AX199" s="22">
        <f>AX201+AX202</f>
        <v>0</v>
      </c>
      <c r="AY199" s="22">
        <f t="shared" si="1065"/>
        <v>0</v>
      </c>
      <c r="AZ199" s="22">
        <f>AZ201+AZ202</f>
        <v>0</v>
      </c>
      <c r="BA199" s="22">
        <f t="shared" si="1066"/>
        <v>0</v>
      </c>
      <c r="BB199" s="22">
        <f>BB201+BB202</f>
        <v>0</v>
      </c>
      <c r="BC199" s="22">
        <f t="shared" si="1067"/>
        <v>0</v>
      </c>
      <c r="BD199" s="22">
        <f>BD201+BD202</f>
        <v>0</v>
      </c>
      <c r="BE199" s="22">
        <f t="shared" si="1068"/>
        <v>0</v>
      </c>
      <c r="BF199" s="22">
        <f>BF201+BF202</f>
        <v>0</v>
      </c>
      <c r="BG199" s="22">
        <f t="shared" si="1069"/>
        <v>0</v>
      </c>
      <c r="BH199" s="22">
        <f>BH201+BH202</f>
        <v>0</v>
      </c>
      <c r="BI199" s="22">
        <f t="shared" si="1070"/>
        <v>0</v>
      </c>
      <c r="BJ199" s="22">
        <f>BJ201+BJ202</f>
        <v>0</v>
      </c>
      <c r="BK199" s="22">
        <f t="shared" si="1071"/>
        <v>0</v>
      </c>
      <c r="BL199" s="22">
        <f>BL201+BL202</f>
        <v>0</v>
      </c>
      <c r="BM199" s="22">
        <f t="shared" si="1072"/>
        <v>0</v>
      </c>
      <c r="BN199" s="22">
        <f>BN201+BN202</f>
        <v>0</v>
      </c>
      <c r="BO199" s="22">
        <f t="shared" si="1073"/>
        <v>0</v>
      </c>
      <c r="BP199" s="22">
        <f>BP201+BP202</f>
        <v>0</v>
      </c>
      <c r="BQ199" s="22">
        <f t="shared" si="1074"/>
        <v>0</v>
      </c>
      <c r="BR199" s="22">
        <f>BR201+BR202</f>
        <v>0</v>
      </c>
      <c r="BS199" s="22">
        <f t="shared" si="1075"/>
        <v>0</v>
      </c>
      <c r="BT199" s="22">
        <f>BT201+BT202</f>
        <v>0</v>
      </c>
      <c r="BU199" s="22">
        <f t="shared" si="1076"/>
        <v>0</v>
      </c>
      <c r="BV199" s="42">
        <f>BV201+BV202</f>
        <v>0</v>
      </c>
      <c r="BW199" s="22">
        <f t="shared" si="1077"/>
        <v>0</v>
      </c>
      <c r="BX199" s="22">
        <f t="shared" si="1091"/>
        <v>0</v>
      </c>
      <c r="BY199" s="22">
        <f>BY201+BY202</f>
        <v>0</v>
      </c>
      <c r="BZ199" s="22">
        <f t="shared" si="991"/>
        <v>0</v>
      </c>
      <c r="CA199" s="22">
        <f>CA201+CA202</f>
        <v>0</v>
      </c>
      <c r="CB199" s="22">
        <f>BZ199+CA199</f>
        <v>0</v>
      </c>
      <c r="CC199" s="22">
        <f>CC201+CC202</f>
        <v>0</v>
      </c>
      <c r="CD199" s="22">
        <f t="shared" si="1078"/>
        <v>0</v>
      </c>
      <c r="CE199" s="22">
        <f>CE201+CE202</f>
        <v>0</v>
      </c>
      <c r="CF199" s="22">
        <f t="shared" si="1079"/>
        <v>0</v>
      </c>
      <c r="CG199" s="22">
        <f>CG201+CG202</f>
        <v>0</v>
      </c>
      <c r="CH199" s="22">
        <f t="shared" si="1080"/>
        <v>0</v>
      </c>
      <c r="CI199" s="22">
        <f>CI201+CI202</f>
        <v>0</v>
      </c>
      <c r="CJ199" s="22">
        <f t="shared" si="1081"/>
        <v>0</v>
      </c>
      <c r="CK199" s="22">
        <f>CK201+CK202</f>
        <v>0</v>
      </c>
      <c r="CL199" s="22">
        <f t="shared" si="1082"/>
        <v>0</v>
      </c>
      <c r="CM199" s="22">
        <f>CM201+CM202</f>
        <v>0</v>
      </c>
      <c r="CN199" s="22">
        <f t="shared" si="1083"/>
        <v>0</v>
      </c>
      <c r="CO199" s="22">
        <f>CO201+CO202</f>
        <v>0</v>
      </c>
      <c r="CP199" s="22">
        <f t="shared" si="1084"/>
        <v>0</v>
      </c>
      <c r="CQ199" s="22">
        <f>CQ201+CQ202</f>
        <v>0</v>
      </c>
      <c r="CR199" s="22">
        <f t="shared" si="1085"/>
        <v>0</v>
      </c>
      <c r="CS199" s="22">
        <f>CS201+CS202</f>
        <v>0</v>
      </c>
      <c r="CT199" s="22">
        <f t="shared" si="1086"/>
        <v>0</v>
      </c>
      <c r="CU199" s="22">
        <f>CU201+CU202</f>
        <v>0</v>
      </c>
      <c r="CV199" s="22">
        <f t="shared" si="1087"/>
        <v>0</v>
      </c>
      <c r="CW199" s="22">
        <f>CW201+CW202</f>
        <v>0</v>
      </c>
      <c r="CX199" s="22">
        <f t="shared" si="1088"/>
        <v>0</v>
      </c>
      <c r="CY199" s="42">
        <f>CY201+CY202</f>
        <v>0</v>
      </c>
      <c r="CZ199" s="22">
        <f t="shared" si="1089"/>
        <v>0</v>
      </c>
      <c r="DA199" s="12"/>
      <c r="DC199" s="5"/>
    </row>
    <row r="200" spans="1:108" x14ac:dyDescent="0.3">
      <c r="A200" s="1"/>
      <c r="B200" s="64" t="s">
        <v>5</v>
      </c>
      <c r="C200" s="65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4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4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42"/>
      <c r="CZ200" s="22"/>
      <c r="DA200" s="12"/>
      <c r="DC200" s="5"/>
    </row>
    <row r="201" spans="1:108" hidden="1" x14ac:dyDescent="0.3">
      <c r="A201" s="1"/>
      <c r="B201" s="15" t="s">
        <v>6</v>
      </c>
      <c r="C201" s="4"/>
      <c r="D201" s="22">
        <v>225155.1</v>
      </c>
      <c r="E201" s="22">
        <v>17954.400000000001</v>
      </c>
      <c r="F201" s="22">
        <f t="shared" si="988"/>
        <v>243109.5</v>
      </c>
      <c r="G201" s="22">
        <v>8782.1970000000001</v>
      </c>
      <c r="H201" s="22">
        <f t="shared" ref="H201:H221" si="1092">F201+G201</f>
        <v>251891.69699999999</v>
      </c>
      <c r="I201" s="22"/>
      <c r="J201" s="22">
        <f t="shared" ref="J201:J221" si="1093">H201+I201</f>
        <v>251891.69699999999</v>
      </c>
      <c r="K201" s="22"/>
      <c r="L201" s="22">
        <f t="shared" ref="L201:L221" si="1094">J201+K201</f>
        <v>251891.69699999999</v>
      </c>
      <c r="M201" s="22"/>
      <c r="N201" s="22">
        <f t="shared" ref="N201:N221" si="1095">L201+M201</f>
        <v>251891.69699999999</v>
      </c>
      <c r="O201" s="22"/>
      <c r="P201" s="22">
        <f t="shared" ref="P201:P221" si="1096">N201+O201</f>
        <v>251891.69699999999</v>
      </c>
      <c r="Q201" s="22"/>
      <c r="R201" s="22">
        <f t="shared" ref="R201:R221" si="1097">P201+Q201</f>
        <v>251891.69699999999</v>
      </c>
      <c r="S201" s="22"/>
      <c r="T201" s="22">
        <f t="shared" ref="T201:T221" si="1098">R201+S201</f>
        <v>251891.69699999999</v>
      </c>
      <c r="U201" s="22"/>
      <c r="V201" s="22">
        <f t="shared" ref="V201:V221" si="1099">T201+U201</f>
        <v>251891.69699999999</v>
      </c>
      <c r="W201" s="22"/>
      <c r="X201" s="22">
        <f t="shared" ref="X201:X221" si="1100">V201+W201</f>
        <v>251891.69699999999</v>
      </c>
      <c r="Y201" s="22"/>
      <c r="Z201" s="22">
        <f t="shared" ref="Z201:Z221" si="1101">X201+Y201</f>
        <v>251891.69699999999</v>
      </c>
      <c r="AA201" s="22"/>
      <c r="AB201" s="22">
        <f t="shared" ref="AB201:AB221" si="1102">Z201+AA201</f>
        <v>251891.69699999999</v>
      </c>
      <c r="AC201" s="22"/>
      <c r="AD201" s="22">
        <f t="shared" ref="AD201:AD221" si="1103">AB201+AC201</f>
        <v>251891.69699999999</v>
      </c>
      <c r="AE201" s="22"/>
      <c r="AF201" s="22">
        <f t="shared" ref="AF201:AF221" si="1104">AD201+AE201</f>
        <v>251891.69699999999</v>
      </c>
      <c r="AG201" s="22"/>
      <c r="AH201" s="22">
        <f t="shared" ref="AH201:AH221" si="1105">AF201+AG201</f>
        <v>251891.69699999999</v>
      </c>
      <c r="AI201" s="22"/>
      <c r="AJ201" s="22">
        <f t="shared" ref="AJ201:AJ221" si="1106">AH201+AI201</f>
        <v>251891.69699999999</v>
      </c>
      <c r="AK201" s="22"/>
      <c r="AL201" s="22">
        <f t="shared" ref="AL201:AL221" si="1107">AJ201+AK201</f>
        <v>251891.69699999999</v>
      </c>
      <c r="AM201" s="22"/>
      <c r="AN201" s="22">
        <f t="shared" ref="AN201:AN221" si="1108">AL201+AM201</f>
        <v>251891.69699999999</v>
      </c>
      <c r="AO201" s="22"/>
      <c r="AP201" s="22">
        <f t="shared" ref="AP201:AP221" si="1109">AN201+AO201</f>
        <v>251891.69699999999</v>
      </c>
      <c r="AQ201" s="42"/>
      <c r="AR201" s="22">
        <f t="shared" ref="AR201:AR221" si="1110">AP201+AQ201</f>
        <v>251891.69699999999</v>
      </c>
      <c r="AS201" s="22">
        <v>0</v>
      </c>
      <c r="AT201" s="22"/>
      <c r="AU201" s="22">
        <f t="shared" si="990"/>
        <v>0</v>
      </c>
      <c r="AV201" s="22"/>
      <c r="AW201" s="22">
        <f t="shared" ref="AW201:AW221" si="1111">AU201+AV201</f>
        <v>0</v>
      </c>
      <c r="AX201" s="22"/>
      <c r="AY201" s="22">
        <f t="shared" ref="AY201:AY221" si="1112">AW201+AX201</f>
        <v>0</v>
      </c>
      <c r="AZ201" s="22"/>
      <c r="BA201" s="22">
        <f t="shared" ref="BA201:BA221" si="1113">AY201+AZ201</f>
        <v>0</v>
      </c>
      <c r="BB201" s="22"/>
      <c r="BC201" s="22">
        <f t="shared" ref="BC201:BC221" si="1114">BA201+BB201</f>
        <v>0</v>
      </c>
      <c r="BD201" s="22"/>
      <c r="BE201" s="22">
        <f t="shared" ref="BE201:BE221" si="1115">BC201+BD201</f>
        <v>0</v>
      </c>
      <c r="BF201" s="22"/>
      <c r="BG201" s="22">
        <f t="shared" ref="BG201:BG221" si="1116">BE201+BF201</f>
        <v>0</v>
      </c>
      <c r="BH201" s="22"/>
      <c r="BI201" s="22">
        <f t="shared" ref="BI201:BI221" si="1117">BG201+BH201</f>
        <v>0</v>
      </c>
      <c r="BJ201" s="22"/>
      <c r="BK201" s="22">
        <f t="shared" ref="BK201:BK221" si="1118">BI201+BJ201</f>
        <v>0</v>
      </c>
      <c r="BL201" s="22"/>
      <c r="BM201" s="22">
        <f t="shared" ref="BM201:BM221" si="1119">BK201+BL201</f>
        <v>0</v>
      </c>
      <c r="BN201" s="22"/>
      <c r="BO201" s="22">
        <f t="shared" ref="BO201:BO221" si="1120">BM201+BN201</f>
        <v>0</v>
      </c>
      <c r="BP201" s="22"/>
      <c r="BQ201" s="22">
        <f t="shared" ref="BQ201:BQ221" si="1121">BO201+BP201</f>
        <v>0</v>
      </c>
      <c r="BR201" s="22"/>
      <c r="BS201" s="22">
        <f t="shared" ref="BS201:BS221" si="1122">BQ201+BR201</f>
        <v>0</v>
      </c>
      <c r="BT201" s="22"/>
      <c r="BU201" s="22">
        <f t="shared" ref="BU201:BU221" si="1123">BS201+BT201</f>
        <v>0</v>
      </c>
      <c r="BV201" s="42"/>
      <c r="BW201" s="22">
        <f t="shared" ref="BW201:BW221" si="1124">BU201+BV201</f>
        <v>0</v>
      </c>
      <c r="BX201" s="22">
        <v>0</v>
      </c>
      <c r="BY201" s="22"/>
      <c r="BZ201" s="22">
        <f t="shared" si="991"/>
        <v>0</v>
      </c>
      <c r="CA201" s="22"/>
      <c r="CB201" s="22">
        <f t="shared" ref="CB201:CB221" si="1125">BZ201+CA201</f>
        <v>0</v>
      </c>
      <c r="CC201" s="22"/>
      <c r="CD201" s="22">
        <f t="shared" ref="CD201:CD221" si="1126">CB201+CC201</f>
        <v>0</v>
      </c>
      <c r="CE201" s="22"/>
      <c r="CF201" s="22">
        <f t="shared" ref="CF201:CF221" si="1127">CD201+CE201</f>
        <v>0</v>
      </c>
      <c r="CG201" s="22"/>
      <c r="CH201" s="22">
        <f t="shared" ref="CH201:CH221" si="1128">CF201+CG201</f>
        <v>0</v>
      </c>
      <c r="CI201" s="22"/>
      <c r="CJ201" s="22">
        <f t="shared" ref="CJ201:CJ221" si="1129">CH201+CI201</f>
        <v>0</v>
      </c>
      <c r="CK201" s="22"/>
      <c r="CL201" s="22">
        <f t="shared" ref="CL201:CL221" si="1130">CJ201+CK201</f>
        <v>0</v>
      </c>
      <c r="CM201" s="22"/>
      <c r="CN201" s="22">
        <f t="shared" ref="CN201:CN221" si="1131">CL201+CM201</f>
        <v>0</v>
      </c>
      <c r="CO201" s="22"/>
      <c r="CP201" s="22">
        <f t="shared" ref="CP201:CP221" si="1132">CN201+CO201</f>
        <v>0</v>
      </c>
      <c r="CQ201" s="22"/>
      <c r="CR201" s="22">
        <f t="shared" ref="CR201:CR221" si="1133">CP201+CQ201</f>
        <v>0</v>
      </c>
      <c r="CS201" s="22"/>
      <c r="CT201" s="22">
        <f t="shared" ref="CT201:CT221" si="1134">CR201+CS201</f>
        <v>0</v>
      </c>
      <c r="CU201" s="22"/>
      <c r="CV201" s="22">
        <f t="shared" ref="CV201:CV221" si="1135">CT201+CU201</f>
        <v>0</v>
      </c>
      <c r="CW201" s="22"/>
      <c r="CX201" s="22">
        <f t="shared" ref="CX201:CX221" si="1136">CV201+CW201</f>
        <v>0</v>
      </c>
      <c r="CY201" s="42"/>
      <c r="CZ201" s="22">
        <f t="shared" ref="CZ201:CZ221" si="1137">CX201+CY201</f>
        <v>0</v>
      </c>
      <c r="DA201" s="12" t="s">
        <v>94</v>
      </c>
      <c r="DB201" s="7" t="s">
        <v>28</v>
      </c>
      <c r="DC201" s="5"/>
    </row>
    <row r="202" spans="1:108" x14ac:dyDescent="0.3">
      <c r="A202" s="30"/>
      <c r="B202" s="64" t="s">
        <v>24</v>
      </c>
      <c r="C202" s="65"/>
      <c r="D202" s="22">
        <v>52212.4</v>
      </c>
      <c r="E202" s="22"/>
      <c r="F202" s="22">
        <f t="shared" si="988"/>
        <v>52212.4</v>
      </c>
      <c r="G202" s="22"/>
      <c r="H202" s="22">
        <f t="shared" si="1092"/>
        <v>52212.4</v>
      </c>
      <c r="I202" s="22"/>
      <c r="J202" s="22">
        <f t="shared" si="1093"/>
        <v>52212.4</v>
      </c>
      <c r="K202" s="22"/>
      <c r="L202" s="22">
        <f t="shared" si="1094"/>
        <v>52212.4</v>
      </c>
      <c r="M202" s="22"/>
      <c r="N202" s="22">
        <f t="shared" si="1095"/>
        <v>52212.4</v>
      </c>
      <c r="O202" s="22"/>
      <c r="P202" s="22">
        <f t="shared" si="1096"/>
        <v>52212.4</v>
      </c>
      <c r="Q202" s="22"/>
      <c r="R202" s="22">
        <f t="shared" si="1097"/>
        <v>52212.4</v>
      </c>
      <c r="S202" s="22"/>
      <c r="T202" s="22">
        <f t="shared" si="1098"/>
        <v>52212.4</v>
      </c>
      <c r="U202" s="22"/>
      <c r="V202" s="22">
        <f t="shared" si="1099"/>
        <v>52212.4</v>
      </c>
      <c r="W202" s="22"/>
      <c r="X202" s="22">
        <f t="shared" si="1100"/>
        <v>52212.4</v>
      </c>
      <c r="Y202" s="22"/>
      <c r="Z202" s="22">
        <f t="shared" si="1101"/>
        <v>52212.4</v>
      </c>
      <c r="AA202" s="22"/>
      <c r="AB202" s="22">
        <f t="shared" si="1102"/>
        <v>52212.4</v>
      </c>
      <c r="AC202" s="22"/>
      <c r="AD202" s="22">
        <f t="shared" si="1103"/>
        <v>52212.4</v>
      </c>
      <c r="AE202" s="22"/>
      <c r="AF202" s="22">
        <f t="shared" si="1104"/>
        <v>52212.4</v>
      </c>
      <c r="AG202" s="22"/>
      <c r="AH202" s="22">
        <f t="shared" si="1105"/>
        <v>52212.4</v>
      </c>
      <c r="AI202" s="22"/>
      <c r="AJ202" s="22">
        <f t="shared" si="1106"/>
        <v>52212.4</v>
      </c>
      <c r="AK202" s="22"/>
      <c r="AL202" s="22">
        <f t="shared" si="1107"/>
        <v>52212.4</v>
      </c>
      <c r="AM202" s="22"/>
      <c r="AN202" s="22">
        <f t="shared" si="1108"/>
        <v>52212.4</v>
      </c>
      <c r="AO202" s="22"/>
      <c r="AP202" s="22">
        <f t="shared" si="1109"/>
        <v>52212.4</v>
      </c>
      <c r="AQ202" s="42"/>
      <c r="AR202" s="22">
        <f t="shared" si="1110"/>
        <v>52212.4</v>
      </c>
      <c r="AS202" s="22">
        <v>0</v>
      </c>
      <c r="AT202" s="22"/>
      <c r="AU202" s="22">
        <f t="shared" si="990"/>
        <v>0</v>
      </c>
      <c r="AV202" s="22"/>
      <c r="AW202" s="22">
        <f t="shared" si="1111"/>
        <v>0</v>
      </c>
      <c r="AX202" s="22"/>
      <c r="AY202" s="22">
        <f t="shared" si="1112"/>
        <v>0</v>
      </c>
      <c r="AZ202" s="22"/>
      <c r="BA202" s="22">
        <f t="shared" si="1113"/>
        <v>0</v>
      </c>
      <c r="BB202" s="22"/>
      <c r="BC202" s="22">
        <f t="shared" si="1114"/>
        <v>0</v>
      </c>
      <c r="BD202" s="22"/>
      <c r="BE202" s="22">
        <f t="shared" si="1115"/>
        <v>0</v>
      </c>
      <c r="BF202" s="22"/>
      <c r="BG202" s="22">
        <f t="shared" si="1116"/>
        <v>0</v>
      </c>
      <c r="BH202" s="22"/>
      <c r="BI202" s="22">
        <f t="shared" si="1117"/>
        <v>0</v>
      </c>
      <c r="BJ202" s="22"/>
      <c r="BK202" s="22">
        <f t="shared" si="1118"/>
        <v>0</v>
      </c>
      <c r="BL202" s="22"/>
      <c r="BM202" s="22">
        <f t="shared" si="1119"/>
        <v>0</v>
      </c>
      <c r="BN202" s="22"/>
      <c r="BO202" s="22">
        <f t="shared" si="1120"/>
        <v>0</v>
      </c>
      <c r="BP202" s="22"/>
      <c r="BQ202" s="22">
        <f t="shared" si="1121"/>
        <v>0</v>
      </c>
      <c r="BR202" s="22"/>
      <c r="BS202" s="22">
        <f t="shared" si="1122"/>
        <v>0</v>
      </c>
      <c r="BT202" s="22"/>
      <c r="BU202" s="22">
        <f t="shared" si="1123"/>
        <v>0</v>
      </c>
      <c r="BV202" s="42"/>
      <c r="BW202" s="22">
        <f t="shared" si="1124"/>
        <v>0</v>
      </c>
      <c r="BX202" s="22">
        <v>0</v>
      </c>
      <c r="BY202" s="22"/>
      <c r="BZ202" s="22">
        <f t="shared" si="991"/>
        <v>0</v>
      </c>
      <c r="CA202" s="22"/>
      <c r="CB202" s="22">
        <f t="shared" si="1125"/>
        <v>0</v>
      </c>
      <c r="CC202" s="22"/>
      <c r="CD202" s="22">
        <f t="shared" si="1126"/>
        <v>0</v>
      </c>
      <c r="CE202" s="22"/>
      <c r="CF202" s="22">
        <f t="shared" si="1127"/>
        <v>0</v>
      </c>
      <c r="CG202" s="22"/>
      <c r="CH202" s="22">
        <f t="shared" si="1128"/>
        <v>0</v>
      </c>
      <c r="CI202" s="22"/>
      <c r="CJ202" s="22">
        <f t="shared" si="1129"/>
        <v>0</v>
      </c>
      <c r="CK202" s="22"/>
      <c r="CL202" s="22">
        <f t="shared" si="1130"/>
        <v>0</v>
      </c>
      <c r="CM202" s="22"/>
      <c r="CN202" s="22">
        <f t="shared" si="1131"/>
        <v>0</v>
      </c>
      <c r="CO202" s="22"/>
      <c r="CP202" s="22">
        <f t="shared" si="1132"/>
        <v>0</v>
      </c>
      <c r="CQ202" s="22"/>
      <c r="CR202" s="22">
        <f t="shared" si="1133"/>
        <v>0</v>
      </c>
      <c r="CS202" s="22"/>
      <c r="CT202" s="22">
        <f t="shared" si="1134"/>
        <v>0</v>
      </c>
      <c r="CU202" s="22"/>
      <c r="CV202" s="22">
        <f t="shared" si="1135"/>
        <v>0</v>
      </c>
      <c r="CW202" s="22"/>
      <c r="CX202" s="22">
        <f t="shared" si="1136"/>
        <v>0</v>
      </c>
      <c r="CY202" s="42"/>
      <c r="CZ202" s="22">
        <f t="shared" si="1137"/>
        <v>0</v>
      </c>
      <c r="DA202" s="12" t="s">
        <v>94</v>
      </c>
      <c r="DC202" s="5"/>
    </row>
    <row r="203" spans="1:108" ht="56.25" x14ac:dyDescent="0.3">
      <c r="A203" s="30" t="s">
        <v>199</v>
      </c>
      <c r="B203" s="64" t="s">
        <v>92</v>
      </c>
      <c r="C203" s="65" t="s">
        <v>31</v>
      </c>
      <c r="D203" s="22">
        <v>0</v>
      </c>
      <c r="E203" s="22"/>
      <c r="F203" s="22">
        <f t="shared" si="988"/>
        <v>0</v>
      </c>
      <c r="G203" s="22"/>
      <c r="H203" s="22">
        <f t="shared" si="1092"/>
        <v>0</v>
      </c>
      <c r="I203" s="22"/>
      <c r="J203" s="22">
        <f t="shared" si="1093"/>
        <v>0</v>
      </c>
      <c r="K203" s="22"/>
      <c r="L203" s="22">
        <f t="shared" si="1094"/>
        <v>0</v>
      </c>
      <c r="M203" s="22"/>
      <c r="N203" s="22">
        <f t="shared" si="1095"/>
        <v>0</v>
      </c>
      <c r="O203" s="22"/>
      <c r="P203" s="22">
        <f t="shared" si="1096"/>
        <v>0</v>
      </c>
      <c r="Q203" s="22"/>
      <c r="R203" s="22">
        <f t="shared" si="1097"/>
        <v>0</v>
      </c>
      <c r="S203" s="22"/>
      <c r="T203" s="22">
        <f t="shared" si="1098"/>
        <v>0</v>
      </c>
      <c r="U203" s="22"/>
      <c r="V203" s="22">
        <f t="shared" si="1099"/>
        <v>0</v>
      </c>
      <c r="W203" s="22"/>
      <c r="X203" s="22">
        <f t="shared" si="1100"/>
        <v>0</v>
      </c>
      <c r="Y203" s="22"/>
      <c r="Z203" s="22">
        <f t="shared" si="1101"/>
        <v>0</v>
      </c>
      <c r="AA203" s="22"/>
      <c r="AB203" s="22">
        <f t="shared" si="1102"/>
        <v>0</v>
      </c>
      <c r="AC203" s="22"/>
      <c r="AD203" s="22">
        <f t="shared" si="1103"/>
        <v>0</v>
      </c>
      <c r="AE203" s="22"/>
      <c r="AF203" s="22">
        <f t="shared" si="1104"/>
        <v>0</v>
      </c>
      <c r="AG203" s="22"/>
      <c r="AH203" s="22">
        <f t="shared" si="1105"/>
        <v>0</v>
      </c>
      <c r="AI203" s="22"/>
      <c r="AJ203" s="22">
        <f t="shared" si="1106"/>
        <v>0</v>
      </c>
      <c r="AK203" s="22"/>
      <c r="AL203" s="22">
        <f t="shared" si="1107"/>
        <v>0</v>
      </c>
      <c r="AM203" s="22"/>
      <c r="AN203" s="22">
        <f t="shared" si="1108"/>
        <v>0</v>
      </c>
      <c r="AO203" s="22"/>
      <c r="AP203" s="22">
        <f t="shared" si="1109"/>
        <v>0</v>
      </c>
      <c r="AQ203" s="42"/>
      <c r="AR203" s="22">
        <f t="shared" si="1110"/>
        <v>0</v>
      </c>
      <c r="AS203" s="22">
        <v>34000.1</v>
      </c>
      <c r="AT203" s="22"/>
      <c r="AU203" s="22">
        <f t="shared" si="990"/>
        <v>34000.1</v>
      </c>
      <c r="AV203" s="22"/>
      <c r="AW203" s="22">
        <f t="shared" si="1111"/>
        <v>34000.1</v>
      </c>
      <c r="AX203" s="22"/>
      <c r="AY203" s="22">
        <f t="shared" si="1112"/>
        <v>34000.1</v>
      </c>
      <c r="AZ203" s="22"/>
      <c r="BA203" s="22">
        <f t="shared" si="1113"/>
        <v>34000.1</v>
      </c>
      <c r="BB203" s="22"/>
      <c r="BC203" s="22">
        <f t="shared" si="1114"/>
        <v>34000.1</v>
      </c>
      <c r="BD203" s="22"/>
      <c r="BE203" s="22">
        <f t="shared" si="1115"/>
        <v>34000.1</v>
      </c>
      <c r="BF203" s="22"/>
      <c r="BG203" s="22">
        <f t="shared" si="1116"/>
        <v>34000.1</v>
      </c>
      <c r="BH203" s="22"/>
      <c r="BI203" s="22">
        <f t="shared" si="1117"/>
        <v>34000.1</v>
      </c>
      <c r="BJ203" s="22"/>
      <c r="BK203" s="22">
        <f t="shared" si="1118"/>
        <v>34000.1</v>
      </c>
      <c r="BL203" s="22"/>
      <c r="BM203" s="22">
        <f t="shared" si="1119"/>
        <v>34000.1</v>
      </c>
      <c r="BN203" s="22"/>
      <c r="BO203" s="22">
        <f t="shared" si="1120"/>
        <v>34000.1</v>
      </c>
      <c r="BP203" s="22"/>
      <c r="BQ203" s="22">
        <f t="shared" si="1121"/>
        <v>34000.1</v>
      </c>
      <c r="BR203" s="22"/>
      <c r="BS203" s="22">
        <f t="shared" si="1122"/>
        <v>34000.1</v>
      </c>
      <c r="BT203" s="22"/>
      <c r="BU203" s="22">
        <f t="shared" si="1123"/>
        <v>34000.1</v>
      </c>
      <c r="BV203" s="42"/>
      <c r="BW203" s="22">
        <f t="shared" si="1124"/>
        <v>34000.1</v>
      </c>
      <c r="BX203" s="22">
        <v>190073.7</v>
      </c>
      <c r="BY203" s="22"/>
      <c r="BZ203" s="22">
        <f t="shared" si="991"/>
        <v>190073.7</v>
      </c>
      <c r="CA203" s="22"/>
      <c r="CB203" s="22">
        <f t="shared" si="1125"/>
        <v>190073.7</v>
      </c>
      <c r="CC203" s="22"/>
      <c r="CD203" s="22">
        <f t="shared" si="1126"/>
        <v>190073.7</v>
      </c>
      <c r="CE203" s="22"/>
      <c r="CF203" s="22">
        <f t="shared" si="1127"/>
        <v>190073.7</v>
      </c>
      <c r="CG203" s="22"/>
      <c r="CH203" s="22">
        <f t="shared" si="1128"/>
        <v>190073.7</v>
      </c>
      <c r="CI203" s="22"/>
      <c r="CJ203" s="22">
        <f t="shared" si="1129"/>
        <v>190073.7</v>
      </c>
      <c r="CK203" s="22"/>
      <c r="CL203" s="22">
        <f t="shared" si="1130"/>
        <v>190073.7</v>
      </c>
      <c r="CM203" s="22"/>
      <c r="CN203" s="22">
        <f t="shared" si="1131"/>
        <v>190073.7</v>
      </c>
      <c r="CO203" s="22"/>
      <c r="CP203" s="22">
        <f t="shared" si="1132"/>
        <v>190073.7</v>
      </c>
      <c r="CQ203" s="22"/>
      <c r="CR203" s="22">
        <f t="shared" si="1133"/>
        <v>190073.7</v>
      </c>
      <c r="CS203" s="22"/>
      <c r="CT203" s="22">
        <f t="shared" si="1134"/>
        <v>190073.7</v>
      </c>
      <c r="CU203" s="22"/>
      <c r="CV203" s="22">
        <f t="shared" si="1135"/>
        <v>190073.7</v>
      </c>
      <c r="CW203" s="22"/>
      <c r="CX203" s="22">
        <f t="shared" si="1136"/>
        <v>190073.7</v>
      </c>
      <c r="CY203" s="42"/>
      <c r="CZ203" s="22">
        <f t="shared" si="1137"/>
        <v>190073.7</v>
      </c>
      <c r="DA203" s="16" t="s">
        <v>95</v>
      </c>
      <c r="DC203" s="5"/>
    </row>
    <row r="204" spans="1:108" ht="56.25" x14ac:dyDescent="0.3">
      <c r="A204" s="1" t="s">
        <v>200</v>
      </c>
      <c r="B204" s="64" t="s">
        <v>93</v>
      </c>
      <c r="C204" s="65" t="s">
        <v>31</v>
      </c>
      <c r="D204" s="22">
        <v>0</v>
      </c>
      <c r="E204" s="22"/>
      <c r="F204" s="22">
        <f t="shared" si="988"/>
        <v>0</v>
      </c>
      <c r="G204" s="22"/>
      <c r="H204" s="22">
        <f t="shared" si="1092"/>
        <v>0</v>
      </c>
      <c r="I204" s="22"/>
      <c r="J204" s="22">
        <f t="shared" si="1093"/>
        <v>0</v>
      </c>
      <c r="K204" s="22"/>
      <c r="L204" s="22">
        <f t="shared" si="1094"/>
        <v>0</v>
      </c>
      <c r="M204" s="22"/>
      <c r="N204" s="22">
        <f t="shared" si="1095"/>
        <v>0</v>
      </c>
      <c r="O204" s="22"/>
      <c r="P204" s="22">
        <f t="shared" si="1096"/>
        <v>0</v>
      </c>
      <c r="Q204" s="22"/>
      <c r="R204" s="22">
        <f t="shared" si="1097"/>
        <v>0</v>
      </c>
      <c r="S204" s="22"/>
      <c r="T204" s="22">
        <f t="shared" si="1098"/>
        <v>0</v>
      </c>
      <c r="U204" s="22"/>
      <c r="V204" s="22">
        <f t="shared" si="1099"/>
        <v>0</v>
      </c>
      <c r="W204" s="22"/>
      <c r="X204" s="22">
        <f t="shared" si="1100"/>
        <v>0</v>
      </c>
      <c r="Y204" s="22"/>
      <c r="Z204" s="22">
        <f t="shared" si="1101"/>
        <v>0</v>
      </c>
      <c r="AA204" s="22"/>
      <c r="AB204" s="22">
        <f t="shared" si="1102"/>
        <v>0</v>
      </c>
      <c r="AC204" s="22"/>
      <c r="AD204" s="22">
        <f t="shared" si="1103"/>
        <v>0</v>
      </c>
      <c r="AE204" s="22"/>
      <c r="AF204" s="22">
        <f t="shared" si="1104"/>
        <v>0</v>
      </c>
      <c r="AG204" s="22"/>
      <c r="AH204" s="22">
        <f t="shared" si="1105"/>
        <v>0</v>
      </c>
      <c r="AI204" s="22"/>
      <c r="AJ204" s="22">
        <f t="shared" si="1106"/>
        <v>0</v>
      </c>
      <c r="AK204" s="22"/>
      <c r="AL204" s="22">
        <f t="shared" si="1107"/>
        <v>0</v>
      </c>
      <c r="AM204" s="22"/>
      <c r="AN204" s="22">
        <f t="shared" si="1108"/>
        <v>0</v>
      </c>
      <c r="AO204" s="22"/>
      <c r="AP204" s="22">
        <f t="shared" si="1109"/>
        <v>0</v>
      </c>
      <c r="AQ204" s="42"/>
      <c r="AR204" s="22">
        <f t="shared" si="1110"/>
        <v>0</v>
      </c>
      <c r="AS204" s="22">
        <v>99857.7</v>
      </c>
      <c r="AT204" s="22"/>
      <c r="AU204" s="22">
        <f t="shared" si="990"/>
        <v>99857.7</v>
      </c>
      <c r="AV204" s="22"/>
      <c r="AW204" s="22">
        <f t="shared" si="1111"/>
        <v>99857.7</v>
      </c>
      <c r="AX204" s="22"/>
      <c r="AY204" s="22">
        <f t="shared" si="1112"/>
        <v>99857.7</v>
      </c>
      <c r="AZ204" s="22"/>
      <c r="BA204" s="22">
        <f t="shared" si="1113"/>
        <v>99857.7</v>
      </c>
      <c r="BB204" s="22"/>
      <c r="BC204" s="22">
        <f t="shared" si="1114"/>
        <v>99857.7</v>
      </c>
      <c r="BD204" s="22"/>
      <c r="BE204" s="22">
        <f t="shared" si="1115"/>
        <v>99857.7</v>
      </c>
      <c r="BF204" s="22"/>
      <c r="BG204" s="22">
        <f t="shared" si="1116"/>
        <v>99857.7</v>
      </c>
      <c r="BH204" s="22"/>
      <c r="BI204" s="22">
        <f t="shared" si="1117"/>
        <v>99857.7</v>
      </c>
      <c r="BJ204" s="22"/>
      <c r="BK204" s="22">
        <f t="shared" si="1118"/>
        <v>99857.7</v>
      </c>
      <c r="BL204" s="22"/>
      <c r="BM204" s="22">
        <f t="shared" si="1119"/>
        <v>99857.7</v>
      </c>
      <c r="BN204" s="22"/>
      <c r="BO204" s="22">
        <f t="shared" si="1120"/>
        <v>99857.7</v>
      </c>
      <c r="BP204" s="22"/>
      <c r="BQ204" s="22">
        <f t="shared" si="1121"/>
        <v>99857.7</v>
      </c>
      <c r="BR204" s="22"/>
      <c r="BS204" s="22">
        <f t="shared" si="1122"/>
        <v>99857.7</v>
      </c>
      <c r="BT204" s="22"/>
      <c r="BU204" s="22">
        <f t="shared" si="1123"/>
        <v>99857.7</v>
      </c>
      <c r="BV204" s="42"/>
      <c r="BW204" s="22">
        <f t="shared" si="1124"/>
        <v>99857.7</v>
      </c>
      <c r="BX204" s="22">
        <v>0</v>
      </c>
      <c r="BY204" s="22"/>
      <c r="BZ204" s="22">
        <f t="shared" si="991"/>
        <v>0</v>
      </c>
      <c r="CA204" s="22"/>
      <c r="CB204" s="22">
        <f t="shared" si="1125"/>
        <v>0</v>
      </c>
      <c r="CC204" s="22"/>
      <c r="CD204" s="22">
        <f t="shared" si="1126"/>
        <v>0</v>
      </c>
      <c r="CE204" s="22"/>
      <c r="CF204" s="22">
        <f t="shared" si="1127"/>
        <v>0</v>
      </c>
      <c r="CG204" s="22"/>
      <c r="CH204" s="22">
        <f t="shared" si="1128"/>
        <v>0</v>
      </c>
      <c r="CI204" s="22"/>
      <c r="CJ204" s="22">
        <f t="shared" si="1129"/>
        <v>0</v>
      </c>
      <c r="CK204" s="22"/>
      <c r="CL204" s="22">
        <f t="shared" si="1130"/>
        <v>0</v>
      </c>
      <c r="CM204" s="22"/>
      <c r="CN204" s="22">
        <f t="shared" si="1131"/>
        <v>0</v>
      </c>
      <c r="CO204" s="22"/>
      <c r="CP204" s="22">
        <f t="shared" si="1132"/>
        <v>0</v>
      </c>
      <c r="CQ204" s="22"/>
      <c r="CR204" s="22">
        <f t="shared" si="1133"/>
        <v>0</v>
      </c>
      <c r="CS204" s="22"/>
      <c r="CT204" s="22">
        <f t="shared" si="1134"/>
        <v>0</v>
      </c>
      <c r="CU204" s="22"/>
      <c r="CV204" s="22">
        <f t="shared" si="1135"/>
        <v>0</v>
      </c>
      <c r="CW204" s="22"/>
      <c r="CX204" s="22">
        <f t="shared" si="1136"/>
        <v>0</v>
      </c>
      <c r="CY204" s="42"/>
      <c r="CZ204" s="22">
        <f t="shared" si="1137"/>
        <v>0</v>
      </c>
      <c r="DA204" s="16" t="s">
        <v>96</v>
      </c>
      <c r="DC204" s="5"/>
    </row>
    <row r="205" spans="1:108" ht="56.25" x14ac:dyDescent="0.3">
      <c r="A205" s="1" t="s">
        <v>201</v>
      </c>
      <c r="B205" s="64" t="s">
        <v>227</v>
      </c>
      <c r="C205" s="65" t="s">
        <v>31</v>
      </c>
      <c r="D205" s="22"/>
      <c r="E205" s="22"/>
      <c r="F205" s="22"/>
      <c r="G205" s="22">
        <f>53907.562+43927.266</f>
        <v>97834.828000000009</v>
      </c>
      <c r="H205" s="22">
        <f t="shared" si="1092"/>
        <v>97834.828000000009</v>
      </c>
      <c r="I205" s="22"/>
      <c r="J205" s="22">
        <f t="shared" si="1093"/>
        <v>97834.828000000009</v>
      </c>
      <c r="K205" s="22"/>
      <c r="L205" s="22">
        <f t="shared" si="1094"/>
        <v>97834.828000000009</v>
      </c>
      <c r="M205" s="22"/>
      <c r="N205" s="22">
        <f t="shared" si="1095"/>
        <v>97834.828000000009</v>
      </c>
      <c r="O205" s="22"/>
      <c r="P205" s="22">
        <f t="shared" si="1096"/>
        <v>97834.828000000009</v>
      </c>
      <c r="Q205" s="22"/>
      <c r="R205" s="22">
        <f t="shared" si="1097"/>
        <v>97834.828000000009</v>
      </c>
      <c r="S205" s="22"/>
      <c r="T205" s="22">
        <f t="shared" si="1098"/>
        <v>97834.828000000009</v>
      </c>
      <c r="U205" s="22"/>
      <c r="V205" s="22">
        <f t="shared" si="1099"/>
        <v>97834.828000000009</v>
      </c>
      <c r="W205" s="22"/>
      <c r="X205" s="22">
        <f t="shared" si="1100"/>
        <v>97834.828000000009</v>
      </c>
      <c r="Y205" s="22"/>
      <c r="Z205" s="22">
        <f t="shared" si="1101"/>
        <v>97834.828000000009</v>
      </c>
      <c r="AA205" s="22"/>
      <c r="AB205" s="22">
        <f t="shared" si="1102"/>
        <v>97834.828000000009</v>
      </c>
      <c r="AC205" s="22"/>
      <c r="AD205" s="22">
        <f t="shared" si="1103"/>
        <v>97834.828000000009</v>
      </c>
      <c r="AE205" s="22"/>
      <c r="AF205" s="22">
        <f t="shared" si="1104"/>
        <v>97834.828000000009</v>
      </c>
      <c r="AG205" s="22"/>
      <c r="AH205" s="22">
        <f t="shared" si="1105"/>
        <v>97834.828000000009</v>
      </c>
      <c r="AI205" s="22"/>
      <c r="AJ205" s="22">
        <f t="shared" si="1106"/>
        <v>97834.828000000009</v>
      </c>
      <c r="AK205" s="22"/>
      <c r="AL205" s="22">
        <f t="shared" si="1107"/>
        <v>97834.828000000009</v>
      </c>
      <c r="AM205" s="22"/>
      <c r="AN205" s="22">
        <f t="shared" si="1108"/>
        <v>97834.828000000009</v>
      </c>
      <c r="AO205" s="22"/>
      <c r="AP205" s="22">
        <f t="shared" si="1109"/>
        <v>97834.828000000009</v>
      </c>
      <c r="AQ205" s="42"/>
      <c r="AR205" s="22">
        <f t="shared" si="1110"/>
        <v>97834.828000000009</v>
      </c>
      <c r="AS205" s="22"/>
      <c r="AT205" s="22"/>
      <c r="AU205" s="22"/>
      <c r="AV205" s="22"/>
      <c r="AW205" s="22">
        <f t="shared" si="1111"/>
        <v>0</v>
      </c>
      <c r="AX205" s="22"/>
      <c r="AY205" s="22">
        <f t="shared" si="1112"/>
        <v>0</v>
      </c>
      <c r="AZ205" s="22"/>
      <c r="BA205" s="22">
        <f t="shared" si="1113"/>
        <v>0</v>
      </c>
      <c r="BB205" s="22"/>
      <c r="BC205" s="22">
        <f t="shared" si="1114"/>
        <v>0</v>
      </c>
      <c r="BD205" s="22"/>
      <c r="BE205" s="22">
        <f t="shared" si="1115"/>
        <v>0</v>
      </c>
      <c r="BF205" s="22"/>
      <c r="BG205" s="22">
        <f t="shared" si="1116"/>
        <v>0</v>
      </c>
      <c r="BH205" s="22"/>
      <c r="BI205" s="22">
        <f t="shared" si="1117"/>
        <v>0</v>
      </c>
      <c r="BJ205" s="22"/>
      <c r="BK205" s="22">
        <f t="shared" si="1118"/>
        <v>0</v>
      </c>
      <c r="BL205" s="22"/>
      <c r="BM205" s="22">
        <f t="shared" si="1119"/>
        <v>0</v>
      </c>
      <c r="BN205" s="22"/>
      <c r="BO205" s="22">
        <f t="shared" si="1120"/>
        <v>0</v>
      </c>
      <c r="BP205" s="22"/>
      <c r="BQ205" s="22">
        <f t="shared" si="1121"/>
        <v>0</v>
      </c>
      <c r="BR205" s="22"/>
      <c r="BS205" s="22">
        <f t="shared" si="1122"/>
        <v>0</v>
      </c>
      <c r="BT205" s="22"/>
      <c r="BU205" s="22">
        <f t="shared" si="1123"/>
        <v>0</v>
      </c>
      <c r="BV205" s="42"/>
      <c r="BW205" s="22">
        <f t="shared" si="1124"/>
        <v>0</v>
      </c>
      <c r="BX205" s="22"/>
      <c r="BY205" s="22"/>
      <c r="BZ205" s="22"/>
      <c r="CA205" s="22"/>
      <c r="CB205" s="22">
        <f t="shared" si="1125"/>
        <v>0</v>
      </c>
      <c r="CC205" s="22"/>
      <c r="CD205" s="22">
        <f t="shared" si="1126"/>
        <v>0</v>
      </c>
      <c r="CE205" s="22"/>
      <c r="CF205" s="22">
        <f t="shared" si="1127"/>
        <v>0</v>
      </c>
      <c r="CG205" s="22"/>
      <c r="CH205" s="22">
        <f t="shared" si="1128"/>
        <v>0</v>
      </c>
      <c r="CI205" s="22"/>
      <c r="CJ205" s="22">
        <f t="shared" si="1129"/>
        <v>0</v>
      </c>
      <c r="CK205" s="22"/>
      <c r="CL205" s="22">
        <f t="shared" si="1130"/>
        <v>0</v>
      </c>
      <c r="CM205" s="22"/>
      <c r="CN205" s="22">
        <f t="shared" si="1131"/>
        <v>0</v>
      </c>
      <c r="CO205" s="22"/>
      <c r="CP205" s="22">
        <f t="shared" si="1132"/>
        <v>0</v>
      </c>
      <c r="CQ205" s="22"/>
      <c r="CR205" s="22">
        <f t="shared" si="1133"/>
        <v>0</v>
      </c>
      <c r="CS205" s="22"/>
      <c r="CT205" s="22">
        <f t="shared" si="1134"/>
        <v>0</v>
      </c>
      <c r="CU205" s="22"/>
      <c r="CV205" s="22">
        <f t="shared" si="1135"/>
        <v>0</v>
      </c>
      <c r="CW205" s="22"/>
      <c r="CX205" s="22">
        <f t="shared" si="1136"/>
        <v>0</v>
      </c>
      <c r="CY205" s="42"/>
      <c r="CZ205" s="22">
        <f t="shared" si="1137"/>
        <v>0</v>
      </c>
      <c r="DA205" s="16" t="s">
        <v>228</v>
      </c>
      <c r="DC205" s="5"/>
    </row>
    <row r="206" spans="1:108" x14ac:dyDescent="0.3">
      <c r="A206" s="1"/>
      <c r="B206" s="64" t="s">
        <v>14</v>
      </c>
      <c r="C206" s="64"/>
      <c r="D206" s="46">
        <f>D207+D208+D209+D210+D211+D212+D213+D214+D215+D216</f>
        <v>17423.900000000001</v>
      </c>
      <c r="E206" s="46">
        <f>E207+E208+E209+E210+E211+E212+E213+E214+E215+E216</f>
        <v>0</v>
      </c>
      <c r="F206" s="46">
        <f t="shared" si="988"/>
        <v>17423.900000000001</v>
      </c>
      <c r="G206" s="46">
        <f>G207+G208+G209+G210+G211+G212+G213+G214+G215+G216+G217+G218</f>
        <v>6514.0309999999999</v>
      </c>
      <c r="H206" s="46">
        <f t="shared" si="1092"/>
        <v>23937.931</v>
      </c>
      <c r="I206" s="46">
        <f>I207+I208+I209+I210+I211+I212+I213+I214+I215+I216+I217+I218</f>
        <v>0</v>
      </c>
      <c r="J206" s="46">
        <f t="shared" si="1093"/>
        <v>23937.931</v>
      </c>
      <c r="K206" s="46">
        <f>K207+K208+K209+K210+K211+K212+K213+K214+K215+K216+K217+K218</f>
        <v>0</v>
      </c>
      <c r="L206" s="46">
        <f t="shared" si="1094"/>
        <v>23937.931</v>
      </c>
      <c r="M206" s="46">
        <f>M207+M208+M209+M210+M211+M212+M213+M214+M215+M216+M217+M218</f>
        <v>0</v>
      </c>
      <c r="N206" s="46">
        <f t="shared" si="1095"/>
        <v>23937.931</v>
      </c>
      <c r="O206" s="46">
        <f>O207+O208+O209+O210+O211+O212+O213+O214+O215+O216+O217+O218</f>
        <v>-529.92200000000003</v>
      </c>
      <c r="P206" s="46">
        <f t="shared" si="1096"/>
        <v>23408.009000000002</v>
      </c>
      <c r="Q206" s="46">
        <f>Q207+Q208+Q209+Q210+Q211+Q212+Q213+Q214+Q215+Q216+Q217+Q218</f>
        <v>0</v>
      </c>
      <c r="R206" s="46">
        <f t="shared" si="1097"/>
        <v>23408.009000000002</v>
      </c>
      <c r="S206" s="46">
        <f>S207+S208+S209+S210+S211+S212+S213+S214+S215+S216+S217+S218</f>
        <v>0</v>
      </c>
      <c r="T206" s="46">
        <f t="shared" si="1098"/>
        <v>23408.009000000002</v>
      </c>
      <c r="U206" s="46">
        <f>U207+U208+U209+U210+U211+U212+U213+U214+U215+U216+U217+U218</f>
        <v>0</v>
      </c>
      <c r="V206" s="46">
        <f t="shared" si="1099"/>
        <v>23408.009000000002</v>
      </c>
      <c r="W206" s="46">
        <f>W207+W208+W209+W210+W211+W212+W213+W214+W215+W216+W217+W218</f>
        <v>5650.5770000000002</v>
      </c>
      <c r="X206" s="46">
        <f t="shared" si="1100"/>
        <v>29058.586000000003</v>
      </c>
      <c r="Y206" s="46">
        <f>Y207+Y208+Y209+Y210+Y211+Y212+Y213+Y214+Y215+Y216+Y217+Y218</f>
        <v>-20.399999999999999</v>
      </c>
      <c r="Z206" s="46">
        <f t="shared" si="1101"/>
        <v>29038.186000000002</v>
      </c>
      <c r="AA206" s="46">
        <f>AA207+AA208+AA209+AA210+AA211+AA212+AA213+AA214+AA215+AA216+AA217+AA218</f>
        <v>-309.49700000000001</v>
      </c>
      <c r="AB206" s="46">
        <f t="shared" si="1102"/>
        <v>28728.689000000002</v>
      </c>
      <c r="AC206" s="46">
        <f>AC207+AC208+AC209+AC210+AC211+AC212+AC213+AC214+AC215+AC216+AC217+AC218</f>
        <v>0</v>
      </c>
      <c r="AD206" s="46">
        <f t="shared" si="1103"/>
        <v>28728.689000000002</v>
      </c>
      <c r="AE206" s="46">
        <f>AE207+AE208+AE209+AE210+AE211+AE212+AE213+AE214+AE215+AE216+AE217+AE218</f>
        <v>0</v>
      </c>
      <c r="AF206" s="46">
        <f t="shared" si="1104"/>
        <v>28728.689000000002</v>
      </c>
      <c r="AG206" s="46">
        <f>AG207+AG208+AG209+AG210+AG211+AG212+AG213+AG214+AG215+AG216+AG217+AG218</f>
        <v>0</v>
      </c>
      <c r="AH206" s="46">
        <f t="shared" si="1105"/>
        <v>28728.689000000002</v>
      </c>
      <c r="AI206" s="46">
        <f>AI207+AI208+AI209+AI210+AI211+AI212+AI213+AI214+AI215+AI216+AI217+AI218</f>
        <v>-8552.3770000000004</v>
      </c>
      <c r="AJ206" s="46">
        <f t="shared" si="1106"/>
        <v>20176.312000000002</v>
      </c>
      <c r="AK206" s="46">
        <f>AK207+AK208+AK209+AK210+AK211+AK212+AK213+AK214+AK215+AK216+AK217+AK218</f>
        <v>0</v>
      </c>
      <c r="AL206" s="46">
        <f t="shared" si="1107"/>
        <v>20176.312000000002</v>
      </c>
      <c r="AM206" s="46">
        <f>AM207+AM208+AM209+AM210+AM211+AM212+AM213+AM214+AM215+AM216+AM217+AM218</f>
        <v>0</v>
      </c>
      <c r="AN206" s="46">
        <f t="shared" si="1108"/>
        <v>20176.312000000002</v>
      </c>
      <c r="AO206" s="22">
        <f>AO207+AO208+AO209+AO210+AO211+AO212+AO213+AO214+AO215+AO216+AO217+AO218</f>
        <v>0</v>
      </c>
      <c r="AP206" s="46">
        <f t="shared" si="1109"/>
        <v>20176.312000000002</v>
      </c>
      <c r="AQ206" s="46">
        <f>AQ207+AQ208+AQ209+AQ210+AQ211+AQ212+AQ213+AQ214+AQ215+AQ216+AQ217+AQ218</f>
        <v>0</v>
      </c>
      <c r="AR206" s="22">
        <f t="shared" si="1110"/>
        <v>20176.312000000002</v>
      </c>
      <c r="AS206" s="46">
        <f t="shared" ref="AS206:BX206" si="1138">AS207+AS208+AS209+AS210+AS211+AS212+AS213+AS214+AS215+AS216</f>
        <v>73471.899999999994</v>
      </c>
      <c r="AT206" s="46">
        <f>AT207+AT208+AT209+AT210+AT211+AT212+AT213+AT214+AT215+AT216</f>
        <v>0</v>
      </c>
      <c r="AU206" s="46">
        <f t="shared" si="990"/>
        <v>73471.899999999994</v>
      </c>
      <c r="AV206" s="46">
        <f>AV207+AV208+AV209+AV210+AV211+AV212+AV213+AV214+AV215+AV216+AV217+AV218</f>
        <v>0</v>
      </c>
      <c r="AW206" s="46">
        <f t="shared" si="1111"/>
        <v>73471.899999999994</v>
      </c>
      <c r="AX206" s="46">
        <f>AX207+AX208+AX209+AX210+AX211+AX212+AX213+AX214+AX215+AX216+AX217+AX218</f>
        <v>0</v>
      </c>
      <c r="AY206" s="46">
        <f t="shared" si="1112"/>
        <v>73471.899999999994</v>
      </c>
      <c r="AZ206" s="46">
        <f>AZ207+AZ208+AZ209+AZ210+AZ211+AZ212+AZ213+AZ214+AZ215+AZ216+AZ217+AZ218</f>
        <v>0</v>
      </c>
      <c r="BA206" s="46">
        <f t="shared" si="1113"/>
        <v>73471.899999999994</v>
      </c>
      <c r="BB206" s="46">
        <f>BB207+BB208+BB209+BB210+BB211+BB212+BB213+BB214+BB215+BB216+BB217+BB218</f>
        <v>0</v>
      </c>
      <c r="BC206" s="46">
        <f t="shared" si="1114"/>
        <v>73471.899999999994</v>
      </c>
      <c r="BD206" s="46">
        <f>BD207+BD208+BD209+BD210+BD211+BD212+BD213+BD214+BD215+BD216+BD217+BD218</f>
        <v>0</v>
      </c>
      <c r="BE206" s="46">
        <f t="shared" si="1115"/>
        <v>73471.899999999994</v>
      </c>
      <c r="BF206" s="46">
        <f>BF207+BF208+BF209+BF210+BF211+BF212+BF213+BF214+BF215+BF216+BF217+BF218</f>
        <v>0</v>
      </c>
      <c r="BG206" s="46">
        <f t="shared" si="1116"/>
        <v>73471.899999999994</v>
      </c>
      <c r="BH206" s="46">
        <f>BH207+BH208+BH209+BH210+BH211+BH212+BH213+BH214+BH215+BH216+BH217+BH218</f>
        <v>0</v>
      </c>
      <c r="BI206" s="46">
        <f t="shared" si="1117"/>
        <v>73471.899999999994</v>
      </c>
      <c r="BJ206" s="46">
        <f>BJ207+BJ208+BJ209+BJ210+BJ211+BJ212+BJ213+BJ214+BJ215+BJ216+BJ217+BJ218</f>
        <v>0</v>
      </c>
      <c r="BK206" s="46">
        <f t="shared" si="1118"/>
        <v>73471.899999999994</v>
      </c>
      <c r="BL206" s="46">
        <f>BL207+BL208+BL209+BL210+BL211+BL212+BL213+BL214+BL215+BL216+BL217+BL218</f>
        <v>0</v>
      </c>
      <c r="BM206" s="46">
        <f t="shared" si="1119"/>
        <v>73471.899999999994</v>
      </c>
      <c r="BN206" s="46">
        <f>BN207+BN208+BN209+BN210+BN211+BN212+BN213+BN214+BN215+BN216+BN217+BN218</f>
        <v>0</v>
      </c>
      <c r="BO206" s="46">
        <f t="shared" si="1120"/>
        <v>73471.899999999994</v>
      </c>
      <c r="BP206" s="46">
        <f>BP207+BP208+BP209+BP210+BP211+BP212+BP213+BP214+BP215+BP216+BP217+BP218</f>
        <v>0</v>
      </c>
      <c r="BQ206" s="46">
        <f t="shared" si="1121"/>
        <v>73471.899999999994</v>
      </c>
      <c r="BR206" s="46">
        <f>BR207+BR208+BR209+BR210+BR211+BR212+BR213+BR214+BR215+BR216+BR217+BR218</f>
        <v>8552.3770000000004</v>
      </c>
      <c r="BS206" s="46">
        <f t="shared" si="1122"/>
        <v>82024.277000000002</v>
      </c>
      <c r="BT206" s="46">
        <f>BT207+BT208+BT209+BT210+BT211+BT212+BT213+BT214+BT215+BT216+BT217+BT218</f>
        <v>0</v>
      </c>
      <c r="BU206" s="46">
        <f t="shared" si="1123"/>
        <v>82024.277000000002</v>
      </c>
      <c r="BV206" s="46">
        <f>BV207+BV208+BV209+BV210+BV211+BV212+BV213+BV214+BV215+BV216+BV217+BV218</f>
        <v>0</v>
      </c>
      <c r="BW206" s="22">
        <f t="shared" si="1124"/>
        <v>82024.277000000002</v>
      </c>
      <c r="BX206" s="46">
        <f t="shared" si="1138"/>
        <v>196753.80000000002</v>
      </c>
      <c r="BY206" s="46">
        <f>BY207+BY208+BY209+BY210+BY211+BY212+BY213+BY214+BY215+BY216</f>
        <v>0</v>
      </c>
      <c r="BZ206" s="46">
        <f t="shared" si="991"/>
        <v>196753.80000000002</v>
      </c>
      <c r="CA206" s="46">
        <f>CA207+CA208+CA209+CA210+CA211+CA212+CA213+CA214+CA215+CA216+CA217+CA218</f>
        <v>0</v>
      </c>
      <c r="CB206" s="46">
        <f t="shared" si="1125"/>
        <v>196753.80000000002</v>
      </c>
      <c r="CC206" s="46">
        <f>CC207+CC208+CC209+CC210+CC211+CC212+CC213+CC214+CC215+CC216+CC217+CC218</f>
        <v>0</v>
      </c>
      <c r="CD206" s="46">
        <f t="shared" si="1126"/>
        <v>196753.80000000002</v>
      </c>
      <c r="CE206" s="46">
        <f>CE207+CE208+CE209+CE210+CE211+CE212+CE213+CE214+CE215+CE216+CE217+CE218</f>
        <v>0</v>
      </c>
      <c r="CF206" s="46">
        <f t="shared" si="1127"/>
        <v>196753.80000000002</v>
      </c>
      <c r="CG206" s="46">
        <f>CG207+CG208+CG209+CG210+CG211+CG212+CG213+CG214+CG215+CG216+CG217+CG218</f>
        <v>0</v>
      </c>
      <c r="CH206" s="46">
        <f t="shared" si="1128"/>
        <v>196753.80000000002</v>
      </c>
      <c r="CI206" s="46">
        <f>CI207+CI208+CI209+CI210+CI211+CI212+CI213+CI214+CI215+CI216+CI217+CI218</f>
        <v>0</v>
      </c>
      <c r="CJ206" s="46">
        <f t="shared" si="1129"/>
        <v>196753.80000000002</v>
      </c>
      <c r="CK206" s="46">
        <f>CK207+CK208+CK209+CK210+CK211+CK212+CK213+CK214+CK215+CK216+CK217+CK218</f>
        <v>0</v>
      </c>
      <c r="CL206" s="46">
        <f t="shared" si="1130"/>
        <v>196753.80000000002</v>
      </c>
      <c r="CM206" s="46">
        <f>CM207+CM208+CM209+CM210+CM211+CM212+CM213+CM214+CM215+CM216+CM217+CM218</f>
        <v>0</v>
      </c>
      <c r="CN206" s="46">
        <f t="shared" si="1131"/>
        <v>196753.80000000002</v>
      </c>
      <c r="CO206" s="46">
        <f>CO207+CO208+CO209+CO210+CO211+CO212+CO213+CO214+CO215+CO216+CO217+CO218</f>
        <v>0</v>
      </c>
      <c r="CP206" s="46">
        <f t="shared" si="1132"/>
        <v>196753.80000000002</v>
      </c>
      <c r="CQ206" s="46">
        <f>CQ207+CQ208+CQ209+CQ210+CQ211+CQ212+CQ213+CQ214+CQ215+CQ216+CQ217+CQ218</f>
        <v>0</v>
      </c>
      <c r="CR206" s="46">
        <f t="shared" si="1133"/>
        <v>196753.80000000002</v>
      </c>
      <c r="CS206" s="46">
        <f>CS207+CS208+CS209+CS210+CS211+CS212+CS213+CS214+CS215+CS216+CS217+CS218</f>
        <v>0</v>
      </c>
      <c r="CT206" s="46">
        <f t="shared" si="1134"/>
        <v>196753.80000000002</v>
      </c>
      <c r="CU206" s="46">
        <f>CU207+CU208+CU209+CU210+CU211+CU212+CU213+CU214+CU215+CU216+CU217+CU218</f>
        <v>0</v>
      </c>
      <c r="CV206" s="46">
        <f t="shared" si="1135"/>
        <v>196753.80000000002</v>
      </c>
      <c r="CW206" s="46">
        <f>CW207+CW208+CW209+CW210+CW211+CW212+CW213+CW214+CW215+CW216+CW217+CW218</f>
        <v>0</v>
      </c>
      <c r="CX206" s="46">
        <f t="shared" si="1136"/>
        <v>196753.80000000002</v>
      </c>
      <c r="CY206" s="46">
        <f>CY207+CY208+CY209+CY210+CY211+CY212+CY213+CY214+CY215+CY216+CY217+CY218</f>
        <v>0</v>
      </c>
      <c r="CZ206" s="22">
        <f t="shared" si="1137"/>
        <v>196753.80000000002</v>
      </c>
      <c r="DA206" s="47"/>
      <c r="DB206" s="48"/>
      <c r="DC206" s="55"/>
      <c r="DD206" s="49"/>
    </row>
    <row r="207" spans="1:108" ht="56.25" x14ac:dyDescent="0.3">
      <c r="A207" s="1" t="s">
        <v>202</v>
      </c>
      <c r="B207" s="64" t="s">
        <v>97</v>
      </c>
      <c r="C207" s="65" t="s">
        <v>31</v>
      </c>
      <c r="D207" s="22">
        <v>0</v>
      </c>
      <c r="E207" s="22"/>
      <c r="F207" s="22">
        <f t="shared" si="988"/>
        <v>0</v>
      </c>
      <c r="G207" s="22"/>
      <c r="H207" s="22">
        <f t="shared" si="1092"/>
        <v>0</v>
      </c>
      <c r="I207" s="22"/>
      <c r="J207" s="22">
        <f t="shared" si="1093"/>
        <v>0</v>
      </c>
      <c r="K207" s="22"/>
      <c r="L207" s="22">
        <f t="shared" si="1094"/>
        <v>0</v>
      </c>
      <c r="M207" s="22"/>
      <c r="N207" s="22">
        <f t="shared" si="1095"/>
        <v>0</v>
      </c>
      <c r="O207" s="22"/>
      <c r="P207" s="22">
        <f t="shared" si="1096"/>
        <v>0</v>
      </c>
      <c r="Q207" s="22"/>
      <c r="R207" s="22">
        <f t="shared" si="1097"/>
        <v>0</v>
      </c>
      <c r="S207" s="22"/>
      <c r="T207" s="22">
        <f t="shared" si="1098"/>
        <v>0</v>
      </c>
      <c r="U207" s="22"/>
      <c r="V207" s="22">
        <f t="shared" si="1099"/>
        <v>0</v>
      </c>
      <c r="W207" s="22"/>
      <c r="X207" s="22">
        <f t="shared" si="1100"/>
        <v>0</v>
      </c>
      <c r="Y207" s="22"/>
      <c r="Z207" s="22">
        <f t="shared" si="1101"/>
        <v>0</v>
      </c>
      <c r="AA207" s="22"/>
      <c r="AB207" s="22">
        <f t="shared" si="1102"/>
        <v>0</v>
      </c>
      <c r="AC207" s="22"/>
      <c r="AD207" s="22">
        <f t="shared" si="1103"/>
        <v>0</v>
      </c>
      <c r="AE207" s="22"/>
      <c r="AF207" s="22">
        <f t="shared" si="1104"/>
        <v>0</v>
      </c>
      <c r="AG207" s="22"/>
      <c r="AH207" s="22">
        <f t="shared" si="1105"/>
        <v>0</v>
      </c>
      <c r="AI207" s="22"/>
      <c r="AJ207" s="22">
        <f t="shared" si="1106"/>
        <v>0</v>
      </c>
      <c r="AK207" s="22"/>
      <c r="AL207" s="22">
        <f t="shared" si="1107"/>
        <v>0</v>
      </c>
      <c r="AM207" s="22"/>
      <c r="AN207" s="22">
        <f t="shared" si="1108"/>
        <v>0</v>
      </c>
      <c r="AO207" s="22"/>
      <c r="AP207" s="22">
        <f t="shared" si="1109"/>
        <v>0</v>
      </c>
      <c r="AQ207" s="42"/>
      <c r="AR207" s="22">
        <f t="shared" si="1110"/>
        <v>0</v>
      </c>
      <c r="AS207" s="22">
        <v>0</v>
      </c>
      <c r="AT207" s="22"/>
      <c r="AU207" s="22">
        <f t="shared" si="990"/>
        <v>0</v>
      </c>
      <c r="AV207" s="22"/>
      <c r="AW207" s="22">
        <f t="shared" si="1111"/>
        <v>0</v>
      </c>
      <c r="AX207" s="22"/>
      <c r="AY207" s="22">
        <f t="shared" si="1112"/>
        <v>0</v>
      </c>
      <c r="AZ207" s="22"/>
      <c r="BA207" s="22">
        <f t="shared" si="1113"/>
        <v>0</v>
      </c>
      <c r="BB207" s="22"/>
      <c r="BC207" s="22">
        <f t="shared" si="1114"/>
        <v>0</v>
      </c>
      <c r="BD207" s="22"/>
      <c r="BE207" s="22">
        <f t="shared" si="1115"/>
        <v>0</v>
      </c>
      <c r="BF207" s="22"/>
      <c r="BG207" s="22">
        <f t="shared" si="1116"/>
        <v>0</v>
      </c>
      <c r="BH207" s="22"/>
      <c r="BI207" s="22">
        <f t="shared" si="1117"/>
        <v>0</v>
      </c>
      <c r="BJ207" s="22"/>
      <c r="BK207" s="22">
        <f t="shared" si="1118"/>
        <v>0</v>
      </c>
      <c r="BL207" s="22"/>
      <c r="BM207" s="22">
        <f t="shared" si="1119"/>
        <v>0</v>
      </c>
      <c r="BN207" s="22"/>
      <c r="BO207" s="22">
        <f t="shared" si="1120"/>
        <v>0</v>
      </c>
      <c r="BP207" s="22"/>
      <c r="BQ207" s="22">
        <f t="shared" si="1121"/>
        <v>0</v>
      </c>
      <c r="BR207" s="22"/>
      <c r="BS207" s="22">
        <f t="shared" si="1122"/>
        <v>0</v>
      </c>
      <c r="BT207" s="22"/>
      <c r="BU207" s="22">
        <f t="shared" si="1123"/>
        <v>0</v>
      </c>
      <c r="BV207" s="42"/>
      <c r="BW207" s="22">
        <f t="shared" si="1124"/>
        <v>0</v>
      </c>
      <c r="BX207" s="22">
        <v>35549</v>
      </c>
      <c r="BY207" s="22"/>
      <c r="BZ207" s="22">
        <f t="shared" si="991"/>
        <v>35549</v>
      </c>
      <c r="CA207" s="22"/>
      <c r="CB207" s="22">
        <f t="shared" si="1125"/>
        <v>35549</v>
      </c>
      <c r="CC207" s="22"/>
      <c r="CD207" s="22">
        <f t="shared" si="1126"/>
        <v>35549</v>
      </c>
      <c r="CE207" s="22"/>
      <c r="CF207" s="22">
        <f t="shared" si="1127"/>
        <v>35549</v>
      </c>
      <c r="CG207" s="22"/>
      <c r="CH207" s="22">
        <f t="shared" si="1128"/>
        <v>35549</v>
      </c>
      <c r="CI207" s="22"/>
      <c r="CJ207" s="22">
        <f t="shared" si="1129"/>
        <v>35549</v>
      </c>
      <c r="CK207" s="22"/>
      <c r="CL207" s="22">
        <f t="shared" si="1130"/>
        <v>35549</v>
      </c>
      <c r="CM207" s="22"/>
      <c r="CN207" s="22">
        <f t="shared" si="1131"/>
        <v>35549</v>
      </c>
      <c r="CO207" s="22"/>
      <c r="CP207" s="22">
        <f t="shared" si="1132"/>
        <v>35549</v>
      </c>
      <c r="CQ207" s="22"/>
      <c r="CR207" s="22">
        <f t="shared" si="1133"/>
        <v>35549</v>
      </c>
      <c r="CS207" s="22"/>
      <c r="CT207" s="22">
        <f t="shared" si="1134"/>
        <v>35549</v>
      </c>
      <c r="CU207" s="22"/>
      <c r="CV207" s="22">
        <f t="shared" si="1135"/>
        <v>35549</v>
      </c>
      <c r="CW207" s="22"/>
      <c r="CX207" s="22">
        <f t="shared" si="1136"/>
        <v>35549</v>
      </c>
      <c r="CY207" s="42"/>
      <c r="CZ207" s="22">
        <f t="shared" si="1137"/>
        <v>35549</v>
      </c>
      <c r="DA207" s="16" t="s">
        <v>101</v>
      </c>
      <c r="DC207" s="5"/>
    </row>
    <row r="208" spans="1:108" ht="56.25" x14ac:dyDescent="0.3">
      <c r="A208" s="1" t="s">
        <v>203</v>
      </c>
      <c r="B208" s="64" t="s">
        <v>98</v>
      </c>
      <c r="C208" s="65" t="s">
        <v>31</v>
      </c>
      <c r="D208" s="22">
        <v>0</v>
      </c>
      <c r="E208" s="22"/>
      <c r="F208" s="22">
        <f t="shared" si="988"/>
        <v>0</v>
      </c>
      <c r="G208" s="22"/>
      <c r="H208" s="22">
        <f t="shared" si="1092"/>
        <v>0</v>
      </c>
      <c r="I208" s="22"/>
      <c r="J208" s="22">
        <f t="shared" si="1093"/>
        <v>0</v>
      </c>
      <c r="K208" s="22"/>
      <c r="L208" s="22">
        <f t="shared" si="1094"/>
        <v>0</v>
      </c>
      <c r="M208" s="22"/>
      <c r="N208" s="22">
        <f t="shared" si="1095"/>
        <v>0</v>
      </c>
      <c r="O208" s="22"/>
      <c r="P208" s="22">
        <f t="shared" si="1096"/>
        <v>0</v>
      </c>
      <c r="Q208" s="22"/>
      <c r="R208" s="22">
        <f t="shared" si="1097"/>
        <v>0</v>
      </c>
      <c r="S208" s="22"/>
      <c r="T208" s="22">
        <f t="shared" si="1098"/>
        <v>0</v>
      </c>
      <c r="U208" s="22"/>
      <c r="V208" s="22">
        <f t="shared" si="1099"/>
        <v>0</v>
      </c>
      <c r="W208" s="22"/>
      <c r="X208" s="22">
        <f t="shared" si="1100"/>
        <v>0</v>
      </c>
      <c r="Y208" s="22"/>
      <c r="Z208" s="22">
        <f t="shared" si="1101"/>
        <v>0</v>
      </c>
      <c r="AA208" s="22"/>
      <c r="AB208" s="22">
        <f t="shared" si="1102"/>
        <v>0</v>
      </c>
      <c r="AC208" s="22"/>
      <c r="AD208" s="22">
        <f t="shared" si="1103"/>
        <v>0</v>
      </c>
      <c r="AE208" s="22"/>
      <c r="AF208" s="22">
        <f t="shared" si="1104"/>
        <v>0</v>
      </c>
      <c r="AG208" s="22"/>
      <c r="AH208" s="22">
        <f t="shared" si="1105"/>
        <v>0</v>
      </c>
      <c r="AI208" s="22"/>
      <c r="AJ208" s="22">
        <f t="shared" si="1106"/>
        <v>0</v>
      </c>
      <c r="AK208" s="22"/>
      <c r="AL208" s="22">
        <f t="shared" si="1107"/>
        <v>0</v>
      </c>
      <c r="AM208" s="22"/>
      <c r="AN208" s="22">
        <f t="shared" si="1108"/>
        <v>0</v>
      </c>
      <c r="AO208" s="22"/>
      <c r="AP208" s="22">
        <f t="shared" si="1109"/>
        <v>0</v>
      </c>
      <c r="AQ208" s="42"/>
      <c r="AR208" s="22">
        <f t="shared" si="1110"/>
        <v>0</v>
      </c>
      <c r="AS208" s="22">
        <v>57683.9</v>
      </c>
      <c r="AT208" s="22"/>
      <c r="AU208" s="22">
        <f t="shared" si="990"/>
        <v>57683.9</v>
      </c>
      <c r="AV208" s="22"/>
      <c r="AW208" s="22">
        <f t="shared" si="1111"/>
        <v>57683.9</v>
      </c>
      <c r="AX208" s="22"/>
      <c r="AY208" s="22">
        <f t="shared" si="1112"/>
        <v>57683.9</v>
      </c>
      <c r="AZ208" s="22"/>
      <c r="BA208" s="22">
        <f t="shared" si="1113"/>
        <v>57683.9</v>
      </c>
      <c r="BB208" s="22"/>
      <c r="BC208" s="22">
        <f t="shared" si="1114"/>
        <v>57683.9</v>
      </c>
      <c r="BD208" s="22"/>
      <c r="BE208" s="22">
        <f t="shared" si="1115"/>
        <v>57683.9</v>
      </c>
      <c r="BF208" s="22"/>
      <c r="BG208" s="22">
        <f t="shared" si="1116"/>
        <v>57683.9</v>
      </c>
      <c r="BH208" s="22"/>
      <c r="BI208" s="22">
        <f t="shared" si="1117"/>
        <v>57683.9</v>
      </c>
      <c r="BJ208" s="22"/>
      <c r="BK208" s="22">
        <f t="shared" si="1118"/>
        <v>57683.9</v>
      </c>
      <c r="BL208" s="22"/>
      <c r="BM208" s="22">
        <f t="shared" si="1119"/>
        <v>57683.9</v>
      </c>
      <c r="BN208" s="22"/>
      <c r="BO208" s="22">
        <f t="shared" si="1120"/>
        <v>57683.9</v>
      </c>
      <c r="BP208" s="22"/>
      <c r="BQ208" s="22">
        <f t="shared" si="1121"/>
        <v>57683.9</v>
      </c>
      <c r="BR208" s="22"/>
      <c r="BS208" s="22">
        <f t="shared" si="1122"/>
        <v>57683.9</v>
      </c>
      <c r="BT208" s="22"/>
      <c r="BU208" s="22">
        <f t="shared" si="1123"/>
        <v>57683.9</v>
      </c>
      <c r="BV208" s="42"/>
      <c r="BW208" s="22">
        <f t="shared" si="1124"/>
        <v>57683.9</v>
      </c>
      <c r="BX208" s="22">
        <v>151968.9</v>
      </c>
      <c r="BY208" s="22"/>
      <c r="BZ208" s="22">
        <f t="shared" si="991"/>
        <v>151968.9</v>
      </c>
      <c r="CA208" s="22"/>
      <c r="CB208" s="22">
        <f t="shared" si="1125"/>
        <v>151968.9</v>
      </c>
      <c r="CC208" s="22"/>
      <c r="CD208" s="22">
        <f t="shared" si="1126"/>
        <v>151968.9</v>
      </c>
      <c r="CE208" s="22"/>
      <c r="CF208" s="22">
        <f t="shared" si="1127"/>
        <v>151968.9</v>
      </c>
      <c r="CG208" s="22"/>
      <c r="CH208" s="22">
        <f t="shared" si="1128"/>
        <v>151968.9</v>
      </c>
      <c r="CI208" s="22"/>
      <c r="CJ208" s="22">
        <f t="shared" si="1129"/>
        <v>151968.9</v>
      </c>
      <c r="CK208" s="22"/>
      <c r="CL208" s="22">
        <f t="shared" si="1130"/>
        <v>151968.9</v>
      </c>
      <c r="CM208" s="22"/>
      <c r="CN208" s="22">
        <f t="shared" si="1131"/>
        <v>151968.9</v>
      </c>
      <c r="CO208" s="22"/>
      <c r="CP208" s="22">
        <f t="shared" si="1132"/>
        <v>151968.9</v>
      </c>
      <c r="CQ208" s="22"/>
      <c r="CR208" s="22">
        <f t="shared" si="1133"/>
        <v>151968.9</v>
      </c>
      <c r="CS208" s="22"/>
      <c r="CT208" s="22">
        <f t="shared" si="1134"/>
        <v>151968.9</v>
      </c>
      <c r="CU208" s="22"/>
      <c r="CV208" s="22">
        <f t="shared" si="1135"/>
        <v>151968.9</v>
      </c>
      <c r="CW208" s="22"/>
      <c r="CX208" s="22">
        <f t="shared" si="1136"/>
        <v>151968.9</v>
      </c>
      <c r="CY208" s="42"/>
      <c r="CZ208" s="22">
        <f t="shared" si="1137"/>
        <v>151968.9</v>
      </c>
      <c r="DA208" s="16" t="s">
        <v>102</v>
      </c>
      <c r="DC208" s="5"/>
    </row>
    <row r="209" spans="1:108" ht="56.25" x14ac:dyDescent="0.3">
      <c r="A209" s="1" t="s">
        <v>204</v>
      </c>
      <c r="B209" s="64" t="s">
        <v>99</v>
      </c>
      <c r="C209" s="65" t="s">
        <v>31</v>
      </c>
      <c r="D209" s="22">
        <v>5597.5</v>
      </c>
      <c r="E209" s="22"/>
      <c r="F209" s="22">
        <f t="shared" si="988"/>
        <v>5597.5</v>
      </c>
      <c r="G209" s="22"/>
      <c r="H209" s="22">
        <f t="shared" si="1092"/>
        <v>5597.5</v>
      </c>
      <c r="I209" s="22"/>
      <c r="J209" s="22">
        <f t="shared" si="1093"/>
        <v>5597.5</v>
      </c>
      <c r="K209" s="22"/>
      <c r="L209" s="22">
        <f t="shared" si="1094"/>
        <v>5597.5</v>
      </c>
      <c r="M209" s="22"/>
      <c r="N209" s="22">
        <f t="shared" si="1095"/>
        <v>5597.5</v>
      </c>
      <c r="O209" s="22">
        <v>-491.20499999999998</v>
      </c>
      <c r="P209" s="22">
        <f t="shared" si="1096"/>
        <v>5106.2950000000001</v>
      </c>
      <c r="Q209" s="22"/>
      <c r="R209" s="22">
        <f t="shared" si="1097"/>
        <v>5106.2950000000001</v>
      </c>
      <c r="S209" s="22"/>
      <c r="T209" s="22">
        <f t="shared" si="1098"/>
        <v>5106.2950000000001</v>
      </c>
      <c r="U209" s="22"/>
      <c r="V209" s="22">
        <f t="shared" si="1099"/>
        <v>5106.2950000000001</v>
      </c>
      <c r="W209" s="22"/>
      <c r="X209" s="22">
        <f t="shared" si="1100"/>
        <v>5106.2950000000001</v>
      </c>
      <c r="Y209" s="22"/>
      <c r="Z209" s="22">
        <f t="shared" si="1101"/>
        <v>5106.2950000000001</v>
      </c>
      <c r="AA209" s="22"/>
      <c r="AB209" s="22">
        <f t="shared" si="1102"/>
        <v>5106.2950000000001</v>
      </c>
      <c r="AC209" s="22"/>
      <c r="AD209" s="22">
        <f t="shared" si="1103"/>
        <v>5106.2950000000001</v>
      </c>
      <c r="AE209" s="22">
        <v>24.5</v>
      </c>
      <c r="AF209" s="22">
        <f t="shared" si="1104"/>
        <v>5130.7950000000001</v>
      </c>
      <c r="AG209" s="22"/>
      <c r="AH209" s="22">
        <f t="shared" si="1105"/>
        <v>5130.7950000000001</v>
      </c>
      <c r="AI209" s="22"/>
      <c r="AJ209" s="22">
        <f t="shared" si="1106"/>
        <v>5130.7950000000001</v>
      </c>
      <c r="AK209" s="22"/>
      <c r="AL209" s="22">
        <f t="shared" si="1107"/>
        <v>5130.7950000000001</v>
      </c>
      <c r="AM209" s="22"/>
      <c r="AN209" s="22">
        <f t="shared" si="1108"/>
        <v>5130.7950000000001</v>
      </c>
      <c r="AO209" s="22"/>
      <c r="AP209" s="22">
        <f t="shared" si="1109"/>
        <v>5130.7950000000001</v>
      </c>
      <c r="AQ209" s="42"/>
      <c r="AR209" s="22">
        <f t="shared" si="1110"/>
        <v>5130.7950000000001</v>
      </c>
      <c r="AS209" s="22">
        <v>0</v>
      </c>
      <c r="AT209" s="22"/>
      <c r="AU209" s="22">
        <f t="shared" si="990"/>
        <v>0</v>
      </c>
      <c r="AV209" s="22"/>
      <c r="AW209" s="22">
        <f t="shared" si="1111"/>
        <v>0</v>
      </c>
      <c r="AX209" s="22"/>
      <c r="AY209" s="22">
        <f t="shared" si="1112"/>
        <v>0</v>
      </c>
      <c r="AZ209" s="22"/>
      <c r="BA209" s="22">
        <f t="shared" si="1113"/>
        <v>0</v>
      </c>
      <c r="BB209" s="22"/>
      <c r="BC209" s="22">
        <f t="shared" si="1114"/>
        <v>0</v>
      </c>
      <c r="BD209" s="22"/>
      <c r="BE209" s="22">
        <f t="shared" si="1115"/>
        <v>0</v>
      </c>
      <c r="BF209" s="22"/>
      <c r="BG209" s="22">
        <f t="shared" si="1116"/>
        <v>0</v>
      </c>
      <c r="BH209" s="22"/>
      <c r="BI209" s="22">
        <f t="shared" si="1117"/>
        <v>0</v>
      </c>
      <c r="BJ209" s="22"/>
      <c r="BK209" s="22">
        <f t="shared" si="1118"/>
        <v>0</v>
      </c>
      <c r="BL209" s="22"/>
      <c r="BM209" s="22">
        <f t="shared" si="1119"/>
        <v>0</v>
      </c>
      <c r="BN209" s="22"/>
      <c r="BO209" s="22">
        <f t="shared" si="1120"/>
        <v>0</v>
      </c>
      <c r="BP209" s="22"/>
      <c r="BQ209" s="22">
        <f t="shared" si="1121"/>
        <v>0</v>
      </c>
      <c r="BR209" s="22"/>
      <c r="BS209" s="22">
        <f t="shared" si="1122"/>
        <v>0</v>
      </c>
      <c r="BT209" s="22"/>
      <c r="BU209" s="22">
        <f t="shared" si="1123"/>
        <v>0</v>
      </c>
      <c r="BV209" s="42"/>
      <c r="BW209" s="22">
        <f t="shared" si="1124"/>
        <v>0</v>
      </c>
      <c r="BX209" s="22">
        <v>0</v>
      </c>
      <c r="BY209" s="22"/>
      <c r="BZ209" s="22">
        <f t="shared" si="991"/>
        <v>0</v>
      </c>
      <c r="CA209" s="22"/>
      <c r="CB209" s="22">
        <f t="shared" si="1125"/>
        <v>0</v>
      </c>
      <c r="CC209" s="22"/>
      <c r="CD209" s="22">
        <f t="shared" si="1126"/>
        <v>0</v>
      </c>
      <c r="CE209" s="22"/>
      <c r="CF209" s="22">
        <f t="shared" si="1127"/>
        <v>0</v>
      </c>
      <c r="CG209" s="22"/>
      <c r="CH209" s="22">
        <f t="shared" si="1128"/>
        <v>0</v>
      </c>
      <c r="CI209" s="22"/>
      <c r="CJ209" s="22">
        <f t="shared" si="1129"/>
        <v>0</v>
      </c>
      <c r="CK209" s="22"/>
      <c r="CL209" s="22">
        <f t="shared" si="1130"/>
        <v>0</v>
      </c>
      <c r="CM209" s="22"/>
      <c r="CN209" s="22">
        <f t="shared" si="1131"/>
        <v>0</v>
      </c>
      <c r="CO209" s="22"/>
      <c r="CP209" s="22">
        <f t="shared" si="1132"/>
        <v>0</v>
      </c>
      <c r="CQ209" s="22"/>
      <c r="CR209" s="22">
        <f t="shared" si="1133"/>
        <v>0</v>
      </c>
      <c r="CS209" s="22"/>
      <c r="CT209" s="22">
        <f t="shared" si="1134"/>
        <v>0</v>
      </c>
      <c r="CU209" s="22"/>
      <c r="CV209" s="22">
        <f t="shared" si="1135"/>
        <v>0</v>
      </c>
      <c r="CW209" s="22"/>
      <c r="CX209" s="22">
        <f t="shared" si="1136"/>
        <v>0</v>
      </c>
      <c r="CY209" s="42"/>
      <c r="CZ209" s="22">
        <f t="shared" si="1137"/>
        <v>0</v>
      </c>
      <c r="DA209" s="16" t="s">
        <v>103</v>
      </c>
      <c r="DC209" s="5"/>
    </row>
    <row r="210" spans="1:108" ht="56.25" x14ac:dyDescent="0.3">
      <c r="A210" s="1" t="s">
        <v>205</v>
      </c>
      <c r="B210" s="64" t="s">
        <v>100</v>
      </c>
      <c r="C210" s="65" t="s">
        <v>31</v>
      </c>
      <c r="D210" s="22">
        <v>2897.7</v>
      </c>
      <c r="E210" s="22"/>
      <c r="F210" s="22">
        <f t="shared" si="988"/>
        <v>2897.7</v>
      </c>
      <c r="G210" s="22"/>
      <c r="H210" s="22">
        <f t="shared" si="1092"/>
        <v>2897.7</v>
      </c>
      <c r="I210" s="22"/>
      <c r="J210" s="22">
        <f t="shared" si="1093"/>
        <v>2897.7</v>
      </c>
      <c r="K210" s="22"/>
      <c r="L210" s="22">
        <f t="shared" si="1094"/>
        <v>2897.7</v>
      </c>
      <c r="M210" s="22"/>
      <c r="N210" s="22">
        <f t="shared" si="1095"/>
        <v>2897.7</v>
      </c>
      <c r="O210" s="22"/>
      <c r="P210" s="22">
        <f t="shared" si="1096"/>
        <v>2897.7</v>
      </c>
      <c r="Q210" s="22"/>
      <c r="R210" s="22">
        <f t="shared" si="1097"/>
        <v>2897.7</v>
      </c>
      <c r="S210" s="22"/>
      <c r="T210" s="22">
        <f t="shared" si="1098"/>
        <v>2897.7</v>
      </c>
      <c r="U210" s="22"/>
      <c r="V210" s="22">
        <f t="shared" si="1099"/>
        <v>2897.7</v>
      </c>
      <c r="W210" s="22">
        <v>5650.5770000000002</v>
      </c>
      <c r="X210" s="22">
        <f t="shared" si="1100"/>
        <v>8548.277</v>
      </c>
      <c r="Y210" s="22">
        <v>-20.399999999999999</v>
      </c>
      <c r="Z210" s="22">
        <f t="shared" si="1101"/>
        <v>8527.8770000000004</v>
      </c>
      <c r="AA210" s="22"/>
      <c r="AB210" s="22">
        <f t="shared" si="1102"/>
        <v>8527.8770000000004</v>
      </c>
      <c r="AC210" s="22"/>
      <c r="AD210" s="22">
        <f t="shared" si="1103"/>
        <v>8527.8770000000004</v>
      </c>
      <c r="AE210" s="22">
        <v>24.5</v>
      </c>
      <c r="AF210" s="22">
        <f t="shared" si="1104"/>
        <v>8552.3770000000004</v>
      </c>
      <c r="AG210" s="22"/>
      <c r="AH210" s="22">
        <f t="shared" si="1105"/>
        <v>8552.3770000000004</v>
      </c>
      <c r="AI210" s="22">
        <v>-8552.3770000000004</v>
      </c>
      <c r="AJ210" s="22">
        <f t="shared" si="1106"/>
        <v>0</v>
      </c>
      <c r="AK210" s="22"/>
      <c r="AL210" s="22">
        <f t="shared" si="1107"/>
        <v>0</v>
      </c>
      <c r="AM210" s="22"/>
      <c r="AN210" s="22">
        <f t="shared" si="1108"/>
        <v>0</v>
      </c>
      <c r="AO210" s="22"/>
      <c r="AP210" s="22">
        <f t="shared" si="1109"/>
        <v>0</v>
      </c>
      <c r="AQ210" s="42"/>
      <c r="AR210" s="22">
        <f t="shared" si="1110"/>
        <v>0</v>
      </c>
      <c r="AS210" s="22">
        <v>0</v>
      </c>
      <c r="AT210" s="22"/>
      <c r="AU210" s="22">
        <f t="shared" si="990"/>
        <v>0</v>
      </c>
      <c r="AV210" s="22"/>
      <c r="AW210" s="22">
        <f t="shared" si="1111"/>
        <v>0</v>
      </c>
      <c r="AX210" s="22"/>
      <c r="AY210" s="22">
        <f t="shared" si="1112"/>
        <v>0</v>
      </c>
      <c r="AZ210" s="22"/>
      <c r="BA210" s="22">
        <f t="shared" si="1113"/>
        <v>0</v>
      </c>
      <c r="BB210" s="22"/>
      <c r="BC210" s="22">
        <f t="shared" si="1114"/>
        <v>0</v>
      </c>
      <c r="BD210" s="22"/>
      <c r="BE210" s="22">
        <f t="shared" si="1115"/>
        <v>0</v>
      </c>
      <c r="BF210" s="22"/>
      <c r="BG210" s="22">
        <f t="shared" si="1116"/>
        <v>0</v>
      </c>
      <c r="BH210" s="22"/>
      <c r="BI210" s="22">
        <f t="shared" si="1117"/>
        <v>0</v>
      </c>
      <c r="BJ210" s="22"/>
      <c r="BK210" s="22">
        <f t="shared" si="1118"/>
        <v>0</v>
      </c>
      <c r="BL210" s="22"/>
      <c r="BM210" s="22">
        <f t="shared" si="1119"/>
        <v>0</v>
      </c>
      <c r="BN210" s="22"/>
      <c r="BO210" s="22">
        <f t="shared" si="1120"/>
        <v>0</v>
      </c>
      <c r="BP210" s="22"/>
      <c r="BQ210" s="22">
        <f t="shared" si="1121"/>
        <v>0</v>
      </c>
      <c r="BR210" s="22">
        <v>8552.3770000000004</v>
      </c>
      <c r="BS210" s="22">
        <f t="shared" si="1122"/>
        <v>8552.3770000000004</v>
      </c>
      <c r="BT210" s="22"/>
      <c r="BU210" s="22">
        <f t="shared" si="1123"/>
        <v>8552.3770000000004</v>
      </c>
      <c r="BV210" s="42"/>
      <c r="BW210" s="22">
        <f t="shared" si="1124"/>
        <v>8552.3770000000004</v>
      </c>
      <c r="BX210" s="22">
        <v>0</v>
      </c>
      <c r="BY210" s="22"/>
      <c r="BZ210" s="22">
        <f t="shared" si="991"/>
        <v>0</v>
      </c>
      <c r="CA210" s="22"/>
      <c r="CB210" s="22">
        <f t="shared" si="1125"/>
        <v>0</v>
      </c>
      <c r="CC210" s="22"/>
      <c r="CD210" s="22">
        <f t="shared" si="1126"/>
        <v>0</v>
      </c>
      <c r="CE210" s="22"/>
      <c r="CF210" s="22">
        <f t="shared" si="1127"/>
        <v>0</v>
      </c>
      <c r="CG210" s="22"/>
      <c r="CH210" s="22">
        <f t="shared" si="1128"/>
        <v>0</v>
      </c>
      <c r="CI210" s="22"/>
      <c r="CJ210" s="22">
        <f t="shared" si="1129"/>
        <v>0</v>
      </c>
      <c r="CK210" s="22"/>
      <c r="CL210" s="22">
        <f t="shared" si="1130"/>
        <v>0</v>
      </c>
      <c r="CM210" s="22"/>
      <c r="CN210" s="22">
        <f t="shared" si="1131"/>
        <v>0</v>
      </c>
      <c r="CO210" s="22"/>
      <c r="CP210" s="22">
        <f t="shared" si="1132"/>
        <v>0</v>
      </c>
      <c r="CQ210" s="22"/>
      <c r="CR210" s="22">
        <f t="shared" si="1133"/>
        <v>0</v>
      </c>
      <c r="CS210" s="22"/>
      <c r="CT210" s="22">
        <f t="shared" si="1134"/>
        <v>0</v>
      </c>
      <c r="CU210" s="22"/>
      <c r="CV210" s="22">
        <f t="shared" si="1135"/>
        <v>0</v>
      </c>
      <c r="CW210" s="22"/>
      <c r="CX210" s="22">
        <f t="shared" si="1136"/>
        <v>0</v>
      </c>
      <c r="CY210" s="42"/>
      <c r="CZ210" s="22">
        <f t="shared" si="1137"/>
        <v>0</v>
      </c>
      <c r="DA210" s="16" t="s">
        <v>104</v>
      </c>
      <c r="DC210" s="5"/>
    </row>
    <row r="211" spans="1:108" ht="56.25" x14ac:dyDescent="0.3">
      <c r="A211" s="1" t="s">
        <v>206</v>
      </c>
      <c r="B211" s="64" t="s">
        <v>111</v>
      </c>
      <c r="C211" s="65" t="s">
        <v>31</v>
      </c>
      <c r="D211" s="22">
        <v>7747.3</v>
      </c>
      <c r="E211" s="22"/>
      <c r="F211" s="22">
        <f t="shared" si="988"/>
        <v>7747.3</v>
      </c>
      <c r="G211" s="22"/>
      <c r="H211" s="22">
        <f t="shared" si="1092"/>
        <v>7747.3</v>
      </c>
      <c r="I211" s="22"/>
      <c r="J211" s="22">
        <f t="shared" si="1093"/>
        <v>7747.3</v>
      </c>
      <c r="K211" s="22"/>
      <c r="L211" s="22">
        <f t="shared" si="1094"/>
        <v>7747.3</v>
      </c>
      <c r="M211" s="22"/>
      <c r="N211" s="22">
        <f t="shared" si="1095"/>
        <v>7747.3</v>
      </c>
      <c r="O211" s="22">
        <v>-38.716999999999999</v>
      </c>
      <c r="P211" s="22">
        <f t="shared" si="1096"/>
        <v>7708.5830000000005</v>
      </c>
      <c r="Q211" s="22"/>
      <c r="R211" s="22">
        <f t="shared" si="1097"/>
        <v>7708.5830000000005</v>
      </c>
      <c r="S211" s="22"/>
      <c r="T211" s="22">
        <f t="shared" si="1098"/>
        <v>7708.5830000000005</v>
      </c>
      <c r="U211" s="22"/>
      <c r="V211" s="22">
        <f t="shared" si="1099"/>
        <v>7708.5830000000005</v>
      </c>
      <c r="W211" s="22"/>
      <c r="X211" s="22">
        <f t="shared" si="1100"/>
        <v>7708.5830000000005</v>
      </c>
      <c r="Y211" s="22"/>
      <c r="Z211" s="22">
        <f t="shared" si="1101"/>
        <v>7708.5830000000005</v>
      </c>
      <c r="AA211" s="22"/>
      <c r="AB211" s="22">
        <f t="shared" si="1102"/>
        <v>7708.5830000000005</v>
      </c>
      <c r="AC211" s="22"/>
      <c r="AD211" s="22">
        <f t="shared" si="1103"/>
        <v>7708.5830000000005</v>
      </c>
      <c r="AE211" s="22">
        <v>20.678999999999998</v>
      </c>
      <c r="AF211" s="22">
        <f t="shared" si="1104"/>
        <v>7729.2620000000006</v>
      </c>
      <c r="AG211" s="22"/>
      <c r="AH211" s="22">
        <f t="shared" si="1105"/>
        <v>7729.2620000000006</v>
      </c>
      <c r="AI211" s="22"/>
      <c r="AJ211" s="22">
        <f t="shared" si="1106"/>
        <v>7729.2620000000006</v>
      </c>
      <c r="AK211" s="22"/>
      <c r="AL211" s="22">
        <f t="shared" si="1107"/>
        <v>7729.2620000000006</v>
      </c>
      <c r="AM211" s="22"/>
      <c r="AN211" s="22">
        <f t="shared" si="1108"/>
        <v>7729.2620000000006</v>
      </c>
      <c r="AO211" s="22"/>
      <c r="AP211" s="22">
        <f t="shared" si="1109"/>
        <v>7729.2620000000006</v>
      </c>
      <c r="AQ211" s="42"/>
      <c r="AR211" s="22">
        <f t="shared" si="1110"/>
        <v>7729.2620000000006</v>
      </c>
      <c r="AS211" s="22">
        <v>0</v>
      </c>
      <c r="AT211" s="22"/>
      <c r="AU211" s="22">
        <f t="shared" si="990"/>
        <v>0</v>
      </c>
      <c r="AV211" s="22"/>
      <c r="AW211" s="22">
        <f t="shared" si="1111"/>
        <v>0</v>
      </c>
      <c r="AX211" s="22"/>
      <c r="AY211" s="22">
        <f t="shared" si="1112"/>
        <v>0</v>
      </c>
      <c r="AZ211" s="22"/>
      <c r="BA211" s="22">
        <f t="shared" si="1113"/>
        <v>0</v>
      </c>
      <c r="BB211" s="22"/>
      <c r="BC211" s="22">
        <f t="shared" si="1114"/>
        <v>0</v>
      </c>
      <c r="BD211" s="22"/>
      <c r="BE211" s="22">
        <f t="shared" si="1115"/>
        <v>0</v>
      </c>
      <c r="BF211" s="22"/>
      <c r="BG211" s="22">
        <f t="shared" si="1116"/>
        <v>0</v>
      </c>
      <c r="BH211" s="22"/>
      <c r="BI211" s="22">
        <f t="shared" si="1117"/>
        <v>0</v>
      </c>
      <c r="BJ211" s="22"/>
      <c r="BK211" s="22">
        <f t="shared" si="1118"/>
        <v>0</v>
      </c>
      <c r="BL211" s="22"/>
      <c r="BM211" s="22">
        <f t="shared" si="1119"/>
        <v>0</v>
      </c>
      <c r="BN211" s="22"/>
      <c r="BO211" s="22">
        <f t="shared" si="1120"/>
        <v>0</v>
      </c>
      <c r="BP211" s="22"/>
      <c r="BQ211" s="22">
        <f t="shared" si="1121"/>
        <v>0</v>
      </c>
      <c r="BR211" s="22"/>
      <c r="BS211" s="22">
        <f t="shared" si="1122"/>
        <v>0</v>
      </c>
      <c r="BT211" s="22"/>
      <c r="BU211" s="22">
        <f t="shared" si="1123"/>
        <v>0</v>
      </c>
      <c r="BV211" s="42"/>
      <c r="BW211" s="22">
        <f t="shared" si="1124"/>
        <v>0</v>
      </c>
      <c r="BX211" s="22">
        <v>0</v>
      </c>
      <c r="BY211" s="22"/>
      <c r="BZ211" s="22">
        <f t="shared" si="991"/>
        <v>0</v>
      </c>
      <c r="CA211" s="22"/>
      <c r="CB211" s="22">
        <f t="shared" si="1125"/>
        <v>0</v>
      </c>
      <c r="CC211" s="22"/>
      <c r="CD211" s="22">
        <f t="shared" si="1126"/>
        <v>0</v>
      </c>
      <c r="CE211" s="22"/>
      <c r="CF211" s="22">
        <f t="shared" si="1127"/>
        <v>0</v>
      </c>
      <c r="CG211" s="22"/>
      <c r="CH211" s="22">
        <f t="shared" si="1128"/>
        <v>0</v>
      </c>
      <c r="CI211" s="22"/>
      <c r="CJ211" s="22">
        <f t="shared" si="1129"/>
        <v>0</v>
      </c>
      <c r="CK211" s="22"/>
      <c r="CL211" s="22">
        <f t="shared" si="1130"/>
        <v>0</v>
      </c>
      <c r="CM211" s="22"/>
      <c r="CN211" s="22">
        <f t="shared" si="1131"/>
        <v>0</v>
      </c>
      <c r="CO211" s="22"/>
      <c r="CP211" s="22">
        <f t="shared" si="1132"/>
        <v>0</v>
      </c>
      <c r="CQ211" s="22"/>
      <c r="CR211" s="22">
        <f t="shared" si="1133"/>
        <v>0</v>
      </c>
      <c r="CS211" s="22"/>
      <c r="CT211" s="22">
        <f t="shared" si="1134"/>
        <v>0</v>
      </c>
      <c r="CU211" s="22"/>
      <c r="CV211" s="22">
        <f t="shared" si="1135"/>
        <v>0</v>
      </c>
      <c r="CW211" s="22"/>
      <c r="CX211" s="22">
        <f t="shared" si="1136"/>
        <v>0</v>
      </c>
      <c r="CY211" s="42"/>
      <c r="CZ211" s="22">
        <f t="shared" si="1137"/>
        <v>0</v>
      </c>
      <c r="DA211" s="16" t="s">
        <v>105</v>
      </c>
      <c r="DC211" s="5"/>
    </row>
    <row r="212" spans="1:108" ht="56.25" x14ac:dyDescent="0.3">
      <c r="A212" s="1" t="s">
        <v>207</v>
      </c>
      <c r="B212" s="64" t="s">
        <v>112</v>
      </c>
      <c r="C212" s="65" t="s">
        <v>31</v>
      </c>
      <c r="D212" s="22">
        <v>574.9</v>
      </c>
      <c r="E212" s="22"/>
      <c r="F212" s="22">
        <f t="shared" si="988"/>
        <v>574.9</v>
      </c>
      <c r="G212" s="22"/>
      <c r="H212" s="22">
        <f t="shared" si="1092"/>
        <v>574.9</v>
      </c>
      <c r="I212" s="22"/>
      <c r="J212" s="22">
        <f t="shared" si="1093"/>
        <v>574.9</v>
      </c>
      <c r="K212" s="22"/>
      <c r="L212" s="22">
        <f t="shared" si="1094"/>
        <v>574.9</v>
      </c>
      <c r="M212" s="22"/>
      <c r="N212" s="22">
        <f t="shared" si="1095"/>
        <v>574.9</v>
      </c>
      <c r="O212" s="22"/>
      <c r="P212" s="22">
        <f t="shared" si="1096"/>
        <v>574.9</v>
      </c>
      <c r="Q212" s="22"/>
      <c r="R212" s="22">
        <f t="shared" si="1097"/>
        <v>574.9</v>
      </c>
      <c r="S212" s="22"/>
      <c r="T212" s="22">
        <f t="shared" si="1098"/>
        <v>574.9</v>
      </c>
      <c r="U212" s="22"/>
      <c r="V212" s="22">
        <f t="shared" si="1099"/>
        <v>574.9</v>
      </c>
      <c r="W212" s="22"/>
      <c r="X212" s="22">
        <f t="shared" si="1100"/>
        <v>574.9</v>
      </c>
      <c r="Y212" s="22"/>
      <c r="Z212" s="22">
        <f t="shared" si="1101"/>
        <v>574.9</v>
      </c>
      <c r="AA212" s="22">
        <v>-260.41500000000002</v>
      </c>
      <c r="AB212" s="22">
        <f t="shared" si="1102"/>
        <v>314.48499999999996</v>
      </c>
      <c r="AC212" s="22"/>
      <c r="AD212" s="22">
        <f t="shared" si="1103"/>
        <v>314.48499999999996</v>
      </c>
      <c r="AE212" s="22"/>
      <c r="AF212" s="22">
        <f t="shared" si="1104"/>
        <v>314.48499999999996</v>
      </c>
      <c r="AG212" s="22"/>
      <c r="AH212" s="22">
        <f t="shared" si="1105"/>
        <v>314.48499999999996</v>
      </c>
      <c r="AI212" s="22"/>
      <c r="AJ212" s="22">
        <f t="shared" si="1106"/>
        <v>314.48499999999996</v>
      </c>
      <c r="AK212" s="22"/>
      <c r="AL212" s="22">
        <f t="shared" si="1107"/>
        <v>314.48499999999996</v>
      </c>
      <c r="AM212" s="22"/>
      <c r="AN212" s="22">
        <f t="shared" si="1108"/>
        <v>314.48499999999996</v>
      </c>
      <c r="AO212" s="22"/>
      <c r="AP212" s="22">
        <f t="shared" si="1109"/>
        <v>314.48499999999996</v>
      </c>
      <c r="AQ212" s="42"/>
      <c r="AR212" s="22">
        <f t="shared" si="1110"/>
        <v>314.48499999999996</v>
      </c>
      <c r="AS212" s="22">
        <v>7574</v>
      </c>
      <c r="AT212" s="22"/>
      <c r="AU212" s="22">
        <f t="shared" si="990"/>
        <v>7574</v>
      </c>
      <c r="AV212" s="22"/>
      <c r="AW212" s="22">
        <f t="shared" si="1111"/>
        <v>7574</v>
      </c>
      <c r="AX212" s="22"/>
      <c r="AY212" s="22">
        <f t="shared" si="1112"/>
        <v>7574</v>
      </c>
      <c r="AZ212" s="22"/>
      <c r="BA212" s="22">
        <f t="shared" si="1113"/>
        <v>7574</v>
      </c>
      <c r="BB212" s="22"/>
      <c r="BC212" s="22">
        <f t="shared" si="1114"/>
        <v>7574</v>
      </c>
      <c r="BD212" s="22"/>
      <c r="BE212" s="22">
        <f t="shared" si="1115"/>
        <v>7574</v>
      </c>
      <c r="BF212" s="22"/>
      <c r="BG212" s="22">
        <f t="shared" si="1116"/>
        <v>7574</v>
      </c>
      <c r="BH212" s="22"/>
      <c r="BI212" s="22">
        <f t="shared" si="1117"/>
        <v>7574</v>
      </c>
      <c r="BJ212" s="22"/>
      <c r="BK212" s="22">
        <f t="shared" si="1118"/>
        <v>7574</v>
      </c>
      <c r="BL212" s="22"/>
      <c r="BM212" s="22">
        <f t="shared" si="1119"/>
        <v>7574</v>
      </c>
      <c r="BN212" s="22"/>
      <c r="BO212" s="22">
        <f t="shared" si="1120"/>
        <v>7574</v>
      </c>
      <c r="BP212" s="22"/>
      <c r="BQ212" s="22">
        <f t="shared" si="1121"/>
        <v>7574</v>
      </c>
      <c r="BR212" s="22"/>
      <c r="BS212" s="22">
        <f t="shared" si="1122"/>
        <v>7574</v>
      </c>
      <c r="BT212" s="22"/>
      <c r="BU212" s="22">
        <f t="shared" si="1123"/>
        <v>7574</v>
      </c>
      <c r="BV212" s="42"/>
      <c r="BW212" s="22">
        <f t="shared" si="1124"/>
        <v>7574</v>
      </c>
      <c r="BX212" s="22">
        <v>0</v>
      </c>
      <c r="BY212" s="22"/>
      <c r="BZ212" s="22">
        <f t="shared" si="991"/>
        <v>0</v>
      </c>
      <c r="CA212" s="22"/>
      <c r="CB212" s="22">
        <f t="shared" si="1125"/>
        <v>0</v>
      </c>
      <c r="CC212" s="22"/>
      <c r="CD212" s="22">
        <f t="shared" si="1126"/>
        <v>0</v>
      </c>
      <c r="CE212" s="22"/>
      <c r="CF212" s="22">
        <f t="shared" si="1127"/>
        <v>0</v>
      </c>
      <c r="CG212" s="22"/>
      <c r="CH212" s="22">
        <f t="shared" si="1128"/>
        <v>0</v>
      </c>
      <c r="CI212" s="22"/>
      <c r="CJ212" s="22">
        <f t="shared" si="1129"/>
        <v>0</v>
      </c>
      <c r="CK212" s="22"/>
      <c r="CL212" s="22">
        <f t="shared" si="1130"/>
        <v>0</v>
      </c>
      <c r="CM212" s="22"/>
      <c r="CN212" s="22">
        <f t="shared" si="1131"/>
        <v>0</v>
      </c>
      <c r="CO212" s="22"/>
      <c r="CP212" s="22">
        <f t="shared" si="1132"/>
        <v>0</v>
      </c>
      <c r="CQ212" s="22"/>
      <c r="CR212" s="22">
        <f t="shared" si="1133"/>
        <v>0</v>
      </c>
      <c r="CS212" s="22"/>
      <c r="CT212" s="22">
        <f t="shared" si="1134"/>
        <v>0</v>
      </c>
      <c r="CU212" s="22"/>
      <c r="CV212" s="22">
        <f t="shared" si="1135"/>
        <v>0</v>
      </c>
      <c r="CW212" s="22"/>
      <c r="CX212" s="22">
        <f t="shared" si="1136"/>
        <v>0</v>
      </c>
      <c r="CY212" s="42"/>
      <c r="CZ212" s="22">
        <f t="shared" si="1137"/>
        <v>0</v>
      </c>
      <c r="DA212" s="16" t="s">
        <v>106</v>
      </c>
      <c r="DC212" s="5"/>
    </row>
    <row r="213" spans="1:108" ht="56.25" x14ac:dyDescent="0.3">
      <c r="A213" s="1" t="s">
        <v>208</v>
      </c>
      <c r="B213" s="64" t="s">
        <v>113</v>
      </c>
      <c r="C213" s="65" t="s">
        <v>31</v>
      </c>
      <c r="D213" s="22">
        <v>0</v>
      </c>
      <c r="E213" s="22"/>
      <c r="F213" s="22">
        <f t="shared" si="988"/>
        <v>0</v>
      </c>
      <c r="G213" s="22"/>
      <c r="H213" s="22">
        <f t="shared" si="1092"/>
        <v>0</v>
      </c>
      <c r="I213" s="22"/>
      <c r="J213" s="22">
        <f t="shared" si="1093"/>
        <v>0</v>
      </c>
      <c r="K213" s="22"/>
      <c r="L213" s="22">
        <f t="shared" si="1094"/>
        <v>0</v>
      </c>
      <c r="M213" s="22"/>
      <c r="N213" s="22">
        <f t="shared" si="1095"/>
        <v>0</v>
      </c>
      <c r="O213" s="22"/>
      <c r="P213" s="22">
        <f t="shared" si="1096"/>
        <v>0</v>
      </c>
      <c r="Q213" s="22"/>
      <c r="R213" s="22">
        <f t="shared" si="1097"/>
        <v>0</v>
      </c>
      <c r="S213" s="22"/>
      <c r="T213" s="22">
        <f t="shared" si="1098"/>
        <v>0</v>
      </c>
      <c r="U213" s="22"/>
      <c r="V213" s="22">
        <f t="shared" si="1099"/>
        <v>0</v>
      </c>
      <c r="W213" s="22"/>
      <c r="X213" s="22">
        <f t="shared" si="1100"/>
        <v>0</v>
      </c>
      <c r="Y213" s="22"/>
      <c r="Z213" s="22">
        <f t="shared" si="1101"/>
        <v>0</v>
      </c>
      <c r="AA213" s="22"/>
      <c r="AB213" s="22">
        <f t="shared" si="1102"/>
        <v>0</v>
      </c>
      <c r="AC213" s="22"/>
      <c r="AD213" s="22">
        <f t="shared" si="1103"/>
        <v>0</v>
      </c>
      <c r="AE213" s="22"/>
      <c r="AF213" s="22">
        <f t="shared" si="1104"/>
        <v>0</v>
      </c>
      <c r="AG213" s="22"/>
      <c r="AH213" s="22">
        <f t="shared" si="1105"/>
        <v>0</v>
      </c>
      <c r="AI213" s="22"/>
      <c r="AJ213" s="22">
        <f t="shared" si="1106"/>
        <v>0</v>
      </c>
      <c r="AK213" s="22"/>
      <c r="AL213" s="22">
        <f t="shared" si="1107"/>
        <v>0</v>
      </c>
      <c r="AM213" s="22"/>
      <c r="AN213" s="22">
        <f t="shared" si="1108"/>
        <v>0</v>
      </c>
      <c r="AO213" s="22"/>
      <c r="AP213" s="22">
        <f t="shared" si="1109"/>
        <v>0</v>
      </c>
      <c r="AQ213" s="42"/>
      <c r="AR213" s="22">
        <f t="shared" si="1110"/>
        <v>0</v>
      </c>
      <c r="AS213" s="22">
        <v>640.5</v>
      </c>
      <c r="AT213" s="22"/>
      <c r="AU213" s="22">
        <f t="shared" si="990"/>
        <v>640.5</v>
      </c>
      <c r="AV213" s="22"/>
      <c r="AW213" s="22">
        <f t="shared" si="1111"/>
        <v>640.5</v>
      </c>
      <c r="AX213" s="22"/>
      <c r="AY213" s="22">
        <f t="shared" si="1112"/>
        <v>640.5</v>
      </c>
      <c r="AZ213" s="22"/>
      <c r="BA213" s="22">
        <f t="shared" si="1113"/>
        <v>640.5</v>
      </c>
      <c r="BB213" s="22"/>
      <c r="BC213" s="22">
        <f t="shared" si="1114"/>
        <v>640.5</v>
      </c>
      <c r="BD213" s="22"/>
      <c r="BE213" s="22">
        <f t="shared" si="1115"/>
        <v>640.5</v>
      </c>
      <c r="BF213" s="22"/>
      <c r="BG213" s="22">
        <f t="shared" si="1116"/>
        <v>640.5</v>
      </c>
      <c r="BH213" s="22"/>
      <c r="BI213" s="22">
        <f t="shared" si="1117"/>
        <v>640.5</v>
      </c>
      <c r="BJ213" s="22"/>
      <c r="BK213" s="22">
        <f t="shared" si="1118"/>
        <v>640.5</v>
      </c>
      <c r="BL213" s="22"/>
      <c r="BM213" s="22">
        <f t="shared" si="1119"/>
        <v>640.5</v>
      </c>
      <c r="BN213" s="22"/>
      <c r="BO213" s="22">
        <f t="shared" si="1120"/>
        <v>640.5</v>
      </c>
      <c r="BP213" s="22"/>
      <c r="BQ213" s="22">
        <f t="shared" si="1121"/>
        <v>640.5</v>
      </c>
      <c r="BR213" s="22"/>
      <c r="BS213" s="22">
        <f t="shared" si="1122"/>
        <v>640.5</v>
      </c>
      <c r="BT213" s="22"/>
      <c r="BU213" s="22">
        <f t="shared" si="1123"/>
        <v>640.5</v>
      </c>
      <c r="BV213" s="42"/>
      <c r="BW213" s="22">
        <f t="shared" si="1124"/>
        <v>640.5</v>
      </c>
      <c r="BX213" s="22">
        <v>7899.7</v>
      </c>
      <c r="BY213" s="22"/>
      <c r="BZ213" s="22">
        <f t="shared" si="991"/>
        <v>7899.7</v>
      </c>
      <c r="CA213" s="22"/>
      <c r="CB213" s="22">
        <f t="shared" si="1125"/>
        <v>7899.7</v>
      </c>
      <c r="CC213" s="22"/>
      <c r="CD213" s="22">
        <f t="shared" si="1126"/>
        <v>7899.7</v>
      </c>
      <c r="CE213" s="22"/>
      <c r="CF213" s="22">
        <f t="shared" si="1127"/>
        <v>7899.7</v>
      </c>
      <c r="CG213" s="22"/>
      <c r="CH213" s="22">
        <f t="shared" si="1128"/>
        <v>7899.7</v>
      </c>
      <c r="CI213" s="22"/>
      <c r="CJ213" s="22">
        <f t="shared" si="1129"/>
        <v>7899.7</v>
      </c>
      <c r="CK213" s="22"/>
      <c r="CL213" s="22">
        <f t="shared" si="1130"/>
        <v>7899.7</v>
      </c>
      <c r="CM213" s="22"/>
      <c r="CN213" s="22">
        <f t="shared" si="1131"/>
        <v>7899.7</v>
      </c>
      <c r="CO213" s="22"/>
      <c r="CP213" s="22">
        <f t="shared" si="1132"/>
        <v>7899.7</v>
      </c>
      <c r="CQ213" s="22"/>
      <c r="CR213" s="22">
        <f t="shared" si="1133"/>
        <v>7899.7</v>
      </c>
      <c r="CS213" s="22"/>
      <c r="CT213" s="22">
        <f t="shared" si="1134"/>
        <v>7899.7</v>
      </c>
      <c r="CU213" s="22"/>
      <c r="CV213" s="22">
        <f t="shared" si="1135"/>
        <v>7899.7</v>
      </c>
      <c r="CW213" s="22"/>
      <c r="CX213" s="22">
        <f t="shared" si="1136"/>
        <v>7899.7</v>
      </c>
      <c r="CY213" s="42"/>
      <c r="CZ213" s="22">
        <f t="shared" si="1137"/>
        <v>7899.7</v>
      </c>
      <c r="DA213" s="16" t="s">
        <v>107</v>
      </c>
      <c r="DC213" s="5"/>
    </row>
    <row r="214" spans="1:108" ht="56.25" x14ac:dyDescent="0.3">
      <c r="A214" s="1" t="s">
        <v>217</v>
      </c>
      <c r="B214" s="64" t="s">
        <v>114</v>
      </c>
      <c r="C214" s="65" t="s">
        <v>31</v>
      </c>
      <c r="D214" s="22">
        <v>606.5</v>
      </c>
      <c r="E214" s="22"/>
      <c r="F214" s="22">
        <f t="shared" si="988"/>
        <v>606.5</v>
      </c>
      <c r="G214" s="22"/>
      <c r="H214" s="22">
        <f t="shared" si="1092"/>
        <v>606.5</v>
      </c>
      <c r="I214" s="22"/>
      <c r="J214" s="22">
        <f t="shared" si="1093"/>
        <v>606.5</v>
      </c>
      <c r="K214" s="22"/>
      <c r="L214" s="22">
        <f t="shared" si="1094"/>
        <v>606.5</v>
      </c>
      <c r="M214" s="22"/>
      <c r="N214" s="22">
        <f t="shared" si="1095"/>
        <v>606.5</v>
      </c>
      <c r="O214" s="22"/>
      <c r="P214" s="22">
        <f t="shared" si="1096"/>
        <v>606.5</v>
      </c>
      <c r="Q214" s="22"/>
      <c r="R214" s="22">
        <f t="shared" si="1097"/>
        <v>606.5</v>
      </c>
      <c r="S214" s="22"/>
      <c r="T214" s="22">
        <f t="shared" si="1098"/>
        <v>606.5</v>
      </c>
      <c r="U214" s="22"/>
      <c r="V214" s="22">
        <f t="shared" si="1099"/>
        <v>606.5</v>
      </c>
      <c r="W214" s="22"/>
      <c r="X214" s="22">
        <f t="shared" si="1100"/>
        <v>606.5</v>
      </c>
      <c r="Y214" s="22"/>
      <c r="Z214" s="22">
        <f t="shared" si="1101"/>
        <v>606.5</v>
      </c>
      <c r="AA214" s="22">
        <v>-33.335999999999999</v>
      </c>
      <c r="AB214" s="22">
        <f t="shared" si="1102"/>
        <v>573.16399999999999</v>
      </c>
      <c r="AC214" s="22"/>
      <c r="AD214" s="22">
        <f t="shared" si="1103"/>
        <v>573.16399999999999</v>
      </c>
      <c r="AE214" s="22">
        <v>-69.679000000000002</v>
      </c>
      <c r="AF214" s="22">
        <f t="shared" si="1104"/>
        <v>503.48500000000001</v>
      </c>
      <c r="AG214" s="22"/>
      <c r="AH214" s="22">
        <f t="shared" si="1105"/>
        <v>503.48500000000001</v>
      </c>
      <c r="AI214" s="22"/>
      <c r="AJ214" s="22">
        <f t="shared" si="1106"/>
        <v>503.48500000000001</v>
      </c>
      <c r="AK214" s="22"/>
      <c r="AL214" s="22">
        <f t="shared" si="1107"/>
        <v>503.48500000000001</v>
      </c>
      <c r="AM214" s="22"/>
      <c r="AN214" s="22">
        <f t="shared" si="1108"/>
        <v>503.48500000000001</v>
      </c>
      <c r="AO214" s="22"/>
      <c r="AP214" s="22">
        <f t="shared" si="1109"/>
        <v>503.48500000000001</v>
      </c>
      <c r="AQ214" s="42"/>
      <c r="AR214" s="22">
        <f t="shared" si="1110"/>
        <v>503.48500000000001</v>
      </c>
      <c r="AS214" s="22">
        <v>7573.5</v>
      </c>
      <c r="AT214" s="22"/>
      <c r="AU214" s="22">
        <f t="shared" si="990"/>
        <v>7573.5</v>
      </c>
      <c r="AV214" s="22"/>
      <c r="AW214" s="22">
        <f t="shared" si="1111"/>
        <v>7573.5</v>
      </c>
      <c r="AX214" s="22"/>
      <c r="AY214" s="22">
        <f t="shared" si="1112"/>
        <v>7573.5</v>
      </c>
      <c r="AZ214" s="22"/>
      <c r="BA214" s="22">
        <f t="shared" si="1113"/>
        <v>7573.5</v>
      </c>
      <c r="BB214" s="22"/>
      <c r="BC214" s="22">
        <f t="shared" si="1114"/>
        <v>7573.5</v>
      </c>
      <c r="BD214" s="22"/>
      <c r="BE214" s="22">
        <f t="shared" si="1115"/>
        <v>7573.5</v>
      </c>
      <c r="BF214" s="22"/>
      <c r="BG214" s="22">
        <f t="shared" si="1116"/>
        <v>7573.5</v>
      </c>
      <c r="BH214" s="22"/>
      <c r="BI214" s="22">
        <f t="shared" si="1117"/>
        <v>7573.5</v>
      </c>
      <c r="BJ214" s="22"/>
      <c r="BK214" s="22">
        <f t="shared" si="1118"/>
        <v>7573.5</v>
      </c>
      <c r="BL214" s="22"/>
      <c r="BM214" s="22">
        <f t="shared" si="1119"/>
        <v>7573.5</v>
      </c>
      <c r="BN214" s="22"/>
      <c r="BO214" s="22">
        <f t="shared" si="1120"/>
        <v>7573.5</v>
      </c>
      <c r="BP214" s="22"/>
      <c r="BQ214" s="22">
        <f t="shared" si="1121"/>
        <v>7573.5</v>
      </c>
      <c r="BR214" s="22"/>
      <c r="BS214" s="22">
        <f t="shared" si="1122"/>
        <v>7573.5</v>
      </c>
      <c r="BT214" s="22"/>
      <c r="BU214" s="22">
        <f t="shared" si="1123"/>
        <v>7573.5</v>
      </c>
      <c r="BV214" s="42"/>
      <c r="BW214" s="22">
        <f t="shared" si="1124"/>
        <v>7573.5</v>
      </c>
      <c r="BX214" s="22">
        <v>0</v>
      </c>
      <c r="BY214" s="22"/>
      <c r="BZ214" s="22">
        <f t="shared" si="991"/>
        <v>0</v>
      </c>
      <c r="CA214" s="22"/>
      <c r="CB214" s="22">
        <f t="shared" si="1125"/>
        <v>0</v>
      </c>
      <c r="CC214" s="22"/>
      <c r="CD214" s="22">
        <f t="shared" si="1126"/>
        <v>0</v>
      </c>
      <c r="CE214" s="22"/>
      <c r="CF214" s="22">
        <f t="shared" si="1127"/>
        <v>0</v>
      </c>
      <c r="CG214" s="22"/>
      <c r="CH214" s="22">
        <f t="shared" si="1128"/>
        <v>0</v>
      </c>
      <c r="CI214" s="22"/>
      <c r="CJ214" s="22">
        <f t="shared" si="1129"/>
        <v>0</v>
      </c>
      <c r="CK214" s="22"/>
      <c r="CL214" s="22">
        <f t="shared" si="1130"/>
        <v>0</v>
      </c>
      <c r="CM214" s="22"/>
      <c r="CN214" s="22">
        <f t="shared" si="1131"/>
        <v>0</v>
      </c>
      <c r="CO214" s="22"/>
      <c r="CP214" s="22">
        <f t="shared" si="1132"/>
        <v>0</v>
      </c>
      <c r="CQ214" s="22"/>
      <c r="CR214" s="22">
        <f t="shared" si="1133"/>
        <v>0</v>
      </c>
      <c r="CS214" s="22"/>
      <c r="CT214" s="22">
        <f t="shared" si="1134"/>
        <v>0</v>
      </c>
      <c r="CU214" s="22"/>
      <c r="CV214" s="22">
        <f t="shared" si="1135"/>
        <v>0</v>
      </c>
      <c r="CW214" s="22"/>
      <c r="CX214" s="22">
        <f t="shared" si="1136"/>
        <v>0</v>
      </c>
      <c r="CY214" s="42"/>
      <c r="CZ214" s="22">
        <f t="shared" si="1137"/>
        <v>0</v>
      </c>
      <c r="DA214" s="16" t="s">
        <v>108</v>
      </c>
      <c r="DC214" s="5"/>
    </row>
    <row r="215" spans="1:108" ht="56.25" x14ac:dyDescent="0.3">
      <c r="A215" s="1" t="s">
        <v>229</v>
      </c>
      <c r="B215" s="64" t="s">
        <v>115</v>
      </c>
      <c r="C215" s="65" t="s">
        <v>31</v>
      </c>
      <c r="D215" s="22">
        <v>0</v>
      </c>
      <c r="E215" s="22"/>
      <c r="F215" s="22">
        <f t="shared" si="988"/>
        <v>0</v>
      </c>
      <c r="G215" s="22"/>
      <c r="H215" s="22">
        <f t="shared" si="1092"/>
        <v>0</v>
      </c>
      <c r="I215" s="22"/>
      <c r="J215" s="22">
        <f t="shared" si="1093"/>
        <v>0</v>
      </c>
      <c r="K215" s="22"/>
      <c r="L215" s="22">
        <f t="shared" si="1094"/>
        <v>0</v>
      </c>
      <c r="M215" s="22"/>
      <c r="N215" s="22">
        <f t="shared" si="1095"/>
        <v>0</v>
      </c>
      <c r="O215" s="22"/>
      <c r="P215" s="22">
        <f t="shared" si="1096"/>
        <v>0</v>
      </c>
      <c r="Q215" s="22"/>
      <c r="R215" s="22">
        <f t="shared" si="1097"/>
        <v>0</v>
      </c>
      <c r="S215" s="22"/>
      <c r="T215" s="22">
        <f t="shared" si="1098"/>
        <v>0</v>
      </c>
      <c r="U215" s="22"/>
      <c r="V215" s="22">
        <f t="shared" si="1099"/>
        <v>0</v>
      </c>
      <c r="W215" s="22"/>
      <c r="X215" s="22">
        <f t="shared" si="1100"/>
        <v>0</v>
      </c>
      <c r="Y215" s="22"/>
      <c r="Z215" s="22">
        <f t="shared" si="1101"/>
        <v>0</v>
      </c>
      <c r="AA215" s="22"/>
      <c r="AB215" s="22">
        <f t="shared" si="1102"/>
        <v>0</v>
      </c>
      <c r="AC215" s="22"/>
      <c r="AD215" s="22">
        <f t="shared" si="1103"/>
        <v>0</v>
      </c>
      <c r="AE215" s="22"/>
      <c r="AF215" s="22">
        <f t="shared" si="1104"/>
        <v>0</v>
      </c>
      <c r="AG215" s="22"/>
      <c r="AH215" s="22">
        <f t="shared" si="1105"/>
        <v>0</v>
      </c>
      <c r="AI215" s="22"/>
      <c r="AJ215" s="22">
        <f t="shared" si="1106"/>
        <v>0</v>
      </c>
      <c r="AK215" s="22"/>
      <c r="AL215" s="22">
        <f t="shared" si="1107"/>
        <v>0</v>
      </c>
      <c r="AM215" s="22"/>
      <c r="AN215" s="22">
        <f t="shared" si="1108"/>
        <v>0</v>
      </c>
      <c r="AO215" s="22"/>
      <c r="AP215" s="22">
        <f t="shared" si="1109"/>
        <v>0</v>
      </c>
      <c r="AQ215" s="42"/>
      <c r="AR215" s="22">
        <f t="shared" si="1110"/>
        <v>0</v>
      </c>
      <c r="AS215" s="22">
        <v>0</v>
      </c>
      <c r="AT215" s="22"/>
      <c r="AU215" s="22">
        <f t="shared" si="990"/>
        <v>0</v>
      </c>
      <c r="AV215" s="22"/>
      <c r="AW215" s="22">
        <f t="shared" si="1111"/>
        <v>0</v>
      </c>
      <c r="AX215" s="22"/>
      <c r="AY215" s="22">
        <f t="shared" si="1112"/>
        <v>0</v>
      </c>
      <c r="AZ215" s="22"/>
      <c r="BA215" s="22">
        <f t="shared" si="1113"/>
        <v>0</v>
      </c>
      <c r="BB215" s="22"/>
      <c r="BC215" s="22">
        <f t="shared" si="1114"/>
        <v>0</v>
      </c>
      <c r="BD215" s="22"/>
      <c r="BE215" s="22">
        <f t="shared" si="1115"/>
        <v>0</v>
      </c>
      <c r="BF215" s="22"/>
      <c r="BG215" s="22">
        <f t="shared" si="1116"/>
        <v>0</v>
      </c>
      <c r="BH215" s="22"/>
      <c r="BI215" s="22">
        <f t="shared" si="1117"/>
        <v>0</v>
      </c>
      <c r="BJ215" s="22"/>
      <c r="BK215" s="22">
        <f t="shared" si="1118"/>
        <v>0</v>
      </c>
      <c r="BL215" s="22"/>
      <c r="BM215" s="22">
        <f t="shared" si="1119"/>
        <v>0</v>
      </c>
      <c r="BN215" s="22"/>
      <c r="BO215" s="22">
        <f t="shared" si="1120"/>
        <v>0</v>
      </c>
      <c r="BP215" s="22"/>
      <c r="BQ215" s="22">
        <f t="shared" si="1121"/>
        <v>0</v>
      </c>
      <c r="BR215" s="22"/>
      <c r="BS215" s="22">
        <f t="shared" si="1122"/>
        <v>0</v>
      </c>
      <c r="BT215" s="22"/>
      <c r="BU215" s="22">
        <f t="shared" si="1123"/>
        <v>0</v>
      </c>
      <c r="BV215" s="42"/>
      <c r="BW215" s="22">
        <f t="shared" si="1124"/>
        <v>0</v>
      </c>
      <c r="BX215" s="22">
        <v>668.1</v>
      </c>
      <c r="BY215" s="22"/>
      <c r="BZ215" s="22">
        <f t="shared" si="991"/>
        <v>668.1</v>
      </c>
      <c r="CA215" s="22"/>
      <c r="CB215" s="22">
        <f t="shared" si="1125"/>
        <v>668.1</v>
      </c>
      <c r="CC215" s="22"/>
      <c r="CD215" s="22">
        <f t="shared" si="1126"/>
        <v>668.1</v>
      </c>
      <c r="CE215" s="22"/>
      <c r="CF215" s="22">
        <f t="shared" si="1127"/>
        <v>668.1</v>
      </c>
      <c r="CG215" s="22"/>
      <c r="CH215" s="22">
        <f t="shared" si="1128"/>
        <v>668.1</v>
      </c>
      <c r="CI215" s="22"/>
      <c r="CJ215" s="22">
        <f t="shared" si="1129"/>
        <v>668.1</v>
      </c>
      <c r="CK215" s="22"/>
      <c r="CL215" s="22">
        <f t="shared" si="1130"/>
        <v>668.1</v>
      </c>
      <c r="CM215" s="22"/>
      <c r="CN215" s="22">
        <f t="shared" si="1131"/>
        <v>668.1</v>
      </c>
      <c r="CO215" s="22"/>
      <c r="CP215" s="22">
        <f t="shared" si="1132"/>
        <v>668.1</v>
      </c>
      <c r="CQ215" s="22"/>
      <c r="CR215" s="22">
        <f t="shared" si="1133"/>
        <v>668.1</v>
      </c>
      <c r="CS215" s="22"/>
      <c r="CT215" s="22">
        <f t="shared" si="1134"/>
        <v>668.1</v>
      </c>
      <c r="CU215" s="22"/>
      <c r="CV215" s="22">
        <f t="shared" si="1135"/>
        <v>668.1</v>
      </c>
      <c r="CW215" s="22"/>
      <c r="CX215" s="22">
        <f t="shared" si="1136"/>
        <v>668.1</v>
      </c>
      <c r="CY215" s="42"/>
      <c r="CZ215" s="22">
        <f t="shared" si="1137"/>
        <v>668.1</v>
      </c>
      <c r="DA215" s="16" t="s">
        <v>109</v>
      </c>
      <c r="DC215" s="5"/>
    </row>
    <row r="216" spans="1:108" ht="56.25" x14ac:dyDescent="0.3">
      <c r="A216" s="1" t="s">
        <v>230</v>
      </c>
      <c r="B216" s="64" t="s">
        <v>116</v>
      </c>
      <c r="C216" s="65" t="s">
        <v>31</v>
      </c>
      <c r="D216" s="22">
        <v>0</v>
      </c>
      <c r="E216" s="22"/>
      <c r="F216" s="22">
        <f t="shared" si="988"/>
        <v>0</v>
      </c>
      <c r="G216" s="22"/>
      <c r="H216" s="22">
        <f t="shared" si="1092"/>
        <v>0</v>
      </c>
      <c r="I216" s="22"/>
      <c r="J216" s="22">
        <f t="shared" si="1093"/>
        <v>0</v>
      </c>
      <c r="K216" s="22"/>
      <c r="L216" s="22">
        <f t="shared" si="1094"/>
        <v>0</v>
      </c>
      <c r="M216" s="22"/>
      <c r="N216" s="22">
        <f t="shared" si="1095"/>
        <v>0</v>
      </c>
      <c r="O216" s="22"/>
      <c r="P216" s="22">
        <f t="shared" si="1096"/>
        <v>0</v>
      </c>
      <c r="Q216" s="22"/>
      <c r="R216" s="22">
        <f t="shared" si="1097"/>
        <v>0</v>
      </c>
      <c r="S216" s="22"/>
      <c r="T216" s="22">
        <f t="shared" si="1098"/>
        <v>0</v>
      </c>
      <c r="U216" s="22"/>
      <c r="V216" s="22">
        <f t="shared" si="1099"/>
        <v>0</v>
      </c>
      <c r="W216" s="22"/>
      <c r="X216" s="22">
        <f t="shared" si="1100"/>
        <v>0</v>
      </c>
      <c r="Y216" s="22"/>
      <c r="Z216" s="22">
        <f t="shared" si="1101"/>
        <v>0</v>
      </c>
      <c r="AA216" s="22"/>
      <c r="AB216" s="22">
        <f t="shared" si="1102"/>
        <v>0</v>
      </c>
      <c r="AC216" s="22"/>
      <c r="AD216" s="22">
        <f t="shared" si="1103"/>
        <v>0</v>
      </c>
      <c r="AE216" s="22"/>
      <c r="AF216" s="22">
        <f t="shared" si="1104"/>
        <v>0</v>
      </c>
      <c r="AG216" s="22"/>
      <c r="AH216" s="22">
        <f t="shared" si="1105"/>
        <v>0</v>
      </c>
      <c r="AI216" s="22"/>
      <c r="AJ216" s="22">
        <f t="shared" si="1106"/>
        <v>0</v>
      </c>
      <c r="AK216" s="22"/>
      <c r="AL216" s="22">
        <f t="shared" si="1107"/>
        <v>0</v>
      </c>
      <c r="AM216" s="22"/>
      <c r="AN216" s="22">
        <f t="shared" si="1108"/>
        <v>0</v>
      </c>
      <c r="AO216" s="22"/>
      <c r="AP216" s="22">
        <f t="shared" si="1109"/>
        <v>0</v>
      </c>
      <c r="AQ216" s="42"/>
      <c r="AR216" s="22">
        <f t="shared" si="1110"/>
        <v>0</v>
      </c>
      <c r="AS216" s="22">
        <v>0</v>
      </c>
      <c r="AT216" s="22"/>
      <c r="AU216" s="22">
        <f t="shared" si="990"/>
        <v>0</v>
      </c>
      <c r="AV216" s="22"/>
      <c r="AW216" s="22">
        <f t="shared" si="1111"/>
        <v>0</v>
      </c>
      <c r="AX216" s="22"/>
      <c r="AY216" s="22">
        <f t="shared" si="1112"/>
        <v>0</v>
      </c>
      <c r="AZ216" s="22"/>
      <c r="BA216" s="22">
        <f t="shared" si="1113"/>
        <v>0</v>
      </c>
      <c r="BB216" s="22"/>
      <c r="BC216" s="22">
        <f t="shared" si="1114"/>
        <v>0</v>
      </c>
      <c r="BD216" s="22"/>
      <c r="BE216" s="22">
        <f t="shared" si="1115"/>
        <v>0</v>
      </c>
      <c r="BF216" s="22"/>
      <c r="BG216" s="22">
        <f t="shared" si="1116"/>
        <v>0</v>
      </c>
      <c r="BH216" s="22"/>
      <c r="BI216" s="22">
        <f t="shared" si="1117"/>
        <v>0</v>
      </c>
      <c r="BJ216" s="22"/>
      <c r="BK216" s="22">
        <f t="shared" si="1118"/>
        <v>0</v>
      </c>
      <c r="BL216" s="22"/>
      <c r="BM216" s="22">
        <f t="shared" si="1119"/>
        <v>0</v>
      </c>
      <c r="BN216" s="22"/>
      <c r="BO216" s="22">
        <f t="shared" si="1120"/>
        <v>0</v>
      </c>
      <c r="BP216" s="22"/>
      <c r="BQ216" s="22">
        <f t="shared" si="1121"/>
        <v>0</v>
      </c>
      <c r="BR216" s="22"/>
      <c r="BS216" s="22">
        <f t="shared" si="1122"/>
        <v>0</v>
      </c>
      <c r="BT216" s="22"/>
      <c r="BU216" s="22">
        <f t="shared" si="1123"/>
        <v>0</v>
      </c>
      <c r="BV216" s="42"/>
      <c r="BW216" s="22">
        <f t="shared" si="1124"/>
        <v>0</v>
      </c>
      <c r="BX216" s="22">
        <v>668.1</v>
      </c>
      <c r="BY216" s="22"/>
      <c r="BZ216" s="22">
        <f t="shared" si="991"/>
        <v>668.1</v>
      </c>
      <c r="CA216" s="22"/>
      <c r="CB216" s="22">
        <f t="shared" si="1125"/>
        <v>668.1</v>
      </c>
      <c r="CC216" s="22"/>
      <c r="CD216" s="22">
        <f t="shared" si="1126"/>
        <v>668.1</v>
      </c>
      <c r="CE216" s="22"/>
      <c r="CF216" s="22">
        <f t="shared" si="1127"/>
        <v>668.1</v>
      </c>
      <c r="CG216" s="22"/>
      <c r="CH216" s="22">
        <f t="shared" si="1128"/>
        <v>668.1</v>
      </c>
      <c r="CI216" s="22"/>
      <c r="CJ216" s="22">
        <f t="shared" si="1129"/>
        <v>668.1</v>
      </c>
      <c r="CK216" s="22"/>
      <c r="CL216" s="22">
        <f t="shared" si="1130"/>
        <v>668.1</v>
      </c>
      <c r="CM216" s="22"/>
      <c r="CN216" s="22">
        <f t="shared" si="1131"/>
        <v>668.1</v>
      </c>
      <c r="CO216" s="22"/>
      <c r="CP216" s="22">
        <f t="shared" si="1132"/>
        <v>668.1</v>
      </c>
      <c r="CQ216" s="22"/>
      <c r="CR216" s="22">
        <f t="shared" si="1133"/>
        <v>668.1</v>
      </c>
      <c r="CS216" s="22"/>
      <c r="CT216" s="22">
        <f t="shared" si="1134"/>
        <v>668.1</v>
      </c>
      <c r="CU216" s="22"/>
      <c r="CV216" s="22">
        <f t="shared" si="1135"/>
        <v>668.1</v>
      </c>
      <c r="CW216" s="22"/>
      <c r="CX216" s="22">
        <f t="shared" si="1136"/>
        <v>668.1</v>
      </c>
      <c r="CY216" s="42"/>
      <c r="CZ216" s="22">
        <f t="shared" si="1137"/>
        <v>668.1</v>
      </c>
      <c r="DA216" s="16" t="s">
        <v>110</v>
      </c>
      <c r="DC216" s="5"/>
    </row>
    <row r="217" spans="1:108" ht="56.25" x14ac:dyDescent="0.3">
      <c r="A217" s="1" t="s">
        <v>231</v>
      </c>
      <c r="B217" s="64" t="s">
        <v>224</v>
      </c>
      <c r="C217" s="65" t="s">
        <v>31</v>
      </c>
      <c r="D217" s="22"/>
      <c r="E217" s="22"/>
      <c r="F217" s="22"/>
      <c r="G217" s="22">
        <v>6493.0309999999999</v>
      </c>
      <c r="H217" s="22">
        <f t="shared" si="1092"/>
        <v>6493.0309999999999</v>
      </c>
      <c r="I217" s="22"/>
      <c r="J217" s="22">
        <f t="shared" si="1093"/>
        <v>6493.0309999999999</v>
      </c>
      <c r="K217" s="22"/>
      <c r="L217" s="22">
        <f t="shared" si="1094"/>
        <v>6493.0309999999999</v>
      </c>
      <c r="M217" s="22"/>
      <c r="N217" s="22">
        <f t="shared" si="1095"/>
        <v>6493.0309999999999</v>
      </c>
      <c r="O217" s="22"/>
      <c r="P217" s="22">
        <f t="shared" si="1096"/>
        <v>6493.0309999999999</v>
      </c>
      <c r="Q217" s="22"/>
      <c r="R217" s="22">
        <f t="shared" si="1097"/>
        <v>6493.0309999999999</v>
      </c>
      <c r="S217" s="22"/>
      <c r="T217" s="22">
        <f t="shared" si="1098"/>
        <v>6493.0309999999999</v>
      </c>
      <c r="U217" s="22"/>
      <c r="V217" s="22">
        <f t="shared" si="1099"/>
        <v>6493.0309999999999</v>
      </c>
      <c r="W217" s="22"/>
      <c r="X217" s="22">
        <f t="shared" si="1100"/>
        <v>6493.0309999999999</v>
      </c>
      <c r="Y217" s="22"/>
      <c r="Z217" s="22">
        <f t="shared" si="1101"/>
        <v>6493.0309999999999</v>
      </c>
      <c r="AA217" s="22">
        <v>-15.746</v>
      </c>
      <c r="AB217" s="22">
        <f t="shared" si="1102"/>
        <v>6477.2849999999999</v>
      </c>
      <c r="AC217" s="22"/>
      <c r="AD217" s="22">
        <f t="shared" si="1103"/>
        <v>6477.2849999999999</v>
      </c>
      <c r="AE217" s="22"/>
      <c r="AF217" s="22">
        <f t="shared" si="1104"/>
        <v>6477.2849999999999</v>
      </c>
      <c r="AG217" s="22"/>
      <c r="AH217" s="22">
        <f t="shared" si="1105"/>
        <v>6477.2849999999999</v>
      </c>
      <c r="AI217" s="22"/>
      <c r="AJ217" s="22">
        <f t="shared" si="1106"/>
        <v>6477.2849999999999</v>
      </c>
      <c r="AK217" s="22"/>
      <c r="AL217" s="22">
        <f t="shared" si="1107"/>
        <v>6477.2849999999999</v>
      </c>
      <c r="AM217" s="22"/>
      <c r="AN217" s="22">
        <f t="shared" si="1108"/>
        <v>6477.2849999999999</v>
      </c>
      <c r="AO217" s="22"/>
      <c r="AP217" s="22">
        <f t="shared" si="1109"/>
        <v>6477.2849999999999</v>
      </c>
      <c r="AQ217" s="42"/>
      <c r="AR217" s="22">
        <f t="shared" si="1110"/>
        <v>6477.2849999999999</v>
      </c>
      <c r="AS217" s="22"/>
      <c r="AT217" s="22"/>
      <c r="AU217" s="22"/>
      <c r="AV217" s="22"/>
      <c r="AW217" s="22">
        <f t="shared" si="1111"/>
        <v>0</v>
      </c>
      <c r="AX217" s="22"/>
      <c r="AY217" s="22">
        <f t="shared" si="1112"/>
        <v>0</v>
      </c>
      <c r="AZ217" s="22"/>
      <c r="BA217" s="22">
        <f t="shared" si="1113"/>
        <v>0</v>
      </c>
      <c r="BB217" s="22"/>
      <c r="BC217" s="22">
        <f t="shared" si="1114"/>
        <v>0</v>
      </c>
      <c r="BD217" s="22"/>
      <c r="BE217" s="22">
        <f t="shared" si="1115"/>
        <v>0</v>
      </c>
      <c r="BF217" s="22"/>
      <c r="BG217" s="22">
        <f t="shared" si="1116"/>
        <v>0</v>
      </c>
      <c r="BH217" s="22"/>
      <c r="BI217" s="22">
        <f t="shared" si="1117"/>
        <v>0</v>
      </c>
      <c r="BJ217" s="22"/>
      <c r="BK217" s="22">
        <f t="shared" si="1118"/>
        <v>0</v>
      </c>
      <c r="BL217" s="22"/>
      <c r="BM217" s="22">
        <f t="shared" si="1119"/>
        <v>0</v>
      </c>
      <c r="BN217" s="22"/>
      <c r="BO217" s="22">
        <f t="shared" si="1120"/>
        <v>0</v>
      </c>
      <c r="BP217" s="22"/>
      <c r="BQ217" s="22">
        <f t="shared" si="1121"/>
        <v>0</v>
      </c>
      <c r="BR217" s="22"/>
      <c r="BS217" s="22">
        <f t="shared" si="1122"/>
        <v>0</v>
      </c>
      <c r="BT217" s="22"/>
      <c r="BU217" s="22">
        <f t="shared" si="1123"/>
        <v>0</v>
      </c>
      <c r="BV217" s="42"/>
      <c r="BW217" s="22">
        <f t="shared" si="1124"/>
        <v>0</v>
      </c>
      <c r="BX217" s="22"/>
      <c r="BY217" s="22"/>
      <c r="BZ217" s="22"/>
      <c r="CA217" s="22"/>
      <c r="CB217" s="22">
        <f t="shared" si="1125"/>
        <v>0</v>
      </c>
      <c r="CC217" s="22"/>
      <c r="CD217" s="22">
        <f t="shared" si="1126"/>
        <v>0</v>
      </c>
      <c r="CE217" s="22"/>
      <c r="CF217" s="22">
        <f t="shared" si="1127"/>
        <v>0</v>
      </c>
      <c r="CG217" s="22"/>
      <c r="CH217" s="22">
        <f t="shared" si="1128"/>
        <v>0</v>
      </c>
      <c r="CI217" s="22"/>
      <c r="CJ217" s="22">
        <f t="shared" si="1129"/>
        <v>0</v>
      </c>
      <c r="CK217" s="22"/>
      <c r="CL217" s="22">
        <f t="shared" si="1130"/>
        <v>0</v>
      </c>
      <c r="CM217" s="22"/>
      <c r="CN217" s="22">
        <f t="shared" si="1131"/>
        <v>0</v>
      </c>
      <c r="CO217" s="22"/>
      <c r="CP217" s="22">
        <f t="shared" si="1132"/>
        <v>0</v>
      </c>
      <c r="CQ217" s="22"/>
      <c r="CR217" s="22">
        <f t="shared" si="1133"/>
        <v>0</v>
      </c>
      <c r="CS217" s="22"/>
      <c r="CT217" s="22">
        <f t="shared" si="1134"/>
        <v>0</v>
      </c>
      <c r="CU217" s="22"/>
      <c r="CV217" s="22">
        <f t="shared" si="1135"/>
        <v>0</v>
      </c>
      <c r="CW217" s="22"/>
      <c r="CX217" s="22">
        <f t="shared" si="1136"/>
        <v>0</v>
      </c>
      <c r="CY217" s="42"/>
      <c r="CZ217" s="22">
        <f t="shared" si="1137"/>
        <v>0</v>
      </c>
      <c r="DA217" s="16" t="s">
        <v>226</v>
      </c>
      <c r="DC217" s="5"/>
    </row>
    <row r="218" spans="1:108" ht="56.25" x14ac:dyDescent="0.3">
      <c r="A218" s="1" t="s">
        <v>232</v>
      </c>
      <c r="B218" s="64" t="s">
        <v>223</v>
      </c>
      <c r="C218" s="65" t="s">
        <v>31</v>
      </c>
      <c r="D218" s="22"/>
      <c r="E218" s="22"/>
      <c r="F218" s="22"/>
      <c r="G218" s="22">
        <v>21</v>
      </c>
      <c r="H218" s="22">
        <f t="shared" si="1092"/>
        <v>21</v>
      </c>
      <c r="I218" s="22"/>
      <c r="J218" s="22">
        <f t="shared" si="1093"/>
        <v>21</v>
      </c>
      <c r="K218" s="22"/>
      <c r="L218" s="22">
        <f t="shared" si="1094"/>
        <v>21</v>
      </c>
      <c r="M218" s="22"/>
      <c r="N218" s="22">
        <f t="shared" si="1095"/>
        <v>21</v>
      </c>
      <c r="O218" s="22"/>
      <c r="P218" s="22">
        <f t="shared" si="1096"/>
        <v>21</v>
      </c>
      <c r="Q218" s="22"/>
      <c r="R218" s="22">
        <f t="shared" si="1097"/>
        <v>21</v>
      </c>
      <c r="S218" s="22"/>
      <c r="T218" s="22">
        <f t="shared" si="1098"/>
        <v>21</v>
      </c>
      <c r="U218" s="22"/>
      <c r="V218" s="22">
        <f t="shared" si="1099"/>
        <v>21</v>
      </c>
      <c r="W218" s="22"/>
      <c r="X218" s="22">
        <f t="shared" si="1100"/>
        <v>21</v>
      </c>
      <c r="Y218" s="22"/>
      <c r="Z218" s="22">
        <f t="shared" si="1101"/>
        <v>21</v>
      </c>
      <c r="AA218" s="22"/>
      <c r="AB218" s="22">
        <f t="shared" si="1102"/>
        <v>21</v>
      </c>
      <c r="AC218" s="22"/>
      <c r="AD218" s="22">
        <f t="shared" si="1103"/>
        <v>21</v>
      </c>
      <c r="AE218" s="22"/>
      <c r="AF218" s="22">
        <f t="shared" si="1104"/>
        <v>21</v>
      </c>
      <c r="AG218" s="22"/>
      <c r="AH218" s="22">
        <f t="shared" si="1105"/>
        <v>21</v>
      </c>
      <c r="AI218" s="22"/>
      <c r="AJ218" s="22">
        <f t="shared" si="1106"/>
        <v>21</v>
      </c>
      <c r="AK218" s="22"/>
      <c r="AL218" s="22">
        <f t="shared" si="1107"/>
        <v>21</v>
      </c>
      <c r="AM218" s="22"/>
      <c r="AN218" s="22">
        <f t="shared" si="1108"/>
        <v>21</v>
      </c>
      <c r="AO218" s="22"/>
      <c r="AP218" s="22">
        <f t="shared" si="1109"/>
        <v>21</v>
      </c>
      <c r="AQ218" s="42"/>
      <c r="AR218" s="22">
        <f t="shared" si="1110"/>
        <v>21</v>
      </c>
      <c r="AS218" s="22"/>
      <c r="AT218" s="22"/>
      <c r="AU218" s="22"/>
      <c r="AV218" s="22"/>
      <c r="AW218" s="22">
        <f t="shared" si="1111"/>
        <v>0</v>
      </c>
      <c r="AX218" s="22"/>
      <c r="AY218" s="22">
        <f t="shared" si="1112"/>
        <v>0</v>
      </c>
      <c r="AZ218" s="22"/>
      <c r="BA218" s="22">
        <f t="shared" si="1113"/>
        <v>0</v>
      </c>
      <c r="BB218" s="22"/>
      <c r="BC218" s="22">
        <f t="shared" si="1114"/>
        <v>0</v>
      </c>
      <c r="BD218" s="22"/>
      <c r="BE218" s="22">
        <f t="shared" si="1115"/>
        <v>0</v>
      </c>
      <c r="BF218" s="22"/>
      <c r="BG218" s="22">
        <f t="shared" si="1116"/>
        <v>0</v>
      </c>
      <c r="BH218" s="22"/>
      <c r="BI218" s="22">
        <f t="shared" si="1117"/>
        <v>0</v>
      </c>
      <c r="BJ218" s="22"/>
      <c r="BK218" s="22">
        <f t="shared" si="1118"/>
        <v>0</v>
      </c>
      <c r="BL218" s="22"/>
      <c r="BM218" s="22">
        <f t="shared" si="1119"/>
        <v>0</v>
      </c>
      <c r="BN218" s="22"/>
      <c r="BO218" s="22">
        <f t="shared" si="1120"/>
        <v>0</v>
      </c>
      <c r="BP218" s="22"/>
      <c r="BQ218" s="22">
        <f t="shared" si="1121"/>
        <v>0</v>
      </c>
      <c r="BR218" s="22"/>
      <c r="BS218" s="22">
        <f t="shared" si="1122"/>
        <v>0</v>
      </c>
      <c r="BT218" s="22"/>
      <c r="BU218" s="22">
        <f t="shared" si="1123"/>
        <v>0</v>
      </c>
      <c r="BV218" s="42"/>
      <c r="BW218" s="22">
        <f t="shared" si="1124"/>
        <v>0</v>
      </c>
      <c r="BX218" s="22"/>
      <c r="BY218" s="22"/>
      <c r="BZ218" s="22"/>
      <c r="CA218" s="22"/>
      <c r="CB218" s="22">
        <f t="shared" si="1125"/>
        <v>0</v>
      </c>
      <c r="CC218" s="22"/>
      <c r="CD218" s="22">
        <f t="shared" si="1126"/>
        <v>0</v>
      </c>
      <c r="CE218" s="22"/>
      <c r="CF218" s="22">
        <f t="shared" si="1127"/>
        <v>0</v>
      </c>
      <c r="CG218" s="22"/>
      <c r="CH218" s="22">
        <f t="shared" si="1128"/>
        <v>0</v>
      </c>
      <c r="CI218" s="22"/>
      <c r="CJ218" s="22">
        <f t="shared" si="1129"/>
        <v>0</v>
      </c>
      <c r="CK218" s="22"/>
      <c r="CL218" s="22">
        <f t="shared" si="1130"/>
        <v>0</v>
      </c>
      <c r="CM218" s="22"/>
      <c r="CN218" s="22">
        <f t="shared" si="1131"/>
        <v>0</v>
      </c>
      <c r="CO218" s="22"/>
      <c r="CP218" s="22">
        <f t="shared" si="1132"/>
        <v>0</v>
      </c>
      <c r="CQ218" s="22"/>
      <c r="CR218" s="22">
        <f t="shared" si="1133"/>
        <v>0</v>
      </c>
      <c r="CS218" s="22"/>
      <c r="CT218" s="22">
        <f t="shared" si="1134"/>
        <v>0</v>
      </c>
      <c r="CU218" s="22"/>
      <c r="CV218" s="22">
        <f t="shared" si="1135"/>
        <v>0</v>
      </c>
      <c r="CW218" s="22"/>
      <c r="CX218" s="22">
        <f t="shared" si="1136"/>
        <v>0</v>
      </c>
      <c r="CY218" s="42"/>
      <c r="CZ218" s="22">
        <f t="shared" si="1137"/>
        <v>0</v>
      </c>
      <c r="DA218" s="16" t="s">
        <v>225</v>
      </c>
      <c r="DC218" s="5"/>
    </row>
    <row r="219" spans="1:108" x14ac:dyDescent="0.3">
      <c r="A219" s="1"/>
      <c r="B219" s="64" t="s">
        <v>219</v>
      </c>
      <c r="C219" s="65"/>
      <c r="D219" s="46"/>
      <c r="E219" s="46"/>
      <c r="F219" s="46"/>
      <c r="G219" s="46">
        <f>G220</f>
        <v>550</v>
      </c>
      <c r="H219" s="46">
        <f t="shared" si="1092"/>
        <v>550</v>
      </c>
      <c r="I219" s="46">
        <f>I220</f>
        <v>0</v>
      </c>
      <c r="J219" s="46">
        <f t="shared" si="1093"/>
        <v>550</v>
      </c>
      <c r="K219" s="46">
        <f>K220</f>
        <v>0</v>
      </c>
      <c r="L219" s="46">
        <f t="shared" si="1094"/>
        <v>550</v>
      </c>
      <c r="M219" s="46">
        <f>M220</f>
        <v>0</v>
      </c>
      <c r="N219" s="46">
        <f t="shared" si="1095"/>
        <v>550</v>
      </c>
      <c r="O219" s="46">
        <f>O220</f>
        <v>0</v>
      </c>
      <c r="P219" s="46">
        <f t="shared" si="1096"/>
        <v>550</v>
      </c>
      <c r="Q219" s="46">
        <f>Q220</f>
        <v>0</v>
      </c>
      <c r="R219" s="46">
        <f t="shared" si="1097"/>
        <v>550</v>
      </c>
      <c r="S219" s="46">
        <f>S220</f>
        <v>0</v>
      </c>
      <c r="T219" s="46">
        <f t="shared" si="1098"/>
        <v>550</v>
      </c>
      <c r="U219" s="46">
        <f>U220</f>
        <v>0</v>
      </c>
      <c r="V219" s="46">
        <f t="shared" si="1099"/>
        <v>550</v>
      </c>
      <c r="W219" s="46">
        <f>W220</f>
        <v>0</v>
      </c>
      <c r="X219" s="46">
        <f t="shared" si="1100"/>
        <v>550</v>
      </c>
      <c r="Y219" s="46">
        <f>Y220</f>
        <v>0</v>
      </c>
      <c r="Z219" s="46">
        <f t="shared" si="1101"/>
        <v>550</v>
      </c>
      <c r="AA219" s="46">
        <f>AA220</f>
        <v>0</v>
      </c>
      <c r="AB219" s="46">
        <f t="shared" si="1102"/>
        <v>550</v>
      </c>
      <c r="AC219" s="46">
        <f>AC220</f>
        <v>0</v>
      </c>
      <c r="AD219" s="46">
        <f t="shared" si="1103"/>
        <v>550</v>
      </c>
      <c r="AE219" s="46">
        <f>AE220</f>
        <v>0</v>
      </c>
      <c r="AF219" s="46">
        <f t="shared" si="1104"/>
        <v>550</v>
      </c>
      <c r="AG219" s="46">
        <f>AG220</f>
        <v>0</v>
      </c>
      <c r="AH219" s="46">
        <f t="shared" si="1105"/>
        <v>550</v>
      </c>
      <c r="AI219" s="46">
        <f>AI220</f>
        <v>0</v>
      </c>
      <c r="AJ219" s="46">
        <f t="shared" si="1106"/>
        <v>550</v>
      </c>
      <c r="AK219" s="46">
        <f>AK220</f>
        <v>0</v>
      </c>
      <c r="AL219" s="46">
        <f t="shared" si="1107"/>
        <v>550</v>
      </c>
      <c r="AM219" s="46">
        <f>AM220</f>
        <v>0</v>
      </c>
      <c r="AN219" s="46">
        <f t="shared" si="1108"/>
        <v>550</v>
      </c>
      <c r="AO219" s="22">
        <f>AO220</f>
        <v>0</v>
      </c>
      <c r="AP219" s="46">
        <f t="shared" si="1109"/>
        <v>550</v>
      </c>
      <c r="AQ219" s="46">
        <f>AQ220</f>
        <v>0</v>
      </c>
      <c r="AR219" s="22">
        <f t="shared" si="1110"/>
        <v>550</v>
      </c>
      <c r="AS219" s="46"/>
      <c r="AT219" s="46"/>
      <c r="AU219" s="46"/>
      <c r="AV219" s="46">
        <f>AV220</f>
        <v>0</v>
      </c>
      <c r="AW219" s="46">
        <f t="shared" si="1111"/>
        <v>0</v>
      </c>
      <c r="AX219" s="46">
        <f>AX220</f>
        <v>0</v>
      </c>
      <c r="AY219" s="46">
        <f t="shared" si="1112"/>
        <v>0</v>
      </c>
      <c r="AZ219" s="46">
        <f>AZ220</f>
        <v>0</v>
      </c>
      <c r="BA219" s="46">
        <f t="shared" si="1113"/>
        <v>0</v>
      </c>
      <c r="BB219" s="46">
        <f>BB220</f>
        <v>0</v>
      </c>
      <c r="BC219" s="46">
        <f t="shared" si="1114"/>
        <v>0</v>
      </c>
      <c r="BD219" s="46">
        <f>BD220</f>
        <v>0</v>
      </c>
      <c r="BE219" s="46">
        <f t="shared" si="1115"/>
        <v>0</v>
      </c>
      <c r="BF219" s="46">
        <f>BF220</f>
        <v>0</v>
      </c>
      <c r="BG219" s="46">
        <f t="shared" si="1116"/>
        <v>0</v>
      </c>
      <c r="BH219" s="46">
        <f>BH220</f>
        <v>0</v>
      </c>
      <c r="BI219" s="46">
        <f t="shared" si="1117"/>
        <v>0</v>
      </c>
      <c r="BJ219" s="46">
        <f>BJ220</f>
        <v>0</v>
      </c>
      <c r="BK219" s="46">
        <f t="shared" si="1118"/>
        <v>0</v>
      </c>
      <c r="BL219" s="46">
        <f>BL220</f>
        <v>0</v>
      </c>
      <c r="BM219" s="46">
        <f t="shared" si="1119"/>
        <v>0</v>
      </c>
      <c r="BN219" s="46">
        <f>BN220</f>
        <v>0</v>
      </c>
      <c r="BO219" s="46">
        <f t="shared" si="1120"/>
        <v>0</v>
      </c>
      <c r="BP219" s="46">
        <f>BP220</f>
        <v>0</v>
      </c>
      <c r="BQ219" s="46">
        <f t="shared" si="1121"/>
        <v>0</v>
      </c>
      <c r="BR219" s="46">
        <f>BR220</f>
        <v>0</v>
      </c>
      <c r="BS219" s="46">
        <f t="shared" si="1122"/>
        <v>0</v>
      </c>
      <c r="BT219" s="46">
        <f>BT220</f>
        <v>0</v>
      </c>
      <c r="BU219" s="46">
        <f t="shared" si="1123"/>
        <v>0</v>
      </c>
      <c r="BV219" s="46">
        <f>BV220</f>
        <v>0</v>
      </c>
      <c r="BW219" s="22">
        <f t="shared" si="1124"/>
        <v>0</v>
      </c>
      <c r="BX219" s="46"/>
      <c r="BY219" s="46"/>
      <c r="BZ219" s="46"/>
      <c r="CA219" s="46">
        <f>CA220</f>
        <v>0</v>
      </c>
      <c r="CB219" s="46">
        <f t="shared" si="1125"/>
        <v>0</v>
      </c>
      <c r="CC219" s="46">
        <f>CC220</f>
        <v>0</v>
      </c>
      <c r="CD219" s="46">
        <f t="shared" si="1126"/>
        <v>0</v>
      </c>
      <c r="CE219" s="46">
        <f>CE220</f>
        <v>0</v>
      </c>
      <c r="CF219" s="46">
        <f t="shared" si="1127"/>
        <v>0</v>
      </c>
      <c r="CG219" s="46">
        <f>CG220</f>
        <v>0</v>
      </c>
      <c r="CH219" s="46">
        <f t="shared" si="1128"/>
        <v>0</v>
      </c>
      <c r="CI219" s="46">
        <f>CI220</f>
        <v>0</v>
      </c>
      <c r="CJ219" s="46">
        <f t="shared" si="1129"/>
        <v>0</v>
      </c>
      <c r="CK219" s="46">
        <f>CK220</f>
        <v>0</v>
      </c>
      <c r="CL219" s="46">
        <f t="shared" si="1130"/>
        <v>0</v>
      </c>
      <c r="CM219" s="46">
        <f>CM220</f>
        <v>0</v>
      </c>
      <c r="CN219" s="46">
        <f t="shared" si="1131"/>
        <v>0</v>
      </c>
      <c r="CO219" s="46">
        <f>CO220</f>
        <v>0</v>
      </c>
      <c r="CP219" s="46">
        <f t="shared" si="1132"/>
        <v>0</v>
      </c>
      <c r="CQ219" s="46">
        <f>CQ220</f>
        <v>0</v>
      </c>
      <c r="CR219" s="46">
        <f t="shared" si="1133"/>
        <v>0</v>
      </c>
      <c r="CS219" s="46">
        <f>CS220</f>
        <v>0</v>
      </c>
      <c r="CT219" s="46">
        <f t="shared" si="1134"/>
        <v>0</v>
      </c>
      <c r="CU219" s="46">
        <f>CU220</f>
        <v>0</v>
      </c>
      <c r="CV219" s="46">
        <f t="shared" si="1135"/>
        <v>0</v>
      </c>
      <c r="CW219" s="46">
        <f>CW220</f>
        <v>0</v>
      </c>
      <c r="CX219" s="46">
        <f t="shared" si="1136"/>
        <v>0</v>
      </c>
      <c r="CY219" s="46">
        <f>CY220</f>
        <v>0</v>
      </c>
      <c r="CZ219" s="22">
        <f t="shared" si="1137"/>
        <v>0</v>
      </c>
      <c r="DA219" s="58"/>
      <c r="DB219" s="48"/>
      <c r="DC219" s="55"/>
      <c r="DD219" s="49"/>
    </row>
    <row r="220" spans="1:108" ht="56.25" x14ac:dyDescent="0.3">
      <c r="A220" s="1" t="s">
        <v>259</v>
      </c>
      <c r="B220" s="64" t="s">
        <v>218</v>
      </c>
      <c r="C220" s="65" t="s">
        <v>31</v>
      </c>
      <c r="D220" s="22"/>
      <c r="E220" s="22"/>
      <c r="F220" s="22"/>
      <c r="G220" s="22">
        <v>550</v>
      </c>
      <c r="H220" s="22">
        <f t="shared" si="1092"/>
        <v>550</v>
      </c>
      <c r="I220" s="22"/>
      <c r="J220" s="22">
        <f t="shared" si="1093"/>
        <v>550</v>
      </c>
      <c r="K220" s="22"/>
      <c r="L220" s="22">
        <f t="shared" si="1094"/>
        <v>550</v>
      </c>
      <c r="M220" s="22"/>
      <c r="N220" s="22">
        <f t="shared" si="1095"/>
        <v>550</v>
      </c>
      <c r="O220" s="22"/>
      <c r="P220" s="22">
        <f t="shared" si="1096"/>
        <v>550</v>
      </c>
      <c r="Q220" s="22"/>
      <c r="R220" s="22">
        <f t="shared" si="1097"/>
        <v>550</v>
      </c>
      <c r="S220" s="22"/>
      <c r="T220" s="22">
        <f t="shared" si="1098"/>
        <v>550</v>
      </c>
      <c r="U220" s="22"/>
      <c r="V220" s="22">
        <f t="shared" si="1099"/>
        <v>550</v>
      </c>
      <c r="W220" s="22"/>
      <c r="X220" s="22">
        <f t="shared" si="1100"/>
        <v>550</v>
      </c>
      <c r="Y220" s="22"/>
      <c r="Z220" s="22">
        <f t="shared" si="1101"/>
        <v>550</v>
      </c>
      <c r="AA220" s="22"/>
      <c r="AB220" s="22">
        <f t="shared" si="1102"/>
        <v>550</v>
      </c>
      <c r="AC220" s="22"/>
      <c r="AD220" s="22">
        <f t="shared" si="1103"/>
        <v>550</v>
      </c>
      <c r="AE220" s="22"/>
      <c r="AF220" s="22">
        <f t="shared" si="1104"/>
        <v>550</v>
      </c>
      <c r="AG220" s="22"/>
      <c r="AH220" s="22">
        <f t="shared" si="1105"/>
        <v>550</v>
      </c>
      <c r="AI220" s="22"/>
      <c r="AJ220" s="22">
        <f t="shared" si="1106"/>
        <v>550</v>
      </c>
      <c r="AK220" s="22"/>
      <c r="AL220" s="22">
        <f t="shared" si="1107"/>
        <v>550</v>
      </c>
      <c r="AM220" s="22"/>
      <c r="AN220" s="22">
        <f t="shared" si="1108"/>
        <v>550</v>
      </c>
      <c r="AO220" s="22"/>
      <c r="AP220" s="22">
        <f t="shared" si="1109"/>
        <v>550</v>
      </c>
      <c r="AQ220" s="42"/>
      <c r="AR220" s="22">
        <f t="shared" si="1110"/>
        <v>550</v>
      </c>
      <c r="AS220" s="22"/>
      <c r="AT220" s="22"/>
      <c r="AU220" s="22"/>
      <c r="AV220" s="22"/>
      <c r="AW220" s="22">
        <f t="shared" si="1111"/>
        <v>0</v>
      </c>
      <c r="AX220" s="22"/>
      <c r="AY220" s="22">
        <f t="shared" si="1112"/>
        <v>0</v>
      </c>
      <c r="AZ220" s="22"/>
      <c r="BA220" s="22">
        <f t="shared" si="1113"/>
        <v>0</v>
      </c>
      <c r="BB220" s="22"/>
      <c r="BC220" s="22">
        <f t="shared" si="1114"/>
        <v>0</v>
      </c>
      <c r="BD220" s="22"/>
      <c r="BE220" s="22">
        <f t="shared" si="1115"/>
        <v>0</v>
      </c>
      <c r="BF220" s="22"/>
      <c r="BG220" s="22">
        <f t="shared" si="1116"/>
        <v>0</v>
      </c>
      <c r="BH220" s="22"/>
      <c r="BI220" s="22">
        <f t="shared" si="1117"/>
        <v>0</v>
      </c>
      <c r="BJ220" s="22"/>
      <c r="BK220" s="22">
        <f t="shared" si="1118"/>
        <v>0</v>
      </c>
      <c r="BL220" s="22"/>
      <c r="BM220" s="22">
        <f t="shared" si="1119"/>
        <v>0</v>
      </c>
      <c r="BN220" s="22"/>
      <c r="BO220" s="22">
        <f t="shared" si="1120"/>
        <v>0</v>
      </c>
      <c r="BP220" s="22"/>
      <c r="BQ220" s="22">
        <f t="shared" si="1121"/>
        <v>0</v>
      </c>
      <c r="BR220" s="22"/>
      <c r="BS220" s="22">
        <f t="shared" si="1122"/>
        <v>0</v>
      </c>
      <c r="BT220" s="22"/>
      <c r="BU220" s="22">
        <f t="shared" si="1123"/>
        <v>0</v>
      </c>
      <c r="BV220" s="42"/>
      <c r="BW220" s="22">
        <f t="shared" si="1124"/>
        <v>0</v>
      </c>
      <c r="BX220" s="22"/>
      <c r="BY220" s="22"/>
      <c r="BZ220" s="22"/>
      <c r="CA220" s="22"/>
      <c r="CB220" s="22">
        <f t="shared" si="1125"/>
        <v>0</v>
      </c>
      <c r="CC220" s="22"/>
      <c r="CD220" s="22">
        <f t="shared" si="1126"/>
        <v>0</v>
      </c>
      <c r="CE220" s="22"/>
      <c r="CF220" s="22">
        <f t="shared" si="1127"/>
        <v>0</v>
      </c>
      <c r="CG220" s="22"/>
      <c r="CH220" s="22">
        <f t="shared" si="1128"/>
        <v>0</v>
      </c>
      <c r="CI220" s="22"/>
      <c r="CJ220" s="22">
        <f t="shared" si="1129"/>
        <v>0</v>
      </c>
      <c r="CK220" s="22"/>
      <c r="CL220" s="22">
        <f t="shared" si="1130"/>
        <v>0</v>
      </c>
      <c r="CM220" s="22"/>
      <c r="CN220" s="22">
        <f t="shared" si="1131"/>
        <v>0</v>
      </c>
      <c r="CO220" s="22"/>
      <c r="CP220" s="22">
        <f t="shared" si="1132"/>
        <v>0</v>
      </c>
      <c r="CQ220" s="22"/>
      <c r="CR220" s="22">
        <f t="shared" si="1133"/>
        <v>0</v>
      </c>
      <c r="CS220" s="22"/>
      <c r="CT220" s="22">
        <f t="shared" si="1134"/>
        <v>0</v>
      </c>
      <c r="CU220" s="22"/>
      <c r="CV220" s="22">
        <f t="shared" si="1135"/>
        <v>0</v>
      </c>
      <c r="CW220" s="22"/>
      <c r="CX220" s="22">
        <f t="shared" si="1136"/>
        <v>0</v>
      </c>
      <c r="CY220" s="42"/>
      <c r="CZ220" s="22">
        <f t="shared" si="1137"/>
        <v>0</v>
      </c>
      <c r="DA220" s="16" t="s">
        <v>220</v>
      </c>
      <c r="DC220" s="5"/>
    </row>
    <row r="221" spans="1:108" x14ac:dyDescent="0.3">
      <c r="A221" s="68"/>
      <c r="B221" s="76" t="s">
        <v>8</v>
      </c>
      <c r="C221" s="76"/>
      <c r="D221" s="46">
        <f>D15+D71+D118+D124+D182+D194+D206</f>
        <v>6800503.4999999981</v>
      </c>
      <c r="E221" s="46">
        <f>E15+E71+E118+E124+E182+E194+E206</f>
        <v>48868.25299999999</v>
      </c>
      <c r="F221" s="46">
        <f t="shared" si="988"/>
        <v>6849371.7529999977</v>
      </c>
      <c r="G221" s="46">
        <f>G15+G71+G118+G124+G182+G194+G206+G219+G192</f>
        <v>515914.25800000003</v>
      </c>
      <c r="H221" s="46">
        <f t="shared" si="1092"/>
        <v>7365286.0109999981</v>
      </c>
      <c r="I221" s="46">
        <f>I15+I71+I118+I124+I182+I194+I206+I219+I192</f>
        <v>2922.7530000000002</v>
      </c>
      <c r="J221" s="46">
        <f t="shared" si="1093"/>
        <v>7368208.7639999976</v>
      </c>
      <c r="K221" s="46">
        <f>K15+K71+K118+K124+K182+K194+K206+K219+K192</f>
        <v>124060.12599999999</v>
      </c>
      <c r="L221" s="46">
        <f t="shared" si="1094"/>
        <v>7492268.8899999978</v>
      </c>
      <c r="M221" s="46">
        <f>M15+M71+M118+M124+M182+M194+M206+M219+M192</f>
        <v>6186.5230000000001</v>
      </c>
      <c r="N221" s="46">
        <f t="shared" si="1095"/>
        <v>7498455.4129999978</v>
      </c>
      <c r="O221" s="46">
        <f>O15+O71+O118+O124+O182+O194+O206+O219+O192</f>
        <v>-19314.320000000014</v>
      </c>
      <c r="P221" s="46">
        <f t="shared" si="1096"/>
        <v>7479141.0929999975</v>
      </c>
      <c r="Q221" s="46">
        <f>Q15+Q71+Q118+Q124+Q182+Q194+Q206+Q219+Q192</f>
        <v>6573.6139999999996</v>
      </c>
      <c r="R221" s="46">
        <f t="shared" si="1097"/>
        <v>7485714.7069999976</v>
      </c>
      <c r="S221" s="46">
        <f>S15+S71+S118+S124+S182+S194+S206+S219+S192</f>
        <v>30613.279999999999</v>
      </c>
      <c r="T221" s="46">
        <f t="shared" si="1098"/>
        <v>7516327.9869999979</v>
      </c>
      <c r="U221" s="46">
        <f>U15+U71+U118+U124+U182+U194+U206+U219+U192</f>
        <v>458.553</v>
      </c>
      <c r="V221" s="46">
        <f t="shared" si="1099"/>
        <v>7516786.5399999982</v>
      </c>
      <c r="W221" s="46">
        <f>W15+W71+W118+W124+W182+W194+W206+W219+W192</f>
        <v>116511.28500000002</v>
      </c>
      <c r="X221" s="46">
        <f t="shared" si="1100"/>
        <v>7633297.8249999983</v>
      </c>
      <c r="Y221" s="46">
        <f>Y15+Y71+Y118+Y124+Y182+Y194+Y206+Y219+Y192</f>
        <v>68233.066999999995</v>
      </c>
      <c r="Z221" s="46">
        <f t="shared" si="1101"/>
        <v>7701530.8919999981</v>
      </c>
      <c r="AA221" s="46">
        <f>AA15+AA71+AA118+AA124+AA182+AA194+AA206+AA219+AA192</f>
        <v>-12986.877999999979</v>
      </c>
      <c r="AB221" s="46">
        <f t="shared" si="1102"/>
        <v>7688544.0139999986</v>
      </c>
      <c r="AC221" s="46">
        <f>AC15+AC71+AC118+AC124+AC182+AC194+AC206+AC219+AC192</f>
        <v>21602.899000000001</v>
      </c>
      <c r="AD221" s="46">
        <f t="shared" si="1103"/>
        <v>7710146.9129999988</v>
      </c>
      <c r="AE221" s="46">
        <f>AE15+AE71+AE118+AE124+AE182+AE194+AE206+AE219+AE192</f>
        <v>-51149.850000000006</v>
      </c>
      <c r="AF221" s="46">
        <f t="shared" si="1104"/>
        <v>7658997.0629999992</v>
      </c>
      <c r="AG221" s="46">
        <f>AG15+AG71+AG118+AG124+AG182+AG194+AG206+AG219+AG192</f>
        <v>-32078.535000000003</v>
      </c>
      <c r="AH221" s="46">
        <f t="shared" si="1105"/>
        <v>7626918.527999999</v>
      </c>
      <c r="AI221" s="46">
        <f>AI15+AI71+AI118+AI124+AI182+AI194+AI206+AI219+AI192</f>
        <v>2085965.0059999998</v>
      </c>
      <c r="AJ221" s="46">
        <f t="shared" si="1106"/>
        <v>9712883.5339999981</v>
      </c>
      <c r="AK221" s="46">
        <f>AK15+AK71+AK118+AK124+AK182+AK194+AK206+AK219+AK192</f>
        <v>3032.1309999999999</v>
      </c>
      <c r="AL221" s="46">
        <f t="shared" si="1107"/>
        <v>9715915.6649999972</v>
      </c>
      <c r="AM221" s="46">
        <f>AM15+AM71+AM118+AM124+AM182+AM194+AM206+AM219+AM192</f>
        <v>126143.73100000003</v>
      </c>
      <c r="AN221" s="46">
        <f t="shared" si="1108"/>
        <v>9842059.3959999979</v>
      </c>
      <c r="AO221" s="22">
        <f>AO15+AO71+AO118+AO124+AO182+AO194+AO206+AO219+AO192</f>
        <v>169</v>
      </c>
      <c r="AP221" s="46">
        <f t="shared" si="1109"/>
        <v>9842228.3959999979</v>
      </c>
      <c r="AQ221" s="46">
        <f>AQ15+AQ71+AQ118+AQ124+AQ182+AQ194+AQ206+AQ219+AQ192</f>
        <v>248726.427</v>
      </c>
      <c r="AR221" s="22">
        <f t="shared" si="1110"/>
        <v>10090954.822999997</v>
      </c>
      <c r="AS221" s="46">
        <f>AS15+AS71+AS118+AS124+AS182+AS194+AS206</f>
        <v>4356218.1000000006</v>
      </c>
      <c r="AT221" s="46">
        <f>AT15+AT71+AT118+AT124+AT182+AT194+AT206</f>
        <v>-17553.7</v>
      </c>
      <c r="AU221" s="46">
        <f t="shared" si="990"/>
        <v>4338664.4000000004</v>
      </c>
      <c r="AV221" s="46">
        <f>AV15+AV71+AV118+AV124+AV182+AV194+AV206+AV219+AV192</f>
        <v>261748.13200000001</v>
      </c>
      <c r="AW221" s="46">
        <f t="shared" si="1111"/>
        <v>4600412.5320000006</v>
      </c>
      <c r="AX221" s="46">
        <f>AX15+AX71+AX118+AX124+AX182+AX194+AX206+AX219+AX192</f>
        <v>-71.385000000000005</v>
      </c>
      <c r="AY221" s="46">
        <f t="shared" si="1112"/>
        <v>4600341.1470000008</v>
      </c>
      <c r="AZ221" s="46">
        <f>AZ15+AZ71+AZ118+AZ124+AZ182+AZ194+AZ206+AZ219+AZ192</f>
        <v>-80676.462</v>
      </c>
      <c r="BA221" s="46">
        <f t="shared" si="1113"/>
        <v>4519664.6850000005</v>
      </c>
      <c r="BB221" s="46">
        <f>BB15+BB71+BB118+BB124+BB182+BB194+BB206+BB219+BB192</f>
        <v>0</v>
      </c>
      <c r="BC221" s="46">
        <f t="shared" si="1114"/>
        <v>4519664.6850000005</v>
      </c>
      <c r="BD221" s="46">
        <f>BD15+BD71+BD118+BD124+BD182+BD194+BD206+BD219+BD192</f>
        <v>-141754.59600000002</v>
      </c>
      <c r="BE221" s="46">
        <f t="shared" si="1115"/>
        <v>4377910.0890000006</v>
      </c>
      <c r="BF221" s="46">
        <f>BF15+BF71+BF118+BF124+BF182+BF194+BF206+BF219+BF192</f>
        <v>0</v>
      </c>
      <c r="BG221" s="46">
        <f t="shared" si="1116"/>
        <v>4377910.0890000006</v>
      </c>
      <c r="BH221" s="46">
        <f>BH15+BH71+BH118+BH124+BH182+BH194+BH206+BH219+BH192</f>
        <v>115410.186</v>
      </c>
      <c r="BI221" s="46">
        <f t="shared" si="1117"/>
        <v>4493320.2750000004</v>
      </c>
      <c r="BJ221" s="46">
        <f>BJ15+BJ71+BJ118+BJ124+BJ182+BJ194+BJ206+BJ219+BJ192</f>
        <v>-67674.59</v>
      </c>
      <c r="BK221" s="46">
        <f t="shared" si="1118"/>
        <v>4425645.6850000005</v>
      </c>
      <c r="BL221" s="46">
        <f>BL15+BL71+BL118+BL124+BL182+BL194+BL206+BL219+BL192</f>
        <v>177521.35400000002</v>
      </c>
      <c r="BM221" s="46">
        <f t="shared" si="1119"/>
        <v>4603167.0390000008</v>
      </c>
      <c r="BN221" s="46">
        <f>BN15+BN71+BN118+BN124+BN182+BN194+BN206+BN219+BN192</f>
        <v>-41855.85</v>
      </c>
      <c r="BO221" s="46">
        <f t="shared" si="1120"/>
        <v>4561311.1890000012</v>
      </c>
      <c r="BP221" s="46">
        <f>BP15+BP71+BP118+BP124+BP182+BP194+BP206+BP219+BP192</f>
        <v>36974.629000000001</v>
      </c>
      <c r="BQ221" s="46">
        <f t="shared" si="1121"/>
        <v>4598285.8180000009</v>
      </c>
      <c r="BR221" s="46">
        <f>BR15+BR71+BR118+BR124+BR182+BR194+BR206+BR219+BR192</f>
        <v>869600.38799999992</v>
      </c>
      <c r="BS221" s="46">
        <f t="shared" si="1122"/>
        <v>5467886.2060000012</v>
      </c>
      <c r="BT221" s="46">
        <f>BT15+BT71+BT118+BT124+BT182+BT194+BT206+BT219+BT192</f>
        <v>-86000</v>
      </c>
      <c r="BU221" s="46">
        <f t="shared" si="1123"/>
        <v>5381886.2060000012</v>
      </c>
      <c r="BV221" s="46">
        <f>BV15+BV71+BV118+BV124+BV182+BV194+BV206+BV219+BV192</f>
        <v>17233.900000000023</v>
      </c>
      <c r="BW221" s="22">
        <f t="shared" si="1124"/>
        <v>5399120.1060000015</v>
      </c>
      <c r="BX221" s="46">
        <f>BX15+BX71+BX118+BX124+BX182+BX194+BX206</f>
        <v>4082734.5000000009</v>
      </c>
      <c r="BY221" s="46">
        <f>BY15+BY71+BY118+BY124+BY182+BY194+BY206</f>
        <v>0</v>
      </c>
      <c r="BZ221" s="46">
        <f t="shared" si="991"/>
        <v>4082734.5000000009</v>
      </c>
      <c r="CA221" s="46">
        <f>CA15+CA71+CA118+CA124+CA182+CA194+CA206+CA219+CA192</f>
        <v>0.10000000000218279</v>
      </c>
      <c r="CB221" s="46">
        <f t="shared" si="1125"/>
        <v>4082734.600000001</v>
      </c>
      <c r="CC221" s="46">
        <f>CC15+CC71+CC118+CC124+CC182+CC194+CC206+CC219+CC192</f>
        <v>0</v>
      </c>
      <c r="CD221" s="46">
        <f t="shared" si="1126"/>
        <v>4082734.600000001</v>
      </c>
      <c r="CE221" s="46">
        <f>CE15+CE71+CE118+CE124+CE182+CE194+CE206+CE219+CE192</f>
        <v>0</v>
      </c>
      <c r="CF221" s="46">
        <f t="shared" si="1127"/>
        <v>4082734.600000001</v>
      </c>
      <c r="CG221" s="46">
        <f>CG15+CG71+CG118+CG124+CG182+CG194+CG206+CG219+CG192</f>
        <v>0</v>
      </c>
      <c r="CH221" s="46">
        <f t="shared" si="1128"/>
        <v>4082734.600000001</v>
      </c>
      <c r="CI221" s="46">
        <f>CI15+CI71+CI118+CI124+CI182+CI194+CI206+CI219+CI192</f>
        <v>-1068335.4999999998</v>
      </c>
      <c r="CJ221" s="46">
        <f t="shared" si="1129"/>
        <v>3014399.1000000015</v>
      </c>
      <c r="CK221" s="46">
        <f>CK15+CK71+CK118+CK124+CK182+CK194+CK206+CK219+CK192</f>
        <v>0</v>
      </c>
      <c r="CL221" s="46">
        <f t="shared" si="1130"/>
        <v>3014399.1000000015</v>
      </c>
      <c r="CM221" s="46">
        <f>CM15+CM71+CM118+CM124+CM182+CM194+CM206+CM219+CM192</f>
        <v>0</v>
      </c>
      <c r="CN221" s="46">
        <f t="shared" si="1131"/>
        <v>3014399.1000000015</v>
      </c>
      <c r="CO221" s="46">
        <f>CO15+CO71+CO118+CO124+CO182+CO194+CO206+CO219+CO192</f>
        <v>-89850.334000000003</v>
      </c>
      <c r="CP221" s="46">
        <f t="shared" si="1132"/>
        <v>2924548.7660000017</v>
      </c>
      <c r="CQ221" s="46">
        <f>CQ15+CQ71+CQ118+CQ124+CQ182+CQ194+CQ206+CQ219+CQ192</f>
        <v>32636.595000000001</v>
      </c>
      <c r="CR221" s="46">
        <f t="shared" si="1133"/>
        <v>2957185.3610000019</v>
      </c>
      <c r="CS221" s="46">
        <f>CS15+CS71+CS118+CS124+CS182+CS194+CS206+CS219+CS192</f>
        <v>32882.425000000003</v>
      </c>
      <c r="CT221" s="46">
        <f t="shared" si="1134"/>
        <v>2990067.7860000017</v>
      </c>
      <c r="CU221" s="46">
        <f>CU15+CU71+CU118+CU124+CU182+CU194+CU206+CU219+CU192</f>
        <v>427218.05800000002</v>
      </c>
      <c r="CV221" s="46">
        <f t="shared" si="1135"/>
        <v>3417285.8440000019</v>
      </c>
      <c r="CW221" s="46">
        <f>CW15+CW71+CW118+CW124+CW182+CW194+CW206+CW219+CW192</f>
        <v>67940.256999999998</v>
      </c>
      <c r="CX221" s="46">
        <f t="shared" si="1136"/>
        <v>3485226.1010000021</v>
      </c>
      <c r="CY221" s="46">
        <f>CY15+CY71+CY118+CY124+CY182+CY194+CY206+CY219+CY192</f>
        <v>25025</v>
      </c>
      <c r="CZ221" s="22">
        <f t="shared" si="1137"/>
        <v>3510251.1010000021</v>
      </c>
      <c r="DA221" s="47"/>
      <c r="DB221" s="48"/>
      <c r="DC221" s="55"/>
      <c r="DD221" s="49"/>
    </row>
    <row r="222" spans="1:108" x14ac:dyDescent="0.3">
      <c r="A222" s="68"/>
      <c r="B222" s="85" t="s">
        <v>9</v>
      </c>
      <c r="C222" s="87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4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4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42"/>
      <c r="CZ222" s="22"/>
      <c r="DA222" s="12"/>
      <c r="DC222" s="5"/>
    </row>
    <row r="223" spans="1:108" x14ac:dyDescent="0.3">
      <c r="A223" s="68"/>
      <c r="B223" s="85" t="s">
        <v>16</v>
      </c>
      <c r="C223" s="87"/>
      <c r="D223" s="22">
        <f>D127</f>
        <v>159974.70000000001</v>
      </c>
      <c r="E223" s="22">
        <f>E127</f>
        <v>0</v>
      </c>
      <c r="F223" s="22">
        <f t="shared" si="988"/>
        <v>159974.70000000001</v>
      </c>
      <c r="G223" s="22">
        <f>G127</f>
        <v>0</v>
      </c>
      <c r="H223" s="22">
        <f>F223+G223</f>
        <v>159974.70000000001</v>
      </c>
      <c r="I223" s="22">
        <f>I127</f>
        <v>0</v>
      </c>
      <c r="J223" s="22">
        <f>H223+I223</f>
        <v>159974.70000000001</v>
      </c>
      <c r="K223" s="22">
        <f>K127</f>
        <v>0</v>
      </c>
      <c r="L223" s="22">
        <f>J223+K223</f>
        <v>159974.70000000001</v>
      </c>
      <c r="M223" s="22">
        <f>M127</f>
        <v>0</v>
      </c>
      <c r="N223" s="22">
        <f>L223+M223</f>
        <v>159974.70000000001</v>
      </c>
      <c r="O223" s="22">
        <f>O127</f>
        <v>-109646.3</v>
      </c>
      <c r="P223" s="22">
        <f>N223+O223</f>
        <v>50328.400000000009</v>
      </c>
      <c r="Q223" s="22">
        <f>Q127</f>
        <v>0</v>
      </c>
      <c r="R223" s="22">
        <f>P223+Q223</f>
        <v>50328.400000000009</v>
      </c>
      <c r="S223" s="22">
        <f>S127</f>
        <v>0</v>
      </c>
      <c r="T223" s="22">
        <f>R223+S223</f>
        <v>50328.400000000009</v>
      </c>
      <c r="U223" s="22">
        <f>U127</f>
        <v>0</v>
      </c>
      <c r="V223" s="22">
        <f>T223+U223</f>
        <v>50328.400000000009</v>
      </c>
      <c r="W223" s="22">
        <f>W127</f>
        <v>-4872.3</v>
      </c>
      <c r="X223" s="22">
        <f>V223+W223</f>
        <v>45456.100000000006</v>
      </c>
      <c r="Y223" s="22">
        <f>Y127</f>
        <v>0</v>
      </c>
      <c r="Z223" s="22">
        <f>X223+Y223</f>
        <v>45456.100000000006</v>
      </c>
      <c r="AA223" s="22">
        <f>AA127</f>
        <v>0</v>
      </c>
      <c r="AB223" s="22">
        <f>Z223+AA223</f>
        <v>45456.100000000006</v>
      </c>
      <c r="AC223" s="22">
        <f>AC127</f>
        <v>0</v>
      </c>
      <c r="AD223" s="22">
        <f>AB223+AC223</f>
        <v>45456.100000000006</v>
      </c>
      <c r="AE223" s="22">
        <f>AE127</f>
        <v>0</v>
      </c>
      <c r="AF223" s="22">
        <f>AD223+AE223</f>
        <v>45456.100000000006</v>
      </c>
      <c r="AG223" s="22">
        <f>AG127</f>
        <v>0</v>
      </c>
      <c r="AH223" s="22">
        <f>AF223+AG223</f>
        <v>45456.100000000006</v>
      </c>
      <c r="AI223" s="22">
        <f>AI127</f>
        <v>-15427.8</v>
      </c>
      <c r="AJ223" s="22">
        <f>AH223+AI223</f>
        <v>30028.300000000007</v>
      </c>
      <c r="AK223" s="22">
        <f>AK127</f>
        <v>0</v>
      </c>
      <c r="AL223" s="22">
        <f>AJ223+AK223</f>
        <v>30028.300000000007</v>
      </c>
      <c r="AM223" s="22">
        <f>AM127</f>
        <v>0</v>
      </c>
      <c r="AN223" s="22">
        <f>AL223+AM223</f>
        <v>30028.300000000007</v>
      </c>
      <c r="AO223" s="22">
        <f>AO127</f>
        <v>0</v>
      </c>
      <c r="AP223" s="22">
        <f>AN223+AO223</f>
        <v>30028.300000000007</v>
      </c>
      <c r="AQ223" s="42">
        <f>AQ127</f>
        <v>0</v>
      </c>
      <c r="AR223" s="22">
        <f>AP223+AQ223</f>
        <v>30028.300000000007</v>
      </c>
      <c r="AS223" s="22">
        <f>AS127</f>
        <v>275936.80000000005</v>
      </c>
      <c r="AT223" s="22">
        <f>AT127</f>
        <v>0</v>
      </c>
      <c r="AU223" s="22">
        <f t="shared" si="990"/>
        <v>275936.80000000005</v>
      </c>
      <c r="AV223" s="22">
        <f>AV127</f>
        <v>0</v>
      </c>
      <c r="AW223" s="22">
        <f>AU223+AV223</f>
        <v>275936.80000000005</v>
      </c>
      <c r="AX223" s="22">
        <f>AX127</f>
        <v>0</v>
      </c>
      <c r="AY223" s="22">
        <f t="shared" ref="AY223:AY226" si="1139">AW223+AX223</f>
        <v>275936.80000000005</v>
      </c>
      <c r="AZ223" s="22">
        <f>AZ127</f>
        <v>0</v>
      </c>
      <c r="BA223" s="22">
        <f t="shared" ref="BA223:BA226" si="1140">AY223+AZ223</f>
        <v>275936.80000000005</v>
      </c>
      <c r="BB223" s="22">
        <f>BB127</f>
        <v>0</v>
      </c>
      <c r="BC223" s="22">
        <f t="shared" ref="BC223:BC226" si="1141">BA223+BB223</f>
        <v>275936.80000000005</v>
      </c>
      <c r="BD223" s="22">
        <f>BD127</f>
        <v>-258734.5</v>
      </c>
      <c r="BE223" s="22">
        <f t="shared" ref="BE223:BE226" si="1142">BC223+BD223</f>
        <v>17202.300000000047</v>
      </c>
      <c r="BF223" s="22">
        <f>BF127</f>
        <v>0</v>
      </c>
      <c r="BG223" s="22">
        <f t="shared" ref="BG223:BG226" si="1143">BE223+BF223</f>
        <v>17202.300000000047</v>
      </c>
      <c r="BH223" s="22">
        <f>BH127</f>
        <v>5741.9</v>
      </c>
      <c r="BI223" s="22">
        <f t="shared" ref="BI223:BI227" si="1144">BG223+BH223</f>
        <v>22944.200000000048</v>
      </c>
      <c r="BJ223" s="22">
        <f>BJ127</f>
        <v>0</v>
      </c>
      <c r="BK223" s="22">
        <f t="shared" ref="BK223:BK227" si="1145">BI223+BJ223</f>
        <v>22944.200000000048</v>
      </c>
      <c r="BL223" s="22">
        <f>BL127</f>
        <v>0</v>
      </c>
      <c r="BM223" s="22">
        <f t="shared" ref="BM223:BM227" si="1146">BK223+BL223</f>
        <v>22944.200000000048</v>
      </c>
      <c r="BN223" s="22">
        <f>BN127</f>
        <v>0</v>
      </c>
      <c r="BO223" s="22">
        <f t="shared" ref="BO223:BO227" si="1147">BM223+BN223</f>
        <v>22944.200000000048</v>
      </c>
      <c r="BP223" s="22">
        <f>BP127</f>
        <v>0</v>
      </c>
      <c r="BQ223" s="22">
        <f t="shared" ref="BQ223:BQ227" si="1148">BO223+BP223</f>
        <v>22944.200000000048</v>
      </c>
      <c r="BR223" s="22">
        <f>BR127</f>
        <v>-8372.2000000000007</v>
      </c>
      <c r="BS223" s="22">
        <f t="shared" ref="BS223:BS227" si="1149">BQ223+BR223</f>
        <v>14572.000000000047</v>
      </c>
      <c r="BT223" s="22">
        <f>BT127</f>
        <v>0</v>
      </c>
      <c r="BU223" s="22">
        <f t="shared" ref="BU223:BU227" si="1150">BS223+BT223</f>
        <v>14572.000000000047</v>
      </c>
      <c r="BV223" s="42">
        <f>BV127</f>
        <v>0</v>
      </c>
      <c r="BW223" s="22">
        <f t="shared" ref="BW223:BW227" si="1151">BU223+BV223</f>
        <v>14572.000000000047</v>
      </c>
      <c r="BX223" s="22">
        <f>BX127</f>
        <v>1125000.0000000002</v>
      </c>
      <c r="BY223" s="22">
        <f>BY127</f>
        <v>0</v>
      </c>
      <c r="BZ223" s="22">
        <f t="shared" si="991"/>
        <v>1125000.0000000002</v>
      </c>
      <c r="CA223" s="22">
        <f>CA127</f>
        <v>0</v>
      </c>
      <c r="CB223" s="22">
        <f>BZ223+CA223</f>
        <v>1125000.0000000002</v>
      </c>
      <c r="CC223" s="22">
        <f>CC127</f>
        <v>0</v>
      </c>
      <c r="CD223" s="22">
        <f t="shared" ref="CD223:CD226" si="1152">CB223+CC223</f>
        <v>1125000.0000000002</v>
      </c>
      <c r="CE223" s="22">
        <f>CE127</f>
        <v>0</v>
      </c>
      <c r="CF223" s="22">
        <f t="shared" ref="CF223:CF226" si="1153">CD223+CE223</f>
        <v>1125000.0000000002</v>
      </c>
      <c r="CG223" s="22">
        <f>CG127</f>
        <v>0</v>
      </c>
      <c r="CH223" s="22">
        <f t="shared" ref="CH223:CH226" si="1154">CF223+CG223</f>
        <v>1125000.0000000002</v>
      </c>
      <c r="CI223" s="22">
        <f>CI127</f>
        <v>-1079896.8999999999</v>
      </c>
      <c r="CJ223" s="22">
        <f t="shared" ref="CJ223:CJ226" si="1155">CH223+CI223</f>
        <v>45103.100000000326</v>
      </c>
      <c r="CK223" s="22">
        <f>CK127</f>
        <v>0</v>
      </c>
      <c r="CL223" s="22">
        <f t="shared" ref="CL223:CL226" si="1156">CJ223+CK223</f>
        <v>45103.100000000326</v>
      </c>
      <c r="CM223" s="22">
        <f>CM127</f>
        <v>0</v>
      </c>
      <c r="CN223" s="22">
        <f t="shared" ref="CN223:CN227" si="1157">CL223+CM223</f>
        <v>45103.100000000326</v>
      </c>
      <c r="CO223" s="22">
        <f>CO127</f>
        <v>0</v>
      </c>
      <c r="CP223" s="22">
        <f t="shared" ref="CP223:CP227" si="1158">CN223+CO223</f>
        <v>45103.100000000326</v>
      </c>
      <c r="CQ223" s="22">
        <f>CQ127</f>
        <v>0</v>
      </c>
      <c r="CR223" s="22">
        <f t="shared" ref="CR223:CR227" si="1159">CP223+CQ223</f>
        <v>45103.100000000326</v>
      </c>
      <c r="CS223" s="22">
        <f>CS127</f>
        <v>0</v>
      </c>
      <c r="CT223" s="22">
        <f t="shared" ref="CT223:CT227" si="1160">CR223+CS223</f>
        <v>45103.100000000326</v>
      </c>
      <c r="CU223" s="22">
        <f>CU127</f>
        <v>3863.7</v>
      </c>
      <c r="CV223" s="22">
        <f t="shared" ref="CV223:CV227" si="1161">CT223+CU223</f>
        <v>48966.800000000323</v>
      </c>
      <c r="CW223" s="22">
        <f>CW127</f>
        <v>0</v>
      </c>
      <c r="CX223" s="22">
        <f t="shared" ref="CX223:CX227" si="1162">CV223+CW223</f>
        <v>48966.800000000323</v>
      </c>
      <c r="CY223" s="42">
        <f>CY127</f>
        <v>0</v>
      </c>
      <c r="CZ223" s="22">
        <f t="shared" ref="CZ223:CZ227" si="1163">CX223+CY223</f>
        <v>48966.800000000323</v>
      </c>
      <c r="DA223" s="12"/>
      <c r="DC223" s="5"/>
    </row>
    <row r="224" spans="1:108" x14ac:dyDescent="0.3">
      <c r="A224" s="68"/>
      <c r="B224" s="85" t="s">
        <v>11</v>
      </c>
      <c r="C224" s="86"/>
      <c r="D224" s="22">
        <f>D18+D74+D197+D185</f>
        <v>517536.80000000005</v>
      </c>
      <c r="E224" s="22">
        <f>E18+E74+E197+E185</f>
        <v>0</v>
      </c>
      <c r="F224" s="22">
        <f t="shared" si="988"/>
        <v>517536.80000000005</v>
      </c>
      <c r="G224" s="22">
        <f>G18+G74+G197+G185</f>
        <v>-1892.7999999999993</v>
      </c>
      <c r="H224" s="22">
        <f t="shared" ref="H224:H226" si="1164">F224+G224</f>
        <v>515644.00000000006</v>
      </c>
      <c r="I224" s="22">
        <f>I18+I74+I197+I185</f>
        <v>0</v>
      </c>
      <c r="J224" s="22">
        <f>H224+I224</f>
        <v>515644.00000000006</v>
      </c>
      <c r="K224" s="22">
        <f>K18+K74+K197+K185</f>
        <v>0</v>
      </c>
      <c r="L224" s="22">
        <f>J224+K224</f>
        <v>515644.00000000006</v>
      </c>
      <c r="M224" s="22">
        <f>M18+M74+M197+M185</f>
        <v>0</v>
      </c>
      <c r="N224" s="22">
        <f>L224+M224</f>
        <v>515644.00000000006</v>
      </c>
      <c r="O224" s="22">
        <f>O18+O74+O197+O185</f>
        <v>4065.4</v>
      </c>
      <c r="P224" s="22">
        <f>N224+O224</f>
        <v>519709.40000000008</v>
      </c>
      <c r="Q224" s="22">
        <f>Q18+Q74+Q197+Q185</f>
        <v>0</v>
      </c>
      <c r="R224" s="22">
        <f>P224+Q224</f>
        <v>519709.40000000008</v>
      </c>
      <c r="S224" s="22">
        <f>S18+S74+S197+S185</f>
        <v>0</v>
      </c>
      <c r="T224" s="22">
        <f>R224+S224</f>
        <v>519709.40000000008</v>
      </c>
      <c r="U224" s="22">
        <f>U18+U74+U197+U185</f>
        <v>0</v>
      </c>
      <c r="V224" s="22">
        <f>T224+U224</f>
        <v>519709.40000000008</v>
      </c>
      <c r="W224" s="22">
        <f>W18+W74+W197+W185</f>
        <v>0</v>
      </c>
      <c r="X224" s="22">
        <f>V224+W224</f>
        <v>519709.40000000008</v>
      </c>
      <c r="Y224" s="22">
        <f>Y18+Y74+Y197+Y185</f>
        <v>0</v>
      </c>
      <c r="Z224" s="22">
        <f>X224+Y224</f>
        <v>519709.40000000008</v>
      </c>
      <c r="AA224" s="22">
        <f>AA18+AA74+AA197+AA185</f>
        <v>0</v>
      </c>
      <c r="AB224" s="22">
        <f>Z224+AA224</f>
        <v>519709.40000000008</v>
      </c>
      <c r="AC224" s="22">
        <f>AC18+AC74+AC197+AC185</f>
        <v>0</v>
      </c>
      <c r="AD224" s="22">
        <f>AB224+AC224</f>
        <v>519709.40000000008</v>
      </c>
      <c r="AE224" s="22">
        <f>AE18+AE74+AE197+AE185</f>
        <v>0</v>
      </c>
      <c r="AF224" s="22">
        <f>AD224+AE224</f>
        <v>519709.40000000008</v>
      </c>
      <c r="AG224" s="22">
        <f>AG18+AG74+AG197+AG185</f>
        <v>0</v>
      </c>
      <c r="AH224" s="22">
        <f>AF224+AG224</f>
        <v>519709.40000000008</v>
      </c>
      <c r="AI224" s="22">
        <f>AI18+AI74+AI197+AI185</f>
        <v>2421.3999999999942</v>
      </c>
      <c r="AJ224" s="22">
        <f>AH224+AI224</f>
        <v>522130.80000000005</v>
      </c>
      <c r="AK224" s="22">
        <f>AK18+AK74+AK197+AK185</f>
        <v>0</v>
      </c>
      <c r="AL224" s="22">
        <f>AJ224+AK224</f>
        <v>522130.80000000005</v>
      </c>
      <c r="AM224" s="22">
        <f>AM18+AM74+AM197+AM185</f>
        <v>0</v>
      </c>
      <c r="AN224" s="22">
        <f>AL224+AM224</f>
        <v>522130.80000000005</v>
      </c>
      <c r="AO224" s="22">
        <f>AO18+AO74+AO197+AO185</f>
        <v>0</v>
      </c>
      <c r="AP224" s="22">
        <f>AN224+AO224</f>
        <v>522130.80000000005</v>
      </c>
      <c r="AQ224" s="42">
        <f>AQ18+AQ74+AQ197+AQ185</f>
        <v>25532.1</v>
      </c>
      <c r="AR224" s="22">
        <f>AP224+AQ224</f>
        <v>547662.9</v>
      </c>
      <c r="AS224" s="22">
        <f>AS18+AS74+AS197+AS185</f>
        <v>848323.4</v>
      </c>
      <c r="AT224" s="22">
        <f>AT18+AT74+AT197+AT185</f>
        <v>0</v>
      </c>
      <c r="AU224" s="22">
        <f t="shared" si="990"/>
        <v>848323.4</v>
      </c>
      <c r="AV224" s="22">
        <f>AV18+AV74+AV197+AV185</f>
        <v>97911.8</v>
      </c>
      <c r="AW224" s="22">
        <f>AU224+AV224</f>
        <v>946235.20000000007</v>
      </c>
      <c r="AX224" s="22">
        <f>AX18+AX74+AX197+AX185</f>
        <v>0</v>
      </c>
      <c r="AY224" s="22">
        <f t="shared" si="1139"/>
        <v>946235.20000000007</v>
      </c>
      <c r="AZ224" s="22">
        <f>AZ18+AZ74+AZ197+AZ185</f>
        <v>0</v>
      </c>
      <c r="BA224" s="22">
        <f t="shared" si="1140"/>
        <v>946235.20000000007</v>
      </c>
      <c r="BB224" s="22">
        <f>BB18+BB74+BB197+BB185</f>
        <v>0</v>
      </c>
      <c r="BC224" s="22">
        <f t="shared" si="1141"/>
        <v>946235.20000000007</v>
      </c>
      <c r="BD224" s="22">
        <f>BD18+BD74+BD197+BD185</f>
        <v>26346.6</v>
      </c>
      <c r="BE224" s="22">
        <f t="shared" si="1142"/>
        <v>972581.8</v>
      </c>
      <c r="BF224" s="22">
        <f>BF18+BF74+BF197+BF185</f>
        <v>0</v>
      </c>
      <c r="BG224" s="22">
        <f t="shared" si="1143"/>
        <v>972581.8</v>
      </c>
      <c r="BH224" s="22">
        <f>BH18+BH74+BH197+BH185</f>
        <v>0</v>
      </c>
      <c r="BI224" s="22">
        <f t="shared" si="1144"/>
        <v>972581.8</v>
      </c>
      <c r="BJ224" s="22">
        <f>BJ18+BJ74+BJ197+BJ185</f>
        <v>0</v>
      </c>
      <c r="BK224" s="22">
        <f t="shared" si="1145"/>
        <v>972581.8</v>
      </c>
      <c r="BL224" s="22">
        <f>BL18+BL74+BL197+BL185</f>
        <v>0</v>
      </c>
      <c r="BM224" s="22">
        <f t="shared" si="1146"/>
        <v>972581.8</v>
      </c>
      <c r="BN224" s="22">
        <f>BN18+BN74+BN197+BN185</f>
        <v>0</v>
      </c>
      <c r="BO224" s="22">
        <f t="shared" si="1147"/>
        <v>972581.8</v>
      </c>
      <c r="BP224" s="22">
        <f>BP18+BP74+BP197+BP185</f>
        <v>0</v>
      </c>
      <c r="BQ224" s="22">
        <f t="shared" si="1148"/>
        <v>972581.8</v>
      </c>
      <c r="BR224" s="22">
        <f>BR18+BR74+BR197+BR185</f>
        <v>2360</v>
      </c>
      <c r="BS224" s="22">
        <f t="shared" si="1149"/>
        <v>974941.8</v>
      </c>
      <c r="BT224" s="22">
        <f>BT18+BT74+BT197+BT185</f>
        <v>0</v>
      </c>
      <c r="BU224" s="22">
        <f t="shared" si="1150"/>
        <v>974941.8</v>
      </c>
      <c r="BV224" s="42">
        <f>BV18+BV74+BV197+BV185</f>
        <v>17233.900000000023</v>
      </c>
      <c r="BW224" s="22">
        <f t="shared" si="1151"/>
        <v>992175.70000000007</v>
      </c>
      <c r="BX224" s="22">
        <f>BX18+BX74+BX197+BX185</f>
        <v>392443.10000000003</v>
      </c>
      <c r="BY224" s="22">
        <f>BY18+BY74+BY197+BY185</f>
        <v>0</v>
      </c>
      <c r="BZ224" s="22">
        <f t="shared" si="991"/>
        <v>392443.10000000003</v>
      </c>
      <c r="CA224" s="22">
        <f>CA18+CA74+CA197+CA185</f>
        <v>-14881.199999999999</v>
      </c>
      <c r="CB224" s="22">
        <f>BZ224+CA224</f>
        <v>377561.9</v>
      </c>
      <c r="CC224" s="22">
        <f>CC18+CC74+CC197+CC185</f>
        <v>0</v>
      </c>
      <c r="CD224" s="22">
        <f t="shared" si="1152"/>
        <v>377561.9</v>
      </c>
      <c r="CE224" s="22">
        <f>CE18+CE74+CE197+CE185</f>
        <v>0</v>
      </c>
      <c r="CF224" s="22">
        <f t="shared" si="1153"/>
        <v>377561.9</v>
      </c>
      <c r="CG224" s="22">
        <f>CG18+CG74+CG197+CG185</f>
        <v>0</v>
      </c>
      <c r="CH224" s="22">
        <f t="shared" si="1154"/>
        <v>377561.9</v>
      </c>
      <c r="CI224" s="22">
        <f>CI18+CI74+CI197+CI185</f>
        <v>110275.6</v>
      </c>
      <c r="CJ224" s="22">
        <f t="shared" si="1155"/>
        <v>487837.5</v>
      </c>
      <c r="CK224" s="22">
        <f>CK18+CK74+CK197+CK185</f>
        <v>0</v>
      </c>
      <c r="CL224" s="22">
        <f t="shared" si="1156"/>
        <v>487837.5</v>
      </c>
      <c r="CM224" s="22">
        <f>CM18+CM74+CM197+CM185</f>
        <v>0</v>
      </c>
      <c r="CN224" s="22">
        <f t="shared" si="1157"/>
        <v>487837.5</v>
      </c>
      <c r="CO224" s="22">
        <f>CO18+CO74+CO197+CO185</f>
        <v>0</v>
      </c>
      <c r="CP224" s="22">
        <f t="shared" si="1158"/>
        <v>487837.5</v>
      </c>
      <c r="CQ224" s="22">
        <f>CQ18+CQ74+CQ197+CQ185</f>
        <v>0</v>
      </c>
      <c r="CR224" s="22">
        <f t="shared" si="1159"/>
        <v>487837.5</v>
      </c>
      <c r="CS224" s="22">
        <f>CS18+CS74+CS197+CS185</f>
        <v>0</v>
      </c>
      <c r="CT224" s="22">
        <f t="shared" si="1160"/>
        <v>487837.5</v>
      </c>
      <c r="CU224" s="22">
        <f>CU18+CU74+CU197+CU185</f>
        <v>5213.2000000000007</v>
      </c>
      <c r="CV224" s="22">
        <f t="shared" si="1161"/>
        <v>493050.7</v>
      </c>
      <c r="CW224" s="22">
        <f>CW18+CW74+CW197+CW185</f>
        <v>0</v>
      </c>
      <c r="CX224" s="22">
        <f t="shared" si="1162"/>
        <v>493050.7</v>
      </c>
      <c r="CY224" s="42">
        <f>CY18+CY74+CY197+CY185</f>
        <v>25025</v>
      </c>
      <c r="CZ224" s="22">
        <f t="shared" si="1163"/>
        <v>518075.7</v>
      </c>
      <c r="DA224" s="12"/>
      <c r="DC224" s="5"/>
    </row>
    <row r="225" spans="1:107" x14ac:dyDescent="0.3">
      <c r="A225" s="68"/>
      <c r="B225" s="85" t="s">
        <v>15</v>
      </c>
      <c r="C225" s="86"/>
      <c r="D225" s="22">
        <f>D19+D75</f>
        <v>1077469.8</v>
      </c>
      <c r="E225" s="22">
        <f>E19+E75</f>
        <v>0</v>
      </c>
      <c r="F225" s="22">
        <f t="shared" si="988"/>
        <v>1077469.8</v>
      </c>
      <c r="G225" s="22">
        <f>G19+G75</f>
        <v>212520.6</v>
      </c>
      <c r="H225" s="22">
        <f t="shared" si="1164"/>
        <v>1289990.4000000001</v>
      </c>
      <c r="I225" s="22">
        <f>I19+I75</f>
        <v>0</v>
      </c>
      <c r="J225" s="22">
        <f>H225+I225</f>
        <v>1289990.4000000001</v>
      </c>
      <c r="K225" s="22">
        <f>K19+K75</f>
        <v>0</v>
      </c>
      <c r="L225" s="22">
        <f>J225+K225</f>
        <v>1289990.4000000001</v>
      </c>
      <c r="M225" s="22">
        <f>M19+M75</f>
        <v>0</v>
      </c>
      <c r="N225" s="22">
        <f>L225+M225</f>
        <v>1289990.4000000001</v>
      </c>
      <c r="O225" s="22">
        <f>O19+O75</f>
        <v>77242.100000000006</v>
      </c>
      <c r="P225" s="22">
        <f>N225+O225</f>
        <v>1367232.5000000002</v>
      </c>
      <c r="Q225" s="22">
        <f>Q19+Q75</f>
        <v>0</v>
      </c>
      <c r="R225" s="22">
        <f>P225+Q225</f>
        <v>1367232.5000000002</v>
      </c>
      <c r="S225" s="22">
        <f>S19+S75</f>
        <v>0</v>
      </c>
      <c r="T225" s="22">
        <f>R225+S225</f>
        <v>1367232.5000000002</v>
      </c>
      <c r="U225" s="22">
        <f>U19+U75</f>
        <v>0</v>
      </c>
      <c r="V225" s="22">
        <f>T225+U225</f>
        <v>1367232.5000000002</v>
      </c>
      <c r="W225" s="22">
        <f>W19+W75+W186</f>
        <v>0</v>
      </c>
      <c r="X225" s="22">
        <f>V225+W225</f>
        <v>1367232.5000000002</v>
      </c>
      <c r="Y225" s="22">
        <f>Y19+Y75+Y186</f>
        <v>0</v>
      </c>
      <c r="Z225" s="22">
        <f>X225+Y225</f>
        <v>1367232.5000000002</v>
      </c>
      <c r="AA225" s="22">
        <f>AA19+AA75+AA186</f>
        <v>0</v>
      </c>
      <c r="AB225" s="22">
        <f>Z225+AA225</f>
        <v>1367232.5000000002</v>
      </c>
      <c r="AC225" s="22">
        <f>AC19+AC75+AC186</f>
        <v>0</v>
      </c>
      <c r="AD225" s="22">
        <f>AB225+AC225</f>
        <v>1367232.5000000002</v>
      </c>
      <c r="AE225" s="22">
        <f>AE19+AE75+AE186</f>
        <v>0</v>
      </c>
      <c r="AF225" s="22">
        <f>AD225+AE225</f>
        <v>1367232.5000000002</v>
      </c>
      <c r="AG225" s="22">
        <f>AG19+AG75+AG186</f>
        <v>0</v>
      </c>
      <c r="AH225" s="22">
        <f>AF225+AG225</f>
        <v>1367232.5000000002</v>
      </c>
      <c r="AI225" s="22">
        <f>AI19+AI75+AI186</f>
        <v>1978875.4</v>
      </c>
      <c r="AJ225" s="22">
        <f>AH225+AI225</f>
        <v>3346107.9000000004</v>
      </c>
      <c r="AK225" s="22">
        <f>AK19+AK75+AK186</f>
        <v>0</v>
      </c>
      <c r="AL225" s="22">
        <f>AJ225+AK225</f>
        <v>3346107.9000000004</v>
      </c>
      <c r="AM225" s="22">
        <f>AM19+AM75+AM186</f>
        <v>0</v>
      </c>
      <c r="AN225" s="22">
        <f>AL225+AM225</f>
        <v>3346107.9000000004</v>
      </c>
      <c r="AO225" s="22">
        <f>AO19+AO75+AO186</f>
        <v>0</v>
      </c>
      <c r="AP225" s="22">
        <f>AN225+AO225</f>
        <v>3346107.9000000004</v>
      </c>
      <c r="AQ225" s="42">
        <f>AQ19+AQ75+AQ186</f>
        <v>0</v>
      </c>
      <c r="AR225" s="22">
        <f>AP225+AQ225</f>
        <v>3346107.9000000004</v>
      </c>
      <c r="AS225" s="22">
        <f>AS19+AS75</f>
        <v>115488.1</v>
      </c>
      <c r="AT225" s="22">
        <f>AT19+AT75</f>
        <v>0</v>
      </c>
      <c r="AU225" s="22">
        <f t="shared" si="990"/>
        <v>115488.1</v>
      </c>
      <c r="AV225" s="22">
        <f>AV19+AV75</f>
        <v>80129.599999999991</v>
      </c>
      <c r="AW225" s="22">
        <f>AU225+AV225</f>
        <v>195617.7</v>
      </c>
      <c r="AX225" s="22">
        <f>AX19+AX75</f>
        <v>0</v>
      </c>
      <c r="AY225" s="22">
        <f t="shared" si="1139"/>
        <v>195617.7</v>
      </c>
      <c r="AZ225" s="22">
        <f>AZ19+AZ75</f>
        <v>0</v>
      </c>
      <c r="BA225" s="22">
        <f t="shared" si="1140"/>
        <v>195617.7</v>
      </c>
      <c r="BB225" s="22">
        <f>BB19+BB75</f>
        <v>0</v>
      </c>
      <c r="BC225" s="22">
        <f t="shared" si="1141"/>
        <v>195617.7</v>
      </c>
      <c r="BD225" s="22">
        <f>BD19+BD75</f>
        <v>500584.6</v>
      </c>
      <c r="BE225" s="22">
        <f t="shared" si="1142"/>
        <v>696202.3</v>
      </c>
      <c r="BF225" s="22">
        <f>BF19+BF75</f>
        <v>0</v>
      </c>
      <c r="BG225" s="22">
        <f t="shared" si="1143"/>
        <v>696202.3</v>
      </c>
      <c r="BH225" s="22">
        <f>BH19+BH75+BH186</f>
        <v>0</v>
      </c>
      <c r="BI225" s="22">
        <f t="shared" si="1144"/>
        <v>696202.3</v>
      </c>
      <c r="BJ225" s="22">
        <f>BJ19+BJ75+BJ186</f>
        <v>0</v>
      </c>
      <c r="BK225" s="22">
        <f t="shared" si="1145"/>
        <v>696202.3</v>
      </c>
      <c r="BL225" s="22">
        <f>BL19+BL75+BL186</f>
        <v>0</v>
      </c>
      <c r="BM225" s="22">
        <f t="shared" si="1146"/>
        <v>696202.3</v>
      </c>
      <c r="BN225" s="22">
        <f>BN19+BN75+BN186</f>
        <v>0</v>
      </c>
      <c r="BO225" s="22">
        <f t="shared" si="1147"/>
        <v>696202.3</v>
      </c>
      <c r="BP225" s="22">
        <f>BP19+BP75+BP186</f>
        <v>0</v>
      </c>
      <c r="BQ225" s="22">
        <f t="shared" si="1148"/>
        <v>696202.3</v>
      </c>
      <c r="BR225" s="22">
        <f>BR19+BR75+BR186</f>
        <v>1016110.6</v>
      </c>
      <c r="BS225" s="22">
        <f t="shared" si="1149"/>
        <v>1712312.9</v>
      </c>
      <c r="BT225" s="22">
        <f>BT19+BT75+BT186</f>
        <v>0</v>
      </c>
      <c r="BU225" s="22">
        <f t="shared" si="1150"/>
        <v>1712312.9</v>
      </c>
      <c r="BV225" s="42">
        <f>BV19+BV75+BV186</f>
        <v>0</v>
      </c>
      <c r="BW225" s="22">
        <f t="shared" si="1151"/>
        <v>1712312.9</v>
      </c>
      <c r="BX225" s="22">
        <f>BX19+BX75</f>
        <v>114841.1</v>
      </c>
      <c r="BY225" s="22">
        <f>BY19+BY75</f>
        <v>0</v>
      </c>
      <c r="BZ225" s="22">
        <f t="shared" si="991"/>
        <v>114841.1</v>
      </c>
      <c r="CA225" s="22">
        <f>CA19+CA75</f>
        <v>14881.3</v>
      </c>
      <c r="CB225" s="22">
        <f>BZ225+CA225</f>
        <v>129722.40000000001</v>
      </c>
      <c r="CC225" s="22">
        <f>CC19+CC75</f>
        <v>0</v>
      </c>
      <c r="CD225" s="22">
        <f t="shared" si="1152"/>
        <v>129722.40000000001</v>
      </c>
      <c r="CE225" s="22">
        <f>CE19+CE75</f>
        <v>0</v>
      </c>
      <c r="CF225" s="22">
        <f t="shared" si="1153"/>
        <v>129722.40000000001</v>
      </c>
      <c r="CG225" s="22">
        <f>CG19+CG75</f>
        <v>0</v>
      </c>
      <c r="CH225" s="22">
        <f t="shared" si="1154"/>
        <v>129722.40000000001</v>
      </c>
      <c r="CI225" s="22">
        <f>CI19+CI75</f>
        <v>0</v>
      </c>
      <c r="CJ225" s="22">
        <f t="shared" si="1155"/>
        <v>129722.40000000001</v>
      </c>
      <c r="CK225" s="22">
        <f>CK19+CK75</f>
        <v>0</v>
      </c>
      <c r="CL225" s="22">
        <f t="shared" si="1156"/>
        <v>129722.40000000001</v>
      </c>
      <c r="CM225" s="22">
        <f>CM19+CM75+CM186</f>
        <v>0</v>
      </c>
      <c r="CN225" s="22">
        <f t="shared" si="1157"/>
        <v>129722.40000000001</v>
      </c>
      <c r="CO225" s="22">
        <f>CO19+CO75+CO186</f>
        <v>0</v>
      </c>
      <c r="CP225" s="22">
        <f t="shared" si="1158"/>
        <v>129722.40000000001</v>
      </c>
      <c r="CQ225" s="22">
        <f>CQ19+CQ75+CQ186</f>
        <v>0</v>
      </c>
      <c r="CR225" s="22">
        <f t="shared" si="1159"/>
        <v>129722.40000000001</v>
      </c>
      <c r="CS225" s="22">
        <f>CS19+CS75+CS186</f>
        <v>0</v>
      </c>
      <c r="CT225" s="22">
        <f t="shared" si="1160"/>
        <v>129722.40000000001</v>
      </c>
      <c r="CU225" s="22">
        <f>CU19+CU75+CU186</f>
        <v>352144.3</v>
      </c>
      <c r="CV225" s="22">
        <f t="shared" si="1161"/>
        <v>481866.7</v>
      </c>
      <c r="CW225" s="22">
        <f>CW19+CW75+CW186</f>
        <v>0</v>
      </c>
      <c r="CX225" s="22">
        <f t="shared" si="1162"/>
        <v>481866.7</v>
      </c>
      <c r="CY225" s="42">
        <f>CY19+CY75+CY186</f>
        <v>0</v>
      </c>
      <c r="CZ225" s="22">
        <f t="shared" si="1163"/>
        <v>481866.7</v>
      </c>
      <c r="DA225" s="12"/>
      <c r="DC225" s="5"/>
    </row>
    <row r="226" spans="1:107" x14ac:dyDescent="0.3">
      <c r="A226" s="68"/>
      <c r="B226" s="76" t="s">
        <v>20</v>
      </c>
      <c r="C226" s="73"/>
      <c r="D226" s="22">
        <f>D76</f>
        <v>2440528.4</v>
      </c>
      <c r="E226" s="22">
        <f>E76</f>
        <v>0</v>
      </c>
      <c r="F226" s="22">
        <f t="shared" si="988"/>
        <v>2440528.4</v>
      </c>
      <c r="G226" s="22">
        <f>G76</f>
        <v>0</v>
      </c>
      <c r="H226" s="22">
        <f t="shared" si="1164"/>
        <v>2440528.4</v>
      </c>
      <c r="I226" s="22">
        <f>I76</f>
        <v>0</v>
      </c>
      <c r="J226" s="22">
        <f>H226+I226</f>
        <v>2440528.4</v>
      </c>
      <c r="K226" s="22">
        <f>K76</f>
        <v>0</v>
      </c>
      <c r="L226" s="22">
        <f>J226+K226</f>
        <v>2440528.4</v>
      </c>
      <c r="M226" s="22">
        <f>M76</f>
        <v>0</v>
      </c>
      <c r="N226" s="22">
        <f>L226+M226</f>
        <v>2440528.4</v>
      </c>
      <c r="O226" s="22">
        <f>O76</f>
        <v>0</v>
      </c>
      <c r="P226" s="22">
        <f>N226+O226</f>
        <v>2440528.4</v>
      </c>
      <c r="Q226" s="22">
        <f>Q76</f>
        <v>0</v>
      </c>
      <c r="R226" s="22">
        <f>P226+Q226</f>
        <v>2440528.4</v>
      </c>
      <c r="S226" s="22">
        <f>S76</f>
        <v>0</v>
      </c>
      <c r="T226" s="22">
        <f>R226+S226</f>
        <v>2440528.4</v>
      </c>
      <c r="U226" s="22">
        <f>U76</f>
        <v>0</v>
      </c>
      <c r="V226" s="22">
        <f>T226+U226</f>
        <v>2440528.4</v>
      </c>
      <c r="W226" s="22">
        <f>W76</f>
        <v>0</v>
      </c>
      <c r="X226" s="22">
        <f>V226+W226</f>
        <v>2440528.4</v>
      </c>
      <c r="Y226" s="22">
        <f>Y76</f>
        <v>0</v>
      </c>
      <c r="Z226" s="22">
        <f>X226+Y226</f>
        <v>2440528.4</v>
      </c>
      <c r="AA226" s="22">
        <f>AA76</f>
        <v>0</v>
      </c>
      <c r="AB226" s="22">
        <f>Z226+AA226</f>
        <v>2440528.4</v>
      </c>
      <c r="AC226" s="22">
        <f>AC76</f>
        <v>0</v>
      </c>
      <c r="AD226" s="22">
        <f>AB226+AC226</f>
        <v>2440528.4</v>
      </c>
      <c r="AE226" s="22">
        <f>AE76</f>
        <v>0</v>
      </c>
      <c r="AF226" s="22">
        <f>AD226+AE226</f>
        <v>2440528.4</v>
      </c>
      <c r="AG226" s="22">
        <f>AG76</f>
        <v>0</v>
      </c>
      <c r="AH226" s="22">
        <f>AF226+AG226</f>
        <v>2440528.4</v>
      </c>
      <c r="AI226" s="22">
        <f>AI76</f>
        <v>0</v>
      </c>
      <c r="AJ226" s="22">
        <f>AH226+AI226</f>
        <v>2440528.4</v>
      </c>
      <c r="AK226" s="22">
        <f>AK76</f>
        <v>0</v>
      </c>
      <c r="AL226" s="22">
        <f>AJ226+AK226</f>
        <v>2440528.4</v>
      </c>
      <c r="AM226" s="22">
        <f>AM76</f>
        <v>0</v>
      </c>
      <c r="AN226" s="22">
        <f>AL226+AM226</f>
        <v>2440528.4</v>
      </c>
      <c r="AO226" s="22">
        <f>AO76</f>
        <v>0</v>
      </c>
      <c r="AP226" s="22">
        <f>AN226+AO226</f>
        <v>2440528.4</v>
      </c>
      <c r="AQ226" s="42">
        <f>AQ76</f>
        <v>156602.69999999995</v>
      </c>
      <c r="AR226" s="22">
        <f>AP226+AQ226</f>
        <v>2597131.0999999996</v>
      </c>
      <c r="AS226" s="22">
        <f>AS76</f>
        <v>346343.1</v>
      </c>
      <c r="AT226" s="22">
        <f>AT76</f>
        <v>0</v>
      </c>
      <c r="AU226" s="22">
        <f t="shared" si="990"/>
        <v>346343.1</v>
      </c>
      <c r="AV226" s="22">
        <f>AV76</f>
        <v>0</v>
      </c>
      <c r="AW226" s="22">
        <f>AU226+AV226</f>
        <v>346343.1</v>
      </c>
      <c r="AX226" s="22">
        <f>AX76</f>
        <v>0</v>
      </c>
      <c r="AY226" s="22">
        <f t="shared" si="1139"/>
        <v>346343.1</v>
      </c>
      <c r="AZ226" s="22">
        <f>AZ76</f>
        <v>0</v>
      </c>
      <c r="BA226" s="22">
        <f t="shared" si="1140"/>
        <v>346343.1</v>
      </c>
      <c r="BB226" s="22">
        <f>BB76</f>
        <v>0</v>
      </c>
      <c r="BC226" s="22">
        <f t="shared" si="1141"/>
        <v>346343.1</v>
      </c>
      <c r="BD226" s="22">
        <f>BD76</f>
        <v>0</v>
      </c>
      <c r="BE226" s="22">
        <f t="shared" si="1142"/>
        <v>346343.1</v>
      </c>
      <c r="BF226" s="22">
        <f>BF76</f>
        <v>0</v>
      </c>
      <c r="BG226" s="22">
        <f t="shared" si="1143"/>
        <v>346343.1</v>
      </c>
      <c r="BH226" s="22">
        <f>BH76</f>
        <v>0</v>
      </c>
      <c r="BI226" s="22">
        <f t="shared" si="1144"/>
        <v>346343.1</v>
      </c>
      <c r="BJ226" s="22">
        <f>BJ76</f>
        <v>0</v>
      </c>
      <c r="BK226" s="22">
        <f t="shared" si="1145"/>
        <v>346343.1</v>
      </c>
      <c r="BL226" s="22">
        <f>BL76</f>
        <v>0</v>
      </c>
      <c r="BM226" s="22">
        <f t="shared" si="1146"/>
        <v>346343.1</v>
      </c>
      <c r="BN226" s="22">
        <f>BN76</f>
        <v>0</v>
      </c>
      <c r="BO226" s="22">
        <f t="shared" si="1147"/>
        <v>346343.1</v>
      </c>
      <c r="BP226" s="22">
        <f>BP76</f>
        <v>0</v>
      </c>
      <c r="BQ226" s="22">
        <f t="shared" si="1148"/>
        <v>346343.1</v>
      </c>
      <c r="BR226" s="22">
        <f>BR76</f>
        <v>0</v>
      </c>
      <c r="BS226" s="22">
        <f t="shared" si="1149"/>
        <v>346343.1</v>
      </c>
      <c r="BT226" s="22">
        <f>BT76</f>
        <v>0</v>
      </c>
      <c r="BU226" s="22">
        <f t="shared" si="1150"/>
        <v>346343.1</v>
      </c>
      <c r="BV226" s="42">
        <f>BV76</f>
        <v>0</v>
      </c>
      <c r="BW226" s="22">
        <f t="shared" si="1151"/>
        <v>346343.1</v>
      </c>
      <c r="BX226" s="22">
        <f>BX76</f>
        <v>0</v>
      </c>
      <c r="BY226" s="22">
        <f>BY76</f>
        <v>0</v>
      </c>
      <c r="BZ226" s="22">
        <f t="shared" si="991"/>
        <v>0</v>
      </c>
      <c r="CA226" s="22">
        <f>CA76</f>
        <v>0</v>
      </c>
      <c r="CB226" s="22">
        <f>BZ226+CA226</f>
        <v>0</v>
      </c>
      <c r="CC226" s="22">
        <f>CC76</f>
        <v>0</v>
      </c>
      <c r="CD226" s="22">
        <f t="shared" si="1152"/>
        <v>0</v>
      </c>
      <c r="CE226" s="22">
        <f>CE76</f>
        <v>0</v>
      </c>
      <c r="CF226" s="22">
        <f t="shared" si="1153"/>
        <v>0</v>
      </c>
      <c r="CG226" s="22">
        <f>CG76</f>
        <v>0</v>
      </c>
      <c r="CH226" s="22">
        <f t="shared" si="1154"/>
        <v>0</v>
      </c>
      <c r="CI226" s="22">
        <f>CI76</f>
        <v>0</v>
      </c>
      <c r="CJ226" s="22">
        <f t="shared" si="1155"/>
        <v>0</v>
      </c>
      <c r="CK226" s="22">
        <f>CK76</f>
        <v>0</v>
      </c>
      <c r="CL226" s="22">
        <f t="shared" si="1156"/>
        <v>0</v>
      </c>
      <c r="CM226" s="22">
        <f>CM76</f>
        <v>0</v>
      </c>
      <c r="CN226" s="22">
        <f t="shared" si="1157"/>
        <v>0</v>
      </c>
      <c r="CO226" s="22">
        <f>CO76</f>
        <v>0</v>
      </c>
      <c r="CP226" s="22">
        <f t="shared" si="1158"/>
        <v>0</v>
      </c>
      <c r="CQ226" s="22">
        <f>CQ76</f>
        <v>0</v>
      </c>
      <c r="CR226" s="22">
        <f t="shared" si="1159"/>
        <v>0</v>
      </c>
      <c r="CS226" s="22">
        <f>CS76</f>
        <v>0</v>
      </c>
      <c r="CT226" s="22">
        <f t="shared" si="1160"/>
        <v>0</v>
      </c>
      <c r="CU226" s="22">
        <f>CU76</f>
        <v>0</v>
      </c>
      <c r="CV226" s="22">
        <f t="shared" si="1161"/>
        <v>0</v>
      </c>
      <c r="CW226" s="22">
        <f>CW76</f>
        <v>0</v>
      </c>
      <c r="CX226" s="22">
        <f t="shared" si="1162"/>
        <v>0</v>
      </c>
      <c r="CY226" s="42">
        <f>CY76</f>
        <v>0</v>
      </c>
      <c r="CZ226" s="22">
        <f t="shared" si="1163"/>
        <v>0</v>
      </c>
      <c r="DA226" s="12"/>
      <c r="DC226" s="5"/>
    </row>
    <row r="227" spans="1:107" x14ac:dyDescent="0.3">
      <c r="A227" s="68"/>
      <c r="B227" s="76" t="s">
        <v>268</v>
      </c>
      <c r="C227" s="73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>
        <f>W20</f>
        <v>214766.09299999999</v>
      </c>
      <c r="X227" s="22">
        <f>V227+W227</f>
        <v>214766.09299999999</v>
      </c>
      <c r="Y227" s="22">
        <f>Y20</f>
        <v>0</v>
      </c>
      <c r="Z227" s="22">
        <f>X227+Y227</f>
        <v>214766.09299999999</v>
      </c>
      <c r="AA227" s="22">
        <f>AA20</f>
        <v>280081.96500000003</v>
      </c>
      <c r="AB227" s="22">
        <f>Z227+AA227</f>
        <v>494848.05800000002</v>
      </c>
      <c r="AC227" s="22">
        <f>AC20</f>
        <v>0</v>
      </c>
      <c r="AD227" s="22">
        <f>AB227+AC227</f>
        <v>494848.05800000002</v>
      </c>
      <c r="AE227" s="22">
        <f>AE20</f>
        <v>0</v>
      </c>
      <c r="AF227" s="22">
        <f>AD227+AE227</f>
        <v>494848.05800000002</v>
      </c>
      <c r="AG227" s="22">
        <f>AG20</f>
        <v>0</v>
      </c>
      <c r="AH227" s="22">
        <f>AF227+AG227</f>
        <v>494848.05800000002</v>
      </c>
      <c r="AI227" s="22">
        <f>AI20</f>
        <v>0</v>
      </c>
      <c r="AJ227" s="22">
        <f>AH227+AI227</f>
        <v>494848.05800000002</v>
      </c>
      <c r="AK227" s="22">
        <f>AK20</f>
        <v>0</v>
      </c>
      <c r="AL227" s="22">
        <f>AJ227+AK227</f>
        <v>494848.05800000002</v>
      </c>
      <c r="AM227" s="22">
        <f>AM20</f>
        <v>0</v>
      </c>
      <c r="AN227" s="22">
        <f>AL227+AM227</f>
        <v>494848.05800000002</v>
      </c>
      <c r="AO227" s="22">
        <f>AO20</f>
        <v>0</v>
      </c>
      <c r="AP227" s="22">
        <f>AN227+AO227</f>
        <v>494848.05800000002</v>
      </c>
      <c r="AQ227" s="42">
        <f>AQ20</f>
        <v>0</v>
      </c>
      <c r="AR227" s="22">
        <f>AP227+AQ227</f>
        <v>494848.05800000002</v>
      </c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>
        <f>BH20</f>
        <v>0</v>
      </c>
      <c r="BI227" s="22">
        <f t="shared" si="1144"/>
        <v>0</v>
      </c>
      <c r="BJ227" s="22">
        <f>BJ20</f>
        <v>0</v>
      </c>
      <c r="BK227" s="22">
        <f t="shared" si="1145"/>
        <v>0</v>
      </c>
      <c r="BL227" s="22">
        <f>BL20</f>
        <v>0</v>
      </c>
      <c r="BM227" s="22">
        <f t="shared" si="1146"/>
        <v>0</v>
      </c>
      <c r="BN227" s="22">
        <f>BN20</f>
        <v>0</v>
      </c>
      <c r="BO227" s="22">
        <f t="shared" si="1147"/>
        <v>0</v>
      </c>
      <c r="BP227" s="22">
        <f>BP20</f>
        <v>0</v>
      </c>
      <c r="BQ227" s="22">
        <f t="shared" si="1148"/>
        <v>0</v>
      </c>
      <c r="BR227" s="22">
        <f>BR20</f>
        <v>0</v>
      </c>
      <c r="BS227" s="22">
        <f t="shared" si="1149"/>
        <v>0</v>
      </c>
      <c r="BT227" s="22">
        <f>BT20</f>
        <v>0</v>
      </c>
      <c r="BU227" s="22">
        <f t="shared" si="1150"/>
        <v>0</v>
      </c>
      <c r="BV227" s="42">
        <f>BV20</f>
        <v>0</v>
      </c>
      <c r="BW227" s="22">
        <f t="shared" si="1151"/>
        <v>0</v>
      </c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>
        <f>CM20</f>
        <v>0</v>
      </c>
      <c r="CN227" s="22">
        <f t="shared" si="1157"/>
        <v>0</v>
      </c>
      <c r="CO227" s="22">
        <f>CO20</f>
        <v>0</v>
      </c>
      <c r="CP227" s="22">
        <f t="shared" si="1158"/>
        <v>0</v>
      </c>
      <c r="CQ227" s="22">
        <f>CQ20</f>
        <v>0</v>
      </c>
      <c r="CR227" s="22">
        <f t="shared" si="1159"/>
        <v>0</v>
      </c>
      <c r="CS227" s="22">
        <f>CS20</f>
        <v>0</v>
      </c>
      <c r="CT227" s="22">
        <f t="shared" si="1160"/>
        <v>0</v>
      </c>
      <c r="CU227" s="22">
        <f>CU20</f>
        <v>0</v>
      </c>
      <c r="CV227" s="22">
        <f t="shared" si="1161"/>
        <v>0</v>
      </c>
      <c r="CW227" s="22">
        <f>CW20</f>
        <v>0</v>
      </c>
      <c r="CX227" s="22">
        <f t="shared" si="1162"/>
        <v>0</v>
      </c>
      <c r="CY227" s="42">
        <f>CY20</f>
        <v>0</v>
      </c>
      <c r="CZ227" s="22">
        <f t="shared" si="1163"/>
        <v>0</v>
      </c>
      <c r="DA227" s="12"/>
      <c r="DC227" s="5"/>
    </row>
    <row r="228" spans="1:107" x14ac:dyDescent="0.3">
      <c r="A228" s="68"/>
      <c r="B228" s="76" t="s">
        <v>10</v>
      </c>
      <c r="C228" s="76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4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4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42"/>
      <c r="CZ228" s="22"/>
      <c r="DA228" s="12"/>
      <c r="DC228" s="5"/>
    </row>
    <row r="229" spans="1:107" x14ac:dyDescent="0.3">
      <c r="A229" s="68"/>
      <c r="B229" s="77" t="s">
        <v>13</v>
      </c>
      <c r="C229" s="77"/>
      <c r="D229" s="22">
        <f>D96+D106+D110+D114+D77+D80+D85+D87+D90+D119+D121+D199+D203+D204+D207+D208+D209+D210+D211+D212+D213+D214+D215+D216+D21+D22+D27+D28+D29+D30+D35+D41+D51+D60+D62+D64</f>
        <v>4920938.9999999991</v>
      </c>
      <c r="E229" s="22">
        <f>E96+E106+E110+E114+E77+E80+E85+E87+E90+E119+E121+E199+E203+E204+E207+E208+E209+E210+E211+E212+E213+E214+E215+E216+E21+E22+E27+E28+E29+E30+E35+E41+E51+E60+E62+E64</f>
        <v>-45441.247000000003</v>
      </c>
      <c r="F229" s="22">
        <f t="shared" si="988"/>
        <v>4875497.7529999986</v>
      </c>
      <c r="G229" s="22">
        <f>G96+G106+G110+G114+G77+G80+G85+G87+G90+G119+G121+G199+G203+G204+G207+G208+G209+G210+G211+G212+G213+G214+G215+G216+G21+G22+G27+G28+G29+G30+G35+G41+G51+G60+G62+G64+G220+G193+G217+G218+G205+G117+G66</f>
        <v>326050.07200000004</v>
      </c>
      <c r="H229" s="22">
        <f t="shared" ref="H229:H235" si="1165">F229+G229</f>
        <v>5201547.8249999983</v>
      </c>
      <c r="I229" s="22">
        <f>I96+I106+I110+I114+I77+I80+I85+I87+I90+I119+I121+I199+I203+I204+I207+I208+I209+I210+I211+I212+I213+I214+I215+I216+I21+I22+I27+I28+I29+I30+I35+I41+I51+I60+I62+I64+I220+I193+I217+I218+I205+I117+I66</f>
        <v>-19.11</v>
      </c>
      <c r="J229" s="22">
        <f t="shared" ref="J229:J235" si="1166">H229+I229</f>
        <v>5201528.714999998</v>
      </c>
      <c r="K229" s="22">
        <f>K96+K106+K110+K114+K77+K80+K85+K87+K90+K119+K121+K199+K203+K204+K207+K208+K209+K210+K211+K212+K213+K214+K215+K216+K21+K22+K27+K28+K29+K30+K35+K41+K51+K60+K62+K64+K220+K193+K217+K218+K205+K117+K66</f>
        <v>0</v>
      </c>
      <c r="L229" s="22">
        <f t="shared" ref="L229:L235" si="1167">J229+K229</f>
        <v>5201528.714999998</v>
      </c>
      <c r="M229" s="22">
        <f>M96+M106+M110+M114+M77+M80+M85+M87+M90+M119+M121+M199+M203+M204+M207+M208+M209+M210+M211+M212+M213+M214+M215+M216+M21+M22+M27+M28+M29+M30+M35+M41+M51+M60+M62+M64+M220+M193+M217+M218+M205+M117+M66+M67+M55</f>
        <v>0</v>
      </c>
      <c r="N229" s="22">
        <f t="shared" ref="N229:N235" si="1168">L229+M229</f>
        <v>5201528.714999998</v>
      </c>
      <c r="O229" s="22">
        <f>O96+O106+O110+O114+O77+O80+O85+O87+O90+O119+O121+O199+O203+O204+O207+O208+O209+O210+O211+O212+O213+O214+O215+O216+O21+O22+O27+O28+O29+O30+O35+O41+O51+O60+O62+O64+O220+O193+O217+O218+O205+O117+O66+O67+O55</f>
        <v>36933.745999999999</v>
      </c>
      <c r="P229" s="22">
        <f t="shared" ref="P229:P235" si="1169">N229+O229</f>
        <v>5238462.4609999983</v>
      </c>
      <c r="Q229" s="22">
        <f>Q96+Q106+Q110+Q114+Q77+Q80+Q85+Q87+Q90+Q119+Q121+Q199+Q203+Q204+Q207+Q208+Q209+Q210+Q211+Q212+Q213+Q214+Q215+Q216+Q21+Q22+Q27+Q28+Q29+Q30+Q35+Q41+Q51+Q60+Q62+Q64+Q220+Q193+Q217+Q218+Q205+Q117+Q66+Q67+Q55</f>
        <v>0</v>
      </c>
      <c r="R229" s="22">
        <f t="shared" ref="R229:R235" si="1170">P229+Q229</f>
        <v>5238462.4609999983</v>
      </c>
      <c r="S229" s="22">
        <f>S96+S106+S110+S114+S77+S80+S85+S87+S90+S119+S121+S199+S203+S204+S207+S208+S209+S210+S211+S212+S213+S214+S215+S216+S21+S22+S27+S28+S29+S30+S35+S41+S51+S60+S62+S64+S220+S193+S217+S218+S205+S117+S66+S67+S55</f>
        <v>0</v>
      </c>
      <c r="T229" s="22">
        <f t="shared" ref="T229:T235" si="1171">R229+S229</f>
        <v>5238462.4609999983</v>
      </c>
      <c r="U229" s="22">
        <f>U96+U106+U110+U114+U77+U80+U85+U87+U90+U119+U121+U199+U203+U204+U207+U208+U209+U210+U211+U212+U213+U214+U215+U216+U21+U22+U27+U28+U29+U30+U35+U41+U51+U60+U62+U64+U220+U193+U217+U218+U205+U117+U66+U67+U55</f>
        <v>0</v>
      </c>
      <c r="V229" s="22">
        <f t="shared" ref="V229:V235" si="1172">T229+U229</f>
        <v>5238462.4609999983</v>
      </c>
      <c r="W229" s="22">
        <f>W96+W106+W110+W114+W77+W80+W85+W87+W90+W119+W121+W199+W203+W204+W207+W208+W209+W210+W211+W212+W213+W214+W215+W216+W21+W22+W27+W28+W29+W30+W35+W41+W51+W60+W62+W64+W220+W193+W217+W218+W205+W117+W66+W67+W55</f>
        <v>-5477.235999999999</v>
      </c>
      <c r="X229" s="22">
        <f t="shared" ref="X229:X235" si="1173">V229+W229</f>
        <v>5232985.2249999987</v>
      </c>
      <c r="Y229" s="22">
        <f>Y96+Y106+Y110+Y114+Y77+Y80+Y85+Y87+Y90+Y119+Y121+Y199+Y203+Y204+Y207+Y208+Y209+Y210+Y211+Y212+Y213+Y214+Y215+Y216+Y21+Y22+Y27+Y28+Y29+Y30+Y35+Y41+Y51+Y60+Y62+Y64+Y220+Y193+Y217+Y218+Y205+Y117+Y66+Y67+Y55</f>
        <v>-20.399999999999999</v>
      </c>
      <c r="Z229" s="22">
        <f t="shared" ref="Z229:Z235" si="1174">X229+Y229</f>
        <v>5232964.8249999983</v>
      </c>
      <c r="AA229" s="22">
        <f>AA96+AA106+AA110+AA114+AA77+AA80+AA85+AA87+AA90+AA119+AA121+AA199+AA203+AA204+AA207+AA208+AA209+AA210+AA211+AA212+AA213+AA214+AA215+AA216+AA21+AA22+AA27+AA28+AA29+AA30+AA35+AA41+AA51+AA60+AA62+AA64+AA220+AA193+AA217+AA218+AA205+AA117+AA66+AA67+AA55</f>
        <v>118197.15400000001</v>
      </c>
      <c r="AB229" s="22">
        <f t="shared" ref="AB229:AB235" si="1175">Z229+AA229</f>
        <v>5351161.9789999984</v>
      </c>
      <c r="AC229" s="22">
        <f>AC96+AC106+AC110+AC114+AC77+AC80+AC85+AC87+AC90+AC119+AC121+AC199+AC203+AC204+AC207+AC208+AC209+AC210+AC211+AC212+AC213+AC214+AC215+AC216+AC21+AC22+AC27+AC28+AC29+AC30+AC35+AC41+AC51+AC60+AC62+AC64+AC220+AC193+AC217+AC218+AC205+AC117+AC66+AC67+AC55</f>
        <v>0</v>
      </c>
      <c r="AD229" s="22">
        <f t="shared" ref="AD229:AD235" si="1176">AB229+AC229</f>
        <v>5351161.9789999984</v>
      </c>
      <c r="AE229" s="22">
        <f>AE96+AE106+AE110+AE114+AE77+AE80+AE85+AE87+AE90+AE119+AE121+AE199+AE203+AE204+AE207+AE208+AE209+AE210+AE211+AE212+AE213+AE214+AE215+AE216+AE21+AE22+AE27+AE28+AE29+AE30+AE35+AE41+AE51+AE60+AE62+AE64+AE220+AE193+AE217+AE218+AE205+AE117+AE66+AE67+AE55</f>
        <v>316.65899999999999</v>
      </c>
      <c r="AF229" s="22">
        <f t="shared" ref="AF229:AF235" si="1177">AD229+AE229</f>
        <v>5351478.6379999984</v>
      </c>
      <c r="AG229" s="22">
        <f>AG96+AG106+AG110+AG114+AG77+AG80+AG85+AG87+AG90+AG119+AG121+AG199+AG203+AG204+AG207+AG208+AG209+AG210+AG211+AG212+AG213+AG214+AG215+AG216+AG21+AG22+AG27+AG28+AG29+AG30+AG35+AG41+AG51+AG60+AG62+AG64+AG220+AG193+AG217+AG218+AG205+AG117+AG66+AG67+AG55</f>
        <v>0</v>
      </c>
      <c r="AH229" s="22">
        <f t="shared" ref="AH229:AH235" si="1178">AF229+AG229</f>
        <v>5351478.6379999984</v>
      </c>
      <c r="AI229" s="22">
        <f>AI96+AI106+AI110+AI114+AI77+AI80+AI85+AI87+AI90+AI119+AI121+AI199+AI203+AI204+AI207+AI208+AI209+AI210+AI211+AI212+AI213+AI214+AI215+AI216+AI21+AI22+AI27+AI28+AI29+AI30+AI35+AI41+AI51+AI60+AI62+AI64+AI220+AI193+AI217+AI218+AI205+AI117+AI66+AI67+AI55</f>
        <v>123814.23699999999</v>
      </c>
      <c r="AJ229" s="22">
        <f t="shared" ref="AJ229:AJ235" si="1179">AH229+AI229</f>
        <v>5475292.8749999981</v>
      </c>
      <c r="AK229" s="22">
        <f>AK96+AK106+AK110+AK114+AK77+AK80+AK85+AK87+AK90+AK119+AK121+AK199+AK203+AK204+AK207+AK208+AK209+AK210+AK211+AK212+AK213+AK214+AK215+AK216+AK21+AK22+AK27+AK28+AK29+AK30+AK35+AK41+AK51+AK60+AK62+AK64+AK220+AK193+AK217+AK218+AK205+AK117+AK66+AK67+AK55</f>
        <v>0</v>
      </c>
      <c r="AL229" s="22">
        <f t="shared" ref="AL229:AL235" si="1180">AJ229+AK229</f>
        <v>5475292.8749999981</v>
      </c>
      <c r="AM229" s="22">
        <f>AM96+AM106+AM110+AM114+AM77+AM80+AM85+AM87+AM90+AM119+AM121+AM199+AM203+AM204+AM207+AM208+AM209+AM210+AM211+AM212+AM213+AM214+AM215+AM216+AM21+AM22+AM27+AM28+AM29+AM30+AM35+AM41+AM51+AM60+AM62+AM64+AM220+AM193+AM217+AM218+AM205+AM117+AM66+AM67+AM55</f>
        <v>0</v>
      </c>
      <c r="AN229" s="22">
        <f t="shared" ref="AN229:AN235" si="1181">AL229+AM229</f>
        <v>5475292.8749999981</v>
      </c>
      <c r="AO229" s="22">
        <f>AO96+AO106+AO110+AO114+AO77+AO80+AO85+AO87+AO90+AO119+AO121+AO199+AO203+AO204+AO207+AO208+AO209+AO210+AO211+AO212+AO213+AO214+AO215+AO216+AO21+AO22+AO27+AO28+AO29+AO30+AO35+AO41+AO51+AO60+AO62+AO64+AO220+AO193+AO217+AO218+AO205+AO117+AO66+AO67+AO55</f>
        <v>0</v>
      </c>
      <c r="AP229" s="22">
        <f t="shared" ref="AP229:AP235" si="1182">AN229+AO229</f>
        <v>5475292.8749999981</v>
      </c>
      <c r="AQ229" s="42">
        <f>AQ96+AQ106+AQ110+AQ114+AQ77+AQ80+AQ85+AQ87+AQ90+AQ119+AQ121+AQ199+AQ203+AQ204+AQ207+AQ208+AQ209+AQ210+AQ211+AQ212+AQ213+AQ214+AQ215+AQ216+AQ21+AQ22+AQ27+AQ28+AQ29+AQ30+AQ35+AQ41+AQ51+AQ60+AQ62+AQ64+AQ220+AQ193+AQ217+AQ218+AQ205+AQ117+AQ66+AQ67+AQ55</f>
        <v>-284721.55600000004</v>
      </c>
      <c r="AR229" s="22">
        <f t="shared" ref="AR229:AR235" si="1183">AP229+AQ229</f>
        <v>5190571.3189999983</v>
      </c>
      <c r="AS229" s="22">
        <f>AS96+AS106+AS110+AS114+AS77+AS80+AS85+AS87+AS90+AS119+AS121+AS199+AS203+AS204+AS207+AS208+AS209+AS210+AS211+AS212+AS213+AS214+AS215+AS216+AS21+AS22+AS27+AS28+AS29+AS30+AS35+AS41+AS51+AS60+AS62+AS64</f>
        <v>2129232</v>
      </c>
      <c r="AT229" s="22">
        <f>AT96+AT106+AT110+AT114+AT77+AT80+AT85+AT87+AT90+AT119+AT121+AT199+AT203+AT204+AT207+AT208+AT209+AT210+AT211+AT212+AT213+AT214+AT215+AT216+AT21+AT22+AT27+AT28+AT29+AT30+AT35+AT41+AT51+AT60+AT62+AT64</f>
        <v>0</v>
      </c>
      <c r="AU229" s="22">
        <f t="shared" si="990"/>
        <v>2129232</v>
      </c>
      <c r="AV229" s="22">
        <f>AV96+AV106+AV110+AV114+AV77+AV80+AV85+AV87+AV90+AV119+AV121+AV199+AV203+AV204+AV207+AV208+AV209+AV210+AV211+AV212+AV213+AV214+AV215+AV216+AV21+AV22+AV27+AV28+AV29+AV30+AV35+AV41+AV51+AV60+AV62+AV64+AV220+AV193+AV217+AV218+AV205+AV117+AV66</f>
        <v>261748.13199999998</v>
      </c>
      <c r="AW229" s="22">
        <f t="shared" ref="AW229:AW235" si="1184">AU229+AV229</f>
        <v>2390980.1320000002</v>
      </c>
      <c r="AX229" s="22">
        <f>AX96+AX106+AX110+AX114+AX77+AX80+AX85+AX87+AX90+AX119+AX121+AX199+AX203+AX204+AX207+AX208+AX209+AX210+AX211+AX212+AX213+AX214+AX215+AX216+AX21+AX22+AX27+AX28+AX29+AX30+AX35+AX41+AX51+AX60+AX62+AX64+AX220+AX193+AX217+AX218+AX205+AX117+AX66</f>
        <v>-71.385000000000005</v>
      </c>
      <c r="AY229" s="22">
        <f t="shared" ref="AY229:AY235" si="1185">AW229+AX229</f>
        <v>2390908.7470000004</v>
      </c>
      <c r="AZ229" s="22">
        <f>AZ96+AZ106+AZ110+AZ114+AZ77+AZ80+AZ85+AZ87+AZ90+AZ119+AZ121+AZ199+AZ203+AZ204+AZ207+AZ208+AZ209+AZ210+AZ211+AZ212+AZ213+AZ214+AZ215+AZ216+AZ21+AZ22+AZ27+AZ28+AZ29+AZ30+AZ35+AZ41+AZ51+AZ60+AZ62+AZ64+AZ220+AZ193+AZ217+AZ218+AZ205+AZ117+AZ66</f>
        <v>0</v>
      </c>
      <c r="BA229" s="22">
        <f t="shared" ref="BA229:BA235" si="1186">AY229+AZ229</f>
        <v>2390908.7470000004</v>
      </c>
      <c r="BB229" s="22">
        <f>BB96+BB106+BB110+BB114+BB77+BB80+BB85+BB87+BB90+BB119+BB121+BB199+BB203+BB204+BB207+BB208+BB209+BB210+BB211+BB212+BB213+BB214+BB215+BB216+BB21+BB22+BB27+BB28+BB29+BB30+BB35+BB41+BB51+BB60+BB62+BB64+BB220+BB193+BB217+BB218+BB205+BB117+BB66+BB67+BB55</f>
        <v>0</v>
      </c>
      <c r="BC229" s="22">
        <f t="shared" ref="BC229:BC235" si="1187">BA229+BB229</f>
        <v>2390908.7470000004</v>
      </c>
      <c r="BD229" s="22">
        <f>BD96+BD106+BD110+BD114+BD77+BD80+BD85+BD87+BD90+BD119+BD121+BD199+BD203+BD204+BD207+BD208+BD209+BD210+BD211+BD212+BD213+BD214+BD215+BD216+BD21+BD22+BD27+BD28+BD29+BD30+BD35+BD41+BD51+BD60+BD62+BD64+BD220+BD193+BD217+BD218+BD205+BD117+BD66+BD67+BD55</f>
        <v>570766.88500000001</v>
      </c>
      <c r="BE229" s="22">
        <f t="shared" ref="BE229:BE235" si="1188">BC229+BD229</f>
        <v>2961675.6320000002</v>
      </c>
      <c r="BF229" s="22">
        <f>BF96+BF106+BF110+BF114+BF77+BF80+BF85+BF87+BF90+BF119+BF121+BF199+BF203+BF204+BF207+BF208+BF209+BF210+BF211+BF212+BF213+BF214+BF215+BF216+BF21+BF22+BF27+BF28+BF29+BF30+BF35+BF41+BF51+BF60+BF62+BF64+BF220+BF193+BF217+BF218+BF205+BF117+BF66+BF67+BF55</f>
        <v>0</v>
      </c>
      <c r="BG229" s="22">
        <f t="shared" ref="BG229:BG235" si="1189">BE229+BF229</f>
        <v>2961675.6320000002</v>
      </c>
      <c r="BH229" s="22">
        <f>BH96+BH106+BH110+BH114+BH77+BH80+BH85+BH87+BH90+BH119+BH121+BH199+BH203+BH204+BH207+BH208+BH209+BH210+BH211+BH212+BH213+BH214+BH215+BH216+BH21+BH22+BH27+BH28+BH29+BH30+BH35+BH41+BH51+BH60+BH62+BH64+BH220+BH193+BH217+BH218+BH205+BH117+BH66+BH67+BH55</f>
        <v>664.82100000000025</v>
      </c>
      <c r="BI229" s="22">
        <f t="shared" ref="BI229:BI235" si="1190">BG229+BH229</f>
        <v>2962340.4530000002</v>
      </c>
      <c r="BJ229" s="22">
        <f>BJ96+BJ106+BJ110+BJ114+BJ77+BJ80+BJ85+BJ87+BJ90+BJ119+BJ121+BJ199+BJ203+BJ204+BJ207+BJ208+BJ209+BJ210+BJ211+BJ212+BJ213+BJ214+BJ215+BJ216+BJ21+BJ22+BJ27+BJ28+BJ29+BJ30+BJ35+BJ41+BJ51+BJ60+BJ62+BJ64+BJ220+BJ193+BJ217+BJ218+BJ205+BJ117+BJ66+BJ67+BJ55</f>
        <v>0</v>
      </c>
      <c r="BK229" s="22">
        <f t="shared" ref="BK229:BK235" si="1191">BI229+BJ229</f>
        <v>2962340.4530000002</v>
      </c>
      <c r="BL229" s="22">
        <f>BL96+BL106+BL110+BL114+BL77+BL80+BL85+BL87+BL90+BL119+BL121+BL199+BL203+BL204+BL207+BL208+BL209+BL210+BL211+BL212+BL213+BL214+BL215+BL216+BL21+BL22+BL27+BL28+BL29+BL30+BL35+BL41+BL51+BL60+BL62+BL64+BL220+BL193+BL217+BL218+BL205+BL117+BL66+BL67+BL55</f>
        <v>21064.397000000001</v>
      </c>
      <c r="BM229" s="22">
        <f t="shared" ref="BM229:BM235" si="1192">BK229+BL229</f>
        <v>2983404.85</v>
      </c>
      <c r="BN229" s="22">
        <f>BN96+BN106+BN110+BN114+BN77+BN80+BN85+BN87+BN90+BN119+BN121+BN199+BN203+BN204+BN207+BN208+BN209+BN210+BN211+BN212+BN213+BN214+BN215+BN216+BN21+BN22+BN27+BN28+BN29+BN30+BN35+BN41+BN51+BN60+BN62+BN64+BN220+BN193+BN217+BN218+BN205+BN117+BN66+BN67+BN55</f>
        <v>0</v>
      </c>
      <c r="BO229" s="22">
        <f t="shared" ref="BO229:BO235" si="1193">BM229+BN229</f>
        <v>2983404.85</v>
      </c>
      <c r="BP229" s="22">
        <f>BP96+BP106+BP110+BP114+BP77+BP80+BP85+BP87+BP90+BP119+BP121+BP199+BP203+BP204+BP207+BP208+BP209+BP210+BP211+BP212+BP213+BP214+BP215+BP216+BP21+BP22+BP27+BP28+BP29+BP30+BP35+BP41+BP51+BP60+BP62+BP64+BP220+BP193+BP217+BP218+BP205+BP117+BP66+BP67+BP55</f>
        <v>-316.65899999999999</v>
      </c>
      <c r="BQ229" s="22">
        <f t="shared" ref="BQ229:BQ235" si="1194">BO229+BP229</f>
        <v>2983088.1910000001</v>
      </c>
      <c r="BR229" s="22">
        <f>BR96+BR106+BR110+BR114+BR77+BR80+BR85+BR87+BR90+BR119+BR121+BR199+BR203+BR204+BR207+BR208+BR209+BR210+BR211+BR212+BR213+BR214+BR215+BR216+BR21+BR22+BR27+BR28+BR29+BR30+BR35+BR41+BR51+BR60+BR62+BR64+BR220+BR193+BR217+BR218+BR205+BR117+BR66+BR67+BR55</f>
        <v>-129531.06</v>
      </c>
      <c r="BS229" s="22">
        <f t="shared" ref="BS229:BS235" si="1195">BQ229+BR229</f>
        <v>2853557.1310000001</v>
      </c>
      <c r="BT229" s="22">
        <f>BT96+BT106+BT110+BT114+BT77+BT80+BT85+BT87+BT90+BT119+BT121+BT199+BT203+BT204+BT207+BT208+BT209+BT210+BT211+BT212+BT213+BT214+BT215+BT216+BT21+BT22+BT27+BT28+BT29+BT30+BT35+BT41+BT51+BT60+BT62+BT64+BT220+BT193+BT217+BT218+BT205+BT117+BT66+BT67+BT55</f>
        <v>0</v>
      </c>
      <c r="BU229" s="22">
        <f t="shared" ref="BU229:BU235" si="1196">BS229+BT229</f>
        <v>2853557.1310000001</v>
      </c>
      <c r="BV229" s="42">
        <f>BV96+BV106+BV110+BV114+BV77+BV80+BV85+BV87+BV90+BV119+BV121+BV199+BV203+BV204+BV207+BV208+BV209+BV210+BV211+BV212+BV213+BV214+BV215+BV216+BV21+BV22+BV27+BV28+BV29+BV30+BV35+BV41+BV51+BV60+BV62+BV64+BV220+BV193+BV217+BV218+BV205+BV117+BV66+BV67+BV55</f>
        <v>424764</v>
      </c>
      <c r="BW229" s="22">
        <f t="shared" ref="BW229:BW235" si="1197">BU229+BV229</f>
        <v>3278321.1310000001</v>
      </c>
      <c r="BX229" s="22">
        <f>BX96+BX106+BX110+BX114+BX77+BX80+BX85+BX87+BX90+BX119+BX121+BX199+BX203+BX204+BX207+BX208+BX209+BX210+BX211+BX212+BX213+BX214+BX215+BX216+BX21+BX22+BX27+BX28+BX29+BX30+BX35+BX41+BX51+BX60+BX62+BX64</f>
        <v>2099611.6</v>
      </c>
      <c r="BY229" s="22">
        <f>BY96+BY106+BY110+BY114+BY77+BY80+BY85+BY87+BY90+BY119+BY121+BY199+BY203+BY204+BY207+BY208+BY209+BY210+BY211+BY212+BY213+BY214+BY215+BY216+BY21+BY22+BY27+BY28+BY29+BY30+BY35+BY41+BY51+BY60+BY62+BY64</f>
        <v>0</v>
      </c>
      <c r="BZ229" s="22">
        <f t="shared" si="991"/>
        <v>2099611.6</v>
      </c>
      <c r="CA229" s="22">
        <f>CA96+CA106+CA110+CA114+CA77+CA80+CA85+CA87+CA90+CA119+CA121+CA199+CA203+CA204+CA207+CA208+CA209+CA210+CA211+CA212+CA213+CA214+CA215+CA216+CA21+CA22+CA27+CA28+CA29+CA30+CA35+CA41+CA51+CA60+CA62+CA64+CA220+CA193+CA217+CA218+CA205+CA117+CA66</f>
        <v>0</v>
      </c>
      <c r="CB229" s="22">
        <f t="shared" ref="CB229:CB235" si="1198">BZ229+CA229</f>
        <v>2099611.6</v>
      </c>
      <c r="CC229" s="22">
        <f>CC96+CC106+CC110+CC114+CC77+CC80+CC85+CC87+CC90+CC119+CC121+CC199+CC203+CC204+CC207+CC208+CC209+CC210+CC211+CC212+CC213+CC214+CC215+CC216+CC21+CC22+CC27+CC28+CC29+CC30+CC35+CC41+CC51+CC60+CC62+CC64+CC220+CC193+CC217+CC218+CC205+CC117+CC66</f>
        <v>0</v>
      </c>
      <c r="CD229" s="22">
        <f t="shared" ref="CD229:CD235" si="1199">CB229+CC229</f>
        <v>2099611.6</v>
      </c>
      <c r="CE229" s="22">
        <f>CE96+CE106+CE110+CE114+CE77+CE80+CE85+CE87+CE90+CE119+CE121+CE199+CE203+CE204+CE207+CE208+CE209+CE210+CE211+CE212+CE213+CE214+CE215+CE216+CE21+CE22+CE27+CE28+CE29+CE30+CE35+CE41+CE51+CE60+CE62+CE64+CE220+CE193+CE217+CE218+CE205+CE117+CE66</f>
        <v>0</v>
      </c>
      <c r="CF229" s="22">
        <f t="shared" ref="CF229:CF235" si="1200">CD229+CE229</f>
        <v>2099611.6</v>
      </c>
      <c r="CG229" s="22">
        <f>CG96+CG106+CG110+CG114+CG77+CG80+CG85+CG87+CG90+CG119+CG121+CG199+CG203+CG204+CG207+CG208+CG209+CG210+CG211+CG212+CG213+CG214+CG215+CG216+CG21+CG22+CG27+CG28+CG29+CG30+CG35+CG41+CG51+CG60+CG62+CG64+CG220+CG193+CG217+CG218+CG205+CG117+CG66+CG67+CG55</f>
        <v>0</v>
      </c>
      <c r="CH229" s="22">
        <f t="shared" ref="CH229:CH235" si="1201">CF229+CG229</f>
        <v>2099611.6</v>
      </c>
      <c r="CI229" s="22">
        <f>CI96+CI106+CI110+CI114+CI77+CI80+CI85+CI87+CI90+CI119+CI121+CI199+CI203+CI204+CI207+CI208+CI209+CI210+CI211+CI212+CI213+CI214+CI215+CI216+CI21+CI22+CI27+CI28+CI29+CI30+CI35+CI41+CI51+CI60+CI62+CI64+CI220+CI193+CI217+CI218+CI205+CI117+CI66+CI67+CI55</f>
        <v>43694.3</v>
      </c>
      <c r="CJ229" s="22">
        <f t="shared" ref="CJ229:CJ235" si="1202">CH229+CI229</f>
        <v>2143305.9</v>
      </c>
      <c r="CK229" s="22">
        <f>CK96+CK106+CK110+CK114+CK77+CK80+CK85+CK87+CK90+CK119+CK121+CK199+CK203+CK204+CK207+CK208+CK209+CK210+CK211+CK212+CK213+CK214+CK215+CK216+CK21+CK22+CK27+CK28+CK29+CK30+CK35+CK41+CK51+CK60+CK62+CK64+CK220+CK193+CK217+CK218+CK205+CK117+CK66+CK67+CK55</f>
        <v>0</v>
      </c>
      <c r="CL229" s="22">
        <f t="shared" ref="CL229:CL235" si="1203">CJ229+CK229</f>
        <v>2143305.9</v>
      </c>
      <c r="CM229" s="22">
        <f>CM96+CM106+CM110+CM114+CM77+CM80+CM85+CM87+CM90+CM119+CM121+CM199+CM203+CM204+CM207+CM208+CM209+CM210+CM211+CM212+CM213+CM214+CM215+CM216+CM21+CM22+CM27+CM28+CM29+CM30+CM35+CM41+CM51+CM60+CM62+CM64+CM220+CM193+CM217+CM218+CM205+CM117+CM66+CM67+CM55</f>
        <v>0</v>
      </c>
      <c r="CN229" s="22">
        <f t="shared" ref="CN229:CN235" si="1204">CL229+CM229</f>
        <v>2143305.9</v>
      </c>
      <c r="CO229" s="22">
        <f>CO96+CO106+CO110+CO114+CO77+CO80+CO85+CO87+CO90+CO119+CO121+CO199+CO203+CO204+CO207+CO208+CO209+CO210+CO211+CO212+CO213+CO214+CO215+CO216+CO21+CO22+CO27+CO28+CO29+CO30+CO35+CO41+CO51+CO60+CO62+CO64+CO220+CO193+CO217+CO218+CO205+CO117+CO66+CO67+CO55</f>
        <v>-42529.133999999998</v>
      </c>
      <c r="CP229" s="22">
        <f t="shared" ref="CP229:CP235" si="1205">CN229+CO229</f>
        <v>2100776.7659999998</v>
      </c>
      <c r="CQ229" s="22">
        <f>CQ96+CQ106+CQ110+CQ114+CQ77+CQ80+CQ85+CQ87+CQ90+CQ119+CQ121+CQ199+CQ203+CQ204+CQ207+CQ208+CQ209+CQ210+CQ211+CQ212+CQ213+CQ214+CQ215+CQ216+CQ21+CQ22+CQ27+CQ28+CQ29+CQ30+CQ35+CQ41+CQ51+CQ60+CQ62+CQ64+CQ220+CQ193+CQ217+CQ218+CQ205+CQ117+CQ66+CQ67+CQ55</f>
        <v>0</v>
      </c>
      <c r="CR229" s="22">
        <f t="shared" ref="CR229:CR235" si="1206">CP229+CQ229</f>
        <v>2100776.7659999998</v>
      </c>
      <c r="CS229" s="22">
        <f>CS96+CS106+CS110+CS114+CS77+CS80+CS85+CS87+CS90+CS119+CS121+CS199+CS203+CS204+CS207+CS208+CS209+CS210+CS211+CS212+CS213+CS214+CS215+CS216+CS21+CS22+CS27+CS28+CS29+CS30+CS35+CS41+CS51+CS60+CS62+CS64+CS220+CS193+CS217+CS218+CS205+CS117+CS66+CS67+CS55</f>
        <v>0</v>
      </c>
      <c r="CT229" s="22">
        <f t="shared" ref="CT229:CT235" si="1207">CR229+CS229</f>
        <v>2100776.7659999998</v>
      </c>
      <c r="CU229" s="22">
        <f>CU96+CU106+CU110+CU114+CU77+CU80+CU85+CU87+CU90+CU119+CU121+CU199+CU203+CU204+CU207+CU208+CU209+CU210+CU211+CU212+CU213+CU214+CU215+CU216+CU21+CU22+CU27+CU28+CU29+CU30+CU35+CU41+CU51+CU60+CU62+CU64+CU220+CU193+CU217+CU218+CU205+CU117+CU66+CU67+CU55</f>
        <v>43996.857999999993</v>
      </c>
      <c r="CV229" s="22">
        <f t="shared" ref="CV229:CV235" si="1208">CT229+CU229</f>
        <v>2144773.6239999998</v>
      </c>
      <c r="CW229" s="22">
        <f>CW96+CW106+CW110+CW114+CW77+CW80+CW85+CW87+CW90+CW119+CW121+CW199+CW203+CW204+CW207+CW208+CW209+CW210+CW211+CW212+CW213+CW214+CW215+CW216+CW21+CW22+CW27+CW28+CW29+CW30+CW35+CW41+CW51+CW60+CW62+CW64+CW220+CW193+CW217+CW218+CW205+CW117+CW66+CW67+CW55</f>
        <v>0</v>
      </c>
      <c r="CX229" s="22">
        <f t="shared" ref="CX229:CX235" si="1209">CV229+CW229</f>
        <v>2144773.6239999998</v>
      </c>
      <c r="CY229" s="42">
        <f>CY96+CY106+CY110+CY114+CY77+CY80+CY85+CY87+CY90+CY119+CY121+CY199+CY203+CY204+CY207+CY208+CY209+CY210+CY211+CY212+CY213+CY214+CY215+CY216+CY21+CY22+CY27+CY28+CY29+CY30+CY35+CY41+CY51+CY60+CY62+CY64+CY220+CY193+CY217+CY218+CY205+CY117+CY66+CY67+CY55</f>
        <v>0</v>
      </c>
      <c r="CZ229" s="22">
        <f t="shared" ref="CZ229:CZ235" si="1210">CX229+CY229</f>
        <v>2144773.6239999998</v>
      </c>
      <c r="DA229" s="12"/>
      <c r="DC229" s="5"/>
    </row>
    <row r="230" spans="1:107" x14ac:dyDescent="0.3">
      <c r="A230" s="68"/>
      <c r="B230" s="77" t="s">
        <v>126</v>
      </c>
      <c r="C230" s="77"/>
      <c r="D230" s="22">
        <f>D61+D63+D65</f>
        <v>0</v>
      </c>
      <c r="E230" s="22">
        <f>E61+E63+E65</f>
        <v>0</v>
      </c>
      <c r="F230" s="22">
        <f t="shared" si="988"/>
        <v>0</v>
      </c>
      <c r="G230" s="22">
        <f>G61+G63+G65</f>
        <v>0</v>
      </c>
      <c r="H230" s="22">
        <f t="shared" si="1165"/>
        <v>0</v>
      </c>
      <c r="I230" s="22">
        <f>I61+I63+I65</f>
        <v>0</v>
      </c>
      <c r="J230" s="22">
        <f t="shared" si="1166"/>
        <v>0</v>
      </c>
      <c r="K230" s="22">
        <f>K61+K63+K65</f>
        <v>0</v>
      </c>
      <c r="L230" s="22">
        <f t="shared" si="1167"/>
        <v>0</v>
      </c>
      <c r="M230" s="22">
        <f>M61+M63+M65</f>
        <v>0</v>
      </c>
      <c r="N230" s="22">
        <f t="shared" si="1168"/>
        <v>0</v>
      </c>
      <c r="O230" s="22">
        <f>O61+O63+O65</f>
        <v>0</v>
      </c>
      <c r="P230" s="22">
        <f t="shared" si="1169"/>
        <v>0</v>
      </c>
      <c r="Q230" s="22">
        <f>Q61+Q63+Q65</f>
        <v>0</v>
      </c>
      <c r="R230" s="22">
        <f t="shared" si="1170"/>
        <v>0</v>
      </c>
      <c r="S230" s="22">
        <f>S61+S63+S65</f>
        <v>0</v>
      </c>
      <c r="T230" s="22">
        <f t="shared" si="1171"/>
        <v>0</v>
      </c>
      <c r="U230" s="22">
        <f>U61+U63+U65</f>
        <v>0</v>
      </c>
      <c r="V230" s="22">
        <f t="shared" si="1172"/>
        <v>0</v>
      </c>
      <c r="W230" s="22">
        <f>W61+W63+W65+W34+W47+W40</f>
        <v>112800.675</v>
      </c>
      <c r="X230" s="22">
        <f t="shared" si="1173"/>
        <v>112800.675</v>
      </c>
      <c r="Y230" s="22">
        <f>Y61+Y63+Y65+Y34+Y47+Y40</f>
        <v>0</v>
      </c>
      <c r="Z230" s="22">
        <f t="shared" si="1174"/>
        <v>112800.675</v>
      </c>
      <c r="AA230" s="22">
        <f>AA61+AA63+AA65+AA34+AA47+AA40</f>
        <v>0</v>
      </c>
      <c r="AB230" s="22">
        <f t="shared" si="1175"/>
        <v>112800.675</v>
      </c>
      <c r="AC230" s="22">
        <f>AC61+AC63+AC65+AC34+AC47+AC40</f>
        <v>0</v>
      </c>
      <c r="AD230" s="22">
        <f t="shared" si="1176"/>
        <v>112800.675</v>
      </c>
      <c r="AE230" s="22">
        <f>AE61+AE63+AE65+AE34+AE47+AE40</f>
        <v>0</v>
      </c>
      <c r="AF230" s="22">
        <f t="shared" si="1177"/>
        <v>112800.675</v>
      </c>
      <c r="AG230" s="22">
        <f>AG61+AG63+AG65+AG34+AG47+AG40</f>
        <v>0</v>
      </c>
      <c r="AH230" s="22">
        <f t="shared" si="1178"/>
        <v>112800.675</v>
      </c>
      <c r="AI230" s="22">
        <f>AI61+AI63+AI65+AI34+AI47+AI40</f>
        <v>0</v>
      </c>
      <c r="AJ230" s="22">
        <f t="shared" si="1179"/>
        <v>112800.675</v>
      </c>
      <c r="AK230" s="22">
        <f>AK61+AK63+AK65+AK34+AK47+AK40</f>
        <v>0</v>
      </c>
      <c r="AL230" s="22">
        <f t="shared" si="1180"/>
        <v>112800.675</v>
      </c>
      <c r="AM230" s="22">
        <f>AM61+AM63+AM65+AM34+AM47+AM40</f>
        <v>0</v>
      </c>
      <c r="AN230" s="22">
        <f t="shared" si="1181"/>
        <v>112800.675</v>
      </c>
      <c r="AO230" s="22">
        <f>AO61+AO63+AO65+AO34+AO47+AO40</f>
        <v>0</v>
      </c>
      <c r="AP230" s="22">
        <f t="shared" si="1182"/>
        <v>112800.675</v>
      </c>
      <c r="AQ230" s="42">
        <f>AQ61+AQ63+AQ65+AQ34+AQ47+AQ40</f>
        <v>0</v>
      </c>
      <c r="AR230" s="22">
        <f t="shared" si="1183"/>
        <v>112800.675</v>
      </c>
      <c r="AS230" s="22">
        <f>AS61+AS63+AS65</f>
        <v>1912.2</v>
      </c>
      <c r="AT230" s="22">
        <f>AT61+AT63+AT65</f>
        <v>0</v>
      </c>
      <c r="AU230" s="22">
        <f t="shared" si="990"/>
        <v>1912.2</v>
      </c>
      <c r="AV230" s="22">
        <f>AV61+AV63+AV65</f>
        <v>0</v>
      </c>
      <c r="AW230" s="22">
        <f t="shared" si="1184"/>
        <v>1912.2</v>
      </c>
      <c r="AX230" s="22">
        <f>AX61+AX63+AX65</f>
        <v>0</v>
      </c>
      <c r="AY230" s="22">
        <f t="shared" si="1185"/>
        <v>1912.2</v>
      </c>
      <c r="AZ230" s="22">
        <f>AZ61+AZ63+AZ65</f>
        <v>0</v>
      </c>
      <c r="BA230" s="22">
        <f t="shared" si="1186"/>
        <v>1912.2</v>
      </c>
      <c r="BB230" s="22">
        <f>BB61+BB63+BB65</f>
        <v>0</v>
      </c>
      <c r="BC230" s="22">
        <f t="shared" si="1187"/>
        <v>1912.2</v>
      </c>
      <c r="BD230" s="22">
        <f>BD61+BD63+BD65</f>
        <v>0</v>
      </c>
      <c r="BE230" s="22">
        <f t="shared" si="1188"/>
        <v>1912.2</v>
      </c>
      <c r="BF230" s="22">
        <f>BF61+BF63+BF65</f>
        <v>0</v>
      </c>
      <c r="BG230" s="22">
        <f t="shared" si="1189"/>
        <v>1912.2</v>
      </c>
      <c r="BH230" s="22">
        <f>BH61+BH63+BH65+BH34+BH47+BH40</f>
        <v>0</v>
      </c>
      <c r="BI230" s="22">
        <f t="shared" si="1190"/>
        <v>1912.2</v>
      </c>
      <c r="BJ230" s="22">
        <f>BJ61+BJ63+BJ65+BJ34+BJ47+BJ40</f>
        <v>0</v>
      </c>
      <c r="BK230" s="22">
        <f t="shared" si="1191"/>
        <v>1912.2</v>
      </c>
      <c r="BL230" s="22">
        <f>BL61+BL63+BL65+BL34+BL47+BL40</f>
        <v>0</v>
      </c>
      <c r="BM230" s="22">
        <f t="shared" si="1192"/>
        <v>1912.2</v>
      </c>
      <c r="BN230" s="22">
        <f>BN61+BN63+BN65+BN34+BN47+BN40</f>
        <v>0</v>
      </c>
      <c r="BO230" s="22">
        <f t="shared" si="1193"/>
        <v>1912.2</v>
      </c>
      <c r="BP230" s="22">
        <f>BP61+BP63+BP65+BP34+BP47+BP40</f>
        <v>0</v>
      </c>
      <c r="BQ230" s="22">
        <f t="shared" si="1194"/>
        <v>1912.2</v>
      </c>
      <c r="BR230" s="22">
        <f>BR61+BR63+BR65+BR34+BR47+BR40</f>
        <v>0</v>
      </c>
      <c r="BS230" s="22">
        <f t="shared" si="1195"/>
        <v>1912.2</v>
      </c>
      <c r="BT230" s="22">
        <f>BT61+BT63+BT65+BT34+BT47+BT40</f>
        <v>0</v>
      </c>
      <c r="BU230" s="22">
        <f t="shared" si="1196"/>
        <v>1912.2</v>
      </c>
      <c r="BV230" s="42">
        <f>BV61+BV63+BV65+BV34+BV47+BV40</f>
        <v>0</v>
      </c>
      <c r="BW230" s="22">
        <f t="shared" si="1197"/>
        <v>1912.2</v>
      </c>
      <c r="BX230" s="22">
        <f>BX61+BX63+BX65</f>
        <v>1410.5</v>
      </c>
      <c r="BY230" s="22">
        <f>BY61+BY63+BY65</f>
        <v>0</v>
      </c>
      <c r="BZ230" s="22">
        <f t="shared" si="991"/>
        <v>1410.5</v>
      </c>
      <c r="CA230" s="22">
        <f>CA61+CA63+CA65</f>
        <v>0</v>
      </c>
      <c r="CB230" s="22">
        <f t="shared" si="1198"/>
        <v>1410.5</v>
      </c>
      <c r="CC230" s="22">
        <f>CC61+CC63+CC65</f>
        <v>0</v>
      </c>
      <c r="CD230" s="22">
        <f t="shared" si="1199"/>
        <v>1410.5</v>
      </c>
      <c r="CE230" s="22">
        <f>CE61+CE63+CE65</f>
        <v>0</v>
      </c>
      <c r="CF230" s="22">
        <f t="shared" si="1200"/>
        <v>1410.5</v>
      </c>
      <c r="CG230" s="22">
        <f>CG61+CG63+CG65</f>
        <v>0</v>
      </c>
      <c r="CH230" s="22">
        <f t="shared" si="1201"/>
        <v>1410.5</v>
      </c>
      <c r="CI230" s="22">
        <f>CI61+CI63+CI65</f>
        <v>0</v>
      </c>
      <c r="CJ230" s="22">
        <f t="shared" si="1202"/>
        <v>1410.5</v>
      </c>
      <c r="CK230" s="22">
        <f>CK61+CK63+CK65</f>
        <v>0</v>
      </c>
      <c r="CL230" s="22">
        <f t="shared" si="1203"/>
        <v>1410.5</v>
      </c>
      <c r="CM230" s="22">
        <f>CM61+CM63+CM65+CM34+CM47+CM40</f>
        <v>0</v>
      </c>
      <c r="CN230" s="22">
        <f t="shared" si="1204"/>
        <v>1410.5</v>
      </c>
      <c r="CO230" s="22">
        <f>CO61+CO63+CO65+CO34+CO47+CO40</f>
        <v>0</v>
      </c>
      <c r="CP230" s="22">
        <f t="shared" si="1205"/>
        <v>1410.5</v>
      </c>
      <c r="CQ230" s="22">
        <f>CQ61+CQ63+CQ65+CQ34+CQ47+CQ40</f>
        <v>0</v>
      </c>
      <c r="CR230" s="22">
        <f t="shared" si="1206"/>
        <v>1410.5</v>
      </c>
      <c r="CS230" s="22">
        <f>CS61+CS63+CS65+CS34+CS47+CS40</f>
        <v>0</v>
      </c>
      <c r="CT230" s="22">
        <f t="shared" si="1207"/>
        <v>1410.5</v>
      </c>
      <c r="CU230" s="22">
        <f>CU61+CU63+CU65+CU34+CU47+CU40</f>
        <v>0</v>
      </c>
      <c r="CV230" s="22">
        <f t="shared" si="1208"/>
        <v>1410.5</v>
      </c>
      <c r="CW230" s="22">
        <f>CW61+CW63+CW65+CW34+CW47+CW40</f>
        <v>0</v>
      </c>
      <c r="CX230" s="22">
        <f t="shared" si="1209"/>
        <v>1410.5</v>
      </c>
      <c r="CY230" s="42">
        <f>CY61+CY63+CY65+CY34+CY47+CY40</f>
        <v>0</v>
      </c>
      <c r="CZ230" s="22">
        <f t="shared" si="1210"/>
        <v>1410.5</v>
      </c>
      <c r="DA230" s="12"/>
      <c r="DC230" s="5"/>
    </row>
    <row r="231" spans="1:107" x14ac:dyDescent="0.3">
      <c r="A231" s="68"/>
      <c r="B231" s="78" t="s">
        <v>3</v>
      </c>
      <c r="C231" s="73"/>
      <c r="D231" s="22">
        <f>D91+D99+D102</f>
        <v>879843.1</v>
      </c>
      <c r="E231" s="22">
        <f>E91+E99+E102</f>
        <v>100000</v>
      </c>
      <c r="F231" s="22">
        <f t="shared" si="988"/>
        <v>979843.1</v>
      </c>
      <c r="G231" s="22">
        <f>G91+G99+G102</f>
        <v>30618.598000000002</v>
      </c>
      <c r="H231" s="22">
        <f t="shared" si="1165"/>
        <v>1010461.698</v>
      </c>
      <c r="I231" s="22">
        <f>I91+I99+I102</f>
        <v>2941.8629999999998</v>
      </c>
      <c r="J231" s="22">
        <f t="shared" si="1166"/>
        <v>1013403.561</v>
      </c>
      <c r="K231" s="22">
        <f>K91+K99+K102</f>
        <v>124060.12599999999</v>
      </c>
      <c r="L231" s="22">
        <f t="shared" si="1167"/>
        <v>1137463.6869999999</v>
      </c>
      <c r="M231" s="22">
        <f>M91+M99+M102</f>
        <v>6186.5230000000001</v>
      </c>
      <c r="N231" s="22">
        <f t="shared" si="1168"/>
        <v>1143650.21</v>
      </c>
      <c r="O231" s="22">
        <f>O91+O99+O102</f>
        <v>110662.95300000001</v>
      </c>
      <c r="P231" s="22">
        <f t="shared" si="1169"/>
        <v>1254313.1629999999</v>
      </c>
      <c r="Q231" s="22">
        <f>Q91+Q99+Q102</f>
        <v>6573.6139999999996</v>
      </c>
      <c r="R231" s="22">
        <f t="shared" si="1170"/>
        <v>1260886.777</v>
      </c>
      <c r="S231" s="22">
        <f>S91+S99+S102</f>
        <v>30613.279999999999</v>
      </c>
      <c r="T231" s="22">
        <f t="shared" si="1171"/>
        <v>1291500.057</v>
      </c>
      <c r="U231" s="22">
        <f>U91+U99+U102</f>
        <v>458.553</v>
      </c>
      <c r="V231" s="22">
        <f t="shared" si="1172"/>
        <v>1291958.6100000001</v>
      </c>
      <c r="W231" s="22">
        <f>W91+W99+W102</f>
        <v>112745.758</v>
      </c>
      <c r="X231" s="22">
        <f t="shared" si="1173"/>
        <v>1404704.368</v>
      </c>
      <c r="Y231" s="22">
        <f>Y91+Y99+Y102</f>
        <v>578.87699999999995</v>
      </c>
      <c r="Z231" s="22">
        <f t="shared" si="1174"/>
        <v>1405283.2450000001</v>
      </c>
      <c r="AA231" s="22">
        <f>AA91+AA99+AA102</f>
        <v>96859.934999999998</v>
      </c>
      <c r="AB231" s="22">
        <f t="shared" si="1175"/>
        <v>1502143.1800000002</v>
      </c>
      <c r="AC231" s="22">
        <f>AC91+AC99+AC102</f>
        <v>21602.899000000001</v>
      </c>
      <c r="AD231" s="22">
        <f t="shared" si="1176"/>
        <v>1523746.0790000001</v>
      </c>
      <c r="AE231" s="22">
        <f>AE91+AE99+AE102</f>
        <v>18461.374</v>
      </c>
      <c r="AF231" s="22">
        <f t="shared" si="1177"/>
        <v>1542207.4530000002</v>
      </c>
      <c r="AG231" s="22">
        <f>AG91+AG99+AG102</f>
        <v>803.89</v>
      </c>
      <c r="AH231" s="22">
        <f t="shared" si="1178"/>
        <v>1543011.3430000001</v>
      </c>
      <c r="AI231" s="22">
        <f>AI91+AI99+AI102</f>
        <v>15794.414000000001</v>
      </c>
      <c r="AJ231" s="22">
        <f t="shared" si="1179"/>
        <v>1558805.7570000002</v>
      </c>
      <c r="AK231" s="22">
        <f>AK91+AK99+AK102</f>
        <v>3032.1309999999999</v>
      </c>
      <c r="AL231" s="22">
        <f t="shared" si="1180"/>
        <v>1561837.8880000003</v>
      </c>
      <c r="AM231" s="22">
        <f>AM91+AM99+AM102</f>
        <v>144083.98800000001</v>
      </c>
      <c r="AN231" s="22">
        <f t="shared" si="1181"/>
        <v>1705921.8760000002</v>
      </c>
      <c r="AO231" s="22">
        <f>AO91+AO99+AO102</f>
        <v>169</v>
      </c>
      <c r="AP231" s="22">
        <f t="shared" si="1182"/>
        <v>1706090.8760000002</v>
      </c>
      <c r="AQ231" s="42">
        <f>AQ91+AQ99+AQ102</f>
        <v>595306.152</v>
      </c>
      <c r="AR231" s="22">
        <f t="shared" si="1183"/>
        <v>2301397.0279999999</v>
      </c>
      <c r="AS231" s="22">
        <f>AS91+AS99+AS102</f>
        <v>1175817.7</v>
      </c>
      <c r="AT231" s="22">
        <f>AT91+AT99+AT102</f>
        <v>0</v>
      </c>
      <c r="AU231" s="22">
        <f t="shared" si="990"/>
        <v>1175817.7</v>
      </c>
      <c r="AV231" s="22">
        <f>AV91+AV99+AV102</f>
        <v>0</v>
      </c>
      <c r="AW231" s="22">
        <f t="shared" si="1184"/>
        <v>1175817.7</v>
      </c>
      <c r="AX231" s="22">
        <f>AX91+AX99+AX102</f>
        <v>0</v>
      </c>
      <c r="AY231" s="22">
        <f t="shared" si="1185"/>
        <v>1175817.7</v>
      </c>
      <c r="AZ231" s="22">
        <f>AZ91+AZ99+AZ102</f>
        <v>-80676.462</v>
      </c>
      <c r="BA231" s="22">
        <f t="shared" si="1186"/>
        <v>1095141.2379999999</v>
      </c>
      <c r="BB231" s="22">
        <f>BB91+BB99+BB102</f>
        <v>0</v>
      </c>
      <c r="BC231" s="22">
        <f t="shared" si="1187"/>
        <v>1095141.2379999999</v>
      </c>
      <c r="BD231" s="22">
        <f>BD91+BD99+BD102</f>
        <v>-75828.428</v>
      </c>
      <c r="BE231" s="22">
        <f t="shared" si="1188"/>
        <v>1019312.8099999999</v>
      </c>
      <c r="BF231" s="22">
        <f>BF91+BF99+BF102</f>
        <v>0</v>
      </c>
      <c r="BG231" s="22">
        <f t="shared" si="1189"/>
        <v>1019312.8099999999</v>
      </c>
      <c r="BH231" s="22">
        <f>BH91+BH99+BH102</f>
        <v>8403.893</v>
      </c>
      <c r="BI231" s="22">
        <f t="shared" si="1190"/>
        <v>1027716.703</v>
      </c>
      <c r="BJ231" s="22">
        <f>BJ91+BJ99+BJ102</f>
        <v>0</v>
      </c>
      <c r="BK231" s="22">
        <f t="shared" si="1191"/>
        <v>1027716.703</v>
      </c>
      <c r="BL231" s="22">
        <f>BL91+BL99+BL102</f>
        <v>0</v>
      </c>
      <c r="BM231" s="22">
        <f t="shared" si="1192"/>
        <v>1027716.703</v>
      </c>
      <c r="BN231" s="22">
        <f>BN91+BN99+BN102</f>
        <v>0</v>
      </c>
      <c r="BO231" s="22">
        <f t="shared" si="1193"/>
        <v>1027716.703</v>
      </c>
      <c r="BP231" s="22">
        <f>BP91+BP99+BP102</f>
        <v>0</v>
      </c>
      <c r="BQ231" s="22">
        <f t="shared" si="1194"/>
        <v>1027716.703</v>
      </c>
      <c r="BR231" s="22">
        <f>BR91+BR99+BR102</f>
        <v>0</v>
      </c>
      <c r="BS231" s="22">
        <f t="shared" si="1195"/>
        <v>1027716.703</v>
      </c>
      <c r="BT231" s="22">
        <f>BT91+BT99+BT102</f>
        <v>-36000</v>
      </c>
      <c r="BU231" s="22">
        <f t="shared" si="1196"/>
        <v>991716.70299999998</v>
      </c>
      <c r="BV231" s="42">
        <f>BV91+BV99+BV102</f>
        <v>-407530.1</v>
      </c>
      <c r="BW231" s="22">
        <f t="shared" si="1197"/>
        <v>584186.603</v>
      </c>
      <c r="BX231" s="22">
        <f>BX91+BX99+BX102</f>
        <v>758705.8</v>
      </c>
      <c r="BY231" s="22">
        <f>BY91+BY99+BY102</f>
        <v>0</v>
      </c>
      <c r="BZ231" s="22">
        <f t="shared" si="991"/>
        <v>758705.8</v>
      </c>
      <c r="CA231" s="22">
        <f>CA91+CA99+CA102</f>
        <v>0.10000000000218279</v>
      </c>
      <c r="CB231" s="22">
        <f t="shared" si="1198"/>
        <v>758705.9</v>
      </c>
      <c r="CC231" s="22">
        <f>CC91+CC99+CC102</f>
        <v>0</v>
      </c>
      <c r="CD231" s="22">
        <f t="shared" si="1199"/>
        <v>758705.9</v>
      </c>
      <c r="CE231" s="22">
        <f>CE91+CE99+CE102</f>
        <v>0</v>
      </c>
      <c r="CF231" s="22">
        <f t="shared" si="1200"/>
        <v>758705.9</v>
      </c>
      <c r="CG231" s="22">
        <f>CG91+CG99+CG102</f>
        <v>0</v>
      </c>
      <c r="CH231" s="22">
        <f t="shared" si="1201"/>
        <v>758705.9</v>
      </c>
      <c r="CI231" s="22">
        <f>CI91+CI99+CI102</f>
        <v>0</v>
      </c>
      <c r="CJ231" s="22">
        <f t="shared" si="1202"/>
        <v>758705.9</v>
      </c>
      <c r="CK231" s="22">
        <f>CK91+CK99+CK102</f>
        <v>0</v>
      </c>
      <c r="CL231" s="22">
        <f t="shared" si="1203"/>
        <v>758705.9</v>
      </c>
      <c r="CM231" s="22">
        <f>CM91+CM99+CM102</f>
        <v>0</v>
      </c>
      <c r="CN231" s="22">
        <f t="shared" si="1204"/>
        <v>758705.9</v>
      </c>
      <c r="CO231" s="22">
        <f>CO91+CO99+CO102</f>
        <v>0</v>
      </c>
      <c r="CP231" s="22">
        <f t="shared" si="1205"/>
        <v>758705.9</v>
      </c>
      <c r="CQ231" s="22">
        <f>CQ91+CQ99+CQ102</f>
        <v>0</v>
      </c>
      <c r="CR231" s="22">
        <f t="shared" si="1206"/>
        <v>758705.9</v>
      </c>
      <c r="CS231" s="22">
        <f>CS91+CS99+CS102</f>
        <v>0</v>
      </c>
      <c r="CT231" s="22">
        <f t="shared" si="1207"/>
        <v>758705.9</v>
      </c>
      <c r="CU231" s="22">
        <f>CU91+CU99+CU102</f>
        <v>0</v>
      </c>
      <c r="CV231" s="22">
        <f t="shared" si="1208"/>
        <v>758705.9</v>
      </c>
      <c r="CW231" s="22">
        <f>CW91+CW99+CW102</f>
        <v>0</v>
      </c>
      <c r="CX231" s="22">
        <f t="shared" si="1209"/>
        <v>758705.9</v>
      </c>
      <c r="CY231" s="42">
        <f>CY91+CY99+CY102</f>
        <v>25025</v>
      </c>
      <c r="CZ231" s="22">
        <f t="shared" si="1210"/>
        <v>783730.9</v>
      </c>
      <c r="DA231" s="12"/>
      <c r="DC231" s="5"/>
    </row>
    <row r="232" spans="1:107" x14ac:dyDescent="0.3">
      <c r="A232" s="68"/>
      <c r="B232" s="76" t="s">
        <v>22</v>
      </c>
      <c r="C232" s="73"/>
      <c r="D232" s="22">
        <f>D120+D128+D129+D130+D131+D132+D136+D140+D144+D148+D152+D156+D160+D164+D168</f>
        <v>625877.70000000007</v>
      </c>
      <c r="E232" s="22">
        <f>E120+E128+E129+E130+E131+E132+E136+E140+E144+E148+E152+E156+E160+E164+E168</f>
        <v>0</v>
      </c>
      <c r="F232" s="22">
        <f t="shared" si="988"/>
        <v>625877.70000000007</v>
      </c>
      <c r="G232" s="22">
        <f>G120+G128+G129+G130+G131+G132+G136+G140+G144+G148+G152+G156+G160+G164+G168+G122+G172+G173</f>
        <v>137599.58000000002</v>
      </c>
      <c r="H232" s="22">
        <f t="shared" si="1165"/>
        <v>763477.28</v>
      </c>
      <c r="I232" s="22">
        <f>I120+I128+I129+I130+I131+I132+I136+I140+I144+I148+I152+I156+I160+I164+I168+I122+I172+I173</f>
        <v>0</v>
      </c>
      <c r="J232" s="22">
        <f t="shared" si="1166"/>
        <v>763477.28</v>
      </c>
      <c r="K232" s="22">
        <f>K120+K128+K129+K130+K131+K132+K136+K140+K144+K148+K152+K156+K160+K164+K168+K122+K172+K173</f>
        <v>0</v>
      </c>
      <c r="L232" s="22">
        <f t="shared" si="1167"/>
        <v>763477.28</v>
      </c>
      <c r="M232" s="22">
        <f>M120+M128+M129+M130+M131+M132+M136+M140+M144+M148+M152+M156+M160+M164+M168+M122+M172+M173</f>
        <v>0</v>
      </c>
      <c r="N232" s="22">
        <f t="shared" si="1168"/>
        <v>763477.28</v>
      </c>
      <c r="O232" s="22">
        <f>O120+O128+O129+O130+O131+O132+O136+O140+O144+O148+O152+O156+O160+O164+O168+O122+O172+O173+O174+O175+O176</f>
        <v>-166911.019</v>
      </c>
      <c r="P232" s="22">
        <f t="shared" si="1169"/>
        <v>596566.26100000006</v>
      </c>
      <c r="Q232" s="22">
        <f>Q120+Q128+Q129+Q130+Q131+Q132+Q136+Q140+Q144+Q148+Q152+Q156+Q160+Q164+Q168+Q122+Q172+Q173+Q174+Q175+Q176</f>
        <v>0</v>
      </c>
      <c r="R232" s="22">
        <f t="shared" si="1170"/>
        <v>596566.26100000006</v>
      </c>
      <c r="S232" s="22">
        <f>S120+S128+S129+S130+S131+S132+S136+S140+S144+S148+S152+S156+S160+S164+S168+S122+S172+S173+S174+S175+S176</f>
        <v>0</v>
      </c>
      <c r="T232" s="22">
        <f t="shared" si="1171"/>
        <v>596566.26100000006</v>
      </c>
      <c r="U232" s="22">
        <f>U120+U128+U129+U130+U131+U132+U136+U140+U144+U148+U152+U156+U160+U164+U168+U122+U172+U173+U174+U175+U176</f>
        <v>0</v>
      </c>
      <c r="V232" s="22">
        <f t="shared" si="1172"/>
        <v>596566.26100000006</v>
      </c>
      <c r="W232" s="22">
        <f>W120+W128+W129+W130+W131+W132+W136+W140+W144+W148+W152+W156+W160+W164+W168+W122+W172+W173+W174+W175+W176+W177</f>
        <v>-103557.91199999998</v>
      </c>
      <c r="X232" s="22">
        <f t="shared" si="1173"/>
        <v>493008.34900000005</v>
      </c>
      <c r="Y232" s="22">
        <f>Y120+Y128+Y129+Y130+Y131+Y132+Y136+Y140+Y144+Y148+Y152+Y156+Y160+Y164+Y168+Y122+Y172+Y173+Y174+Y175+Y176+Y177</f>
        <v>67674.59</v>
      </c>
      <c r="Z232" s="22">
        <f t="shared" si="1174"/>
        <v>560682.93900000001</v>
      </c>
      <c r="AA232" s="22">
        <f>AA120+AA128+AA129+AA130+AA131+AA132+AA136+AA140+AA144+AA148+AA152+AA156+AA160+AA164+AA168+AA122+AA172+AA173+AA174+AA175+AA176+AA177+AA181</f>
        <v>-228043.967</v>
      </c>
      <c r="AB232" s="22">
        <f t="shared" si="1175"/>
        <v>332638.97200000001</v>
      </c>
      <c r="AC232" s="22">
        <f>AC120+AC128+AC129+AC130+AC131+AC132+AC136+AC140+AC144+AC148+AC152+AC156+AC160+AC164+AC168+AC122+AC172+AC173+AC174+AC175+AC176+AC177+AC181</f>
        <v>0</v>
      </c>
      <c r="AD232" s="22">
        <f t="shared" si="1176"/>
        <v>332638.97200000001</v>
      </c>
      <c r="AE232" s="22">
        <f>AE120+AE128+AE129+AE130+AE131+AE132+AE136+AE140+AE144+AE148+AE152+AE156+AE160+AE164+AE168+AE122+AE172+AE173+AE174+AE175+AE176+AE177+AE181</f>
        <v>-69927.883000000002</v>
      </c>
      <c r="AF232" s="22">
        <f t="shared" si="1177"/>
        <v>262711.08900000004</v>
      </c>
      <c r="AG232" s="22">
        <f>AG120+AG128+AG129+AG130+AG131+AG132+AG136+AG140+AG144+AG148+AG152+AG156+AG160+AG164+AG168+AG122+AG172+AG173+AG174+AG175+AG176+AG177+AG181</f>
        <v>-32882.425000000003</v>
      </c>
      <c r="AH232" s="22">
        <f t="shared" si="1178"/>
        <v>229828.66400000005</v>
      </c>
      <c r="AI232" s="22">
        <f>AI120+AI128+AI129+AI130+AI131+AI132+AI136+AI140+AI144+AI148+AI152+AI156+AI160+AI164+AI168+AI122+AI172+AI173+AI174+AI175+AI176+AI177+AI181</f>
        <v>-34170.695999999996</v>
      </c>
      <c r="AJ232" s="22">
        <f t="shared" si="1179"/>
        <v>195657.96800000005</v>
      </c>
      <c r="AK232" s="22">
        <f>AK120+AK128+AK129+AK130+AK131+AK132+AK136+AK140+AK144+AK148+AK152+AK156+AK160+AK164+AK168+AK122+AK172+AK173+AK174+AK175+AK176+AK177+AK181</f>
        <v>0</v>
      </c>
      <c r="AL232" s="22">
        <f t="shared" si="1180"/>
        <v>195657.96800000005</v>
      </c>
      <c r="AM232" s="22">
        <f>AM120+AM128+AM129+AM130+AM131+AM132+AM136+AM140+AM144+AM148+AM152+AM156+AM160+AM164+AM168+AM122+AM172+AM173+AM174+AM175+AM176+AM177+AM181</f>
        <v>-17940.257000000001</v>
      </c>
      <c r="AN232" s="22">
        <f t="shared" si="1181"/>
        <v>177717.71100000004</v>
      </c>
      <c r="AO232" s="22">
        <f>AO120+AO128+AO129+AO130+AO131+AO132+AO136+AO140+AO144+AO148+AO152+AO156+AO160+AO164+AO168+AO122+AO172+AO173+AO174+AO175+AO176+AO177+AO181</f>
        <v>0</v>
      </c>
      <c r="AP232" s="22">
        <f t="shared" si="1182"/>
        <v>177717.71100000004</v>
      </c>
      <c r="AQ232" s="42">
        <f>AQ120+AQ128+AQ129+AQ130+AQ131+AQ132+AQ136+AQ140+AQ144+AQ148+AQ152+AQ156+AQ160+AQ164+AQ168+AQ122+AQ172+AQ173+AQ174+AQ175+AQ176+AQ177+AQ181</f>
        <v>-40831.53</v>
      </c>
      <c r="AR232" s="22">
        <f t="shared" si="1183"/>
        <v>136886.18100000004</v>
      </c>
      <c r="AS232" s="22">
        <f>AS120+AS128+AS129+AS130+AS131+AS132+AS136+AS140+AS144+AS148+AS152+AS156+AS160+AS164+AS168</f>
        <v>959502.10000000009</v>
      </c>
      <c r="AT232" s="22">
        <f>AT120+AT128+AT129+AT130+AT131+AT132+AT136+AT140+AT144+AT148+AT152+AT156+AT160+AT164+AT168</f>
        <v>-5289.8</v>
      </c>
      <c r="AU232" s="22">
        <f t="shared" si="990"/>
        <v>954212.3</v>
      </c>
      <c r="AV232" s="22">
        <f>AV120+AV128+AV129+AV130+AV131+AV132+AV136+AV140+AV144+AV148+AV152+AV156+AV160+AV164+AV168+AV122+AV172+AV173</f>
        <v>0</v>
      </c>
      <c r="AW232" s="22">
        <f t="shared" si="1184"/>
        <v>954212.3</v>
      </c>
      <c r="AX232" s="22">
        <f>AX120+AX128+AX129+AX130+AX131+AX132+AX136+AX140+AX144+AX148+AX152+AX156+AX160+AX164+AX168+AX122+AX172+AX173</f>
        <v>0</v>
      </c>
      <c r="AY232" s="22">
        <f t="shared" si="1185"/>
        <v>954212.3</v>
      </c>
      <c r="AZ232" s="22">
        <f>AZ120+AZ128+AZ129+AZ130+AZ131+AZ132+AZ136+AZ140+AZ144+AZ148+AZ152+AZ156+AZ160+AZ164+AZ168+AZ122+AZ172+AZ173</f>
        <v>0</v>
      </c>
      <c r="BA232" s="22">
        <f t="shared" si="1186"/>
        <v>954212.3</v>
      </c>
      <c r="BB232" s="22">
        <f>BB120+BB128+BB129+BB130+BB131+BB132+BB136+BB140+BB144+BB148+BB152+BB156+BB160+BB164+BB168+BB122+BB172+BB173</f>
        <v>0</v>
      </c>
      <c r="BC232" s="22">
        <f t="shared" si="1187"/>
        <v>954212.3</v>
      </c>
      <c r="BD232" s="22">
        <f>BD120+BD128+BD129+BD130+BD131+BD132+BD136+BD140+BD144+BD148+BD152+BD156+BD160+BD164+BD168+BD122+BD172+BD173+BD174+BD175+BD176</f>
        <v>-636693.05299999996</v>
      </c>
      <c r="BE232" s="22">
        <f t="shared" si="1188"/>
        <v>317519.24700000009</v>
      </c>
      <c r="BF232" s="22">
        <f>BF120+BF128+BF129+BF130+BF131+BF132+BF136+BF140+BF144+BF148+BF152+BF156+BF160+BF164+BF168+BF122+BF172+BF173+BF174+BF175+BF176</f>
        <v>0</v>
      </c>
      <c r="BG232" s="22">
        <f t="shared" si="1189"/>
        <v>317519.24700000009</v>
      </c>
      <c r="BH232" s="22">
        <f>BH120+BH128+BH129+BH130+BH131+BH132+BH136+BH140+BH144+BH148+BH152+BH156+BH160+BH164+BH168+BH122+BH172+BH173+BH174+BH175+BH176+BH177</f>
        <v>106341.47199999999</v>
      </c>
      <c r="BI232" s="22">
        <f t="shared" si="1190"/>
        <v>423860.7190000001</v>
      </c>
      <c r="BJ232" s="22">
        <f>BJ120+BJ128+BJ129+BJ130+BJ131+BJ132+BJ136+BJ140+BJ144+BJ148+BJ152+BJ156+BJ160+BJ164+BJ168+BJ122+BJ172+BJ173+BJ174+BJ175+BJ176+BJ177</f>
        <v>-67674.59</v>
      </c>
      <c r="BK232" s="22">
        <f t="shared" si="1191"/>
        <v>356186.12900000007</v>
      </c>
      <c r="BL232" s="22">
        <f>BL120+BL128+BL129+BL130+BL131+BL132+BL136+BL140+BL144+BL148+BL152+BL156+BL160+BL164+BL168+BL122+BL172+BL173+BL174+BL175+BL176+BL177+BL181</f>
        <v>156456.95699999999</v>
      </c>
      <c r="BM232" s="22">
        <f t="shared" si="1192"/>
        <v>512643.08600000007</v>
      </c>
      <c r="BN232" s="22">
        <f>BN120+BN128+BN129+BN130+BN131+BN132+BN136+BN140+BN144+BN148+BN152+BN156+BN160+BN164+BN168+BN122+BN172+BN173+BN174+BN175+BN176+BN177+BN181</f>
        <v>-41855.85</v>
      </c>
      <c r="BO232" s="22">
        <f t="shared" si="1193"/>
        <v>470787.23600000009</v>
      </c>
      <c r="BP232" s="22">
        <f>BP120+BP128+BP129+BP130+BP131+BP132+BP136+BP140+BP144+BP148+BP152+BP156+BP160+BP164+BP168+BP122+BP172+BP173+BP174+BP175+BP176+BP177+BP181</f>
        <v>37291.288</v>
      </c>
      <c r="BQ232" s="22">
        <f t="shared" si="1194"/>
        <v>508078.52400000009</v>
      </c>
      <c r="BR232" s="22">
        <f>BR120+BR128+BR129+BR130+BR131+BR132+BR136+BR140+BR144+BR148+BR152+BR156+BR160+BR164+BR168+BR122+BR172+BR173+BR174+BR175+BR176+BR177+BR181</f>
        <v>-18985.87</v>
      </c>
      <c r="BS232" s="22">
        <f t="shared" si="1195"/>
        <v>489092.6540000001</v>
      </c>
      <c r="BT232" s="22">
        <f>BT120+BT128+BT129+BT130+BT131+BT132+BT136+BT140+BT144+BT148+BT152+BT156+BT160+BT164+BT168+BT122+BT172+BT173+BT174+BT175+BT176+BT177+BT181</f>
        <v>-50000</v>
      </c>
      <c r="BU232" s="22">
        <f t="shared" si="1196"/>
        <v>439092.6540000001</v>
      </c>
      <c r="BV232" s="42">
        <f>BV120+BV128+BV129+BV130+BV131+BV132+BV136+BV140+BV144+BV148+BV152+BV156+BV160+BV164+BV168+BV122+BV172+BV173+BV174+BV175+BV176+BV177+BV181</f>
        <v>0</v>
      </c>
      <c r="BW232" s="22">
        <f t="shared" si="1197"/>
        <v>439092.6540000001</v>
      </c>
      <c r="BX232" s="22">
        <f>BX120+BX128+BX129+BX130+BX131+BX132+BX136+BX140+BX144+BX148+BX152+BX156+BX160+BX164+BX168</f>
        <v>1204454.1000000003</v>
      </c>
      <c r="BY232" s="22">
        <f>BY120+BY128+BY129+BY130+BY131+BY132+BY136+BY140+BY144+BY148+BY152+BY156+BY160+BY164+BY168</f>
        <v>0</v>
      </c>
      <c r="BZ232" s="22">
        <f t="shared" si="991"/>
        <v>1204454.1000000003</v>
      </c>
      <c r="CA232" s="22">
        <f>CA120+CA128+CA129+CA130+CA131+CA132+CA136+CA140+CA144+CA148+CA152+CA156+CA160+CA164+CA168+CA122+CA172+CA173</f>
        <v>0</v>
      </c>
      <c r="CB232" s="22">
        <f t="shared" si="1198"/>
        <v>1204454.1000000003</v>
      </c>
      <c r="CC232" s="22">
        <f>CC120+CC128+CC129+CC130+CC131+CC132+CC136+CC140+CC144+CC148+CC152+CC156+CC160+CC164+CC168+CC122+CC172+CC173</f>
        <v>0</v>
      </c>
      <c r="CD232" s="22">
        <f t="shared" si="1199"/>
        <v>1204454.1000000003</v>
      </c>
      <c r="CE232" s="22">
        <f>CE120+CE128+CE129+CE130+CE131+CE132+CE136+CE140+CE144+CE148+CE152+CE156+CE160+CE164+CE168+CE122+CE172+CE173</f>
        <v>0</v>
      </c>
      <c r="CF232" s="22">
        <f t="shared" si="1200"/>
        <v>1204454.1000000003</v>
      </c>
      <c r="CG232" s="22">
        <f>CG120+CG128+CG129+CG130+CG131+CG132+CG136+CG140+CG144+CG148+CG152+CG156+CG160+CG164+CG168+CG122+CG172+CG173</f>
        <v>0</v>
      </c>
      <c r="CH232" s="22">
        <f t="shared" si="1201"/>
        <v>1204454.1000000003</v>
      </c>
      <c r="CI232" s="22">
        <f>CI120+CI128+CI129+CI130+CI131+CI132+CI136+CI140+CI144+CI148+CI152+CI156+CI160+CI164+CI168+CI122+CI172+CI173+CI174+CI175+CI176</f>
        <v>-1112029.7999999998</v>
      </c>
      <c r="CJ232" s="22">
        <f t="shared" si="1202"/>
        <v>92424.300000000512</v>
      </c>
      <c r="CK232" s="22">
        <f>CK120+CK128+CK129+CK130+CK131+CK132+CK136+CK140+CK144+CK148+CK152+CK156+CK160+CK164+CK168+CK122+CK172+CK173+CK174+CK175+CK176</f>
        <v>0</v>
      </c>
      <c r="CL232" s="22">
        <f t="shared" si="1203"/>
        <v>92424.300000000512</v>
      </c>
      <c r="CM232" s="22">
        <f>CM120+CM128+CM129+CM130+CM131+CM132+CM136+CM140+CM144+CM148+CM152+CM156+CM160+CM164+CM168+CM122+CM172+CM173+CM174+CM175+CM176+CM177</f>
        <v>0</v>
      </c>
      <c r="CN232" s="22">
        <f t="shared" si="1204"/>
        <v>92424.300000000512</v>
      </c>
      <c r="CO232" s="22">
        <f>CO120+CO128+CO129+CO130+CO131+CO132+CO136+CO140+CO144+CO148+CO152+CO156+CO160+CO164+CO168+CO122+CO172+CO173+CO174+CO175+CO176+CO177+CO181</f>
        <v>-47321.2</v>
      </c>
      <c r="CP232" s="22">
        <f t="shared" si="1205"/>
        <v>45103.100000000515</v>
      </c>
      <c r="CQ232" s="22">
        <f>CQ120+CQ128+CQ129+CQ130+CQ131+CQ132+CQ136+CQ140+CQ144+CQ148+CQ152+CQ156+CQ160+CQ164+CQ168+CQ122+CQ172+CQ173+CQ174+CQ175+CQ176+CQ177+CQ181</f>
        <v>32636.595000000001</v>
      </c>
      <c r="CR232" s="22">
        <f t="shared" si="1206"/>
        <v>77739.695000000516</v>
      </c>
      <c r="CS232" s="22">
        <f>CS120+CS128+CS129+CS130+CS131+CS132+CS136+CS140+CS144+CS148+CS152+CS156+CS160+CS164+CS168+CS122+CS172+CS173+CS174+CS175+CS176+CS177+CS181</f>
        <v>32882.425000000003</v>
      </c>
      <c r="CT232" s="22">
        <f t="shared" si="1207"/>
        <v>110622.12000000052</v>
      </c>
      <c r="CU232" s="22">
        <f>CU120+CU128+CU129+CU130+CU131+CU132+CU136+CU140+CU144+CU148+CU152+CU156+CU160+CU164+CU168+CU122+CU172+CU173+CU174+CU175+CU176+CU177+CU181</f>
        <v>25863.7</v>
      </c>
      <c r="CV232" s="22">
        <f t="shared" si="1208"/>
        <v>136485.82000000053</v>
      </c>
      <c r="CW232" s="22">
        <f>CW120+CW128+CW129+CW130+CW131+CW132+CW136+CW140+CW144+CW148+CW152+CW156+CW160+CW164+CW168+CW122+CW172+CW173+CW174+CW175+CW176+CW177+CW181</f>
        <v>67940.256999999998</v>
      </c>
      <c r="CX232" s="22">
        <f t="shared" si="1209"/>
        <v>204426.07700000051</v>
      </c>
      <c r="CY232" s="42">
        <f>CY120+CY128+CY129+CY130+CY131+CY132+CY136+CY140+CY144+CY148+CY152+CY156+CY160+CY164+CY168+CY122+CY172+CY173+CY174+CY175+CY176+CY177+CY181</f>
        <v>0</v>
      </c>
      <c r="CZ232" s="22">
        <f t="shared" si="1210"/>
        <v>204426.07700000051</v>
      </c>
      <c r="DA232" s="12"/>
      <c r="DC232" s="5"/>
    </row>
    <row r="233" spans="1:107" x14ac:dyDescent="0.3">
      <c r="A233" s="31"/>
      <c r="B233" s="76" t="s">
        <v>90</v>
      </c>
      <c r="C233" s="73"/>
      <c r="D233" s="22">
        <f>D187</f>
        <v>142743.1</v>
      </c>
      <c r="E233" s="22">
        <f>E187</f>
        <v>0</v>
      </c>
      <c r="F233" s="22">
        <f t="shared" si="988"/>
        <v>142743.1</v>
      </c>
      <c r="G233" s="22">
        <f>G187</f>
        <v>0</v>
      </c>
      <c r="H233" s="22">
        <f t="shared" si="1165"/>
        <v>142743.1</v>
      </c>
      <c r="I233" s="22">
        <f>I187</f>
        <v>0</v>
      </c>
      <c r="J233" s="22">
        <f t="shared" si="1166"/>
        <v>142743.1</v>
      </c>
      <c r="K233" s="22">
        <f>K187</f>
        <v>0</v>
      </c>
      <c r="L233" s="22">
        <f t="shared" si="1167"/>
        <v>142743.1</v>
      </c>
      <c r="M233" s="22">
        <f>M187</f>
        <v>0</v>
      </c>
      <c r="N233" s="22">
        <f t="shared" si="1168"/>
        <v>142743.1</v>
      </c>
      <c r="O233" s="22">
        <f>O187</f>
        <v>0</v>
      </c>
      <c r="P233" s="22">
        <f t="shared" si="1169"/>
        <v>142743.1</v>
      </c>
      <c r="Q233" s="22">
        <f>Q187</f>
        <v>0</v>
      </c>
      <c r="R233" s="22">
        <f t="shared" si="1170"/>
        <v>142743.1</v>
      </c>
      <c r="S233" s="22">
        <f>S187</f>
        <v>0</v>
      </c>
      <c r="T233" s="22">
        <f t="shared" si="1171"/>
        <v>142743.1</v>
      </c>
      <c r="U233" s="22">
        <f>U187</f>
        <v>0</v>
      </c>
      <c r="V233" s="22">
        <f t="shared" si="1172"/>
        <v>142743.1</v>
      </c>
      <c r="W233" s="22">
        <f>W187</f>
        <v>0</v>
      </c>
      <c r="X233" s="22">
        <f t="shared" si="1173"/>
        <v>142743.1</v>
      </c>
      <c r="Y233" s="22">
        <f>Y187</f>
        <v>0</v>
      </c>
      <c r="Z233" s="22">
        <f t="shared" si="1174"/>
        <v>142743.1</v>
      </c>
      <c r="AA233" s="22">
        <f>AA187</f>
        <v>0</v>
      </c>
      <c r="AB233" s="22">
        <f t="shared" si="1175"/>
        <v>142743.1</v>
      </c>
      <c r="AC233" s="22">
        <f>AC187</f>
        <v>0</v>
      </c>
      <c r="AD233" s="22">
        <f t="shared" si="1176"/>
        <v>142743.1</v>
      </c>
      <c r="AE233" s="22">
        <f>AE187</f>
        <v>0</v>
      </c>
      <c r="AF233" s="22">
        <f t="shared" si="1177"/>
        <v>142743.1</v>
      </c>
      <c r="AG233" s="22">
        <f>AG187</f>
        <v>0</v>
      </c>
      <c r="AH233" s="22">
        <f t="shared" si="1178"/>
        <v>142743.1</v>
      </c>
      <c r="AI233" s="22">
        <f>AI187</f>
        <v>1980527.051</v>
      </c>
      <c r="AJ233" s="22">
        <f t="shared" si="1179"/>
        <v>2123270.1510000001</v>
      </c>
      <c r="AK233" s="22">
        <f>AK187</f>
        <v>0</v>
      </c>
      <c r="AL233" s="22">
        <f t="shared" si="1180"/>
        <v>2123270.1510000001</v>
      </c>
      <c r="AM233" s="22">
        <f>AM187</f>
        <v>0</v>
      </c>
      <c r="AN233" s="22">
        <f t="shared" si="1181"/>
        <v>2123270.1510000001</v>
      </c>
      <c r="AO233" s="22">
        <f>AO187</f>
        <v>0</v>
      </c>
      <c r="AP233" s="22">
        <f t="shared" si="1182"/>
        <v>2123270.1510000001</v>
      </c>
      <c r="AQ233" s="42">
        <f>AQ187</f>
        <v>-34686.639000000003</v>
      </c>
      <c r="AR233" s="22">
        <f t="shared" si="1183"/>
        <v>2088583.5120000001</v>
      </c>
      <c r="AS233" s="22">
        <f>AS187</f>
        <v>71197.200000000012</v>
      </c>
      <c r="AT233" s="22">
        <f>AT187</f>
        <v>0</v>
      </c>
      <c r="AU233" s="22">
        <f t="shared" si="990"/>
        <v>71197.200000000012</v>
      </c>
      <c r="AV233" s="22">
        <f>AV187</f>
        <v>0</v>
      </c>
      <c r="AW233" s="22">
        <f t="shared" si="1184"/>
        <v>71197.200000000012</v>
      </c>
      <c r="AX233" s="22">
        <f>AX187</f>
        <v>0</v>
      </c>
      <c r="AY233" s="22">
        <f t="shared" si="1185"/>
        <v>71197.200000000012</v>
      </c>
      <c r="AZ233" s="22">
        <f>AZ187</f>
        <v>0</v>
      </c>
      <c r="BA233" s="22">
        <f t="shared" si="1186"/>
        <v>71197.200000000012</v>
      </c>
      <c r="BB233" s="22">
        <f>BB187</f>
        <v>0</v>
      </c>
      <c r="BC233" s="22">
        <f t="shared" si="1187"/>
        <v>71197.200000000012</v>
      </c>
      <c r="BD233" s="22">
        <f>BD187</f>
        <v>0</v>
      </c>
      <c r="BE233" s="22">
        <f t="shared" si="1188"/>
        <v>71197.200000000012</v>
      </c>
      <c r="BF233" s="22">
        <f>BF187</f>
        <v>0</v>
      </c>
      <c r="BG233" s="22">
        <f t="shared" si="1189"/>
        <v>71197.200000000012</v>
      </c>
      <c r="BH233" s="22">
        <f>BH187</f>
        <v>0</v>
      </c>
      <c r="BI233" s="22">
        <f t="shared" si="1190"/>
        <v>71197.200000000012</v>
      </c>
      <c r="BJ233" s="22">
        <f>BJ187</f>
        <v>0</v>
      </c>
      <c r="BK233" s="22">
        <f t="shared" si="1191"/>
        <v>71197.200000000012</v>
      </c>
      <c r="BL233" s="22">
        <f>BL187</f>
        <v>0</v>
      </c>
      <c r="BM233" s="22">
        <f t="shared" si="1192"/>
        <v>71197.200000000012</v>
      </c>
      <c r="BN233" s="22">
        <f>BN187</f>
        <v>0</v>
      </c>
      <c r="BO233" s="22">
        <f t="shared" si="1193"/>
        <v>71197.200000000012</v>
      </c>
      <c r="BP233" s="22">
        <f>BP187</f>
        <v>0</v>
      </c>
      <c r="BQ233" s="22">
        <f t="shared" si="1194"/>
        <v>71197.200000000012</v>
      </c>
      <c r="BR233" s="22">
        <f>BR187</f>
        <v>1018117.318</v>
      </c>
      <c r="BS233" s="22">
        <f t="shared" si="1195"/>
        <v>1089314.5179999999</v>
      </c>
      <c r="BT233" s="22">
        <f>BT187</f>
        <v>0</v>
      </c>
      <c r="BU233" s="22">
        <f t="shared" si="1196"/>
        <v>1089314.5179999999</v>
      </c>
      <c r="BV233" s="42">
        <f>BV187</f>
        <v>0</v>
      </c>
      <c r="BW233" s="22">
        <f t="shared" si="1197"/>
        <v>1089314.5179999999</v>
      </c>
      <c r="BX233" s="22">
        <f>BX187</f>
        <v>18552.5</v>
      </c>
      <c r="BY233" s="22">
        <f>BY187</f>
        <v>0</v>
      </c>
      <c r="BZ233" s="22">
        <f t="shared" si="991"/>
        <v>18552.5</v>
      </c>
      <c r="CA233" s="22">
        <f>CA187</f>
        <v>0</v>
      </c>
      <c r="CB233" s="22">
        <f t="shared" si="1198"/>
        <v>18552.5</v>
      </c>
      <c r="CC233" s="22">
        <f>CC187</f>
        <v>0</v>
      </c>
      <c r="CD233" s="22">
        <f t="shared" si="1199"/>
        <v>18552.5</v>
      </c>
      <c r="CE233" s="22">
        <f>CE187</f>
        <v>0</v>
      </c>
      <c r="CF233" s="22">
        <f t="shared" si="1200"/>
        <v>18552.5</v>
      </c>
      <c r="CG233" s="22">
        <f>CG187</f>
        <v>0</v>
      </c>
      <c r="CH233" s="22">
        <f t="shared" si="1201"/>
        <v>18552.5</v>
      </c>
      <c r="CI233" s="22">
        <f>CI187</f>
        <v>0</v>
      </c>
      <c r="CJ233" s="22">
        <f t="shared" si="1202"/>
        <v>18552.5</v>
      </c>
      <c r="CK233" s="22">
        <f>CK187</f>
        <v>0</v>
      </c>
      <c r="CL233" s="22">
        <f t="shared" si="1203"/>
        <v>18552.5</v>
      </c>
      <c r="CM233" s="22">
        <f>CM187</f>
        <v>0</v>
      </c>
      <c r="CN233" s="22">
        <f t="shared" si="1204"/>
        <v>18552.5</v>
      </c>
      <c r="CO233" s="22">
        <f>CO187</f>
        <v>0</v>
      </c>
      <c r="CP233" s="22">
        <f t="shared" si="1205"/>
        <v>18552.5</v>
      </c>
      <c r="CQ233" s="22">
        <f>CQ187</f>
        <v>0</v>
      </c>
      <c r="CR233" s="22">
        <f t="shared" si="1206"/>
        <v>18552.5</v>
      </c>
      <c r="CS233" s="22">
        <f>CS187</f>
        <v>0</v>
      </c>
      <c r="CT233" s="22">
        <f t="shared" si="1207"/>
        <v>18552.5</v>
      </c>
      <c r="CU233" s="22">
        <f>CU187</f>
        <v>357357.5</v>
      </c>
      <c r="CV233" s="22">
        <f t="shared" si="1208"/>
        <v>375910</v>
      </c>
      <c r="CW233" s="22">
        <f>CW187</f>
        <v>0</v>
      </c>
      <c r="CX233" s="22">
        <f t="shared" si="1209"/>
        <v>375910</v>
      </c>
      <c r="CY233" s="42">
        <f>CY187</f>
        <v>0</v>
      </c>
      <c r="CZ233" s="22">
        <f t="shared" si="1210"/>
        <v>375910</v>
      </c>
      <c r="DA233" s="12"/>
    </row>
    <row r="234" spans="1:107" x14ac:dyDescent="0.3">
      <c r="A234" s="31"/>
      <c r="B234" s="74" t="s">
        <v>25</v>
      </c>
      <c r="C234" s="75"/>
      <c r="D234" s="22">
        <f>D198</f>
        <v>55213.3</v>
      </c>
      <c r="E234" s="22">
        <f>E198</f>
        <v>-17954.400000000001</v>
      </c>
      <c r="F234" s="22">
        <f t="shared" si="988"/>
        <v>37258.9</v>
      </c>
      <c r="G234" s="22">
        <f>G198</f>
        <v>0</v>
      </c>
      <c r="H234" s="22">
        <f t="shared" si="1165"/>
        <v>37258.9</v>
      </c>
      <c r="I234" s="22">
        <f>I198</f>
        <v>0</v>
      </c>
      <c r="J234" s="22">
        <f t="shared" si="1166"/>
        <v>37258.9</v>
      </c>
      <c r="K234" s="22">
        <f>K198</f>
        <v>0</v>
      </c>
      <c r="L234" s="22">
        <f t="shared" si="1167"/>
        <v>37258.9</v>
      </c>
      <c r="M234" s="22">
        <f>M198</f>
        <v>0</v>
      </c>
      <c r="N234" s="22">
        <f t="shared" si="1168"/>
        <v>37258.9</v>
      </c>
      <c r="O234" s="22">
        <f>O198</f>
        <v>0</v>
      </c>
      <c r="P234" s="22">
        <f t="shared" si="1169"/>
        <v>37258.9</v>
      </c>
      <c r="Q234" s="22">
        <f>Q198</f>
        <v>0</v>
      </c>
      <c r="R234" s="22">
        <f t="shared" si="1170"/>
        <v>37258.9</v>
      </c>
      <c r="S234" s="22">
        <f>S198</f>
        <v>0</v>
      </c>
      <c r="T234" s="22">
        <f t="shared" si="1171"/>
        <v>37258.9</v>
      </c>
      <c r="U234" s="22">
        <f>U198</f>
        <v>0</v>
      </c>
      <c r="V234" s="22">
        <f t="shared" si="1172"/>
        <v>37258.9</v>
      </c>
      <c r="W234" s="22">
        <f>W198</f>
        <v>0</v>
      </c>
      <c r="X234" s="22">
        <f t="shared" si="1173"/>
        <v>37258.9</v>
      </c>
      <c r="Y234" s="22">
        <f>Y198</f>
        <v>0</v>
      </c>
      <c r="Z234" s="22">
        <f t="shared" si="1174"/>
        <v>37258.9</v>
      </c>
      <c r="AA234" s="22">
        <f>AA198</f>
        <v>0</v>
      </c>
      <c r="AB234" s="22">
        <f t="shared" si="1175"/>
        <v>37258.9</v>
      </c>
      <c r="AC234" s="22">
        <f>AC198</f>
        <v>0</v>
      </c>
      <c r="AD234" s="22">
        <f t="shared" si="1176"/>
        <v>37258.9</v>
      </c>
      <c r="AE234" s="22">
        <f>AE198</f>
        <v>0</v>
      </c>
      <c r="AF234" s="22">
        <f t="shared" si="1177"/>
        <v>37258.9</v>
      </c>
      <c r="AG234" s="22">
        <f>AG198</f>
        <v>0</v>
      </c>
      <c r="AH234" s="22">
        <f t="shared" si="1178"/>
        <v>37258.9</v>
      </c>
      <c r="AI234" s="22">
        <f>AI198</f>
        <v>0</v>
      </c>
      <c r="AJ234" s="22">
        <f t="shared" si="1179"/>
        <v>37258.9</v>
      </c>
      <c r="AK234" s="22">
        <f>AK198</f>
        <v>0</v>
      </c>
      <c r="AL234" s="22">
        <f t="shared" si="1180"/>
        <v>37258.9</v>
      </c>
      <c r="AM234" s="22">
        <f>AM198</f>
        <v>0</v>
      </c>
      <c r="AN234" s="22">
        <f t="shared" si="1181"/>
        <v>37258.9</v>
      </c>
      <c r="AO234" s="22">
        <f>AO198</f>
        <v>0</v>
      </c>
      <c r="AP234" s="22">
        <f t="shared" si="1182"/>
        <v>37258.9</v>
      </c>
      <c r="AQ234" s="42">
        <f>AQ198</f>
        <v>0</v>
      </c>
      <c r="AR234" s="22">
        <f t="shared" si="1183"/>
        <v>37258.9</v>
      </c>
      <c r="AS234" s="22">
        <f>AS198</f>
        <v>0</v>
      </c>
      <c r="AT234" s="22">
        <f>AT198</f>
        <v>0</v>
      </c>
      <c r="AU234" s="22">
        <f t="shared" si="990"/>
        <v>0</v>
      </c>
      <c r="AV234" s="22">
        <f>AV198</f>
        <v>0</v>
      </c>
      <c r="AW234" s="22">
        <f t="shared" si="1184"/>
        <v>0</v>
      </c>
      <c r="AX234" s="22">
        <f>AX198</f>
        <v>0</v>
      </c>
      <c r="AY234" s="22">
        <f t="shared" si="1185"/>
        <v>0</v>
      </c>
      <c r="AZ234" s="22">
        <f>AZ198</f>
        <v>0</v>
      </c>
      <c r="BA234" s="22">
        <f t="shared" si="1186"/>
        <v>0</v>
      </c>
      <c r="BB234" s="22">
        <f>BB198</f>
        <v>0</v>
      </c>
      <c r="BC234" s="22">
        <f t="shared" si="1187"/>
        <v>0</v>
      </c>
      <c r="BD234" s="22">
        <f>BD198</f>
        <v>0</v>
      </c>
      <c r="BE234" s="22">
        <f t="shared" si="1188"/>
        <v>0</v>
      </c>
      <c r="BF234" s="22">
        <f>BF198</f>
        <v>0</v>
      </c>
      <c r="BG234" s="22">
        <f t="shared" si="1189"/>
        <v>0</v>
      </c>
      <c r="BH234" s="22">
        <f>BH198</f>
        <v>0</v>
      </c>
      <c r="BI234" s="22">
        <f t="shared" si="1190"/>
        <v>0</v>
      </c>
      <c r="BJ234" s="22">
        <f>BJ198</f>
        <v>0</v>
      </c>
      <c r="BK234" s="22">
        <f t="shared" si="1191"/>
        <v>0</v>
      </c>
      <c r="BL234" s="22">
        <f>BL198</f>
        <v>0</v>
      </c>
      <c r="BM234" s="22">
        <f t="shared" si="1192"/>
        <v>0</v>
      </c>
      <c r="BN234" s="22">
        <f>BN198</f>
        <v>0</v>
      </c>
      <c r="BO234" s="22">
        <f t="shared" si="1193"/>
        <v>0</v>
      </c>
      <c r="BP234" s="22">
        <f>BP198</f>
        <v>0</v>
      </c>
      <c r="BQ234" s="22">
        <f t="shared" si="1194"/>
        <v>0</v>
      </c>
      <c r="BR234" s="22">
        <f>BR198</f>
        <v>0</v>
      </c>
      <c r="BS234" s="22">
        <f t="shared" si="1195"/>
        <v>0</v>
      </c>
      <c r="BT234" s="22">
        <f>BT198</f>
        <v>0</v>
      </c>
      <c r="BU234" s="22">
        <f t="shared" si="1196"/>
        <v>0</v>
      </c>
      <c r="BV234" s="42">
        <f>BV198</f>
        <v>0</v>
      </c>
      <c r="BW234" s="22">
        <f t="shared" si="1197"/>
        <v>0</v>
      </c>
      <c r="BX234" s="22">
        <f>BX198</f>
        <v>0</v>
      </c>
      <c r="BY234" s="22">
        <f>BY198</f>
        <v>0</v>
      </c>
      <c r="BZ234" s="22">
        <f t="shared" si="991"/>
        <v>0</v>
      </c>
      <c r="CA234" s="22">
        <f>CA198</f>
        <v>0</v>
      </c>
      <c r="CB234" s="22">
        <f t="shared" si="1198"/>
        <v>0</v>
      </c>
      <c r="CC234" s="22">
        <f>CC198</f>
        <v>0</v>
      </c>
      <c r="CD234" s="22">
        <f t="shared" si="1199"/>
        <v>0</v>
      </c>
      <c r="CE234" s="22">
        <f>CE198</f>
        <v>0</v>
      </c>
      <c r="CF234" s="22">
        <f t="shared" si="1200"/>
        <v>0</v>
      </c>
      <c r="CG234" s="22">
        <f>CG198</f>
        <v>0</v>
      </c>
      <c r="CH234" s="22">
        <f t="shared" si="1201"/>
        <v>0</v>
      </c>
      <c r="CI234" s="22">
        <f>CI198</f>
        <v>0</v>
      </c>
      <c r="CJ234" s="22">
        <f t="shared" si="1202"/>
        <v>0</v>
      </c>
      <c r="CK234" s="22">
        <f>CK198</f>
        <v>0</v>
      </c>
      <c r="CL234" s="22">
        <f t="shared" si="1203"/>
        <v>0</v>
      </c>
      <c r="CM234" s="22">
        <f>CM198</f>
        <v>0</v>
      </c>
      <c r="CN234" s="22">
        <f t="shared" si="1204"/>
        <v>0</v>
      </c>
      <c r="CO234" s="22">
        <f>CO198</f>
        <v>0</v>
      </c>
      <c r="CP234" s="22">
        <f t="shared" si="1205"/>
        <v>0</v>
      </c>
      <c r="CQ234" s="22">
        <f>CQ198</f>
        <v>0</v>
      </c>
      <c r="CR234" s="22">
        <f t="shared" si="1206"/>
        <v>0</v>
      </c>
      <c r="CS234" s="22">
        <f>CS198</f>
        <v>0</v>
      </c>
      <c r="CT234" s="22">
        <f t="shared" si="1207"/>
        <v>0</v>
      </c>
      <c r="CU234" s="22">
        <f>CU198</f>
        <v>0</v>
      </c>
      <c r="CV234" s="22">
        <f t="shared" si="1208"/>
        <v>0</v>
      </c>
      <c r="CW234" s="22">
        <f>CW198</f>
        <v>0</v>
      </c>
      <c r="CX234" s="22">
        <f t="shared" si="1209"/>
        <v>0</v>
      </c>
      <c r="CY234" s="42">
        <f>CY198</f>
        <v>0</v>
      </c>
      <c r="CZ234" s="22">
        <f t="shared" si="1210"/>
        <v>0</v>
      </c>
      <c r="DA234" s="12"/>
    </row>
    <row r="235" spans="1:107" x14ac:dyDescent="0.3">
      <c r="A235" s="31"/>
      <c r="B235" s="73" t="s">
        <v>27</v>
      </c>
      <c r="C235" s="73"/>
      <c r="D235" s="22">
        <f>D78+D79+D86+D88+D89</f>
        <v>175887.3</v>
      </c>
      <c r="E235" s="22">
        <f>E78+E79+E86+E88+E89</f>
        <v>12263.9</v>
      </c>
      <c r="F235" s="22">
        <f t="shared" si="988"/>
        <v>188151.19999999998</v>
      </c>
      <c r="G235" s="22">
        <f>G78+G79+G86+G88+G89</f>
        <v>21646.007999999998</v>
      </c>
      <c r="H235" s="22">
        <f t="shared" si="1165"/>
        <v>209797.20799999998</v>
      </c>
      <c r="I235" s="22">
        <f>I78+I79+I86+I88+I89</f>
        <v>0</v>
      </c>
      <c r="J235" s="22">
        <f t="shared" si="1166"/>
        <v>209797.20799999998</v>
      </c>
      <c r="K235" s="22">
        <f>K78+K79+K86+K88+K89</f>
        <v>0</v>
      </c>
      <c r="L235" s="22">
        <f t="shared" si="1167"/>
        <v>209797.20799999998</v>
      </c>
      <c r="M235" s="22">
        <f>M78+M79+M86+M88+M89</f>
        <v>0</v>
      </c>
      <c r="N235" s="22">
        <f t="shared" si="1168"/>
        <v>209797.20799999998</v>
      </c>
      <c r="O235" s="22">
        <f>O78+O79+O86+O88+O89</f>
        <v>0</v>
      </c>
      <c r="P235" s="22">
        <f t="shared" si="1169"/>
        <v>209797.20799999998</v>
      </c>
      <c r="Q235" s="22">
        <f>Q78+Q79+Q86+Q88+Q89</f>
        <v>0</v>
      </c>
      <c r="R235" s="22">
        <f t="shared" si="1170"/>
        <v>209797.20799999998</v>
      </c>
      <c r="S235" s="22">
        <f>S78+S79+S86+S88+S89</f>
        <v>0</v>
      </c>
      <c r="T235" s="22">
        <f t="shared" si="1171"/>
        <v>209797.20799999998</v>
      </c>
      <c r="U235" s="22">
        <f>U78+U79+U86+U88+U89</f>
        <v>0</v>
      </c>
      <c r="V235" s="22">
        <f t="shared" si="1172"/>
        <v>209797.20799999998</v>
      </c>
      <c r="W235" s="22">
        <f>W78+W79+W86+W88+W89</f>
        <v>0</v>
      </c>
      <c r="X235" s="22">
        <f t="shared" si="1173"/>
        <v>209797.20799999998</v>
      </c>
      <c r="Y235" s="22">
        <f>Y78+Y79+Y86+Y88+Y89</f>
        <v>0</v>
      </c>
      <c r="Z235" s="22">
        <f t="shared" si="1174"/>
        <v>209797.20799999998</v>
      </c>
      <c r="AA235" s="22">
        <f>AA78+AA79+AA86+AA88+AA89</f>
        <v>0</v>
      </c>
      <c r="AB235" s="22">
        <f t="shared" si="1175"/>
        <v>209797.20799999998</v>
      </c>
      <c r="AC235" s="22">
        <f>AC78+AC79+AC86+AC88+AC89</f>
        <v>0</v>
      </c>
      <c r="AD235" s="22">
        <f t="shared" si="1176"/>
        <v>209797.20799999998</v>
      </c>
      <c r="AE235" s="22">
        <f>AE78+AE79+AE86+AE88+AE89</f>
        <v>0</v>
      </c>
      <c r="AF235" s="22">
        <f t="shared" si="1177"/>
        <v>209797.20799999998</v>
      </c>
      <c r="AG235" s="22">
        <f>AG78+AG79+AG86+AG88+AG89</f>
        <v>0</v>
      </c>
      <c r="AH235" s="22">
        <f t="shared" si="1178"/>
        <v>209797.20799999998</v>
      </c>
      <c r="AI235" s="22">
        <f>AI78+AI79+AI86+AI88+AI89</f>
        <v>0</v>
      </c>
      <c r="AJ235" s="22">
        <f t="shared" si="1179"/>
        <v>209797.20799999998</v>
      </c>
      <c r="AK235" s="22">
        <f>AK78+AK79+AK86+AK88+AK89</f>
        <v>0</v>
      </c>
      <c r="AL235" s="22">
        <f t="shared" si="1180"/>
        <v>209797.20799999998</v>
      </c>
      <c r="AM235" s="22">
        <f>AM78+AM79+AM86+AM88+AM89</f>
        <v>0</v>
      </c>
      <c r="AN235" s="22">
        <f t="shared" si="1181"/>
        <v>209797.20799999998</v>
      </c>
      <c r="AO235" s="22">
        <f>AO78+AO79+AO86+AO88+AO89</f>
        <v>0</v>
      </c>
      <c r="AP235" s="22">
        <f t="shared" si="1182"/>
        <v>209797.20799999998</v>
      </c>
      <c r="AQ235" s="42">
        <f>AQ78+AQ79+AQ86+AQ88+AQ89+AQ123</f>
        <v>13660</v>
      </c>
      <c r="AR235" s="22">
        <f t="shared" si="1183"/>
        <v>223457.20799999998</v>
      </c>
      <c r="AS235" s="22">
        <f>AS78+AS79+AS86+AS88+AS89</f>
        <v>18556.900000000001</v>
      </c>
      <c r="AT235" s="22">
        <f>AT78+AT79+AT86+AT88+AT89</f>
        <v>-12263.9</v>
      </c>
      <c r="AU235" s="22">
        <f t="shared" si="990"/>
        <v>6293.0000000000018</v>
      </c>
      <c r="AV235" s="22">
        <f>AV78+AV79+AV86+AV88+AV89</f>
        <v>0</v>
      </c>
      <c r="AW235" s="22">
        <f t="shared" si="1184"/>
        <v>6293.0000000000018</v>
      </c>
      <c r="AX235" s="22">
        <f>AX78+AX79+AX86+AX88+AX89</f>
        <v>0</v>
      </c>
      <c r="AY235" s="22">
        <f t="shared" si="1185"/>
        <v>6293.0000000000018</v>
      </c>
      <c r="AZ235" s="22">
        <f>AZ78+AZ79+AZ86+AZ88+AZ89</f>
        <v>0</v>
      </c>
      <c r="BA235" s="22">
        <f t="shared" si="1186"/>
        <v>6293.0000000000018</v>
      </c>
      <c r="BB235" s="22">
        <f>BB78+BB79+BB86+BB88+BB89</f>
        <v>0</v>
      </c>
      <c r="BC235" s="22">
        <f t="shared" si="1187"/>
        <v>6293.0000000000018</v>
      </c>
      <c r="BD235" s="22">
        <f>BD78+BD79+BD86+BD88+BD89</f>
        <v>0</v>
      </c>
      <c r="BE235" s="22">
        <f t="shared" si="1188"/>
        <v>6293.0000000000018</v>
      </c>
      <c r="BF235" s="22">
        <f>BF78+BF79+BF86+BF88+BF89</f>
        <v>0</v>
      </c>
      <c r="BG235" s="22">
        <f t="shared" si="1189"/>
        <v>6293.0000000000018</v>
      </c>
      <c r="BH235" s="22">
        <f>BH78+BH79+BH86+BH88+BH89</f>
        <v>0</v>
      </c>
      <c r="BI235" s="22">
        <f t="shared" si="1190"/>
        <v>6293.0000000000018</v>
      </c>
      <c r="BJ235" s="22">
        <f>BJ78+BJ79+BJ86+BJ88+BJ89</f>
        <v>0</v>
      </c>
      <c r="BK235" s="22">
        <f t="shared" si="1191"/>
        <v>6293.0000000000018</v>
      </c>
      <c r="BL235" s="22">
        <f>BL78+BL79+BL86+BL88+BL89</f>
        <v>0</v>
      </c>
      <c r="BM235" s="22">
        <f t="shared" si="1192"/>
        <v>6293.0000000000018</v>
      </c>
      <c r="BN235" s="22">
        <f>BN78+BN79+BN86+BN88+BN89</f>
        <v>0</v>
      </c>
      <c r="BO235" s="22">
        <f t="shared" si="1193"/>
        <v>6293.0000000000018</v>
      </c>
      <c r="BP235" s="22">
        <f>BP78+BP79+BP86+BP88+BP89</f>
        <v>0</v>
      </c>
      <c r="BQ235" s="22">
        <f t="shared" si="1194"/>
        <v>6293.0000000000018</v>
      </c>
      <c r="BR235" s="22">
        <f>BR78+BR79+BR86+BR88+BR89</f>
        <v>0</v>
      </c>
      <c r="BS235" s="22">
        <f t="shared" si="1195"/>
        <v>6293.0000000000018</v>
      </c>
      <c r="BT235" s="22">
        <f>BT78+BT79+BT86+BT88+BT89</f>
        <v>0</v>
      </c>
      <c r="BU235" s="22">
        <f t="shared" si="1196"/>
        <v>6293.0000000000018</v>
      </c>
      <c r="BV235" s="42">
        <f>BV78+BV79+BV86+BV88+BV89+BV123</f>
        <v>0</v>
      </c>
      <c r="BW235" s="22">
        <f t="shared" si="1197"/>
        <v>6293.0000000000018</v>
      </c>
      <c r="BX235" s="22">
        <f>BX78+BX79+BX86+BX88+BX89</f>
        <v>0</v>
      </c>
      <c r="BY235" s="22">
        <f>BY78+BY79+BY86+BY88+BY89</f>
        <v>0</v>
      </c>
      <c r="BZ235" s="22">
        <f t="shared" si="991"/>
        <v>0</v>
      </c>
      <c r="CA235" s="22">
        <f>CA78+CA79+CA86+CA88+CA89</f>
        <v>0</v>
      </c>
      <c r="CB235" s="22">
        <f t="shared" si="1198"/>
        <v>0</v>
      </c>
      <c r="CC235" s="22">
        <f>CC78+CC79+CC86+CC88+CC89</f>
        <v>0</v>
      </c>
      <c r="CD235" s="22">
        <f t="shared" si="1199"/>
        <v>0</v>
      </c>
      <c r="CE235" s="22">
        <f>CE78+CE79+CE86+CE88+CE89</f>
        <v>0</v>
      </c>
      <c r="CF235" s="22">
        <f t="shared" si="1200"/>
        <v>0</v>
      </c>
      <c r="CG235" s="22">
        <f>CG78+CG79+CG86+CG88+CG89</f>
        <v>0</v>
      </c>
      <c r="CH235" s="22">
        <f t="shared" si="1201"/>
        <v>0</v>
      </c>
      <c r="CI235" s="22">
        <f>CI78+CI79+CI86+CI88+CI89</f>
        <v>0</v>
      </c>
      <c r="CJ235" s="22">
        <f t="shared" si="1202"/>
        <v>0</v>
      </c>
      <c r="CK235" s="22">
        <f>CK78+CK79+CK86+CK88+CK89</f>
        <v>0</v>
      </c>
      <c r="CL235" s="22">
        <f t="shared" si="1203"/>
        <v>0</v>
      </c>
      <c r="CM235" s="22">
        <f>CM78+CM79+CM86+CM88+CM89</f>
        <v>0</v>
      </c>
      <c r="CN235" s="22">
        <f t="shared" si="1204"/>
        <v>0</v>
      </c>
      <c r="CO235" s="22">
        <f>CO78+CO79+CO86+CO88+CO89</f>
        <v>0</v>
      </c>
      <c r="CP235" s="22">
        <f t="shared" si="1205"/>
        <v>0</v>
      </c>
      <c r="CQ235" s="22">
        <f>CQ78+CQ79+CQ86+CQ88+CQ89</f>
        <v>0</v>
      </c>
      <c r="CR235" s="22">
        <f t="shared" si="1206"/>
        <v>0</v>
      </c>
      <c r="CS235" s="22">
        <f>CS78+CS79+CS86+CS88+CS89</f>
        <v>0</v>
      </c>
      <c r="CT235" s="22">
        <f t="shared" si="1207"/>
        <v>0</v>
      </c>
      <c r="CU235" s="22">
        <f>CU78+CU79+CU86+CU88+CU89</f>
        <v>0</v>
      </c>
      <c r="CV235" s="22">
        <f t="shared" si="1208"/>
        <v>0</v>
      </c>
      <c r="CW235" s="22">
        <f>CW78+CW79+CW86+CW88+CW89</f>
        <v>0</v>
      </c>
      <c r="CX235" s="22">
        <f t="shared" si="1209"/>
        <v>0</v>
      </c>
      <c r="CY235" s="42">
        <f>CY78+CY79+CY86+CY88+CY89+CY123</f>
        <v>0</v>
      </c>
      <c r="CZ235" s="22">
        <f t="shared" si="1210"/>
        <v>0</v>
      </c>
      <c r="DA235" s="12"/>
    </row>
    <row r="236" spans="1:107" x14ac:dyDescent="0.3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43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43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43"/>
      <c r="CZ236" s="20"/>
      <c r="DA236" s="14"/>
    </row>
  </sheetData>
  <autoFilter ref="A14:DC235">
    <filterColumn colId="105">
      <filters blank="1"/>
    </filterColumn>
  </autoFilter>
  <mergeCells count="133">
    <mergeCell ref="CY13:CY14"/>
    <mergeCell ref="CZ13:CZ14"/>
    <mergeCell ref="A9:CZ9"/>
    <mergeCell ref="A10:CZ11"/>
    <mergeCell ref="E13:E14"/>
    <mergeCell ref="D13:D14"/>
    <mergeCell ref="CW13:CW14"/>
    <mergeCell ref="CX13:CX14"/>
    <mergeCell ref="CU13:CU14"/>
    <mergeCell ref="CV13:CV14"/>
    <mergeCell ref="CS13:CS14"/>
    <mergeCell ref="CT13:CT14"/>
    <mergeCell ref="F13:F14"/>
    <mergeCell ref="L13:L14"/>
    <mergeCell ref="G13:G14"/>
    <mergeCell ref="O13:O14"/>
    <mergeCell ref="CQ13:CQ14"/>
    <mergeCell ref="CR13:CR14"/>
    <mergeCell ref="CO13:CO14"/>
    <mergeCell ref="CP13:CP14"/>
    <mergeCell ref="A13:A14"/>
    <mergeCell ref="B13:B14"/>
    <mergeCell ref="C13:C14"/>
    <mergeCell ref="N13:N14"/>
    <mergeCell ref="BB13:BB14"/>
    <mergeCell ref="BC13:BC14"/>
    <mergeCell ref="BZ13:BZ14"/>
    <mergeCell ref="CA13:CA14"/>
    <mergeCell ref="BD13:BD14"/>
    <mergeCell ref="BE13:BE14"/>
    <mergeCell ref="BH13:BH14"/>
    <mergeCell ref="BI13:BI14"/>
    <mergeCell ref="S13:S14"/>
    <mergeCell ref="AE13:AE14"/>
    <mergeCell ref="AO13:AO14"/>
    <mergeCell ref="AP13:AP14"/>
    <mergeCell ref="BV13:BV14"/>
    <mergeCell ref="BW13:BW14"/>
    <mergeCell ref="AA13:AA14"/>
    <mergeCell ref="AB13:AB14"/>
    <mergeCell ref="AZ13:AZ14"/>
    <mergeCell ref="AD13:AD14"/>
    <mergeCell ref="B225:C225"/>
    <mergeCell ref="BJ13:BJ14"/>
    <mergeCell ref="BK13:BK14"/>
    <mergeCell ref="CI13:CI14"/>
    <mergeCell ref="H13:H14"/>
    <mergeCell ref="I13:I14"/>
    <mergeCell ref="J13:J14"/>
    <mergeCell ref="AC13:AC14"/>
    <mergeCell ref="AX13:AX14"/>
    <mergeCell ref="B40:B41"/>
    <mergeCell ref="B34:B35"/>
    <mergeCell ref="BP13:BP14"/>
    <mergeCell ref="BQ13:BQ14"/>
    <mergeCell ref="AU13:AU14"/>
    <mergeCell ref="BA13:BA14"/>
    <mergeCell ref="AS13:AS14"/>
    <mergeCell ref="AV13:AV14"/>
    <mergeCell ref="AW13:AW14"/>
    <mergeCell ref="AT13:AT14"/>
    <mergeCell ref="AM13:AM14"/>
    <mergeCell ref="AN13:AN14"/>
    <mergeCell ref="W13:W14"/>
    <mergeCell ref="X13:X14"/>
    <mergeCell ref="Z13:Z14"/>
    <mergeCell ref="A34:A35"/>
    <mergeCell ref="A198:A199"/>
    <mergeCell ref="B60:B61"/>
    <mergeCell ref="A60:A61"/>
    <mergeCell ref="B62:B63"/>
    <mergeCell ref="A62:A63"/>
    <mergeCell ref="A64:A65"/>
    <mergeCell ref="B224:C224"/>
    <mergeCell ref="B221:C221"/>
    <mergeCell ref="B222:C222"/>
    <mergeCell ref="B223:C223"/>
    <mergeCell ref="B64:B65"/>
    <mergeCell ref="B198:B199"/>
    <mergeCell ref="A40:A41"/>
    <mergeCell ref="K13:K14"/>
    <mergeCell ref="AY13:AY14"/>
    <mergeCell ref="M13:M14"/>
    <mergeCell ref="Y13:Y14"/>
    <mergeCell ref="T13:T14"/>
    <mergeCell ref="U13:U14"/>
    <mergeCell ref="Q13:Q14"/>
    <mergeCell ref="R13:R14"/>
    <mergeCell ref="P13:P14"/>
    <mergeCell ref="AI13:AI14"/>
    <mergeCell ref="AJ13:AJ14"/>
    <mergeCell ref="AK13:AK14"/>
    <mergeCell ref="AL13:AL14"/>
    <mergeCell ref="AG13:AG14"/>
    <mergeCell ref="AH13:AH14"/>
    <mergeCell ref="V13:V14"/>
    <mergeCell ref="AF13:AF14"/>
    <mergeCell ref="AQ13:AQ14"/>
    <mergeCell ref="AR13:AR14"/>
    <mergeCell ref="B235:C235"/>
    <mergeCell ref="B234:C234"/>
    <mergeCell ref="B233:C233"/>
    <mergeCell ref="B229:C229"/>
    <mergeCell ref="B232:C232"/>
    <mergeCell ref="B231:C231"/>
    <mergeCell ref="B230:C230"/>
    <mergeCell ref="B228:C228"/>
    <mergeCell ref="B226:C226"/>
    <mergeCell ref="B227:C227"/>
    <mergeCell ref="CN13:CN14"/>
    <mergeCell ref="BF13:BF14"/>
    <mergeCell ref="BG13:BG14"/>
    <mergeCell ref="CK13:CK14"/>
    <mergeCell ref="CL13:CL14"/>
    <mergeCell ref="CG13:CG14"/>
    <mergeCell ref="CH13:CH14"/>
    <mergeCell ref="CF13:CF14"/>
    <mergeCell ref="BL13:BL14"/>
    <mergeCell ref="BM13:BM14"/>
    <mergeCell ref="BN13:BN14"/>
    <mergeCell ref="BO13:BO14"/>
    <mergeCell ref="CE13:CE14"/>
    <mergeCell ref="CC13:CC14"/>
    <mergeCell ref="CD13:CD14"/>
    <mergeCell ref="CM13:CM14"/>
    <mergeCell ref="CB13:CB14"/>
    <mergeCell ref="CJ13:CJ14"/>
    <mergeCell ref="BY13:BY14"/>
    <mergeCell ref="BX13:BX14"/>
    <mergeCell ref="BR13:BR14"/>
    <mergeCell ref="BS13:BS14"/>
    <mergeCell ref="BT13:BT14"/>
    <mergeCell ref="BU13:BU14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2023-11-28T11:39:42Z</cp:lastPrinted>
  <dcterms:created xsi:type="dcterms:W3CDTF">2014-02-04T08:37:28Z</dcterms:created>
  <dcterms:modified xsi:type="dcterms:W3CDTF">2023-11-28T11:47:48Z</dcterms:modified>
</cp:coreProperties>
</file>