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P:\!_МЕСЯЦ_!\Отчет за 2023 год в ПГД и КСП\Проект решения с приложениями (179)\"/>
    </mc:Choice>
  </mc:AlternateContent>
  <bookViews>
    <workbookView xWindow="0" yWindow="0" windowWidth="23040" windowHeight="9384"/>
  </bookViews>
  <sheets>
    <sheet name="на 01.01.2024" sheetId="2" r:id="rId1"/>
  </sheets>
  <definedNames>
    <definedName name="_xlnm._FilterDatabase" localSheetId="0" hidden="1">'на 01.01.2024'!$A$10:$F$606</definedName>
    <definedName name="APPT" localSheetId="0">'на 01.01.2024'!$A$21</definedName>
    <definedName name="FIO" localSheetId="0">'на 01.01.2024'!$F$21</definedName>
    <definedName name="LAST_CELL" localSheetId="0">'на 01.01.2024'!#REF!</definedName>
    <definedName name="SIGN" localSheetId="0">'на 01.01.2024'!$A$21:$F$23</definedName>
    <definedName name="XDO_?AMOUNT?">#REF!</definedName>
    <definedName name="XDO_?BANK_ACC_NUM?">#REF!</definedName>
    <definedName name="XDO_?BANK_ACCOUNT_NUM_OPO?">#REF!</definedName>
    <definedName name="XDO_?BCC_CODE?">#REF!</definedName>
    <definedName name="XDO_?BUDGET_NAME?">#REF!</definedName>
    <definedName name="XDO_?CHIEF_DEP_NAME?">#REF!</definedName>
    <definedName name="XDO_?CHIEF_DEP_POST?">#REF!</definedName>
    <definedName name="XDO_?CHIEF_NAME?">#REF!</definedName>
    <definedName name="XDO_?CHIEF_POST?">#REF!</definedName>
    <definedName name="XDO_?CLERK_NAME?">#REF!</definedName>
    <definedName name="XDO_?CLERK_PHONE?">#REF!</definedName>
    <definedName name="XDO_?CLERK_POST?">#REF!</definedName>
    <definedName name="XDO_?DOC_REG_NUMBER?">#REF!</definedName>
    <definedName name="XDO_?OKATO?">#REF!</definedName>
    <definedName name="XDO_?OKPO?">#REF!</definedName>
    <definedName name="XDO_?PP_DATE?">#REF!</definedName>
    <definedName name="XDO_?PP_NUM?">#REF!</definedName>
    <definedName name="XDO_?RECEIVER_INN?">#REF!</definedName>
    <definedName name="XDO_?RECEIVER_KPP?">#REF!</definedName>
    <definedName name="XDO_?RECEIVER_TOFK_NAME?">#REF!</definedName>
    <definedName name="XDO_?REPORT_DATE?">#REF!</definedName>
    <definedName name="XDO_?REPORT_DATE_1?">#REF!</definedName>
    <definedName name="XDO_?REPORT_DATE_2?">#REF!</definedName>
    <definedName name="XDO_?SUBS_CODE?">#REF!</definedName>
    <definedName name="XDO_?TOFK_CODE?">#REF!</definedName>
    <definedName name="XDO_?TOFK_CODE_OP?">#REF!</definedName>
    <definedName name="XDO_?TOFK_NAME?">#REF!</definedName>
    <definedName name="XDO_?TOFK_NAME_OP?">#REF!</definedName>
    <definedName name="XDO_?TOFK_NAME2?">#REF!</definedName>
    <definedName name="XDO_?TOT_AMOUNT?">#REF!</definedName>
    <definedName name="XDO_?USER_DEPARTMENT?">#REF!</definedName>
    <definedName name="XDO_?USER_DEPARTMENT2?">#REF!</definedName>
    <definedName name="XDO_GROUP_?LINE?">#REF!</definedName>
    <definedName name="_xlnm.Print_Titles" localSheetId="0">'на 01.01.2024'!$11:$11</definedName>
    <definedName name="о">#REF!</definedName>
    <definedName name="_xlnm.Print_Area" localSheetId="0">'на 01.01.2024'!$A$1:$F$606</definedName>
    <definedName name="оля">#REF!</definedName>
  </definedNames>
  <calcPr calcId="152511"/>
</workbook>
</file>

<file path=xl/calcChain.xml><?xml version="1.0" encoding="utf-8"?>
<calcChain xmlns="http://schemas.openxmlformats.org/spreadsheetml/2006/main">
  <c r="F14" i="2" l="1"/>
  <c r="F16" i="2"/>
  <c r="F18" i="2"/>
  <c r="F21" i="2"/>
  <c r="F28" i="2"/>
  <c r="F29" i="2"/>
  <c r="F37" i="2"/>
  <c r="F38" i="2"/>
  <c r="F40" i="2"/>
  <c r="F42" i="2"/>
  <c r="F43" i="2"/>
  <c r="F44" i="2"/>
  <c r="F60" i="2"/>
  <c r="F62" i="2"/>
  <c r="F64" i="2"/>
  <c r="F66" i="2"/>
  <c r="F68" i="2"/>
  <c r="F76" i="2"/>
  <c r="F77" i="2"/>
  <c r="F78" i="2"/>
  <c r="F80" i="2"/>
  <c r="F84" i="2"/>
  <c r="F94" i="2"/>
  <c r="F96" i="2"/>
  <c r="F98" i="2"/>
  <c r="F100" i="2"/>
  <c r="F102" i="2"/>
  <c r="F104" i="2"/>
  <c r="F107" i="2"/>
  <c r="F108" i="2"/>
  <c r="F110" i="2"/>
  <c r="F115" i="2"/>
  <c r="F117" i="2"/>
  <c r="F121" i="2"/>
  <c r="F122" i="2"/>
  <c r="F123" i="2"/>
  <c r="F124" i="2"/>
  <c r="F125" i="2"/>
  <c r="F126" i="2"/>
  <c r="F127" i="2"/>
  <c r="F128" i="2"/>
  <c r="F129" i="2"/>
  <c r="F130" i="2"/>
  <c r="F131" i="2"/>
  <c r="F132" i="2"/>
  <c r="F133" i="2"/>
  <c r="F134" i="2"/>
  <c r="F135" i="2"/>
  <c r="F136" i="2"/>
  <c r="F138" i="2"/>
  <c r="F140" i="2"/>
  <c r="F141" i="2"/>
  <c r="F145" i="2"/>
  <c r="F147" i="2"/>
  <c r="F154" i="2"/>
  <c r="F156" i="2"/>
  <c r="F160" i="2"/>
  <c r="F166" i="2"/>
  <c r="F167" i="2"/>
  <c r="F168" i="2"/>
  <c r="F169" i="2"/>
  <c r="F170" i="2"/>
  <c r="F171" i="2"/>
  <c r="F172" i="2"/>
  <c r="F174" i="2"/>
  <c r="F175" i="2"/>
  <c r="F176" i="2"/>
  <c r="F178" i="2"/>
  <c r="F180" i="2"/>
  <c r="F184" i="2"/>
  <c r="F185" i="2"/>
  <c r="F186" i="2"/>
  <c r="F187" i="2"/>
  <c r="F188" i="2"/>
  <c r="F189" i="2"/>
  <c r="F190" i="2"/>
  <c r="F192" i="2"/>
  <c r="F193" i="2"/>
  <c r="F195" i="2"/>
  <c r="F196" i="2"/>
  <c r="F197" i="2"/>
  <c r="F199" i="2"/>
  <c r="F200" i="2"/>
  <c r="F201" i="2"/>
  <c r="F202" i="2"/>
  <c r="F203" i="2"/>
  <c r="F205" i="2"/>
  <c r="F207" i="2"/>
  <c r="F208" i="2"/>
  <c r="F209" i="2"/>
  <c r="F210" i="2"/>
  <c r="F212" i="2"/>
  <c r="F215" i="2"/>
  <c r="F216" i="2"/>
  <c r="F217" i="2"/>
  <c r="F219" i="2"/>
  <c r="F220" i="2"/>
  <c r="F221" i="2"/>
  <c r="F223" i="2"/>
  <c r="F224" i="2"/>
  <c r="F225" i="2"/>
  <c r="F227" i="2"/>
  <c r="F228" i="2"/>
  <c r="F229" i="2"/>
  <c r="F230" i="2"/>
  <c r="F231" i="2"/>
  <c r="F232" i="2"/>
  <c r="F233" i="2"/>
  <c r="F235" i="2"/>
  <c r="F236" i="2"/>
  <c r="F237" i="2"/>
  <c r="F238" i="2"/>
  <c r="F239" i="2"/>
  <c r="F240" i="2"/>
  <c r="F241" i="2"/>
  <c r="F242" i="2"/>
  <c r="F244" i="2"/>
  <c r="F245" i="2"/>
  <c r="F247" i="2"/>
  <c r="F248" i="2"/>
  <c r="F249" i="2"/>
  <c r="F252" i="2"/>
  <c r="F253" i="2"/>
  <c r="F254" i="2"/>
  <c r="F256" i="2"/>
  <c r="F257" i="2"/>
  <c r="F258" i="2"/>
  <c r="F259" i="2"/>
  <c r="F260" i="2"/>
  <c r="F263" i="2"/>
  <c r="F269" i="2"/>
  <c r="F271" i="2"/>
  <c r="F275" i="2"/>
  <c r="F278" i="2"/>
  <c r="F282" i="2"/>
  <c r="F284" i="2"/>
  <c r="F291" i="2"/>
  <c r="F293" i="2"/>
  <c r="F294" i="2"/>
  <c r="F303" i="2"/>
  <c r="F306" i="2"/>
  <c r="F307" i="2"/>
  <c r="F308" i="2"/>
  <c r="F310" i="2"/>
  <c r="F321" i="2"/>
  <c r="F322" i="2"/>
  <c r="F323" i="2"/>
  <c r="F324" i="2"/>
  <c r="F325" i="2"/>
  <c r="F326" i="2"/>
  <c r="F327" i="2"/>
  <c r="F328" i="2"/>
  <c r="F330" i="2"/>
  <c r="F331" i="2"/>
  <c r="F332" i="2"/>
  <c r="F333" i="2"/>
  <c r="F334" i="2"/>
  <c r="F336" i="2"/>
  <c r="F337" i="2"/>
  <c r="F343" i="2"/>
  <c r="F346" i="2"/>
  <c r="F348" i="2"/>
  <c r="F354" i="2"/>
  <c r="F357" i="2"/>
  <c r="F361" i="2"/>
  <c r="F368" i="2"/>
  <c r="F374" i="2"/>
  <c r="F379" i="2"/>
  <c r="F383" i="2"/>
  <c r="F390" i="2"/>
  <c r="F393" i="2"/>
  <c r="F396" i="2"/>
  <c r="F402" i="2"/>
  <c r="F405" i="2"/>
  <c r="F409" i="2"/>
  <c r="F416" i="2"/>
  <c r="F419" i="2"/>
  <c r="F422" i="2"/>
  <c r="F426" i="2"/>
  <c r="F427" i="2"/>
  <c r="F431" i="2"/>
  <c r="F436" i="2"/>
  <c r="F440" i="2"/>
  <c r="F441" i="2"/>
  <c r="F449" i="2"/>
  <c r="F450" i="2"/>
  <c r="F451" i="2"/>
  <c r="F456" i="2"/>
  <c r="F458" i="2"/>
  <c r="F460" i="2"/>
  <c r="F463" i="2"/>
  <c r="F469" i="2"/>
  <c r="F472" i="2"/>
  <c r="F473" i="2"/>
  <c r="F474" i="2"/>
  <c r="F475" i="2"/>
  <c r="F478" i="2"/>
  <c r="F479" i="2"/>
  <c r="F480" i="2"/>
  <c r="F483" i="2"/>
  <c r="F485" i="2"/>
  <c r="F489" i="2"/>
  <c r="F490" i="2"/>
  <c r="F491" i="2"/>
  <c r="F501" i="2"/>
  <c r="F502" i="2"/>
  <c r="F505" i="2"/>
  <c r="F512" i="2"/>
  <c r="F513" i="2"/>
  <c r="F515" i="2"/>
  <c r="F518" i="2"/>
  <c r="F519" i="2"/>
  <c r="F520" i="2"/>
  <c r="F521" i="2"/>
  <c r="F522" i="2"/>
  <c r="F532" i="2"/>
  <c r="F533" i="2"/>
  <c r="F535" i="2"/>
  <c r="F536" i="2"/>
  <c r="F547" i="2"/>
  <c r="F548" i="2"/>
  <c r="F550" i="2"/>
  <c r="F551" i="2"/>
  <c r="F559" i="2"/>
  <c r="F568" i="2"/>
  <c r="F569" i="2"/>
  <c r="F570" i="2"/>
  <c r="F571" i="2"/>
  <c r="F572" i="2"/>
  <c r="F576" i="2"/>
  <c r="F577" i="2"/>
  <c r="F578" i="2"/>
  <c r="F579" i="2"/>
  <c r="F580" i="2"/>
  <c r="F581" i="2"/>
  <c r="F587" i="2"/>
  <c r="F589" i="2"/>
  <c r="F591" i="2"/>
  <c r="F594" i="2"/>
  <c r="F600" i="2"/>
  <c r="F601" i="2"/>
  <c r="D12" i="2" l="1"/>
  <c r="D22" i="2"/>
  <c r="D25" i="2"/>
  <c r="D27" i="2"/>
  <c r="D30" i="2"/>
  <c r="D32" i="2"/>
  <c r="D34" i="2"/>
  <c r="D36" i="2"/>
  <c r="D59" i="2"/>
  <c r="D109" i="2"/>
  <c r="D111" i="2"/>
  <c r="D114" i="2"/>
  <c r="D116" i="2"/>
  <c r="D118" i="2"/>
  <c r="D120" i="2"/>
  <c r="D137" i="2"/>
  <c r="D142" i="2"/>
  <c r="D148" i="2"/>
  <c r="D151" i="2"/>
  <c r="D153" i="2"/>
  <c r="D159" i="2"/>
  <c r="D162" i="2"/>
  <c r="D164" i="2"/>
  <c r="D173" i="2"/>
  <c r="D177" i="2"/>
  <c r="D179" i="2"/>
  <c r="D181" i="2"/>
  <c r="D183" i="2"/>
  <c r="D265" i="2"/>
  <c r="D270" i="2"/>
  <c r="D276" i="2"/>
  <c r="D280" i="2"/>
  <c r="D296" i="2"/>
  <c r="D313" i="2"/>
  <c r="D340" i="2"/>
  <c r="D350" i="2"/>
  <c r="D364" i="2"/>
  <c r="D376" i="2"/>
  <c r="D386" i="2"/>
  <c r="D398" i="2"/>
  <c r="D412" i="2"/>
  <c r="D424" i="2"/>
  <c r="D429" i="2"/>
  <c r="D445" i="2"/>
  <c r="D455" i="2"/>
  <c r="D477" i="2"/>
  <c r="D494" i="2"/>
  <c r="D504" i="2"/>
  <c r="D514" i="2"/>
  <c r="D526" i="2"/>
  <c r="D534" i="2"/>
  <c r="D544" i="2"/>
  <c r="D553" i="2"/>
  <c r="D555" i="2"/>
  <c r="D558" i="2"/>
  <c r="D575" i="2"/>
  <c r="D606" i="2" l="1"/>
  <c r="E173" i="2"/>
  <c r="F173" i="2" s="1"/>
  <c r="E116" i="2"/>
  <c r="F116" i="2" s="1"/>
  <c r="E12" i="2" l="1"/>
  <c r="F12" i="2" s="1"/>
  <c r="E514" i="2" l="1"/>
  <c r="F514" i="2" s="1"/>
  <c r="E575" i="2" l="1"/>
  <c r="F575" i="2" s="1"/>
  <c r="E558" i="2"/>
  <c r="F558" i="2" s="1"/>
  <c r="E555" i="2"/>
  <c r="E553" i="2"/>
  <c r="E544" i="2"/>
  <c r="F544" i="2" s="1"/>
  <c r="E534" i="2"/>
  <c r="F534" i="2" s="1"/>
  <c r="E526" i="2"/>
  <c r="F526" i="2" s="1"/>
  <c r="E504" i="2"/>
  <c r="F504" i="2" s="1"/>
  <c r="E494" i="2"/>
  <c r="F494" i="2" s="1"/>
  <c r="E477" i="2"/>
  <c r="F477" i="2" s="1"/>
  <c r="E455" i="2"/>
  <c r="F455" i="2" s="1"/>
  <c r="E445" i="2"/>
  <c r="F445" i="2" s="1"/>
  <c r="E429" i="2"/>
  <c r="F429" i="2" s="1"/>
  <c r="E424" i="2"/>
  <c r="F424" i="2" s="1"/>
  <c r="E412" i="2"/>
  <c r="F412" i="2" s="1"/>
  <c r="E398" i="2"/>
  <c r="F398" i="2" s="1"/>
  <c r="E386" i="2"/>
  <c r="F386" i="2" s="1"/>
  <c r="E376" i="2"/>
  <c r="F376" i="2" s="1"/>
  <c r="E364" i="2"/>
  <c r="F364" i="2" s="1"/>
  <c r="E350" i="2"/>
  <c r="F350" i="2" s="1"/>
  <c r="E340" i="2"/>
  <c r="F340" i="2" s="1"/>
  <c r="E313" i="2"/>
  <c r="F313" i="2" s="1"/>
  <c r="E296" i="2"/>
  <c r="F296" i="2" s="1"/>
  <c r="E280" i="2"/>
  <c r="F280" i="2" s="1"/>
  <c r="E276" i="2"/>
  <c r="F276" i="2" s="1"/>
  <c r="E270" i="2"/>
  <c r="F270" i="2" s="1"/>
  <c r="E265" i="2"/>
  <c r="F265" i="2" s="1"/>
  <c r="E183" i="2"/>
  <c r="F183" i="2" s="1"/>
  <c r="E181" i="2"/>
  <c r="E179" i="2"/>
  <c r="F179" i="2" s="1"/>
  <c r="E177" i="2"/>
  <c r="F177" i="2" s="1"/>
  <c r="E164" i="2"/>
  <c r="F164" i="2" s="1"/>
  <c r="E162" i="2"/>
  <c r="E159" i="2"/>
  <c r="F159" i="2" s="1"/>
  <c r="E153" i="2"/>
  <c r="F153" i="2" s="1"/>
  <c r="E151" i="2"/>
  <c r="E148" i="2"/>
  <c r="E142" i="2"/>
  <c r="F142" i="2" s="1"/>
  <c r="E137" i="2"/>
  <c r="F137" i="2" s="1"/>
  <c r="E120" i="2"/>
  <c r="F120" i="2" s="1"/>
  <c r="E111" i="2"/>
  <c r="E118" i="2"/>
  <c r="E114" i="2"/>
  <c r="F114" i="2" s="1"/>
  <c r="E109" i="2"/>
  <c r="F109" i="2" s="1"/>
  <c r="E59" i="2"/>
  <c r="F59" i="2" s="1"/>
  <c r="E36" i="2"/>
  <c r="F36" i="2" s="1"/>
  <c r="E34" i="2"/>
  <c r="E32" i="2"/>
  <c r="E30" i="2"/>
  <c r="E27" i="2"/>
  <c r="F27" i="2" s="1"/>
  <c r="E22" i="2"/>
  <c r="E25" i="2"/>
  <c r="E606" i="2" l="1"/>
  <c r="F606" i="2" s="1"/>
</calcChain>
</file>

<file path=xl/sharedStrings.xml><?xml version="1.0" encoding="utf-8"?>
<sst xmlns="http://schemas.openxmlformats.org/spreadsheetml/2006/main" count="2051" uniqueCount="684">
  <si>
    <t>182</t>
  </si>
  <si>
    <t>Федеральная налоговая служба</t>
  </si>
  <si>
    <t>1 01 02 010 01 1000 110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</si>
  <si>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</si>
  <si>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1 01 02 010 01 3000 110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</si>
  <si>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</si>
  <si>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1 01 02 020 01 1000 110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</si>
  <si>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</si>
  <si>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1 01 02 020 01 3000 110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</si>
  <si>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</si>
  <si>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1 01 02 030 01 1000 110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</si>
  <si>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</si>
  <si>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1 01 02 030 01 3000 110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</si>
  <si>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</si>
  <si>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1 01 02 040 01 1000 110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</si>
  <si>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</si>
  <si>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1 01 02 050 01 1000 110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</si>
  <si>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</si>
  <si>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1 01 02 080 01 1000 110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</si>
  <si>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</si>
  <si>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1 01 02 080 01 3000 110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</si>
  <si>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</si>
  <si>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1 01 02 090 01 1000 110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</si>
  <si>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</si>
  <si>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1 01 02 100 01 1000 110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</si>
  <si>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</si>
  <si>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1 01 02 110 01 1000 110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</si>
  <si>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</si>
  <si>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1 01 02 130 01 1000 110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</si>
  <si>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</si>
  <si>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1 01 02 130 01 3000 110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</si>
  <si>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(суммы денежных взысканий (штрафов) по соответствующему платежу согласно законодательству Российской Федерации)</t>
  </si>
  <si>
    <t>1 01 02 140 01 1000 110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</si>
  <si>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</si>
  <si>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1 03 02 231 01 0000 110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</si>
  <si>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</si>
  <si>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</si>
  <si>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</si>
  <si>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</si>
  <si>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</si>
  <si>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</si>
  <si>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</si>
  <si>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1 05 01 011 01 1000 110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</si>
  <si>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</si>
  <si>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1 05 01 011 01 3000 110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</si>
  <si>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</si>
  <si>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1 05 01 012 01 1000 110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</si>
  <si>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</si>
  <si>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1 05 01 012 01 3000 110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</si>
  <si>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</si>
  <si>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1 05 01 021 01 1000 110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</si>
  <si>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</si>
  <si>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1 05 01 021 01 3000 110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</si>
  <si>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</si>
  <si>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1 05 01 022 01 1000 110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</si>
  <si>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</si>
  <si>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1 05 01 022 01 3000 110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</si>
  <si>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</si>
  <si>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1 05 01 050 01 1000 110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</si>
  <si>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</si>
  <si>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1 05 01 050 01 3000 110</t>
  </si>
  <si>
    <t>Минимальный налог, зачисляемый в бюджеты субъектов Российской Федерации (за налоговые периоды, истекшие до 1 января 2016 года) (суммы денежных взысканий (штрафов) по соответствующему платежу согласно законодательству Российской Федерации)</t>
  </si>
  <si>
    <t>1 05 02 010 02 1000 110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</si>
  <si>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</si>
  <si>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1 05 02 010 02 3000 110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</si>
  <si>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</si>
  <si>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1 05 02 020 02 1000 110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</si>
  <si>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</si>
  <si>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1 05 02 020 02 3000 110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</si>
  <si>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</si>
  <si>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1 05 03 010 01 1000 110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</si>
  <si>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</si>
  <si>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1 05 03 010 01 3000 110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</si>
  <si>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</si>
  <si>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1 05 04 010 02 1000 110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</si>
  <si>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</si>
  <si>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1 05 04 010 02 3000 110</t>
  </si>
  <si>
    <t>Налог, взимаемый в связи с применением патентной системы налогообложения, зачисляемый в бюджеты городских округов (суммы денежных взысканий (штрафов) по соответствующему платежу согласно законодательству Российской Федерации)</t>
  </si>
  <si>
    <t>1 06 01 020 04 1000 110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</si>
  <si>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</si>
  <si>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1 06 01 020 04 3000 110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</si>
  <si>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</si>
  <si>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</si>
  <si>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</si>
  <si>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1 06 06 032 04 3000 110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</si>
  <si>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</si>
  <si>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</si>
  <si>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</si>
  <si>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1 06 06 042 04 3000 110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</si>
  <si>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</si>
  <si>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1 08 03 010 01 1050 110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</si>
  <si>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</si>
  <si>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1 08 03 010 01 1060 110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</si>
  <si>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</si>
  <si>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318</t>
  </si>
  <si>
    <t>Министерство юстиции Российской Федерации</t>
  </si>
  <si>
    <t>1 08 07 110 01 0102 110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</si>
  <si>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</si>
  <si>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1 08 07 110 01 0103 110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</si>
  <si>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</si>
  <si>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096</t>
  </si>
  <si>
    <t>Федеральная служба по надзору в сфере связи, информационных технологий и массовых коммуникаций</t>
  </si>
  <si>
    <t>1 08 07 130 01 1000 110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</si>
  <si>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</si>
  <si>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951</t>
  </si>
  <si>
    <t>департамент экономики и промышленной политики администрации города Перми</t>
  </si>
  <si>
    <t>1 08 07 150 01 0000 110</t>
  </si>
  <si>
    <t>Государственная пошлина за выдачу разрешения на установку рекламной конструкции</t>
  </si>
  <si>
    <t>944</t>
  </si>
  <si>
    <t>Департамент дорог и благоустройства администрации города Перми</t>
  </si>
  <si>
    <t>1 08 07 173 01 0000 110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</si>
  <si>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</si>
  <si>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1 09 04 052 04 1000 110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</si>
  <si>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</si>
  <si>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163</t>
  </si>
  <si>
    <t>Департамент имущественных отношений администрации города Перми</t>
  </si>
  <si>
    <t>1 11 01 040 04 0000 120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</si>
  <si>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</si>
  <si>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880</t>
  </si>
  <si>
    <t>1 11 05 012 04 0000 120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</si>
  <si>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</si>
  <si>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992</t>
  </si>
  <si>
    <t>Департамент земельных отношений администрации города Перми</t>
  </si>
  <si>
    <t>1 11 05 012 04 1000 120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</si>
  <si>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</si>
  <si>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1 11 05 012 04 1020 120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</si>
  <si>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</si>
  <si>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1 11 05 024 04 1000 120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</si>
  <si>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</si>
  <si>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1 11 05 024 04 1020 120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</si>
  <si>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</si>
  <si>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1 11 05 034 04 1000 120</t>
  </si>
  <si>
    <t>975</t>
  </si>
  <si>
    <t>Администрация города Перми</t>
  </si>
  <si>
    <t>1 11 05 074 04 1000 120</t>
  </si>
  <si>
    <t>Доходы от сдачи в аренду имущества, составляющего казну городских округов (за исключением земельных участков) (сумма платежа (перерасчеты, недоимка и задолженность) по данному виду дохода)</t>
  </si>
  <si>
    <t>1 11 05 074 04 2000 120</t>
  </si>
  <si>
    <t>Доходы от сдачи в аренду имущества, составляющего казну городских округов (за исключением земельных участков) (сумма НДС по договорам аренды муниципального имущества, заключенным с физическими лицами, подлежащая перечислению в федеральный бюджет)</t>
  </si>
  <si>
    <t>1 11 05 092 04 0000 120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</si>
  <si>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</si>
  <si>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1 11 05 312 04 1000 120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</si>
  <si>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</si>
  <si>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930</t>
  </si>
  <si>
    <t>Департамент образования администрации города Перми</t>
  </si>
  <si>
    <t>1 11 05 324 04 1000 120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</si>
  <si>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</si>
  <si>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940</t>
  </si>
  <si>
    <t>Департамент жилищно-коммунального хозяйства администрации города Перми</t>
  </si>
  <si>
    <t>964</t>
  </si>
  <si>
    <t>Департамент общественной безопасности администрации города Перми</t>
  </si>
  <si>
    <t>976</t>
  </si>
  <si>
    <t>Комитет по физической культуре и спорту администрации города Перми</t>
  </si>
  <si>
    <t>1 11 05 410 04 1000 120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</si>
  <si>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</si>
  <si>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1 11 05 420 04 1000 120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</si>
  <si>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</si>
  <si>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1 11 07 014 04 0000 120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</si>
  <si>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</si>
  <si>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955</t>
  </si>
  <si>
    <t>департамент социальной политики администрации города Перми</t>
  </si>
  <si>
    <t>1 11 09 044 04 0000 120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</si>
  <si>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</si>
  <si>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924</t>
  </si>
  <si>
    <t>Департамент культуры и молодежной политики администрации города Перми</t>
  </si>
  <si>
    <t>991</t>
  </si>
  <si>
    <t>Управление жилищных отношений администрации города Перми</t>
  </si>
  <si>
    <t>1 11 09 080 04 1000 120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</si>
  <si>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рекламных конструкций)</t>
  </si>
  <si>
    <t>1 11 09 080 04 2000 120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</si>
  <si>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нестационарных торговых объектов)</t>
  </si>
  <si>
    <t>048</t>
  </si>
  <si>
    <t>Федеральная служба по надзору в сфере природопользования</t>
  </si>
  <si>
    <t>1 12 01 010 01 2100 120</t>
  </si>
  <si>
    <t>Плата за выбросы загрязняющих веществ в атмосферный воздух стационарными объектами (пени по соответствующему платежу)</t>
  </si>
  <si>
    <t>1 12 01 010 01 6000 120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</si>
  <si>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</si>
  <si>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1 12 01 030 01 2100 120</t>
  </si>
  <si>
    <t>Плата за сбросы загрязняющих веществ в водные объекты (пени по соответствующему платежу)</t>
  </si>
  <si>
    <t>1 12 01 030 01 6000 120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</si>
  <si>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</si>
  <si>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1 12 01 041 01 2100 120</t>
  </si>
  <si>
    <t>Плата за размещение отходов производства (пени по соответствующему платежу)</t>
  </si>
  <si>
    <t>1 12 01 041 01 6000 120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</si>
  <si>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</si>
  <si>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1 12 01 042 01 6000 120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</si>
  <si>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</si>
  <si>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915</t>
  </si>
  <si>
    <t>Управление по экологии и природопользованию администрации города Перми</t>
  </si>
  <si>
    <t>1 12 04 041 04 0000 120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</si>
  <si>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</si>
  <si>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1 12 04 042 04 0000 120</t>
  </si>
  <si>
    <t>Плата за использование лесов, расположенных на землях иных категорий, находящихся в собственности городских округов, в части арендной платы</t>
  </si>
  <si>
    <t>903</t>
  </si>
  <si>
    <t>Департамент градостроительства и архитектуры администрации города Перми</t>
  </si>
  <si>
    <t>1 13 01 994 04 0020 130</t>
  </si>
  <si>
    <t>Прочие доходы от оказания платных услуг (работ) получателями средств бюджетов городских округов (прочие доходы)</t>
  </si>
  <si>
    <t>1 13 02 064 04 0000 130</t>
  </si>
  <si>
    <t>Доходы, поступающие в порядке возмещения расходов, понесенных в связи с эксплуатацией имущества городских округов</t>
  </si>
  <si>
    <t>945</t>
  </si>
  <si>
    <t>Департамент транспорта администрации города Перми</t>
  </si>
  <si>
    <t>1 13 02 994 04 0010 130</t>
  </si>
  <si>
    <t>Прочие доходы от компенсации затрат бюджетов городских округов (средства от реализации льготных проездных документов)</t>
  </si>
  <si>
    <t>1 13 02 994 04 0015 130</t>
  </si>
  <si>
    <t>Прочие доходы от компенсации затрат бюджетов городских округов (средства от реализации единых проездных документов)</t>
  </si>
  <si>
    <t>1 13 02 994 04 0020 130</t>
  </si>
  <si>
    <t>Прочие доходы от компенсации затрат бюджетов городских округов (доходы от перечисления платы за проезд пассажиров и провоз багажа)</t>
  </si>
  <si>
    <t>1 13 02 994 04 0030 130</t>
  </si>
  <si>
    <t>Прочие доходы от компенсации затрат бюджетов городских округов (прочие доходы)</t>
  </si>
  <si>
    <t>902</t>
  </si>
  <si>
    <t>Департамент финансов администрации города Перми</t>
  </si>
  <si>
    <t>910</t>
  </si>
  <si>
    <t>Управление записи актов гражданского состояния администрации города Перми</t>
  </si>
  <si>
    <t>931</t>
  </si>
  <si>
    <t>Администрация Ленинского района города Перми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</si>
  <si>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</si>
  <si>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</si>
  <si>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</si>
  <si>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</si>
  <si>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</si>
  <si>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</si>
  <si>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</si>
  <si>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</si>
  <si>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</si>
  <si>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</si>
  <si>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</si>
  <si>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</si>
  <si>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</si>
  <si>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</si>
  <si>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942</t>
  </si>
  <si>
    <t>управление капитального строительства администрации города Перми</t>
  </si>
  <si>
    <t>950</t>
  </si>
  <si>
    <t>Контрольный департамент администрации города Перми</t>
  </si>
  <si>
    <t>985</t>
  </si>
  <si>
    <t>Пермская городская Дума</t>
  </si>
  <si>
    <t>1 14 01 040 04 0000 410</t>
  </si>
  <si>
    <t>Доходы от продажи квартир, находящихся в собственности городских округов</t>
  </si>
  <si>
    <t>1 14 02 042 04 0000 410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</si>
  <si>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</si>
  <si>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1 14 02 043 04 1000 410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</si>
  <si>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</si>
  <si>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1 14 02 043 04 2000 410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</si>
  <si>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</si>
  <si>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1 14 02 043 04 3000 410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</si>
  <si>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</si>
  <si>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1 14 02 042 04 0000 440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</si>
  <si>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</si>
  <si>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1 14 02 043 04 0000 440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</si>
  <si>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</si>
  <si>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1 14 06 012 04 0000 430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</si>
  <si>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</si>
  <si>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</si>
  <si>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</si>
  <si>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1 14 06 312 04 0000 430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</si>
  <si>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</si>
  <si>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1 14 06 324 04 0000 430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</si>
  <si>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</si>
  <si>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886</t>
  </si>
  <si>
    <t>Агентство по делам юстиции и мировых судей Пермского края</t>
  </si>
  <si>
    <t>1 16 01 053 01 0027 140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</si>
  <si>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</si>
  <si>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811</t>
  </si>
  <si>
    <t>Администрация губернатора Пермского края</t>
  </si>
  <si>
    <t>1 16 01 053 01 0035 140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</si>
  <si>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</si>
  <si>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1 16 01 053 01 0059 140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</si>
  <si>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</si>
  <si>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1 16 01 053 01 0063 140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</si>
  <si>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</si>
  <si>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1 16 01 053 01 0351 140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</si>
  <si>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</si>
  <si>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1 16 01 053 01 9000 140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</si>
  <si>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</si>
  <si>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830</t>
  </si>
  <si>
    <t>Министерство образования и науки Пермского края</t>
  </si>
  <si>
    <t>1 16 01 063 01 0003 140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</si>
  <si>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</si>
  <si>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1 16 01 063 01 0008 140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</si>
  <si>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</si>
  <si>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1 16 01 063 01 0009 140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</si>
  <si>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</si>
  <si>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1 16 01 063 01 0013 140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</si>
  <si>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пропаганду наркотических средств, психотропных веществ или их прекурсоров, растений, содержащих наркотические средства или психотропные вещества либо их прекурсоры, и их частей, содержащих наркотические средства или психотропные вещества либо их прекурсоры, новых потенциально опасных психоактивных веществ)</t>
  </si>
  <si>
    <t>1 16 01 063 01 0017 140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</si>
  <si>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</si>
  <si>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1 16 01 063 01 0023 140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</si>
  <si>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</si>
  <si>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1 16 01 063 01 0024 140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</si>
  <si>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</si>
  <si>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1 16 01 063 01 0091 140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</si>
  <si>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</si>
  <si>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1 16 01 063 01 0101 140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</si>
  <si>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</si>
  <si>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1 16 01 063 01 0161 140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</si>
  <si>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незаконные приобретение, хранение, перевозка, производство, сбыт или пересылка прекурсоров наркотических средств или психотропных веществ, а также незаконные приобретение, хранение, перевозка, сбыт или пересылка растений, содержащих прекурсоры наркотических средств или психотропных веществ, либо их частей, содержащих прекурсоры наркотических средств или психотропных веществ)</t>
  </si>
  <si>
    <t>1 16 01 063 01 9000 140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</si>
  <si>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</si>
  <si>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1 16 01 073 01 0012 140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</si>
  <si>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t>
  </si>
  <si>
    <t>1 16 01 073 01 0017 140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</si>
  <si>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</si>
  <si>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1 16 01 073 01 0019 140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</si>
  <si>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</si>
  <si>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1 16 01 073 01 0027 140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</si>
  <si>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</si>
  <si>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1 16 01 073 01 0233 140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</si>
  <si>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правил осуществления предпринимательской деятельности по управлению многоквартирными домами)</t>
  </si>
  <si>
    <t>1 16 01 073 01 9000 140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</si>
  <si>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</si>
  <si>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1 16 01 074 01 0000 140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</si>
  <si>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</si>
  <si>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1 16 01 083 01 0002 140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</si>
  <si>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</si>
  <si>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1 16 01 083 01 0028 140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</si>
  <si>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</si>
  <si>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1 16 01 083 01 0037 140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</si>
  <si>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</si>
  <si>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1 16 01 083 01 0281 140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</si>
  <si>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</si>
  <si>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1 16 01 083 01 9000 140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</si>
  <si>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</si>
  <si>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843</t>
  </si>
  <si>
    <t>Инспекция государственного жилищного надзора Пермского края</t>
  </si>
  <si>
    <t>1 16 01 093 01 9000 140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</si>
  <si>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</si>
  <si>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1 16 01 103 01 0005 140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</si>
  <si>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непринятие мер по уничтожению дикорастущих растений, содержащих наркотические средства или психотропные вещества либо их прекурсоры)</t>
  </si>
  <si>
    <t>1 16 01 103 01 0501 140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</si>
  <si>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незаконное культивирование растений, содержащих наркотические средства или психотропные вещества либо их прекурсоры)</t>
  </si>
  <si>
    <t>1 16 01 103 01 9000 140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</si>
  <si>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</si>
  <si>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1 16 01 113 01 0021 140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</si>
  <si>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</si>
  <si>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1 16 01 113 01 9000 140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</si>
  <si>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</si>
  <si>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1 16 01 133 01 0005 140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</si>
  <si>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</si>
  <si>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1 16 01 133 01 9000 140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</si>
  <si>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</si>
  <si>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1 16 01 143 01 0002 140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</si>
  <si>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</si>
  <si>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1 16 01 143 01 0101 140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</si>
  <si>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</si>
  <si>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1 16 01 143 01 0102 140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</si>
  <si>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</si>
  <si>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832</t>
  </si>
  <si>
    <t>Министерство промышленности и торговли Пермского края</t>
  </si>
  <si>
    <t>1 16 01 143 01 9000 140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</si>
  <si>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</si>
  <si>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1 16 01 153 01 0003 140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</si>
  <si>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</si>
  <si>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1 16 01 153 01 0005 140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</si>
  <si>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</si>
  <si>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1 16 01 153 01 0006 140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</si>
  <si>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</si>
  <si>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1 16 01 153 01 9000 140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</si>
  <si>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</si>
  <si>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977</t>
  </si>
  <si>
    <t>Контрольно-счетная палата города Перми</t>
  </si>
  <si>
    <t>1 16 01 157 01 0000 140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</si>
  <si>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</si>
  <si>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1 16 01 163 01 0000 140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</si>
  <si>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</si>
  <si>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1 16 01 173 01 0007 140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</si>
  <si>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</si>
  <si>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1 16 01 173 01 0008 140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</si>
  <si>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</si>
  <si>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1 16 01 173 01 9000 140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</si>
  <si>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</si>
  <si>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1 16 01 183 01 0000 140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</si>
  <si>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</si>
  <si>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815</t>
  </si>
  <si>
    <t>Государственная инспекция по экологии и природопользованию Пермского края</t>
  </si>
  <si>
    <t>1 16 01 193 01 0005 140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</si>
  <si>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</si>
  <si>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816</t>
  </si>
  <si>
    <t>Министерство природных ресурсов, лесного хозяйства и экологии Пермского края</t>
  </si>
  <si>
    <t>846</t>
  </si>
  <si>
    <t>Министерство тарифного регулирования и энергетики Пермского края</t>
  </si>
  <si>
    <t>1 16 01 193 01 0007 140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</si>
  <si>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</si>
  <si>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818</t>
  </si>
  <si>
    <t>Инспекция государственного строительного надзора Пермского края</t>
  </si>
  <si>
    <t>855</t>
  </si>
  <si>
    <t>Министерство социального развития Пермского края</t>
  </si>
  <si>
    <t>1 16 01 193 01 0009 140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</si>
  <si>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</si>
  <si>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1 16 01 193 01 0012 140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</si>
  <si>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</si>
  <si>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1 16 01 193 01 0013 140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</si>
  <si>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</si>
  <si>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1 16 01 193 01 0020 140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</si>
  <si>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</si>
  <si>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1 16 01 193 01 0028 140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</si>
  <si>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</si>
  <si>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1 16 01 193 01 0029 140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</si>
  <si>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</si>
  <si>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1 16 01 193 01 0030 140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</si>
  <si>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</si>
  <si>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1 16 01 193 01 0401 140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</si>
  <si>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</si>
  <si>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1 16 01 193 01 9000 140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</si>
  <si>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</si>
  <si>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1 16 01 194 01 0000 140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</si>
  <si>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</si>
  <si>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1 16 01 203 01 0004 140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</si>
  <si>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</si>
  <si>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1 16 01 203 01 0007 140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</si>
  <si>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</si>
  <si>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1 16 01 203 01 0008 140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</si>
  <si>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</si>
  <si>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1 16 01 203 01 0010 140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</si>
  <si>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</si>
  <si>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1 16 01 203 01 0012 140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</si>
  <si>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</si>
  <si>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1 16 01 203 01 0013 140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</si>
  <si>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</si>
  <si>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1 16 01 203 01 0020 140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</si>
  <si>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</si>
  <si>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1 16 01 203 01 0021 140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</si>
  <si>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</si>
  <si>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1 16 01 203 01 0022 140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</si>
  <si>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нахождение в состоянии опьянения несовершеннолетних, потребление (распитие) ими алкогольной и спиртосодержащей продукции либо потребление ими наркотических средств или психотропных веществ, новых потенциально опасных психоактивных веществ или одурманивающих веществ)</t>
  </si>
  <si>
    <t>1 16 01 203 01 9000 140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</si>
  <si>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</si>
  <si>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840</t>
  </si>
  <si>
    <t>Министерство финансов Пермского края</t>
  </si>
  <si>
    <t>864</t>
  </si>
  <si>
    <t>Министерство территориальной безопасности Пермского края</t>
  </si>
  <si>
    <t>1 16 01 204 01 0000 140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</si>
  <si>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</si>
  <si>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1 16 01 333 01 0012 140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</si>
  <si>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</si>
  <si>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1 16 01 333 01 0016 140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</si>
  <si>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</si>
  <si>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1 16 01 333 01 0017 140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</si>
  <si>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требований к производству или обороту этилового спирта, алкогольной и спиртосодержащей продукции)</t>
  </si>
  <si>
    <t>1 16 01 333 01 0046 140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</si>
  <si>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маркировки продукции, подлежащей обязательному подтверждению соответствия)</t>
  </si>
  <si>
    <t>1 16 01 333 01 0171 140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</si>
  <si>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</si>
  <si>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1 16 01 333 01 0172 140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</si>
  <si>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незаконное перемещение физическими лицами алкогольной продукции)</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</si>
  <si>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</si>
  <si>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</si>
  <si>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1 16 07 010 04 0000 140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</si>
  <si>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</si>
  <si>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1 16 07 030 04 0000 140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</si>
  <si>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</si>
  <si>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1 16 07 090 04 1120 140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</si>
  <si>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</si>
  <si>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1 16 07 090 04 1123 140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</si>
  <si>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</si>
  <si>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1 16 07 090 04 1124 140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</si>
  <si>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</si>
  <si>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1 16 07 090 04 1240 140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</si>
  <si>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</si>
  <si>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1 16 07 090 04 1243 140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</si>
  <si>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</si>
  <si>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1 16 07 090 04 1300 140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</si>
  <si>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</si>
  <si>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1 16 07 090 04 1400 140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</si>
  <si>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</si>
  <si>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1 16 07 090 04 1531 140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</si>
  <si>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</si>
  <si>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1 16 07 090 04 1532 140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</si>
  <si>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</si>
  <si>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1 16 07 090 04 1700 140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</si>
  <si>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</si>
  <si>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1 16 07 090 04 2100 140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</si>
  <si>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</si>
  <si>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1 16 07 090 04 2200 140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</si>
  <si>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</si>
  <si>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1 16 07 090 04 9000 140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</si>
  <si>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</si>
  <si>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1 16 10 031 04 0000 140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</si>
  <si>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</si>
  <si>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1 16 10 032 04 0000 140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</si>
  <si>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</si>
  <si>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</si>
  <si>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</si>
  <si>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1 16 10 123 01 0000 140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</si>
  <si>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</si>
  <si>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825</t>
  </si>
  <si>
    <t>Министерство культуры, молодежной политики и массовых коммуникаций Пермского края</t>
  </si>
  <si>
    <t>1 16 10 123 01 0041 140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</si>
  <si>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</si>
  <si>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076</t>
  </si>
  <si>
    <t>Федеральное агентство по рыболовству</t>
  </si>
  <si>
    <t>141</t>
  </si>
  <si>
    <t>Федеральная служба по надзору в сфере защиты прав потребителей и благополучия человека</t>
  </si>
  <si>
    <t>150</t>
  </si>
  <si>
    <t>Федеральная служба по труду и занятости</t>
  </si>
  <si>
    <t>153</t>
  </si>
  <si>
    <t>Федеральная таможенная служба</t>
  </si>
  <si>
    <t>188</t>
  </si>
  <si>
    <t>Министерство внутренних дел Российской Федерации</t>
  </si>
  <si>
    <t>321</t>
  </si>
  <si>
    <t>Федеральная служба государственной регистрации, кадастра и картографии</t>
  </si>
  <si>
    <t>498</t>
  </si>
  <si>
    <t>Федеральная служба по экологическому, технологическому и атомному надзору</t>
  </si>
  <si>
    <t>1 16 10 123 01 1120 140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</si>
  <si>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</si>
  <si>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1 16 10 123 01 1240 140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</si>
  <si>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</si>
  <si>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1 16 10 123 01 1300 140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</si>
  <si>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аренды муниципального имущества, составляющего казну городских округов)</t>
  </si>
  <si>
    <t>1 16 10 123 01 1531 140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</si>
  <si>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</si>
  <si>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1 16 10 123 01 2200 140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</si>
  <si>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</si>
  <si>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1 16 10 123 01 9000 140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</si>
  <si>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</si>
  <si>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1 16 10 129 01 0000 140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</si>
  <si>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</si>
  <si>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1 16 11 030 01 0000 140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</si>
  <si>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</si>
  <si>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</si>
  <si>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</si>
  <si>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081</t>
  </si>
  <si>
    <t>Федеральная служба по ветеринарному и фитосанитарному надзору</t>
  </si>
  <si>
    <t>1 16 11 064 01 0000 140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</si>
  <si>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</si>
  <si>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1 17 01 040 04 0000 180</t>
  </si>
  <si>
    <t>Невыясненные поступления, зачисляемые в бюджеты городских округов</t>
  </si>
  <si>
    <t>1 17 05 040 04 1000 180</t>
  </si>
  <si>
    <t>Прочие неналоговые доходы бюджетов городских округов (Доходы по договорам на размещение рекламных конструкций)</t>
  </si>
  <si>
    <t>1 17 05 040 04 2000 180</t>
  </si>
  <si>
    <t>Прочие неналоговые доходы бюджетов городских округов (Доходы по договорам на размещение нестационарных торговых объектов)</t>
  </si>
  <si>
    <t>1 17 05 040 04 3000 180</t>
  </si>
  <si>
    <t>Прочие неналоговые доходы бюджетов городских округов (Восстановительная стоимость зеленых насаждений)</t>
  </si>
  <si>
    <t>1 17 05 040 04 9000 180</t>
  </si>
  <si>
    <t>Прочие неналоговые доходы бюджетов городских округов (Прочие доходы)</t>
  </si>
  <si>
    <t>1 17 15 020 04 0000 150</t>
  </si>
  <si>
    <t>Инициативные платежи, зачисляемые в бюджеты городских округов</t>
  </si>
  <si>
    <t>2 02 16 549 04 0000 150</t>
  </si>
  <si>
    <t>Дотации (гранты) бюджетам городских округов за достижение показателей деятельности органов местного самоуправления</t>
  </si>
  <si>
    <t>2 02 19 999 04 0000 150</t>
  </si>
  <si>
    <t>Прочие дотации бюджетам городских округов</t>
  </si>
  <si>
    <t>2 02 20 077 04 0000 150</t>
  </si>
  <si>
    <t>Субсидии бюджетам городских округов на софинансирование капитальных вложений в объекты муниципальной собственности</t>
  </si>
  <si>
    <t>2 02 25 116 04 0000 150</t>
  </si>
  <si>
    <t>Субсидии бюджетам городских округов на реализацию программы комплексного развития молодежной политики в регионах Российской Федерации "Регион для молодых"</t>
  </si>
  <si>
    <t>2 02 25 229 04 0000 150</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</si>
  <si>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</si>
  <si>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2 02 25 243 04 0000 150</t>
  </si>
  <si>
    <t>Субсидии бюджетам городских округов на строительство и реконструкцию (модернизацию) объектов питьевого водоснабжения</t>
  </si>
  <si>
    <t>2 02 25 305 04 0000 150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</si>
  <si>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</si>
  <si>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2 02 25 333 04 0000 150</t>
  </si>
  <si>
    <t>Субсидии бюджетам городских округов на поддержку региональных программ по проектированию туристского кода центра города</t>
  </si>
  <si>
    <t>2 02 25 401 04 0000 150</t>
  </si>
  <si>
    <t>Субсидии бюджетам городских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</si>
  <si>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2 02 25 497 04 0000 150</t>
  </si>
  <si>
    <t>Субсидии бюджетам городских округов на реализацию мероприятий по обеспечению жильем молодых семей</t>
  </si>
  <si>
    <t>2 02 25 509 04 0000 150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</si>
  <si>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</si>
  <si>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2 02 25 511 04 0000 150</t>
  </si>
  <si>
    <t>Субсидии бюджетам городских округов на проведение комплексных кадастровых работ</t>
  </si>
  <si>
    <t>2 02 25 517 04 0000 150</t>
  </si>
  <si>
    <t>Субсидии бюджетам городских округов на поддержку творческой деятельности и техническое оснащение детских и кукольных театров</t>
  </si>
  <si>
    <t>2 02 25 555 04 0000 150</t>
  </si>
  <si>
    <t>Субсидии бюджетам городских округов на реализацию программ формирования современной городской среды</t>
  </si>
  <si>
    <t>2 02 25 584 04 0000 150</t>
  </si>
  <si>
    <t>Субсидии бюджетам городских округов на оснащение региональных и муниципальных театров</t>
  </si>
  <si>
    <t>2 02 25 750 04 0000 150</t>
  </si>
  <si>
    <t>Субсидии бюджетам городских округов на реализацию мероприятий по модернизации школьных систем образования</t>
  </si>
  <si>
    <t>2 02 29 999 04 0000 150</t>
  </si>
  <si>
    <t>Прочие субсидии бюджетам городских округов</t>
  </si>
  <si>
    <t>2 02 30 024 04 0001 150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</si>
  <si>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</si>
  <si>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2 02 30 024 04 0005 150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</si>
  <si>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</si>
  <si>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2 02 30 024 04 0007 150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</si>
  <si>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</si>
  <si>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2 02 30 024 04 0008 150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</si>
  <si>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</si>
  <si>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2 02 30 024 04 0012 150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</si>
  <si>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</si>
  <si>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2 02 30 024 04 0015 150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</si>
  <si>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</si>
  <si>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2 02 30 024 04 0016 150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</si>
  <si>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</si>
  <si>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2 02 30 024 04 0017 150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</si>
  <si>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</si>
  <si>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2 02 30 024 04 0018 150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</si>
  <si>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</si>
  <si>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2 02 30 024 04 0023 150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</si>
  <si>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</si>
  <si>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2 02 30 024 04 0027 150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</si>
  <si>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</si>
  <si>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2 02 30 024 04 0031 150</t>
  </si>
  <si>
    <t>2 02 30 024 04 0033 150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</si>
  <si>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</si>
  <si>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2 02 30 024 04 0034 150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</si>
  <si>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</si>
  <si>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2 02 30 024 04 0035 150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</si>
  <si>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</si>
  <si>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2 02 30 024 04 0036 150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</si>
  <si>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</si>
  <si>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2 02 30 024 04 0038 150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</si>
  <si>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</si>
  <si>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2 02 30 024 04 0039 150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</si>
  <si>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</si>
  <si>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2 02 30 024 04 0040 150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</si>
  <si>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</si>
  <si>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2 02 35 082 04 0000 150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</si>
  <si>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</si>
  <si>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</si>
  <si>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</si>
  <si>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2 02 35 134 04 0000 150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</si>
  <si>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</si>
  <si>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2 02 35 176 04 0000 150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</si>
  <si>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</si>
  <si>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2 02 35 930 04 0000 150</t>
  </si>
  <si>
    <t>Субвенции бюджетам городских округов на государственную регистрацию актов гражданского состояния</t>
  </si>
  <si>
    <t>2 02 39 999 04 0000 150</t>
  </si>
  <si>
    <t>Прочие субвенции бюджетам городских округов</t>
  </si>
  <si>
    <t>2 02 45 179 04 0000 150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</si>
  <si>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</si>
  <si>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2 02 45 303 04 0000 150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</si>
  <si>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</si>
  <si>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2 02 45 393 04 0000 150</t>
  </si>
  <si>
    <t>Межбюджетные трансферты, передаваемые бюджетам городских округов на финансовое обеспечение дорожной деятельности</t>
  </si>
  <si>
    <t>2 02 45 454 04 0000 150</t>
  </si>
  <si>
    <t>Межбюджетные трансферты, передаваемые бюджетам городских округов на создание модельных муниципальных библиотек</t>
  </si>
  <si>
    <t>2 02 49 999 04 0000 150</t>
  </si>
  <si>
    <t>Прочие межбюджетные трансферты, передаваемые бюджетам городских округов</t>
  </si>
  <si>
    <t>2 03 04 099 04 0000 150</t>
  </si>
  <si>
    <t>Прочие безвозмездные поступления от государственных (муниципальных) организаций в бюджеты городских округов</t>
  </si>
  <si>
    <t>2 07 04 050 04 0000 150</t>
  </si>
  <si>
    <t>Прочие безвозмездные поступления в бюджеты городских округов</t>
  </si>
  <si>
    <t>2 18 04 010 04 0000 150</t>
  </si>
  <si>
    <t>Доходы бюджетов городских округов от возврата бюджетными учреждениями остатков субсидий прошлых лет</t>
  </si>
  <si>
    <t>2 18 04 020 04 0000 150</t>
  </si>
  <si>
    <t>Доходы бюджетов городских округов от возврата автономными учреждениями остатков субсидий прошлых лет</t>
  </si>
  <si>
    <t>2 19 25 305 04 0000 150</t>
  </si>
  <si>
    <t>Возврат остатков субсидий на создание новых мест в общеобразовательных организациях в связи с ростом числа обучающихся, вызванным демографическим фактором, из бюджетов городских округов</t>
  </si>
  <si>
    <t>2 19 25 517 04 0000 150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</si>
  <si>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</si>
  <si>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2 19 25 555 04 0000 150</t>
  </si>
  <si>
    <t>Возврат остатков субсидий на реализацию программ формирования современной городской среды из бюджетов городских округов</t>
  </si>
  <si>
    <t>2 19 35 082 04 0000 150</t>
  </si>
  <si>
    <t>Возврат остатков субвенций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городских округов</t>
  </si>
  <si>
    <t>2 19 35 930 04 0000 150</t>
  </si>
  <si>
    <t>Возврат остатков субвенций на государственную регистрацию актов гражданского состояния из бюджетов городских округов</t>
  </si>
  <si>
    <t>2 19 45 303 04 0000 150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</si>
  <si>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</si>
  <si>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</si>
  <si>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</si>
  <si>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Итого</t>
  </si>
  <si>
    <t>тыс. руб.</t>
  </si>
  <si>
    <t>Код бюджетной классификации</t>
  </si>
  <si>
    <t>главного администратора доходов</t>
  </si>
  <si>
    <t>вида (подвида) доходов бюджета</t>
  </si>
  <si>
    <t>Наименование главного администратора доходов бюджета города Перми, наименование кода вида (подвида) доходов бюджета города Перми</t>
  </si>
  <si>
    <t>Приложение 1</t>
  </si>
  <si>
    <t>к решению</t>
  </si>
  <si>
    <t>Пермской городской Думы</t>
  </si>
  <si>
    <t>Отчет</t>
  </si>
  <si>
    <t xml:space="preserve">об исполнении доходов бюджета города Перми по кодам классификации доходов бюджетов </t>
  </si>
  <si>
    <t>за 2023 год</t>
  </si>
  <si>
    <t>Исполнено</t>
  </si>
  <si>
    <t>Дорожное агентство Пермского края</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</si>
  <si>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</si>
  <si>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</si>
  <si>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Федеральная служба судебных приставов</t>
  </si>
  <si>
    <t>322</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</si>
  <si>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</si>
  <si>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1 16 01 333 01 0015 140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</si>
  <si>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ценообразования)</t>
  </si>
  <si>
    <t>1 16 01 333 01 0006 140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</si>
  <si>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</si>
  <si>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1 16 01 203 01 0006 140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</si>
  <si>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</si>
  <si>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1 16 01 143 01 0401 140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</si>
  <si>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</si>
  <si>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1 16 01 143 01 0005 140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</si>
  <si>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</si>
  <si>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1 16 01 083 01 0039 140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</si>
  <si>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незаконные действия по получению и (или) распространению информации, составляющей кредитную историю)</t>
  </si>
  <si>
    <t>1 16 01 053 01 0053 140</t>
  </si>
  <si>
    <t>% исполнения</t>
  </si>
  <si>
    <t>Х</t>
  </si>
  <si>
    <t>План в соответствии с решением ПГД от 20.12.2022 № 267 (в ред. от 19.12.2023 № 268 )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</si>
</sst>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
    <numFmt numFmtId="166" formatCode="#,##0.0"/>
    <numFmt numFmtId="167" formatCode="0.0%"/>
  </numFmts>
  <fonts count="8" x14ac:knownFonts="1">
    <font>
      <sz val="10"/>
      <name val="Arial"/>
    </font>
    <font>
      <sz val="8"/>
      <name val="Arial"/>
      <family val="2"/>
    </font>
    <font>
      <sz val="10"/>
      <name val="Times New Roman"/>
      <family val="1"/>
      <charset val="204"/>
    </font>
    <font>
      <sz val="10"/>
      <name val="Arial"/>
      <family val="2"/>
      <charset val="204"/>
    </font>
    <font>
      <b/>
      <sz val="12"/>
      <name val="Times New Roman"/>
      <family val="1"/>
      <charset val="204"/>
    </font>
    <font>
      <sz val="12"/>
      <name val="Times New Roman"/>
      <family val="1"/>
      <charset val="204"/>
    </font>
    <font>
      <sz val="10"/>
      <color rgb="FFFF0000"/>
      <name val="Times New Roman"/>
      <family val="1"/>
      <charset val="204"/>
    </font>
    <font>
      <sz val="10"/>
      <name val="Arial"/>
      <family val="2"/>
      <charset val="204"/>
    </font>
  </fonts>
  <fills count="3">
    <fill>
      <patternFill patternType="none"/>
    </fill>
    <fill>
      <patternFill patternType="gray125"/>
    </fill>
    <fill>
      <patternFill patternType="solid">
        <fgColor indexed="49"/>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 fontId="1" fillId="2" borderId="2" applyNumberFormat="0" applyProtection="0">
      <alignment horizontal="left" vertical="center" indent="1"/>
    </xf>
    <xf numFmtId="4" fontId="1" fillId="2" borderId="2" applyNumberFormat="0" applyProtection="0">
      <alignment horizontal="left" vertical="center" indent="1"/>
    </xf>
    <xf numFmtId="0" fontId="3" fillId="0" borderId="0"/>
    <xf numFmtId="0" fontId="3" fillId="0" borderId="0"/>
    <xf numFmtId="9" fontId="7" fillId="0" borderId="0" applyFont="0" applyFill="0" applyBorder="0" applyAlignment="0" applyProtection="0"/>
  </cellStyleXfs>
  <cellXfs count="35">
    <xf numFmtId="0" fontId="0" fillId="0" borderId="0" xfId="0"/>
    <xf numFmtId="0" fontId="2" fillId="0" borderId="0" xfId="3" applyFont="1" applyFill="1"/>
    <xf numFmtId="166" fontId="2" fillId="0" borderId="0" xfId="3" applyNumberFormat="1" applyFont="1" applyFill="1" applyAlignment="1">
      <alignment horizontal="right" vertical="center"/>
    </xf>
    <xf numFmtId="0" fontId="2" fillId="0" borderId="0" xfId="0" applyFont="1" applyFill="1"/>
    <xf numFmtId="0" fontId="2" fillId="0" borderId="0" xfId="0" applyFont="1" applyFill="1" applyBorder="1" applyAlignment="1" applyProtection="1"/>
    <xf numFmtId="0" fontId="2" fillId="0" borderId="0" xfId="0" applyFont="1" applyFill="1" applyBorder="1" applyAlignment="1" applyProtection="1">
      <alignment horizontal="right"/>
    </xf>
    <xf numFmtId="0" fontId="2" fillId="0" borderId="0" xfId="0" applyFont="1" applyFill="1" applyAlignment="1"/>
    <xf numFmtId="0" fontId="2" fillId="0" borderId="0" xfId="0" applyFont="1" applyFill="1" applyAlignment="1">
      <alignment horizontal="right"/>
    </xf>
    <xf numFmtId="49"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164" fontId="2" fillId="0" borderId="1" xfId="0" applyNumberFormat="1" applyFont="1" applyFill="1" applyBorder="1" applyAlignment="1" applyProtection="1">
      <alignment horizontal="right" vertical="center" wrapText="1"/>
    </xf>
    <xf numFmtId="165" fontId="2" fillId="0" borderId="1" xfId="0" applyNumberFormat="1" applyFont="1" applyFill="1" applyBorder="1" applyAlignment="1" applyProtection="1">
      <alignment horizontal="left" vertical="center" wrapText="1"/>
    </xf>
    <xf numFmtId="164" fontId="2" fillId="0" borderId="1" xfId="0" applyNumberFormat="1" applyFont="1" applyFill="1" applyBorder="1"/>
    <xf numFmtId="0" fontId="2" fillId="0" borderId="3" xfId="0" applyFont="1" applyFill="1" applyBorder="1" applyAlignment="1">
      <alignment horizontal="center" vertical="center" wrapText="1"/>
    </xf>
    <xf numFmtId="0" fontId="5" fillId="0" borderId="0" xfId="3" applyFont="1" applyFill="1" applyAlignment="1">
      <alignment wrapText="1"/>
    </xf>
    <xf numFmtId="49" fontId="2" fillId="0" borderId="1" xfId="0" applyNumberFormat="1" applyFont="1" applyFill="1" applyBorder="1" applyAlignment="1" applyProtection="1">
      <alignment horizontal="center"/>
    </xf>
    <xf numFmtId="49" fontId="2" fillId="0" borderId="1" xfId="0" applyNumberFormat="1" applyFont="1" applyFill="1" applyBorder="1" applyAlignment="1" applyProtection="1">
      <alignment horizontal="left"/>
    </xf>
    <xf numFmtId="0" fontId="2" fillId="0" borderId="1" xfId="0"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164" fontId="6" fillId="0" borderId="0" xfId="0" applyNumberFormat="1" applyFont="1" applyFill="1" applyBorder="1" applyAlignment="1" applyProtection="1"/>
    <xf numFmtId="164" fontId="2" fillId="0" borderId="0" xfId="3" applyNumberFormat="1" applyFont="1" applyFill="1"/>
    <xf numFmtId="0" fontId="2" fillId="0" borderId="1" xfId="1" applyNumberFormat="1" applyFont="1" applyFill="1" applyBorder="1" applyAlignment="1">
      <alignment horizontal="center" vertical="top" wrapText="1"/>
    </xf>
    <xf numFmtId="164" fontId="2" fillId="0" borderId="1" xfId="2" applyNumberFormat="1" applyFont="1" applyFill="1" applyBorder="1" applyAlignment="1">
      <alignment horizontal="right" vertical="center" wrapText="1"/>
    </xf>
    <xf numFmtId="0" fontId="2" fillId="0" borderId="1" xfId="0" applyFont="1" applyFill="1" applyBorder="1"/>
    <xf numFmtId="167" fontId="2" fillId="0" borderId="1" xfId="5" applyNumberFormat="1" applyFont="1" applyFill="1" applyBorder="1" applyAlignment="1" applyProtection="1">
      <alignment horizontal="right" vertical="center" wrapText="1"/>
    </xf>
    <xf numFmtId="164" fontId="2" fillId="0" borderId="0" xfId="0" applyNumberFormat="1" applyFont="1" applyFill="1"/>
    <xf numFmtId="164" fontId="2" fillId="0" borderId="0" xfId="0" applyNumberFormat="1" applyFont="1" applyFill="1" applyAlignment="1">
      <alignment horizontal="right"/>
    </xf>
    <xf numFmtId="0" fontId="2" fillId="0" borderId="1" xfId="1" applyNumberFormat="1" applyFont="1" applyFill="1" applyBorder="1" applyAlignment="1">
      <alignment horizontal="center" vertical="center" wrapText="1"/>
    </xf>
    <xf numFmtId="0" fontId="2" fillId="0" borderId="0" xfId="3" applyFont="1" applyFill="1" applyAlignment="1">
      <alignment horizontal="right"/>
    </xf>
    <xf numFmtId="0" fontId="2" fillId="0" borderId="0" xfId="3" applyFont="1" applyFill="1" applyBorder="1" applyAlignment="1" applyProtection="1">
      <alignment horizontal="right"/>
    </xf>
    <xf numFmtId="0" fontId="2" fillId="0" borderId="1" xfId="1" applyNumberFormat="1" applyFont="1" applyFill="1" applyBorder="1" applyAlignment="1">
      <alignment horizontal="center" vertical="top"/>
    </xf>
    <xf numFmtId="0" fontId="2" fillId="0" borderId="3" xfId="1" applyNumberFormat="1" applyFont="1" applyFill="1" applyBorder="1" applyAlignment="1">
      <alignment horizontal="center" vertical="top"/>
    </xf>
    <xf numFmtId="0" fontId="4" fillId="0" borderId="0" xfId="3" applyFont="1" applyFill="1" applyAlignment="1">
      <alignment horizontal="center" wrapText="1"/>
    </xf>
    <xf numFmtId="0" fontId="2" fillId="0" borderId="4" xfId="1" applyNumberFormat="1" applyFont="1" applyFill="1" applyBorder="1" applyAlignment="1">
      <alignment horizontal="center" vertical="center" wrapText="1"/>
    </xf>
    <xf numFmtId="0" fontId="2" fillId="0" borderId="5" xfId="1" applyNumberFormat="1" applyFont="1" applyFill="1" applyBorder="1" applyAlignment="1">
      <alignment horizontal="center" vertical="center" wrapText="1"/>
    </xf>
  </cellXfs>
  <cellStyles count="6">
    <cellStyle name="SAPBEXchaText" xfId="1"/>
    <cellStyle name="SAPBEXstdItem" xfId="2"/>
    <cellStyle name="Обычный" xfId="0" builtinId="0"/>
    <cellStyle name="Обычный 13" xfId="4"/>
    <cellStyle name="Обычный 2" xfId="3"/>
    <cellStyle name="Процентный"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609"/>
  <sheetViews>
    <sheetView showGridLines="0" tabSelected="1" zoomScaleNormal="100" workbookViewId="0">
      <pane ySplit="11" topLeftCell="A147" activePane="bottomLeft" state="frozen"/>
      <selection pane="bottomLeft" activeCell="D147" sqref="D147"/>
    </sheetView>
  </sheetViews>
  <sheetFormatPr defaultRowHeight="13.2" x14ac:dyDescent="0.25"/>
  <cols>
    <col min="1" max="1" width="8.21875" style="3" customWidth="1"/>
    <col min="2" max="2" width="21.5546875" style="3" customWidth="1"/>
    <col min="3" max="3" width="53.77734375" style="3" customWidth="1"/>
    <col min="4" max="4" width="17.109375" style="3" customWidth="1"/>
    <col min="5" max="5" width="14.44140625" style="7" customWidth="1"/>
    <col min="6" max="6" width="9.77734375" style="3" customWidth="1"/>
    <col min="7" max="16384" width="8.88671875" style="3"/>
  </cols>
  <sheetData>
    <row r="1" spans="1:8" x14ac:dyDescent="0.25">
      <c r="C1" s="1"/>
      <c r="D1" s="1"/>
      <c r="E1" s="2" t="s">
        <v>655</v>
      </c>
    </row>
    <row r="2" spans="1:8" x14ac:dyDescent="0.25">
      <c r="C2" s="1"/>
      <c r="D2" s="20"/>
      <c r="E2" s="2" t="s">
        <v>656</v>
      </c>
    </row>
    <row r="3" spans="1:8" x14ac:dyDescent="0.25">
      <c r="C3" s="28" t="s">
        <v>657</v>
      </c>
      <c r="D3" s="28"/>
      <c r="E3" s="28"/>
    </row>
    <row r="4" spans="1:8" x14ac:dyDescent="0.25">
      <c r="C4" s="29"/>
      <c r="D4" s="29"/>
      <c r="E4" s="29"/>
    </row>
    <row r="5" spans="1:8" ht="15.6" x14ac:dyDescent="0.3">
      <c r="A5" s="32" t="s">
        <v>658</v>
      </c>
      <c r="B5" s="32"/>
      <c r="C5" s="32"/>
      <c r="D5" s="32"/>
      <c r="E5" s="32"/>
      <c r="F5" s="14"/>
      <c r="G5" s="14"/>
      <c r="H5" s="14"/>
    </row>
    <row r="6" spans="1:8" s="6" customFormat="1" ht="15.6" x14ac:dyDescent="0.3">
      <c r="A6" s="32" t="s">
        <v>659</v>
      </c>
      <c r="B6" s="32"/>
      <c r="C6" s="32"/>
      <c r="D6" s="32"/>
      <c r="E6" s="32"/>
      <c r="F6" s="14"/>
      <c r="G6" s="14"/>
      <c r="H6" s="14"/>
    </row>
    <row r="7" spans="1:8" s="6" customFormat="1" ht="15.6" x14ac:dyDescent="0.3">
      <c r="A7" s="32" t="s">
        <v>660</v>
      </c>
      <c r="B7" s="32"/>
      <c r="C7" s="32"/>
      <c r="D7" s="32"/>
      <c r="E7" s="32"/>
      <c r="F7" s="14"/>
      <c r="G7" s="14"/>
      <c r="H7" s="14"/>
    </row>
    <row r="8" spans="1:8" s="6" customFormat="1" x14ac:dyDescent="0.25">
      <c r="A8" s="4"/>
      <c r="B8" s="4"/>
      <c r="C8" s="4"/>
      <c r="D8" s="19"/>
      <c r="E8" s="5" t="s">
        <v>650</v>
      </c>
    </row>
    <row r="9" spans="1:8" s="6" customFormat="1" ht="16.2" customHeight="1" x14ac:dyDescent="0.25">
      <c r="A9" s="30" t="s">
        <v>651</v>
      </c>
      <c r="B9" s="31"/>
      <c r="C9" s="27" t="s">
        <v>654</v>
      </c>
      <c r="D9" s="33" t="s">
        <v>683</v>
      </c>
      <c r="E9" s="27" t="s">
        <v>661</v>
      </c>
      <c r="F9" s="27" t="s">
        <v>681</v>
      </c>
    </row>
    <row r="10" spans="1:8" s="6" customFormat="1" ht="52.8" x14ac:dyDescent="0.25">
      <c r="A10" s="18" t="s">
        <v>652</v>
      </c>
      <c r="B10" s="13" t="s">
        <v>653</v>
      </c>
      <c r="C10" s="27"/>
      <c r="D10" s="34"/>
      <c r="E10" s="27"/>
      <c r="F10" s="27"/>
    </row>
    <row r="11" spans="1:8" s="6" customFormat="1" x14ac:dyDescent="0.25">
      <c r="A11" s="18">
        <v>1</v>
      </c>
      <c r="B11" s="17">
        <v>2</v>
      </c>
      <c r="C11" s="18">
        <v>3</v>
      </c>
      <c r="D11" s="18">
        <v>4</v>
      </c>
      <c r="E11" s="17">
        <v>5</v>
      </c>
      <c r="F11" s="17">
        <v>6</v>
      </c>
    </row>
    <row r="12" spans="1:8" s="6" customFormat="1" x14ac:dyDescent="0.25">
      <c r="A12" s="8" t="s">
        <v>170</v>
      </c>
      <c r="B12" s="21"/>
      <c r="C12" s="9" t="s">
        <v>171</v>
      </c>
      <c r="D12" s="22">
        <f t="shared" ref="D12" si="0">SUM(D13:D21)</f>
        <v>7026.5999999999995</v>
      </c>
      <c r="E12" s="22">
        <f>SUM(E13:E21)</f>
        <v>9390.4430000000011</v>
      </c>
      <c r="F12" s="24">
        <f>IFERROR(E12/D12,"")</f>
        <v>1.3364134858964509</v>
      </c>
    </row>
    <row r="13" spans="1:8" ht="26.4" x14ac:dyDescent="0.25">
      <c r="A13" s="8" t="s">
        <v>170</v>
      </c>
      <c r="B13" s="8" t="s">
        <v>172</v>
      </c>
      <c r="C13" s="9" t="s">
        <v>173</v>
      </c>
      <c r="D13" s="10">
        <v>0</v>
      </c>
      <c r="E13" s="10">
        <v>0.114</v>
      </c>
      <c r="F13" s="24" t="s">
        <v>682</v>
      </c>
    </row>
    <row r="14" spans="1:8" ht="52.8" x14ac:dyDescent="0.25">
      <c r="A14" s="8" t="s">
        <v>170</v>
      </c>
      <c r="B14" s="8" t="s">
        <v>174</v>
      </c>
      <c r="C14" s="9" t="s">
        <v>175</v>
      </c>
      <c r="D14" s="10">
        <v>2970.6</v>
      </c>
      <c r="E14" s="10">
        <v>4596.3249999999998</v>
      </c>
      <c r="F14" s="24">
        <f t="shared" ref="F14:F76" si="1">IFERROR(E14/D14,"")</f>
        <v>1.5472715949639804</v>
      </c>
    </row>
    <row r="15" spans="1:8" ht="26.4" x14ac:dyDescent="0.25">
      <c r="A15" s="8" t="s">
        <v>170</v>
      </c>
      <c r="B15" s="8" t="s">
        <v>176</v>
      </c>
      <c r="C15" s="9" t="s">
        <v>177</v>
      </c>
      <c r="D15" s="10">
        <v>0</v>
      </c>
      <c r="E15" s="10">
        <v>0</v>
      </c>
      <c r="F15" s="24" t="s">
        <v>682</v>
      </c>
    </row>
    <row r="16" spans="1:8" ht="52.8" x14ac:dyDescent="0.25">
      <c r="A16" s="8" t="s">
        <v>170</v>
      </c>
      <c r="B16" s="8" t="s">
        <v>178</v>
      </c>
      <c r="C16" s="9" t="s">
        <v>179</v>
      </c>
      <c r="D16" s="10">
        <v>2859.6</v>
      </c>
      <c r="E16" s="10">
        <v>3507.0059999999999</v>
      </c>
      <c r="F16" s="24">
        <f t="shared" si="1"/>
        <v>1.2263973982375158</v>
      </c>
    </row>
    <row r="17" spans="1:8" ht="26.4" x14ac:dyDescent="0.25">
      <c r="A17" s="8" t="s">
        <v>170</v>
      </c>
      <c r="B17" s="8" t="s">
        <v>180</v>
      </c>
      <c r="C17" s="9" t="s">
        <v>181</v>
      </c>
      <c r="D17" s="10">
        <v>0</v>
      </c>
      <c r="E17" s="10">
        <v>-13.108000000000001</v>
      </c>
      <c r="F17" s="24" t="s">
        <v>682</v>
      </c>
    </row>
    <row r="18" spans="1:8" ht="52.8" x14ac:dyDescent="0.25">
      <c r="A18" s="8" t="s">
        <v>170</v>
      </c>
      <c r="B18" s="8" t="s">
        <v>182</v>
      </c>
      <c r="C18" s="9" t="s">
        <v>183</v>
      </c>
      <c r="D18" s="10">
        <v>196.4</v>
      </c>
      <c r="E18" s="10">
        <v>897.64700000000005</v>
      </c>
      <c r="F18" s="24">
        <f t="shared" si="1"/>
        <v>4.5705040733197553</v>
      </c>
    </row>
    <row r="19" spans="1:8" ht="52.8" x14ac:dyDescent="0.25">
      <c r="A19" s="8" t="s">
        <v>170</v>
      </c>
      <c r="B19" s="8" t="s">
        <v>184</v>
      </c>
      <c r="C19" s="9" t="s">
        <v>185</v>
      </c>
      <c r="D19" s="10">
        <v>0</v>
      </c>
      <c r="E19" s="10">
        <v>-1.7929999999999999</v>
      </c>
      <c r="F19" s="24" t="s">
        <v>682</v>
      </c>
      <c r="H19" s="7"/>
    </row>
    <row r="20" spans="1:8" ht="118.8" x14ac:dyDescent="0.25">
      <c r="A20" s="8" t="s">
        <v>170</v>
      </c>
      <c r="B20" s="8" t="s">
        <v>484</v>
      </c>
      <c r="C20" s="11" t="s">
        <v>485</v>
      </c>
      <c r="D20" s="10">
        <v>0</v>
      </c>
      <c r="E20" s="10">
        <v>-7.5</v>
      </c>
      <c r="F20" s="24" t="s">
        <v>682</v>
      </c>
    </row>
    <row r="21" spans="1:8" ht="92.4" x14ac:dyDescent="0.25">
      <c r="A21" s="8" t="s">
        <v>170</v>
      </c>
      <c r="B21" s="8" t="s">
        <v>516</v>
      </c>
      <c r="C21" s="11" t="s">
        <v>517</v>
      </c>
      <c r="D21" s="10">
        <v>1000</v>
      </c>
      <c r="E21" s="10">
        <v>411.75200000000001</v>
      </c>
      <c r="F21" s="24">
        <f t="shared" si="1"/>
        <v>0.41175200000000001</v>
      </c>
    </row>
    <row r="22" spans="1:8" x14ac:dyDescent="0.25">
      <c r="A22" s="8" t="s">
        <v>486</v>
      </c>
      <c r="B22" s="8"/>
      <c r="C22" s="9" t="s">
        <v>487</v>
      </c>
      <c r="D22" s="10">
        <f t="shared" ref="D22" si="2">SUM(D23:D24)</f>
        <v>0</v>
      </c>
      <c r="E22" s="10">
        <f>SUM(E23:E24)</f>
        <v>451.20699999999999</v>
      </c>
      <c r="F22" s="24" t="s">
        <v>682</v>
      </c>
    </row>
    <row r="23" spans="1:8" ht="118.8" x14ac:dyDescent="0.25">
      <c r="A23" s="8" t="s">
        <v>486</v>
      </c>
      <c r="B23" s="8" t="s">
        <v>484</v>
      </c>
      <c r="C23" s="11" t="s">
        <v>485</v>
      </c>
      <c r="D23" s="10">
        <v>0</v>
      </c>
      <c r="E23" s="10">
        <v>28.23</v>
      </c>
      <c r="F23" s="24" t="s">
        <v>682</v>
      </c>
    </row>
    <row r="24" spans="1:8" ht="92.4" x14ac:dyDescent="0.25">
      <c r="A24" s="8" t="s">
        <v>486</v>
      </c>
      <c r="B24" s="8" t="s">
        <v>516</v>
      </c>
      <c r="C24" s="11" t="s">
        <v>517</v>
      </c>
      <c r="D24" s="10">
        <v>0</v>
      </c>
      <c r="E24" s="10">
        <v>422.97699999999998</v>
      </c>
      <c r="F24" s="24" t="s">
        <v>682</v>
      </c>
    </row>
    <row r="25" spans="1:8" ht="26.4" x14ac:dyDescent="0.25">
      <c r="A25" s="8" t="s">
        <v>518</v>
      </c>
      <c r="B25" s="8"/>
      <c r="C25" s="9" t="s">
        <v>519</v>
      </c>
      <c r="D25" s="10">
        <f t="shared" ref="D25" si="3">D26</f>
        <v>0</v>
      </c>
      <c r="E25" s="10">
        <f>E26</f>
        <v>88.031999999999996</v>
      </c>
      <c r="F25" s="24" t="s">
        <v>682</v>
      </c>
    </row>
    <row r="26" spans="1:8" ht="92.4" x14ac:dyDescent="0.25">
      <c r="A26" s="8" t="s">
        <v>518</v>
      </c>
      <c r="B26" s="8" t="s">
        <v>516</v>
      </c>
      <c r="C26" s="11" t="s">
        <v>517</v>
      </c>
      <c r="D26" s="10">
        <v>0</v>
      </c>
      <c r="E26" s="10">
        <v>88.031999999999996</v>
      </c>
      <c r="F26" s="24" t="s">
        <v>682</v>
      </c>
    </row>
    <row r="27" spans="1:8" ht="26.4" x14ac:dyDescent="0.25">
      <c r="A27" s="8" t="s">
        <v>100</v>
      </c>
      <c r="B27" s="8"/>
      <c r="C27" s="9" t="s">
        <v>101</v>
      </c>
      <c r="D27" s="10">
        <f t="shared" ref="D27" si="4">SUM(D28:D29)</f>
        <v>272</v>
      </c>
      <c r="E27" s="10">
        <f>SUM(E28:E29)</f>
        <v>47.8</v>
      </c>
      <c r="F27" s="24">
        <f t="shared" si="1"/>
        <v>0.17573529411764705</v>
      </c>
    </row>
    <row r="28" spans="1:8" ht="118.8" x14ac:dyDescent="0.25">
      <c r="A28" s="8" t="s">
        <v>100</v>
      </c>
      <c r="B28" s="8" t="s">
        <v>102</v>
      </c>
      <c r="C28" s="11" t="s">
        <v>103</v>
      </c>
      <c r="D28" s="10">
        <v>140</v>
      </c>
      <c r="E28" s="10">
        <v>44.8</v>
      </c>
      <c r="F28" s="24">
        <f t="shared" si="1"/>
        <v>0.32</v>
      </c>
    </row>
    <row r="29" spans="1:8" ht="118.8" x14ac:dyDescent="0.25">
      <c r="A29" s="8" t="s">
        <v>100</v>
      </c>
      <c r="B29" s="8" t="s">
        <v>484</v>
      </c>
      <c r="C29" s="11" t="s">
        <v>485</v>
      </c>
      <c r="D29" s="10">
        <v>132</v>
      </c>
      <c r="E29" s="10">
        <v>3</v>
      </c>
      <c r="F29" s="24">
        <f t="shared" si="1"/>
        <v>2.2727272727272728E-2</v>
      </c>
    </row>
    <row r="30" spans="1:8" ht="26.4" x14ac:dyDescent="0.25">
      <c r="A30" s="8" t="s">
        <v>488</v>
      </c>
      <c r="B30" s="8"/>
      <c r="C30" s="9" t="s">
        <v>489</v>
      </c>
      <c r="D30" s="10">
        <f t="shared" ref="D30" si="5">D31</f>
        <v>0</v>
      </c>
      <c r="E30" s="10">
        <f>E31</f>
        <v>-2</v>
      </c>
      <c r="F30" s="24" t="s">
        <v>682</v>
      </c>
    </row>
    <row r="31" spans="1:8" ht="118.8" x14ac:dyDescent="0.25">
      <c r="A31" s="8" t="s">
        <v>488</v>
      </c>
      <c r="B31" s="8" t="s">
        <v>484</v>
      </c>
      <c r="C31" s="11" t="s">
        <v>485</v>
      </c>
      <c r="D31" s="10">
        <v>0</v>
      </c>
      <c r="E31" s="10">
        <v>-2</v>
      </c>
      <c r="F31" s="24" t="s">
        <v>682</v>
      </c>
    </row>
    <row r="32" spans="1:8" x14ac:dyDescent="0.25">
      <c r="A32" s="8" t="s">
        <v>490</v>
      </c>
      <c r="B32" s="8"/>
      <c r="C32" s="9" t="s">
        <v>491</v>
      </c>
      <c r="D32" s="10">
        <f t="shared" ref="D32" si="6">D33</f>
        <v>0</v>
      </c>
      <c r="E32" s="10">
        <f>E33</f>
        <v>5</v>
      </c>
      <c r="F32" s="24" t="s">
        <v>682</v>
      </c>
    </row>
    <row r="33" spans="1:6" ht="118.8" x14ac:dyDescent="0.25">
      <c r="A33" s="8" t="s">
        <v>490</v>
      </c>
      <c r="B33" s="8" t="s">
        <v>484</v>
      </c>
      <c r="C33" s="11" t="s">
        <v>485</v>
      </c>
      <c r="D33" s="10">
        <v>0</v>
      </c>
      <c r="E33" s="10">
        <v>5</v>
      </c>
      <c r="F33" s="24" t="s">
        <v>682</v>
      </c>
    </row>
    <row r="34" spans="1:6" x14ac:dyDescent="0.25">
      <c r="A34" s="8" t="s">
        <v>492</v>
      </c>
      <c r="B34" s="8"/>
      <c r="C34" s="9" t="s">
        <v>493</v>
      </c>
      <c r="D34" s="10">
        <f t="shared" ref="D34" si="7">D35</f>
        <v>0</v>
      </c>
      <c r="E34" s="10">
        <f>E35</f>
        <v>2</v>
      </c>
      <c r="F34" s="24" t="s">
        <v>682</v>
      </c>
    </row>
    <row r="35" spans="1:6" ht="118.8" x14ac:dyDescent="0.25">
      <c r="A35" s="8" t="s">
        <v>492</v>
      </c>
      <c r="B35" s="8" t="s">
        <v>484</v>
      </c>
      <c r="C35" s="11" t="s">
        <v>485</v>
      </c>
      <c r="D35" s="10">
        <v>0</v>
      </c>
      <c r="E35" s="10">
        <v>2</v>
      </c>
      <c r="F35" s="24" t="s">
        <v>682</v>
      </c>
    </row>
    <row r="36" spans="1:6" ht="26.4" x14ac:dyDescent="0.25">
      <c r="A36" s="8" t="s">
        <v>114</v>
      </c>
      <c r="B36" s="8"/>
      <c r="C36" s="9" t="s">
        <v>115</v>
      </c>
      <c r="D36" s="10">
        <f t="shared" ref="D36" si="8">SUM(D37:D58)</f>
        <v>301398.7</v>
      </c>
      <c r="E36" s="10">
        <f>SUM(E37:E58)</f>
        <v>328258.64900000003</v>
      </c>
      <c r="F36" s="24">
        <f t="shared" si="1"/>
        <v>1.0891176670635938</v>
      </c>
    </row>
    <row r="37" spans="1:6" ht="39.6" x14ac:dyDescent="0.25">
      <c r="A37" s="8" t="s">
        <v>114</v>
      </c>
      <c r="B37" s="8" t="s">
        <v>116</v>
      </c>
      <c r="C37" s="9" t="s">
        <v>117</v>
      </c>
      <c r="D37" s="10">
        <v>496</v>
      </c>
      <c r="E37" s="10">
        <v>3566.5059999999999</v>
      </c>
      <c r="F37" s="24">
        <f t="shared" si="1"/>
        <v>7.19053629032258</v>
      </c>
    </row>
    <row r="38" spans="1:6" ht="52.8" x14ac:dyDescent="0.25">
      <c r="A38" s="8" t="s">
        <v>114</v>
      </c>
      <c r="B38" s="8" t="s">
        <v>134</v>
      </c>
      <c r="C38" s="9" t="s">
        <v>135</v>
      </c>
      <c r="D38" s="10">
        <v>100081.7</v>
      </c>
      <c r="E38" s="10">
        <v>82498.087</v>
      </c>
      <c r="F38" s="24">
        <f t="shared" si="1"/>
        <v>0.82430741084533943</v>
      </c>
    </row>
    <row r="39" spans="1:6" ht="66" x14ac:dyDescent="0.25">
      <c r="A39" s="8" t="s">
        <v>114</v>
      </c>
      <c r="B39" s="8" t="s">
        <v>136</v>
      </c>
      <c r="C39" s="9" t="s">
        <v>137</v>
      </c>
      <c r="D39" s="10">
        <v>0</v>
      </c>
      <c r="E39" s="10">
        <v>4.109</v>
      </c>
      <c r="F39" s="24" t="s">
        <v>682</v>
      </c>
    </row>
    <row r="40" spans="1:6" ht="66" x14ac:dyDescent="0.25">
      <c r="A40" s="8" t="s">
        <v>114</v>
      </c>
      <c r="B40" s="8" t="s">
        <v>160</v>
      </c>
      <c r="C40" s="9" t="s">
        <v>161</v>
      </c>
      <c r="D40" s="10">
        <v>557</v>
      </c>
      <c r="E40" s="10">
        <v>7997.665</v>
      </c>
      <c r="F40" s="24">
        <f t="shared" si="1"/>
        <v>14.35846499102334</v>
      </c>
    </row>
    <row r="41" spans="1:6" ht="26.4" x14ac:dyDescent="0.25">
      <c r="A41" s="8" t="s">
        <v>114</v>
      </c>
      <c r="B41" s="8" t="s">
        <v>206</v>
      </c>
      <c r="C41" s="9" t="s">
        <v>207</v>
      </c>
      <c r="D41" s="10">
        <v>0</v>
      </c>
      <c r="E41" s="10">
        <v>3509.7530000000002</v>
      </c>
      <c r="F41" s="24" t="s">
        <v>682</v>
      </c>
    </row>
    <row r="42" spans="1:6" ht="105.6" x14ac:dyDescent="0.25">
      <c r="A42" s="8" t="s">
        <v>114</v>
      </c>
      <c r="B42" s="8" t="s">
        <v>238</v>
      </c>
      <c r="C42" s="11" t="s">
        <v>239</v>
      </c>
      <c r="D42" s="10">
        <v>163317.79999999999</v>
      </c>
      <c r="E42" s="10">
        <v>187558.413</v>
      </c>
      <c r="F42" s="24">
        <f t="shared" si="1"/>
        <v>1.148426031945079</v>
      </c>
    </row>
    <row r="43" spans="1:6" ht="105.6" x14ac:dyDescent="0.25">
      <c r="A43" s="8" t="s">
        <v>114</v>
      </c>
      <c r="B43" s="8" t="s">
        <v>240</v>
      </c>
      <c r="C43" s="11" t="s">
        <v>241</v>
      </c>
      <c r="D43" s="10">
        <v>1867.8</v>
      </c>
      <c r="E43" s="10">
        <v>1310.8589999999999</v>
      </c>
      <c r="F43" s="24">
        <f t="shared" si="1"/>
        <v>0.70181978798586575</v>
      </c>
    </row>
    <row r="44" spans="1:6" ht="105.6" x14ac:dyDescent="0.25">
      <c r="A44" s="8" t="s">
        <v>114</v>
      </c>
      <c r="B44" s="8" t="s">
        <v>242</v>
      </c>
      <c r="C44" s="11" t="s">
        <v>243</v>
      </c>
      <c r="D44" s="10">
        <v>35078.400000000001</v>
      </c>
      <c r="E44" s="10">
        <v>38369.279999999999</v>
      </c>
      <c r="F44" s="24">
        <f t="shared" si="1"/>
        <v>1.0938149972632731</v>
      </c>
    </row>
    <row r="45" spans="1:6" ht="66" x14ac:dyDescent="0.25">
      <c r="A45" s="8" t="s">
        <v>114</v>
      </c>
      <c r="B45" s="8" t="s">
        <v>244</v>
      </c>
      <c r="C45" s="11" t="s">
        <v>245</v>
      </c>
      <c r="D45" s="10">
        <v>0</v>
      </c>
      <c r="E45" s="10">
        <v>34.415999999999997</v>
      </c>
      <c r="F45" s="24" t="s">
        <v>682</v>
      </c>
    </row>
    <row r="46" spans="1:6" ht="79.2" x14ac:dyDescent="0.25">
      <c r="A46" s="8" t="s">
        <v>114</v>
      </c>
      <c r="B46" s="8" t="s">
        <v>246</v>
      </c>
      <c r="C46" s="11" t="s">
        <v>247</v>
      </c>
      <c r="D46" s="10">
        <v>0</v>
      </c>
      <c r="E46" s="10">
        <v>467.12</v>
      </c>
      <c r="F46" s="24" t="s">
        <v>682</v>
      </c>
    </row>
    <row r="47" spans="1:6" ht="66" x14ac:dyDescent="0.25">
      <c r="A47" s="8" t="s">
        <v>114</v>
      </c>
      <c r="B47" s="8" t="s">
        <v>444</v>
      </c>
      <c r="C47" s="9" t="s">
        <v>445</v>
      </c>
      <c r="D47" s="10">
        <v>0</v>
      </c>
      <c r="E47" s="10">
        <v>6.4210000000000003</v>
      </c>
      <c r="F47" s="24" t="s">
        <v>682</v>
      </c>
    </row>
    <row r="48" spans="1:6" ht="92.4" x14ac:dyDescent="0.25">
      <c r="A48" s="8" t="s">
        <v>114</v>
      </c>
      <c r="B48" s="8" t="s">
        <v>458</v>
      </c>
      <c r="C48" s="11" t="s">
        <v>459</v>
      </c>
      <c r="D48" s="10">
        <v>0</v>
      </c>
      <c r="E48" s="10">
        <v>754.59500000000003</v>
      </c>
      <c r="F48" s="24" t="s">
        <v>682</v>
      </c>
    </row>
    <row r="49" spans="1:6" ht="105.6" x14ac:dyDescent="0.25">
      <c r="A49" s="8" t="s">
        <v>114</v>
      </c>
      <c r="B49" s="8" t="s">
        <v>468</v>
      </c>
      <c r="C49" s="11" t="s">
        <v>469</v>
      </c>
      <c r="D49" s="10">
        <v>0</v>
      </c>
      <c r="E49" s="10">
        <v>62.537999999999997</v>
      </c>
      <c r="F49" s="24" t="s">
        <v>682</v>
      </c>
    </row>
    <row r="50" spans="1:6" ht="105.6" x14ac:dyDescent="0.25">
      <c r="A50" s="8" t="s">
        <v>114</v>
      </c>
      <c r="B50" s="8" t="s">
        <v>470</v>
      </c>
      <c r="C50" s="11" t="s">
        <v>471</v>
      </c>
      <c r="D50" s="10">
        <v>0</v>
      </c>
      <c r="E50" s="10">
        <v>237.77199999999999</v>
      </c>
      <c r="F50" s="24" t="s">
        <v>682</v>
      </c>
    </row>
    <row r="51" spans="1:6" ht="66" x14ac:dyDescent="0.25">
      <c r="A51" s="8" t="s">
        <v>114</v>
      </c>
      <c r="B51" s="8" t="s">
        <v>472</v>
      </c>
      <c r="C51" s="11" t="s">
        <v>473</v>
      </c>
      <c r="D51" s="10">
        <v>0</v>
      </c>
      <c r="E51" s="10">
        <v>173.739</v>
      </c>
      <c r="F51" s="24" t="s">
        <v>682</v>
      </c>
    </row>
    <row r="52" spans="1:6" ht="39.6" x14ac:dyDescent="0.25">
      <c r="A52" s="8" t="s">
        <v>114</v>
      </c>
      <c r="B52" s="8" t="s">
        <v>474</v>
      </c>
      <c r="C52" s="9" t="s">
        <v>475</v>
      </c>
      <c r="D52" s="10">
        <v>0</v>
      </c>
      <c r="E52" s="10">
        <v>38.103000000000002</v>
      </c>
      <c r="F52" s="24" t="s">
        <v>682</v>
      </c>
    </row>
    <row r="53" spans="1:6" ht="52.8" x14ac:dyDescent="0.25">
      <c r="A53" s="8" t="s">
        <v>114</v>
      </c>
      <c r="B53" s="8" t="s">
        <v>476</v>
      </c>
      <c r="C53" s="9" t="s">
        <v>477</v>
      </c>
      <c r="D53" s="10">
        <v>0</v>
      </c>
      <c r="E53" s="10">
        <v>845.31600000000003</v>
      </c>
      <c r="F53" s="24" t="s">
        <v>682</v>
      </c>
    </row>
    <row r="54" spans="1:6" ht="132" x14ac:dyDescent="0.25">
      <c r="A54" s="8" t="s">
        <v>114</v>
      </c>
      <c r="B54" s="8" t="s">
        <v>478</v>
      </c>
      <c r="C54" s="11" t="s">
        <v>479</v>
      </c>
      <c r="D54" s="10">
        <v>0</v>
      </c>
      <c r="E54" s="10">
        <v>5.2</v>
      </c>
      <c r="F54" s="24" t="s">
        <v>682</v>
      </c>
    </row>
    <row r="55" spans="1:6" ht="92.4" x14ac:dyDescent="0.25">
      <c r="A55" s="8" t="s">
        <v>114</v>
      </c>
      <c r="B55" s="8" t="s">
        <v>504</v>
      </c>
      <c r="C55" s="11" t="s">
        <v>505</v>
      </c>
      <c r="D55" s="10">
        <v>0</v>
      </c>
      <c r="E55" s="10">
        <v>214.00899999999999</v>
      </c>
      <c r="F55" s="24" t="s">
        <v>682</v>
      </c>
    </row>
    <row r="56" spans="1:6" ht="92.4" x14ac:dyDescent="0.25">
      <c r="A56" s="8" t="s">
        <v>114</v>
      </c>
      <c r="B56" s="8" t="s">
        <v>508</v>
      </c>
      <c r="C56" s="11" t="s">
        <v>509</v>
      </c>
      <c r="D56" s="10">
        <v>0</v>
      </c>
      <c r="E56" s="10">
        <v>23.428000000000001</v>
      </c>
      <c r="F56" s="24" t="s">
        <v>682</v>
      </c>
    </row>
    <row r="57" spans="1:6" ht="26.4" x14ac:dyDescent="0.25">
      <c r="A57" s="8" t="s">
        <v>114</v>
      </c>
      <c r="B57" s="8" t="s">
        <v>522</v>
      </c>
      <c r="C57" s="9" t="s">
        <v>523</v>
      </c>
      <c r="D57" s="10">
        <v>0</v>
      </c>
      <c r="E57" s="10">
        <v>-278.68</v>
      </c>
      <c r="F57" s="24" t="s">
        <v>682</v>
      </c>
    </row>
    <row r="58" spans="1:6" ht="26.4" x14ac:dyDescent="0.25">
      <c r="A58" s="8" t="s">
        <v>114</v>
      </c>
      <c r="B58" s="8" t="s">
        <v>530</v>
      </c>
      <c r="C58" s="9" t="s">
        <v>531</v>
      </c>
      <c r="D58" s="10">
        <v>0</v>
      </c>
      <c r="E58" s="10">
        <v>860</v>
      </c>
      <c r="F58" s="24" t="s">
        <v>682</v>
      </c>
    </row>
    <row r="59" spans="1:6" x14ac:dyDescent="0.25">
      <c r="A59" s="8" t="s">
        <v>0</v>
      </c>
      <c r="B59" s="8"/>
      <c r="C59" s="9" t="s">
        <v>1</v>
      </c>
      <c r="D59" s="10">
        <f t="shared" ref="D59" si="9">SUM(D60:D108)</f>
        <v>20001855.400000002</v>
      </c>
      <c r="E59" s="10">
        <f>SUM(E60:E108)</f>
        <v>20611184.929999996</v>
      </c>
      <c r="F59" s="24">
        <f t="shared" si="1"/>
        <v>1.0304636503871534</v>
      </c>
    </row>
    <row r="60" spans="1:6" ht="105.6" x14ac:dyDescent="0.25">
      <c r="A60" s="8" t="s">
        <v>0</v>
      </c>
      <c r="B60" s="8" t="s">
        <v>2</v>
      </c>
      <c r="C60" s="11" t="s">
        <v>3</v>
      </c>
      <c r="D60" s="10">
        <v>12285107.699999999</v>
      </c>
      <c r="E60" s="10">
        <v>12627739.362</v>
      </c>
      <c r="F60" s="24">
        <f t="shared" si="1"/>
        <v>1.0278900006713005</v>
      </c>
    </row>
    <row r="61" spans="1:6" ht="105.6" x14ac:dyDescent="0.25">
      <c r="A61" s="8" t="s">
        <v>0</v>
      </c>
      <c r="B61" s="8" t="s">
        <v>4</v>
      </c>
      <c r="C61" s="11" t="s">
        <v>5</v>
      </c>
      <c r="D61" s="10">
        <v>0</v>
      </c>
      <c r="E61" s="10">
        <v>4045.3229999999999</v>
      </c>
      <c r="F61" s="24" t="s">
        <v>682</v>
      </c>
    </row>
    <row r="62" spans="1:6" ht="118.8" x14ac:dyDescent="0.25">
      <c r="A62" s="8" t="s">
        <v>0</v>
      </c>
      <c r="B62" s="8" t="s">
        <v>6</v>
      </c>
      <c r="C62" s="11" t="s">
        <v>7</v>
      </c>
      <c r="D62" s="10">
        <v>68765.3</v>
      </c>
      <c r="E62" s="10">
        <v>67241.040999999997</v>
      </c>
      <c r="F62" s="24">
        <f t="shared" si="1"/>
        <v>0.97783389296636525</v>
      </c>
    </row>
    <row r="63" spans="1:6" ht="118.8" x14ac:dyDescent="0.25">
      <c r="A63" s="8" t="s">
        <v>0</v>
      </c>
      <c r="B63" s="8" t="s">
        <v>8</v>
      </c>
      <c r="C63" s="11" t="s">
        <v>9</v>
      </c>
      <c r="D63" s="10">
        <v>0</v>
      </c>
      <c r="E63" s="10">
        <v>137.321</v>
      </c>
      <c r="F63" s="24" t="s">
        <v>682</v>
      </c>
    </row>
    <row r="64" spans="1:6" ht="66" x14ac:dyDescent="0.25">
      <c r="A64" s="8" t="s">
        <v>0</v>
      </c>
      <c r="B64" s="8" t="s">
        <v>10</v>
      </c>
      <c r="C64" s="9" t="s">
        <v>11</v>
      </c>
      <c r="D64" s="10">
        <v>206683.5</v>
      </c>
      <c r="E64" s="10">
        <v>217456.24900000001</v>
      </c>
      <c r="F64" s="24">
        <f t="shared" si="1"/>
        <v>1.0521219594210471</v>
      </c>
    </row>
    <row r="65" spans="1:6" ht="66" x14ac:dyDescent="0.25">
      <c r="A65" s="8" t="s">
        <v>0</v>
      </c>
      <c r="B65" s="8" t="s">
        <v>12</v>
      </c>
      <c r="C65" s="9" t="s">
        <v>13</v>
      </c>
      <c r="D65" s="10">
        <v>0</v>
      </c>
      <c r="E65" s="10">
        <v>407.084</v>
      </c>
      <c r="F65" s="24" t="s">
        <v>682</v>
      </c>
    </row>
    <row r="66" spans="1:6" ht="105.6" x14ac:dyDescent="0.25">
      <c r="A66" s="8" t="s">
        <v>0</v>
      </c>
      <c r="B66" s="8" t="s">
        <v>14</v>
      </c>
      <c r="C66" s="11" t="s">
        <v>15</v>
      </c>
      <c r="D66" s="10">
        <v>62299.7</v>
      </c>
      <c r="E66" s="10">
        <v>74061.566999999995</v>
      </c>
      <c r="F66" s="24">
        <f t="shared" si="1"/>
        <v>1.1887949219659164</v>
      </c>
    </row>
    <row r="67" spans="1:6" ht="118.8" x14ac:dyDescent="0.25">
      <c r="A67" s="8" t="s">
        <v>0</v>
      </c>
      <c r="B67" s="8" t="s">
        <v>16</v>
      </c>
      <c r="C67" s="11" t="s">
        <v>17</v>
      </c>
      <c r="D67" s="10">
        <v>0</v>
      </c>
      <c r="E67" s="10">
        <v>1672.1289999999999</v>
      </c>
      <c r="F67" s="24" t="s">
        <v>682</v>
      </c>
    </row>
    <row r="68" spans="1:6" ht="132" x14ac:dyDescent="0.25">
      <c r="A68" s="8" t="s">
        <v>0</v>
      </c>
      <c r="B68" s="8" t="s">
        <v>18</v>
      </c>
      <c r="C68" s="11" t="s">
        <v>19</v>
      </c>
      <c r="D68" s="10">
        <v>2225910.2999999998</v>
      </c>
      <c r="E68" s="10">
        <v>1321404.1189999999</v>
      </c>
      <c r="F68" s="24">
        <f t="shared" si="1"/>
        <v>0.59364661684704911</v>
      </c>
    </row>
    <row r="69" spans="1:6" ht="132" x14ac:dyDescent="0.25">
      <c r="A69" s="8" t="s">
        <v>0</v>
      </c>
      <c r="B69" s="8" t="s">
        <v>20</v>
      </c>
      <c r="C69" s="11" t="s">
        <v>21</v>
      </c>
      <c r="D69" s="10">
        <v>0</v>
      </c>
      <c r="E69" s="10">
        <v>2.464</v>
      </c>
      <c r="F69" s="24" t="s">
        <v>682</v>
      </c>
    </row>
    <row r="70" spans="1:6" ht="118.8" x14ac:dyDescent="0.25">
      <c r="A70" s="8" t="s">
        <v>0</v>
      </c>
      <c r="B70" s="8" t="s">
        <v>22</v>
      </c>
      <c r="C70" s="11" t="s">
        <v>23</v>
      </c>
      <c r="D70" s="10">
        <v>0</v>
      </c>
      <c r="E70" s="10">
        <v>-1231.423</v>
      </c>
      <c r="F70" s="24" t="s">
        <v>682</v>
      </c>
    </row>
    <row r="71" spans="1:6" ht="118.8" x14ac:dyDescent="0.25">
      <c r="A71" s="8" t="s">
        <v>0</v>
      </c>
      <c r="B71" s="8" t="s">
        <v>24</v>
      </c>
      <c r="C71" s="11" t="s">
        <v>25</v>
      </c>
      <c r="D71" s="10">
        <v>0</v>
      </c>
      <c r="E71" s="10">
        <v>-1.61</v>
      </c>
      <c r="F71" s="24" t="s">
        <v>682</v>
      </c>
    </row>
    <row r="72" spans="1:6" ht="118.8" x14ac:dyDescent="0.25">
      <c r="A72" s="8" t="s">
        <v>0</v>
      </c>
      <c r="B72" s="8" t="s">
        <v>26</v>
      </c>
      <c r="C72" s="11" t="s">
        <v>27</v>
      </c>
      <c r="D72" s="10">
        <v>0</v>
      </c>
      <c r="E72" s="10">
        <v>2531.2649999999999</v>
      </c>
      <c r="F72" s="24" t="s">
        <v>682</v>
      </c>
    </row>
    <row r="73" spans="1:6" ht="66" x14ac:dyDescent="0.25">
      <c r="A73" s="8" t="s">
        <v>0</v>
      </c>
      <c r="B73" s="8" t="s">
        <v>28</v>
      </c>
      <c r="C73" s="11" t="s">
        <v>29</v>
      </c>
      <c r="D73" s="10">
        <v>0</v>
      </c>
      <c r="E73" s="10">
        <v>442919.17200000002</v>
      </c>
      <c r="F73" s="24" t="s">
        <v>682</v>
      </c>
    </row>
    <row r="74" spans="1:6" ht="66" x14ac:dyDescent="0.25">
      <c r="A74" s="8" t="s">
        <v>0</v>
      </c>
      <c r="B74" s="8" t="s">
        <v>30</v>
      </c>
      <c r="C74" s="11" t="s">
        <v>31</v>
      </c>
      <c r="D74" s="10">
        <v>0</v>
      </c>
      <c r="E74" s="10">
        <v>1.1140000000000001</v>
      </c>
      <c r="F74" s="24" t="s">
        <v>682</v>
      </c>
    </row>
    <row r="75" spans="1:6" ht="66" x14ac:dyDescent="0.25">
      <c r="A75" s="8" t="s">
        <v>0</v>
      </c>
      <c r="B75" s="8" t="s">
        <v>32</v>
      </c>
      <c r="C75" s="11" t="s">
        <v>33</v>
      </c>
      <c r="D75" s="10">
        <v>0</v>
      </c>
      <c r="E75" s="10">
        <v>1108609.5689999999</v>
      </c>
      <c r="F75" s="24" t="s">
        <v>682</v>
      </c>
    </row>
    <row r="76" spans="1:6" ht="92.4" x14ac:dyDescent="0.25">
      <c r="A76" s="8" t="s">
        <v>0</v>
      </c>
      <c r="B76" s="8" t="s">
        <v>34</v>
      </c>
      <c r="C76" s="11" t="s">
        <v>35</v>
      </c>
      <c r="D76" s="10">
        <v>36959.300000000003</v>
      </c>
      <c r="E76" s="10">
        <v>41342.652999999998</v>
      </c>
      <c r="F76" s="24">
        <f t="shared" si="1"/>
        <v>1.1185994594053457</v>
      </c>
    </row>
    <row r="77" spans="1:6" ht="105.6" x14ac:dyDescent="0.25">
      <c r="A77" s="8" t="s">
        <v>0</v>
      </c>
      <c r="B77" s="8" t="s">
        <v>36</v>
      </c>
      <c r="C77" s="11" t="s">
        <v>37</v>
      </c>
      <c r="D77" s="10">
        <v>259.89999999999998</v>
      </c>
      <c r="E77" s="10">
        <v>215.929</v>
      </c>
      <c r="F77" s="24">
        <f t="shared" ref="F77:F140" si="10">IFERROR(E77/D77,"")</f>
        <v>0.83081569834551761</v>
      </c>
    </row>
    <row r="78" spans="1:6" ht="105.6" x14ac:dyDescent="0.25">
      <c r="A78" s="8" t="s">
        <v>0</v>
      </c>
      <c r="B78" s="8" t="s">
        <v>38</v>
      </c>
      <c r="C78" s="11" t="s">
        <v>39</v>
      </c>
      <c r="D78" s="10">
        <v>42838.3</v>
      </c>
      <c r="E78" s="10">
        <v>42730.858999999997</v>
      </c>
      <c r="F78" s="24">
        <f t="shared" si="10"/>
        <v>0.99749194062322721</v>
      </c>
    </row>
    <row r="79" spans="1:6" ht="92.4" x14ac:dyDescent="0.25">
      <c r="A79" s="8" t="s">
        <v>0</v>
      </c>
      <c r="B79" s="8" t="s">
        <v>40</v>
      </c>
      <c r="C79" s="11" t="s">
        <v>41</v>
      </c>
      <c r="D79" s="10">
        <v>0</v>
      </c>
      <c r="E79" s="10">
        <v>-4501.1679999999997</v>
      </c>
      <c r="F79" s="24" t="s">
        <v>682</v>
      </c>
    </row>
    <row r="80" spans="1:6" ht="52.8" x14ac:dyDescent="0.25">
      <c r="A80" s="8" t="s">
        <v>0</v>
      </c>
      <c r="B80" s="8" t="s">
        <v>42</v>
      </c>
      <c r="C80" s="9" t="s">
        <v>43</v>
      </c>
      <c r="D80" s="10">
        <v>903282</v>
      </c>
      <c r="E80" s="10">
        <v>691245.25399999996</v>
      </c>
      <c r="F80" s="24">
        <f t="shared" si="10"/>
        <v>0.76525963541839648</v>
      </c>
    </row>
    <row r="81" spans="1:6" ht="52.8" x14ac:dyDescent="0.25">
      <c r="A81" s="8" t="s">
        <v>0</v>
      </c>
      <c r="B81" s="8" t="s">
        <v>44</v>
      </c>
      <c r="C81" s="9" t="s">
        <v>45</v>
      </c>
      <c r="D81" s="10">
        <v>0</v>
      </c>
      <c r="E81" s="10">
        <v>49.170999999999999</v>
      </c>
      <c r="F81" s="24" t="s">
        <v>682</v>
      </c>
    </row>
    <row r="82" spans="1:6" ht="66" x14ac:dyDescent="0.25">
      <c r="A82" s="8" t="s">
        <v>0</v>
      </c>
      <c r="B82" s="8" t="s">
        <v>46</v>
      </c>
      <c r="C82" s="11" t="s">
        <v>47</v>
      </c>
      <c r="D82" s="10">
        <v>0</v>
      </c>
      <c r="E82" s="10">
        <v>-33.152999999999999</v>
      </c>
      <c r="F82" s="24" t="s">
        <v>682</v>
      </c>
    </row>
    <row r="83" spans="1:6" ht="66" x14ac:dyDescent="0.25">
      <c r="A83" s="8" t="s">
        <v>0</v>
      </c>
      <c r="B83" s="8" t="s">
        <v>48</v>
      </c>
      <c r="C83" s="11" t="s">
        <v>49</v>
      </c>
      <c r="D83" s="10">
        <v>0</v>
      </c>
      <c r="E83" s="10">
        <v>3.2000000000000001E-2</v>
      </c>
      <c r="F83" s="24" t="s">
        <v>682</v>
      </c>
    </row>
    <row r="84" spans="1:6" ht="79.2" x14ac:dyDescent="0.25">
      <c r="A84" s="8" t="s">
        <v>0</v>
      </c>
      <c r="B84" s="8" t="s">
        <v>50</v>
      </c>
      <c r="C84" s="11" t="s">
        <v>51</v>
      </c>
      <c r="D84" s="10">
        <v>301093.90000000002</v>
      </c>
      <c r="E84" s="10">
        <v>335788.06400000001</v>
      </c>
      <c r="F84" s="24">
        <f t="shared" si="10"/>
        <v>1.1152270570742218</v>
      </c>
    </row>
    <row r="85" spans="1:6" ht="79.2" x14ac:dyDescent="0.25">
      <c r="A85" s="8" t="s">
        <v>0</v>
      </c>
      <c r="B85" s="8" t="s">
        <v>52</v>
      </c>
      <c r="C85" s="11" t="s">
        <v>53</v>
      </c>
      <c r="D85" s="10">
        <v>0</v>
      </c>
      <c r="E85" s="10">
        <v>23.683</v>
      </c>
      <c r="F85" s="24" t="s">
        <v>682</v>
      </c>
    </row>
    <row r="86" spans="1:6" ht="66" x14ac:dyDescent="0.25">
      <c r="A86" s="8" t="s">
        <v>0</v>
      </c>
      <c r="B86" s="8" t="s">
        <v>54</v>
      </c>
      <c r="C86" s="11" t="s">
        <v>55</v>
      </c>
      <c r="D86" s="10">
        <v>0</v>
      </c>
      <c r="E86" s="10">
        <v>-9.8109999999999999</v>
      </c>
      <c r="F86" s="24" t="s">
        <v>682</v>
      </c>
    </row>
    <row r="87" spans="1:6" ht="79.2" x14ac:dyDescent="0.25">
      <c r="A87" s="8" t="s">
        <v>0</v>
      </c>
      <c r="B87" s="8" t="s">
        <v>56</v>
      </c>
      <c r="C87" s="11" t="s">
        <v>57</v>
      </c>
      <c r="D87" s="10">
        <v>0</v>
      </c>
      <c r="E87" s="10">
        <v>6.0000000000000001E-3</v>
      </c>
      <c r="F87" s="24" t="s">
        <v>682</v>
      </c>
    </row>
    <row r="88" spans="1:6" ht="66" x14ac:dyDescent="0.25">
      <c r="A88" s="8" t="s">
        <v>0</v>
      </c>
      <c r="B88" s="8" t="s">
        <v>58</v>
      </c>
      <c r="C88" s="9" t="s">
        <v>59</v>
      </c>
      <c r="D88" s="10">
        <v>0</v>
      </c>
      <c r="E88" s="10">
        <v>-7.1120000000000001</v>
      </c>
      <c r="F88" s="24" t="s">
        <v>682</v>
      </c>
    </row>
    <row r="89" spans="1:6" ht="66" x14ac:dyDescent="0.25">
      <c r="A89" s="8" t="s">
        <v>0</v>
      </c>
      <c r="B89" s="8" t="s">
        <v>60</v>
      </c>
      <c r="C89" s="9" t="s">
        <v>61</v>
      </c>
      <c r="D89" s="10">
        <v>0</v>
      </c>
      <c r="E89" s="10">
        <v>-0.182</v>
      </c>
      <c r="F89" s="24" t="s">
        <v>682</v>
      </c>
    </row>
    <row r="90" spans="1:6" ht="52.8" x14ac:dyDescent="0.25">
      <c r="A90" s="8" t="s">
        <v>0</v>
      </c>
      <c r="B90" s="8" t="s">
        <v>62</v>
      </c>
      <c r="C90" s="9" t="s">
        <v>63</v>
      </c>
      <c r="D90" s="10">
        <v>0</v>
      </c>
      <c r="E90" s="10">
        <v>-1440.662</v>
      </c>
      <c r="F90" s="24" t="s">
        <v>682</v>
      </c>
    </row>
    <row r="91" spans="1:6" ht="52.8" x14ac:dyDescent="0.25">
      <c r="A91" s="8" t="s">
        <v>0</v>
      </c>
      <c r="B91" s="8" t="s">
        <v>64</v>
      </c>
      <c r="C91" s="9" t="s">
        <v>65</v>
      </c>
      <c r="D91" s="10">
        <v>0</v>
      </c>
      <c r="E91" s="10">
        <v>40.886000000000003</v>
      </c>
      <c r="F91" s="24" t="s">
        <v>682</v>
      </c>
    </row>
    <row r="92" spans="1:6" ht="66" x14ac:dyDescent="0.25">
      <c r="A92" s="8" t="s">
        <v>0</v>
      </c>
      <c r="B92" s="8" t="s">
        <v>66</v>
      </c>
      <c r="C92" s="9" t="s">
        <v>67</v>
      </c>
      <c r="D92" s="10">
        <v>0</v>
      </c>
      <c r="E92" s="10">
        <v>-0.63500000000000001</v>
      </c>
      <c r="F92" s="24" t="s">
        <v>682</v>
      </c>
    </row>
    <row r="93" spans="1:6" ht="66" x14ac:dyDescent="0.25">
      <c r="A93" s="8" t="s">
        <v>0</v>
      </c>
      <c r="B93" s="8" t="s">
        <v>68</v>
      </c>
      <c r="C93" s="9" t="s">
        <v>69</v>
      </c>
      <c r="D93" s="10">
        <v>0</v>
      </c>
      <c r="E93" s="10">
        <v>7.4969999999999999</v>
      </c>
      <c r="F93" s="24" t="s">
        <v>682</v>
      </c>
    </row>
    <row r="94" spans="1:6" ht="39.6" x14ac:dyDescent="0.25">
      <c r="A94" s="8" t="s">
        <v>0</v>
      </c>
      <c r="B94" s="8" t="s">
        <v>70</v>
      </c>
      <c r="C94" s="9" t="s">
        <v>71</v>
      </c>
      <c r="D94" s="10">
        <v>4690.3</v>
      </c>
      <c r="E94" s="10">
        <v>-1487.2909999999999</v>
      </c>
      <c r="F94" s="24">
        <f t="shared" si="10"/>
        <v>-0.31709933266528789</v>
      </c>
    </row>
    <row r="95" spans="1:6" ht="39.6" x14ac:dyDescent="0.25">
      <c r="A95" s="8" t="s">
        <v>0</v>
      </c>
      <c r="B95" s="8" t="s">
        <v>72</v>
      </c>
      <c r="C95" s="9" t="s">
        <v>73</v>
      </c>
      <c r="D95" s="10">
        <v>0</v>
      </c>
      <c r="E95" s="10">
        <v>-0.5</v>
      </c>
      <c r="F95" s="24" t="s">
        <v>682</v>
      </c>
    </row>
    <row r="96" spans="1:6" ht="52.8" x14ac:dyDescent="0.25">
      <c r="A96" s="8" t="s">
        <v>0</v>
      </c>
      <c r="B96" s="8" t="s">
        <v>74</v>
      </c>
      <c r="C96" s="9" t="s">
        <v>75</v>
      </c>
      <c r="D96" s="10">
        <v>314766.5</v>
      </c>
      <c r="E96" s="10">
        <v>94393.415999999997</v>
      </c>
      <c r="F96" s="24">
        <f t="shared" si="10"/>
        <v>0.2998839330106603</v>
      </c>
    </row>
    <row r="97" spans="1:6" ht="52.8" x14ac:dyDescent="0.25">
      <c r="A97" s="8" t="s">
        <v>0</v>
      </c>
      <c r="B97" s="8" t="s">
        <v>76</v>
      </c>
      <c r="C97" s="9" t="s">
        <v>77</v>
      </c>
      <c r="D97" s="10">
        <v>0</v>
      </c>
      <c r="E97" s="10">
        <v>-1.788</v>
      </c>
      <c r="F97" s="24" t="s">
        <v>682</v>
      </c>
    </row>
    <row r="98" spans="1:6" ht="66" x14ac:dyDescent="0.25">
      <c r="A98" s="8" t="s">
        <v>0</v>
      </c>
      <c r="B98" s="8" t="s">
        <v>78</v>
      </c>
      <c r="C98" s="9" t="s">
        <v>79</v>
      </c>
      <c r="D98" s="10">
        <v>1083466.2</v>
      </c>
      <c r="E98" s="10">
        <v>1198233.6129999999</v>
      </c>
      <c r="F98" s="24">
        <f t="shared" si="10"/>
        <v>1.1059261590255423</v>
      </c>
    </row>
    <row r="99" spans="1:6" ht="66" x14ac:dyDescent="0.25">
      <c r="A99" s="8" t="s">
        <v>0</v>
      </c>
      <c r="B99" s="8" t="s">
        <v>80</v>
      </c>
      <c r="C99" s="9" t="s">
        <v>81</v>
      </c>
      <c r="D99" s="10">
        <v>0</v>
      </c>
      <c r="E99" s="10">
        <v>-1.0999999999999999E-2</v>
      </c>
      <c r="F99" s="24" t="s">
        <v>682</v>
      </c>
    </row>
    <row r="100" spans="1:6" ht="52.8" x14ac:dyDescent="0.25">
      <c r="A100" s="8" t="s">
        <v>0</v>
      </c>
      <c r="B100" s="8" t="s">
        <v>82</v>
      </c>
      <c r="C100" s="9" t="s">
        <v>83</v>
      </c>
      <c r="D100" s="10">
        <v>1897186</v>
      </c>
      <c r="E100" s="10">
        <v>1798974.77</v>
      </c>
      <c r="F100" s="24">
        <f t="shared" si="10"/>
        <v>0.94823320960622737</v>
      </c>
    </row>
    <row r="101" spans="1:6" ht="52.8" x14ac:dyDescent="0.25">
      <c r="A101" s="8" t="s">
        <v>0</v>
      </c>
      <c r="B101" s="8" t="s">
        <v>84</v>
      </c>
      <c r="C101" s="9" t="s">
        <v>85</v>
      </c>
      <c r="D101" s="10">
        <v>0</v>
      </c>
      <c r="E101" s="10">
        <v>199.08799999999999</v>
      </c>
      <c r="F101" s="24" t="s">
        <v>682</v>
      </c>
    </row>
    <row r="102" spans="1:6" ht="52.8" x14ac:dyDescent="0.25">
      <c r="A102" s="8" t="s">
        <v>0</v>
      </c>
      <c r="B102" s="8" t="s">
        <v>86</v>
      </c>
      <c r="C102" s="9" t="s">
        <v>87</v>
      </c>
      <c r="D102" s="10">
        <v>340010.9</v>
      </c>
      <c r="E102" s="10">
        <v>341621.81</v>
      </c>
      <c r="F102" s="24">
        <f t="shared" si="10"/>
        <v>1.0047378186993416</v>
      </c>
    </row>
    <row r="103" spans="1:6" ht="52.8" x14ac:dyDescent="0.25">
      <c r="A103" s="8" t="s">
        <v>0</v>
      </c>
      <c r="B103" s="8" t="s">
        <v>88</v>
      </c>
      <c r="C103" s="9" t="s">
        <v>89</v>
      </c>
      <c r="D103" s="10">
        <v>0</v>
      </c>
      <c r="E103" s="10">
        <v>-8.8170000000000002</v>
      </c>
      <c r="F103" s="24" t="s">
        <v>682</v>
      </c>
    </row>
    <row r="104" spans="1:6" ht="52.8" x14ac:dyDescent="0.25">
      <c r="A104" s="8" t="s">
        <v>0</v>
      </c>
      <c r="B104" s="8" t="s">
        <v>90</v>
      </c>
      <c r="C104" s="9" t="s">
        <v>91</v>
      </c>
      <c r="D104" s="10">
        <v>228385.6</v>
      </c>
      <c r="E104" s="10">
        <v>205567.557</v>
      </c>
      <c r="F104" s="24">
        <f t="shared" si="10"/>
        <v>0.90008983491078243</v>
      </c>
    </row>
    <row r="105" spans="1:6" ht="66" x14ac:dyDescent="0.25">
      <c r="A105" s="8" t="s">
        <v>0</v>
      </c>
      <c r="B105" s="8" t="s">
        <v>92</v>
      </c>
      <c r="C105" s="11" t="s">
        <v>93</v>
      </c>
      <c r="D105" s="10">
        <v>0</v>
      </c>
      <c r="E105" s="10">
        <v>873.42</v>
      </c>
      <c r="F105" s="24" t="s">
        <v>682</v>
      </c>
    </row>
    <row r="106" spans="1:6" ht="52.8" x14ac:dyDescent="0.25">
      <c r="A106" s="8" t="s">
        <v>0</v>
      </c>
      <c r="B106" s="8" t="s">
        <v>112</v>
      </c>
      <c r="C106" s="9" t="s">
        <v>113</v>
      </c>
      <c r="D106" s="10">
        <v>0</v>
      </c>
      <c r="E106" s="10">
        <v>270.28800000000001</v>
      </c>
      <c r="F106" s="24" t="s">
        <v>682</v>
      </c>
    </row>
    <row r="107" spans="1:6" ht="118.8" x14ac:dyDescent="0.25">
      <c r="A107" s="8" t="s">
        <v>0</v>
      </c>
      <c r="B107" s="8" t="s">
        <v>484</v>
      </c>
      <c r="C107" s="11" t="s">
        <v>485</v>
      </c>
      <c r="D107" s="10">
        <v>100</v>
      </c>
      <c r="E107" s="10">
        <v>17</v>
      </c>
      <c r="F107" s="24">
        <f t="shared" si="10"/>
        <v>0.17</v>
      </c>
    </row>
    <row r="108" spans="1:6" ht="66" x14ac:dyDescent="0.25">
      <c r="A108" s="8" t="s">
        <v>0</v>
      </c>
      <c r="B108" s="8" t="s">
        <v>512</v>
      </c>
      <c r="C108" s="9" t="s">
        <v>513</v>
      </c>
      <c r="D108" s="10">
        <v>50</v>
      </c>
      <c r="E108" s="10">
        <v>86.317999999999998</v>
      </c>
      <c r="F108" s="24">
        <f t="shared" si="10"/>
        <v>1.7263599999999999</v>
      </c>
    </row>
    <row r="109" spans="1:6" x14ac:dyDescent="0.25">
      <c r="A109" s="8" t="s">
        <v>494</v>
      </c>
      <c r="B109" s="8"/>
      <c r="C109" s="9" t="s">
        <v>495</v>
      </c>
      <c r="D109" s="10">
        <f t="shared" ref="D109" si="11">D110</f>
        <v>700</v>
      </c>
      <c r="E109" s="10">
        <f>E110</f>
        <v>399.60899999999998</v>
      </c>
      <c r="F109" s="24">
        <f t="shared" si="10"/>
        <v>0.57086999999999999</v>
      </c>
    </row>
    <row r="110" spans="1:6" ht="118.8" x14ac:dyDescent="0.25">
      <c r="A110" s="8" t="s">
        <v>494</v>
      </c>
      <c r="B110" s="8" t="s">
        <v>484</v>
      </c>
      <c r="C110" s="11" t="s">
        <v>485</v>
      </c>
      <c r="D110" s="10">
        <v>700</v>
      </c>
      <c r="E110" s="10">
        <v>399.60899999999998</v>
      </c>
      <c r="F110" s="24">
        <f t="shared" si="10"/>
        <v>0.57086999999999999</v>
      </c>
    </row>
    <row r="111" spans="1:6" x14ac:dyDescent="0.25">
      <c r="A111" s="8" t="s">
        <v>94</v>
      </c>
      <c r="B111" s="8"/>
      <c r="C111" s="9" t="s">
        <v>95</v>
      </c>
      <c r="D111" s="10">
        <f t="shared" ref="D111" si="12">SUM(D112:D113)</f>
        <v>0</v>
      </c>
      <c r="E111" s="10">
        <f>SUM(E112:E113)</f>
        <v>135.30000000000001</v>
      </c>
      <c r="F111" s="24" t="s">
        <v>682</v>
      </c>
    </row>
    <row r="112" spans="1:6" ht="92.4" x14ac:dyDescent="0.25">
      <c r="A112" s="8" t="s">
        <v>94</v>
      </c>
      <c r="B112" s="8" t="s">
        <v>96</v>
      </c>
      <c r="C112" s="11" t="s">
        <v>97</v>
      </c>
      <c r="D112" s="10">
        <v>0</v>
      </c>
      <c r="E112" s="10">
        <v>1.4</v>
      </c>
      <c r="F112" s="24" t="s">
        <v>682</v>
      </c>
    </row>
    <row r="113" spans="1:6" ht="92.4" x14ac:dyDescent="0.25">
      <c r="A113" s="8" t="s">
        <v>94</v>
      </c>
      <c r="B113" s="8" t="s">
        <v>98</v>
      </c>
      <c r="C113" s="11" t="s">
        <v>99</v>
      </c>
      <c r="D113" s="10">
        <v>0</v>
      </c>
      <c r="E113" s="10">
        <v>133.9</v>
      </c>
      <c r="F113" s="24" t="s">
        <v>682</v>
      </c>
    </row>
    <row r="114" spans="1:6" ht="26.4" x14ac:dyDescent="0.25">
      <c r="A114" s="8" t="s">
        <v>496</v>
      </c>
      <c r="B114" s="8"/>
      <c r="C114" s="9" t="s">
        <v>497</v>
      </c>
      <c r="D114" s="10">
        <f t="shared" ref="D114" si="13">D115</f>
        <v>100</v>
      </c>
      <c r="E114" s="10">
        <f>E115</f>
        <v>-29.558</v>
      </c>
      <c r="F114" s="24">
        <f t="shared" si="10"/>
        <v>-0.29558000000000001</v>
      </c>
    </row>
    <row r="115" spans="1:6" ht="118.8" x14ac:dyDescent="0.25">
      <c r="A115" s="8" t="s">
        <v>496</v>
      </c>
      <c r="B115" s="8" t="s">
        <v>484</v>
      </c>
      <c r="C115" s="11" t="s">
        <v>485</v>
      </c>
      <c r="D115" s="10">
        <v>100</v>
      </c>
      <c r="E115" s="10">
        <v>-29.558</v>
      </c>
      <c r="F115" s="24">
        <f t="shared" si="10"/>
        <v>-0.29558000000000001</v>
      </c>
    </row>
    <row r="116" spans="1:6" x14ac:dyDescent="0.25">
      <c r="A116" s="8" t="s">
        <v>666</v>
      </c>
      <c r="B116" s="8"/>
      <c r="C116" s="11" t="s">
        <v>665</v>
      </c>
      <c r="D116" s="10">
        <f t="shared" ref="D116" si="14">D117</f>
        <v>50</v>
      </c>
      <c r="E116" s="10">
        <f>E117</f>
        <v>0</v>
      </c>
      <c r="F116" s="24">
        <f t="shared" si="10"/>
        <v>0</v>
      </c>
    </row>
    <row r="117" spans="1:6" ht="118.8" x14ac:dyDescent="0.25">
      <c r="A117" s="8" t="s">
        <v>666</v>
      </c>
      <c r="B117" s="8" t="s">
        <v>484</v>
      </c>
      <c r="C117" s="11" t="s">
        <v>485</v>
      </c>
      <c r="D117" s="10">
        <v>50</v>
      </c>
      <c r="E117" s="10">
        <v>0</v>
      </c>
      <c r="F117" s="24">
        <f t="shared" si="10"/>
        <v>0</v>
      </c>
    </row>
    <row r="118" spans="1:6" ht="26.4" x14ac:dyDescent="0.25">
      <c r="A118" s="8" t="s">
        <v>498</v>
      </c>
      <c r="B118" s="8"/>
      <c r="C118" s="9" t="s">
        <v>499</v>
      </c>
      <c r="D118" s="10">
        <f t="shared" ref="D118" si="15">D119</f>
        <v>0</v>
      </c>
      <c r="E118" s="10">
        <f>E119</f>
        <v>-1103.527</v>
      </c>
      <c r="F118" s="24" t="s">
        <v>682</v>
      </c>
    </row>
    <row r="119" spans="1:6" ht="118.8" x14ac:dyDescent="0.25">
      <c r="A119" s="8" t="s">
        <v>498</v>
      </c>
      <c r="B119" s="8" t="s">
        <v>484</v>
      </c>
      <c r="C119" s="11" t="s">
        <v>485</v>
      </c>
      <c r="D119" s="10">
        <v>0</v>
      </c>
      <c r="E119" s="10">
        <v>-1103.527</v>
      </c>
      <c r="F119" s="24" t="s">
        <v>682</v>
      </c>
    </row>
    <row r="120" spans="1:6" x14ac:dyDescent="0.25">
      <c r="A120" s="8" t="s">
        <v>260</v>
      </c>
      <c r="B120" s="8"/>
      <c r="C120" s="9" t="s">
        <v>261</v>
      </c>
      <c r="D120" s="10">
        <f t="shared" ref="D120" si="16">SUM(D121:D136)</f>
        <v>424.60000000000008</v>
      </c>
      <c r="E120" s="10">
        <f>SUM(E121:E136)</f>
        <v>451.55500000000001</v>
      </c>
      <c r="F120" s="24">
        <f t="shared" si="10"/>
        <v>1.0634832783796513</v>
      </c>
    </row>
    <row r="121" spans="1:6" ht="105.6" x14ac:dyDescent="0.25">
      <c r="A121" s="8" t="s">
        <v>260</v>
      </c>
      <c r="B121" s="8" t="s">
        <v>262</v>
      </c>
      <c r="C121" s="11" t="s">
        <v>263</v>
      </c>
      <c r="D121" s="10">
        <v>51.9</v>
      </c>
      <c r="E121" s="10">
        <v>67.248999999999995</v>
      </c>
      <c r="F121" s="24">
        <f t="shared" si="10"/>
        <v>1.2957418111753372</v>
      </c>
    </row>
    <row r="122" spans="1:6" ht="66" x14ac:dyDescent="0.25">
      <c r="A122" s="8" t="s">
        <v>260</v>
      </c>
      <c r="B122" s="8" t="s">
        <v>270</v>
      </c>
      <c r="C122" s="11" t="s">
        <v>271</v>
      </c>
      <c r="D122" s="10">
        <v>12</v>
      </c>
      <c r="E122" s="10">
        <v>2.0579999999999998</v>
      </c>
      <c r="F122" s="24">
        <f t="shared" si="10"/>
        <v>0.17149999999999999</v>
      </c>
    </row>
    <row r="123" spans="1:6" ht="158.4" x14ac:dyDescent="0.25">
      <c r="A123" s="8" t="s">
        <v>260</v>
      </c>
      <c r="B123" s="8" t="s">
        <v>276</v>
      </c>
      <c r="C123" s="11" t="s">
        <v>277</v>
      </c>
      <c r="D123" s="10">
        <v>2.5</v>
      </c>
      <c r="E123" s="10">
        <v>0</v>
      </c>
      <c r="F123" s="24">
        <f t="shared" si="10"/>
        <v>0</v>
      </c>
    </row>
    <row r="124" spans="1:6" ht="118.8" x14ac:dyDescent="0.25">
      <c r="A124" s="8" t="s">
        <v>260</v>
      </c>
      <c r="B124" s="8" t="s">
        <v>278</v>
      </c>
      <c r="C124" s="11" t="s">
        <v>279</v>
      </c>
      <c r="D124" s="10">
        <v>10.9</v>
      </c>
      <c r="E124" s="10">
        <v>9.843</v>
      </c>
      <c r="F124" s="24">
        <f t="shared" si="10"/>
        <v>0.90302752293577981</v>
      </c>
    </row>
    <row r="125" spans="1:6" ht="105.6" x14ac:dyDescent="0.25">
      <c r="A125" s="8" t="s">
        <v>260</v>
      </c>
      <c r="B125" s="8" t="s">
        <v>284</v>
      </c>
      <c r="C125" s="11" t="s">
        <v>285</v>
      </c>
      <c r="D125" s="10">
        <v>2.9</v>
      </c>
      <c r="E125" s="10">
        <v>6.4749999999999996</v>
      </c>
      <c r="F125" s="24">
        <f t="shared" si="10"/>
        <v>2.2327586206896552</v>
      </c>
    </row>
    <row r="126" spans="1:6" ht="118.8" x14ac:dyDescent="0.25">
      <c r="A126" s="8" t="s">
        <v>260</v>
      </c>
      <c r="B126" s="8" t="s">
        <v>286</v>
      </c>
      <c r="C126" s="11" t="s">
        <v>287</v>
      </c>
      <c r="D126" s="10">
        <v>4.0999999999999996</v>
      </c>
      <c r="E126" s="10">
        <v>1.252</v>
      </c>
      <c r="F126" s="24">
        <f t="shared" si="10"/>
        <v>0.30536585365853663</v>
      </c>
    </row>
    <row r="127" spans="1:6" ht="92.4" x14ac:dyDescent="0.25">
      <c r="A127" s="8" t="s">
        <v>260</v>
      </c>
      <c r="B127" s="8" t="s">
        <v>290</v>
      </c>
      <c r="C127" s="11" t="s">
        <v>291</v>
      </c>
      <c r="D127" s="10">
        <v>54.9</v>
      </c>
      <c r="E127" s="10">
        <v>65.7</v>
      </c>
      <c r="F127" s="24">
        <f t="shared" si="10"/>
        <v>1.1967213114754098</v>
      </c>
    </row>
    <row r="128" spans="1:6" ht="92.4" x14ac:dyDescent="0.25">
      <c r="A128" s="8" t="s">
        <v>260</v>
      </c>
      <c r="B128" s="8" t="s">
        <v>294</v>
      </c>
      <c r="C128" s="11" t="s">
        <v>295</v>
      </c>
      <c r="D128" s="10">
        <v>38.200000000000003</v>
      </c>
      <c r="E128" s="10">
        <v>31.422000000000001</v>
      </c>
      <c r="F128" s="24">
        <f t="shared" si="10"/>
        <v>0.82256544502617801</v>
      </c>
    </row>
    <row r="129" spans="1:6" ht="79.2" x14ac:dyDescent="0.25">
      <c r="A129" s="8" t="s">
        <v>260</v>
      </c>
      <c r="B129" s="8" t="s">
        <v>298</v>
      </c>
      <c r="C129" s="11" t="s">
        <v>299</v>
      </c>
      <c r="D129" s="10">
        <v>0.3</v>
      </c>
      <c r="E129" s="10">
        <v>0.5</v>
      </c>
      <c r="F129" s="24">
        <f t="shared" si="10"/>
        <v>1.6666666666666667</v>
      </c>
    </row>
    <row r="130" spans="1:6" ht="79.2" x14ac:dyDescent="0.25">
      <c r="A130" s="8" t="s">
        <v>260</v>
      </c>
      <c r="B130" s="8" t="s">
        <v>302</v>
      </c>
      <c r="C130" s="11" t="s">
        <v>303</v>
      </c>
      <c r="D130" s="10">
        <v>40</v>
      </c>
      <c r="E130" s="10">
        <v>49.914000000000001</v>
      </c>
      <c r="F130" s="24">
        <f t="shared" si="10"/>
        <v>1.2478500000000001</v>
      </c>
    </row>
    <row r="131" spans="1:6" ht="66" x14ac:dyDescent="0.25">
      <c r="A131" s="8" t="s">
        <v>260</v>
      </c>
      <c r="B131" s="8" t="s">
        <v>306</v>
      </c>
      <c r="C131" s="11" t="s">
        <v>307</v>
      </c>
      <c r="D131" s="10">
        <v>4.3</v>
      </c>
      <c r="E131" s="10">
        <v>3</v>
      </c>
      <c r="F131" s="24">
        <f t="shared" si="10"/>
        <v>0.69767441860465118</v>
      </c>
    </row>
    <row r="132" spans="1:6" ht="66" x14ac:dyDescent="0.25">
      <c r="A132" s="8" t="s">
        <v>260</v>
      </c>
      <c r="B132" s="8" t="s">
        <v>332</v>
      </c>
      <c r="C132" s="11" t="s">
        <v>333</v>
      </c>
      <c r="D132" s="10">
        <v>1.6</v>
      </c>
      <c r="E132" s="10">
        <v>1.05</v>
      </c>
      <c r="F132" s="24">
        <f t="shared" si="10"/>
        <v>0.65625</v>
      </c>
    </row>
    <row r="133" spans="1:6" ht="79.2" x14ac:dyDescent="0.25">
      <c r="A133" s="8" t="s">
        <v>260</v>
      </c>
      <c r="B133" s="8" t="s">
        <v>388</v>
      </c>
      <c r="C133" s="11" t="s">
        <v>389</v>
      </c>
      <c r="D133" s="10">
        <v>1.2</v>
      </c>
      <c r="E133" s="10">
        <v>0.5</v>
      </c>
      <c r="F133" s="24">
        <f t="shared" si="10"/>
        <v>0.41666666666666669</v>
      </c>
    </row>
    <row r="134" spans="1:6" ht="66" x14ac:dyDescent="0.25">
      <c r="A134" s="8" t="s">
        <v>260</v>
      </c>
      <c r="B134" s="8" t="s">
        <v>400</v>
      </c>
      <c r="C134" s="11" t="s">
        <v>401</v>
      </c>
      <c r="D134" s="10">
        <v>8.8000000000000007</v>
      </c>
      <c r="E134" s="10">
        <v>11.601000000000001</v>
      </c>
      <c r="F134" s="24">
        <f t="shared" si="10"/>
        <v>1.3182954545454546</v>
      </c>
    </row>
    <row r="135" spans="1:6" ht="92.4" x14ac:dyDescent="0.25">
      <c r="A135" s="8" t="s">
        <v>260</v>
      </c>
      <c r="B135" s="8" t="s">
        <v>418</v>
      </c>
      <c r="C135" s="11" t="s">
        <v>419</v>
      </c>
      <c r="D135" s="10">
        <v>117.7</v>
      </c>
      <c r="E135" s="10">
        <v>128.75</v>
      </c>
      <c r="F135" s="24">
        <f t="shared" si="10"/>
        <v>1.0938827527612573</v>
      </c>
    </row>
    <row r="136" spans="1:6" ht="79.2" x14ac:dyDescent="0.25">
      <c r="A136" s="8" t="s">
        <v>260</v>
      </c>
      <c r="B136" s="8" t="s">
        <v>422</v>
      </c>
      <c r="C136" s="11" t="s">
        <v>423</v>
      </c>
      <c r="D136" s="10">
        <v>73.3</v>
      </c>
      <c r="E136" s="10">
        <v>72.241</v>
      </c>
      <c r="F136" s="24">
        <f t="shared" si="10"/>
        <v>0.98555252387448844</v>
      </c>
    </row>
    <row r="137" spans="1:6" ht="26.4" x14ac:dyDescent="0.25">
      <c r="A137" s="8" t="s">
        <v>370</v>
      </c>
      <c r="B137" s="8"/>
      <c r="C137" s="9" t="s">
        <v>371</v>
      </c>
      <c r="D137" s="10">
        <f t="shared" ref="D137" si="17">SUM(D138:D141)</f>
        <v>961.6</v>
      </c>
      <c r="E137" s="10">
        <f>SUM(E138:E141)</f>
        <v>554.39800000000002</v>
      </c>
      <c r="F137" s="24">
        <f t="shared" si="10"/>
        <v>0.5765370216306156</v>
      </c>
    </row>
    <row r="138" spans="1:6" ht="158.4" x14ac:dyDescent="0.25">
      <c r="A138" s="8" t="s">
        <v>370</v>
      </c>
      <c r="B138" s="8" t="s">
        <v>372</v>
      </c>
      <c r="C138" s="11" t="s">
        <v>373</v>
      </c>
      <c r="D138" s="10">
        <v>30</v>
      </c>
      <c r="E138" s="10">
        <v>35.017000000000003</v>
      </c>
      <c r="F138" s="24">
        <f t="shared" si="10"/>
        <v>1.1672333333333333</v>
      </c>
    </row>
    <row r="139" spans="1:6" ht="79.2" x14ac:dyDescent="0.25">
      <c r="A139" s="8" t="s">
        <v>370</v>
      </c>
      <c r="B139" s="8" t="s">
        <v>378</v>
      </c>
      <c r="C139" s="11" t="s">
        <v>379</v>
      </c>
      <c r="D139" s="10">
        <v>0</v>
      </c>
      <c r="E139" s="10">
        <v>0.153</v>
      </c>
      <c r="F139" s="24" t="s">
        <v>682</v>
      </c>
    </row>
    <row r="140" spans="1:6" ht="79.2" x14ac:dyDescent="0.25">
      <c r="A140" s="8" t="s">
        <v>370</v>
      </c>
      <c r="B140" s="8" t="s">
        <v>422</v>
      </c>
      <c r="C140" s="11" t="s">
        <v>423</v>
      </c>
      <c r="D140" s="10">
        <v>881.6</v>
      </c>
      <c r="E140" s="10">
        <v>389.22800000000001</v>
      </c>
      <c r="F140" s="24">
        <f t="shared" si="10"/>
        <v>0.44150181488203266</v>
      </c>
    </row>
    <row r="141" spans="1:6" ht="52.8" x14ac:dyDescent="0.25">
      <c r="A141" s="8" t="s">
        <v>370</v>
      </c>
      <c r="B141" s="8" t="s">
        <v>480</v>
      </c>
      <c r="C141" s="9" t="s">
        <v>481</v>
      </c>
      <c r="D141" s="10">
        <v>50</v>
      </c>
      <c r="E141" s="10">
        <v>130</v>
      </c>
      <c r="F141" s="24">
        <f t="shared" ref="F141:F203" si="18">IFERROR(E141/D141,"")</f>
        <v>2.6</v>
      </c>
    </row>
    <row r="142" spans="1:6" ht="26.4" x14ac:dyDescent="0.25">
      <c r="A142" s="8" t="s">
        <v>374</v>
      </c>
      <c r="B142" s="8"/>
      <c r="C142" s="9" t="s">
        <v>375</v>
      </c>
      <c r="D142" s="10">
        <f t="shared" ref="D142" si="19">SUM(D143:D147)</f>
        <v>350</v>
      </c>
      <c r="E142" s="10">
        <f>SUM(E143:E147)</f>
        <v>4215.4539999999997</v>
      </c>
      <c r="F142" s="24">
        <f t="shared" si="18"/>
        <v>12.044154285714285</v>
      </c>
    </row>
    <row r="143" spans="1:6" ht="158.4" x14ac:dyDescent="0.25">
      <c r="A143" s="8" t="s">
        <v>374</v>
      </c>
      <c r="B143" s="8" t="s">
        <v>372</v>
      </c>
      <c r="C143" s="11" t="s">
        <v>373</v>
      </c>
      <c r="D143" s="10">
        <v>0</v>
      </c>
      <c r="E143" s="10">
        <v>2</v>
      </c>
      <c r="F143" s="24" t="s">
        <v>682</v>
      </c>
    </row>
    <row r="144" spans="1:6" ht="79.2" x14ac:dyDescent="0.25">
      <c r="A144" s="8" t="s">
        <v>374</v>
      </c>
      <c r="B144" s="8" t="s">
        <v>378</v>
      </c>
      <c r="C144" s="11" t="s">
        <v>379</v>
      </c>
      <c r="D144" s="10">
        <v>0</v>
      </c>
      <c r="E144" s="10">
        <v>0.15</v>
      </c>
      <c r="F144" s="24" t="s">
        <v>682</v>
      </c>
    </row>
    <row r="145" spans="1:6" ht="79.2" x14ac:dyDescent="0.25">
      <c r="A145" s="8" t="s">
        <v>374</v>
      </c>
      <c r="B145" s="8" t="s">
        <v>422</v>
      </c>
      <c r="C145" s="11" t="s">
        <v>423</v>
      </c>
      <c r="D145" s="10">
        <v>160</v>
      </c>
      <c r="E145" s="10">
        <v>171.262</v>
      </c>
      <c r="F145" s="24">
        <f t="shared" si="18"/>
        <v>1.0703875</v>
      </c>
    </row>
    <row r="146" spans="1:6" ht="52.8" x14ac:dyDescent="0.25">
      <c r="A146" s="8" t="s">
        <v>374</v>
      </c>
      <c r="B146" s="8" t="s">
        <v>480</v>
      </c>
      <c r="C146" s="9" t="s">
        <v>481</v>
      </c>
      <c r="D146" s="10">
        <v>0</v>
      </c>
      <c r="E146" s="10">
        <v>40</v>
      </c>
      <c r="F146" s="24" t="s">
        <v>682</v>
      </c>
    </row>
    <row r="147" spans="1:6" ht="92.4" x14ac:dyDescent="0.25">
      <c r="A147" s="8" t="s">
        <v>374</v>
      </c>
      <c r="B147" s="8" t="s">
        <v>516</v>
      </c>
      <c r="C147" s="11" t="s">
        <v>517</v>
      </c>
      <c r="D147" s="10">
        <v>190</v>
      </c>
      <c r="E147" s="10">
        <v>4002.0419999999999</v>
      </c>
      <c r="F147" s="24">
        <f t="shared" si="18"/>
        <v>21.06337894736842</v>
      </c>
    </row>
    <row r="148" spans="1:6" ht="26.4" x14ac:dyDescent="0.25">
      <c r="A148" s="8" t="s">
        <v>380</v>
      </c>
      <c r="B148" s="8"/>
      <c r="C148" s="9" t="s">
        <v>381</v>
      </c>
      <c r="D148" s="10">
        <f t="shared" ref="D148" si="20">SUM(D149:D150)</f>
        <v>0</v>
      </c>
      <c r="E148" s="10">
        <f>SUM(E149:E150)</f>
        <v>15</v>
      </c>
      <c r="F148" s="24" t="s">
        <v>682</v>
      </c>
    </row>
    <row r="149" spans="1:6" ht="79.2" x14ac:dyDescent="0.25">
      <c r="A149" s="8" t="s">
        <v>380</v>
      </c>
      <c r="B149" s="8" t="s">
        <v>378</v>
      </c>
      <c r="C149" s="11" t="s">
        <v>379</v>
      </c>
      <c r="D149" s="10">
        <v>0</v>
      </c>
      <c r="E149" s="10">
        <v>5</v>
      </c>
      <c r="F149" s="24" t="s">
        <v>682</v>
      </c>
    </row>
    <row r="150" spans="1:6" ht="66" x14ac:dyDescent="0.25">
      <c r="A150" s="8" t="s">
        <v>380</v>
      </c>
      <c r="B150" s="8" t="s">
        <v>400</v>
      </c>
      <c r="C150" s="11" t="s">
        <v>401</v>
      </c>
      <c r="D150" s="10">
        <v>0</v>
      </c>
      <c r="E150" s="10">
        <v>10</v>
      </c>
      <c r="F150" s="24" t="s">
        <v>682</v>
      </c>
    </row>
    <row r="151" spans="1:6" ht="26.4" x14ac:dyDescent="0.25">
      <c r="A151" s="8" t="s">
        <v>482</v>
      </c>
      <c r="B151" s="8"/>
      <c r="C151" s="9" t="s">
        <v>483</v>
      </c>
      <c r="D151" s="10">
        <f t="shared" ref="D151" si="21">D152</f>
        <v>0</v>
      </c>
      <c r="E151" s="10">
        <f>E152</f>
        <v>-4.7E-2</v>
      </c>
      <c r="F151" s="24" t="s">
        <v>682</v>
      </c>
    </row>
    <row r="152" spans="1:6" ht="52.8" x14ac:dyDescent="0.25">
      <c r="A152" s="8" t="s">
        <v>482</v>
      </c>
      <c r="B152" s="8" t="s">
        <v>480</v>
      </c>
      <c r="C152" s="9" t="s">
        <v>481</v>
      </c>
      <c r="D152" s="10">
        <v>0</v>
      </c>
      <c r="E152" s="10">
        <v>-4.7E-2</v>
      </c>
      <c r="F152" s="24" t="s">
        <v>682</v>
      </c>
    </row>
    <row r="153" spans="1:6" x14ac:dyDescent="0.25">
      <c r="A153" s="8" t="s">
        <v>272</v>
      </c>
      <c r="B153" s="8"/>
      <c r="C153" s="9" t="s">
        <v>273</v>
      </c>
      <c r="D153" s="10">
        <f t="shared" ref="D153" si="22">SUM(D154:D158)</f>
        <v>260</v>
      </c>
      <c r="E153" s="10">
        <f>SUM(E154:E158)</f>
        <v>42.5</v>
      </c>
      <c r="F153" s="24">
        <f t="shared" si="18"/>
        <v>0.16346153846153846</v>
      </c>
    </row>
    <row r="154" spans="1:6" ht="66" x14ac:dyDescent="0.25">
      <c r="A154" s="8" t="s">
        <v>272</v>
      </c>
      <c r="B154" s="8" t="s">
        <v>270</v>
      </c>
      <c r="C154" s="11" t="s">
        <v>271</v>
      </c>
      <c r="D154" s="10">
        <v>200</v>
      </c>
      <c r="E154" s="10">
        <v>22.5</v>
      </c>
      <c r="F154" s="24">
        <f t="shared" si="18"/>
        <v>0.1125</v>
      </c>
    </row>
    <row r="155" spans="1:6" ht="158.4" x14ac:dyDescent="0.25">
      <c r="A155" s="8" t="s">
        <v>272</v>
      </c>
      <c r="B155" s="8" t="s">
        <v>372</v>
      </c>
      <c r="C155" s="11" t="s">
        <v>373</v>
      </c>
      <c r="D155" s="10">
        <v>0</v>
      </c>
      <c r="E155" s="10">
        <v>0.5</v>
      </c>
      <c r="F155" s="24" t="s">
        <v>682</v>
      </c>
    </row>
    <row r="156" spans="1:6" ht="92.4" x14ac:dyDescent="0.25">
      <c r="A156" s="8" t="s">
        <v>272</v>
      </c>
      <c r="B156" s="8" t="s">
        <v>390</v>
      </c>
      <c r="C156" s="11" t="s">
        <v>391</v>
      </c>
      <c r="D156" s="10">
        <v>60</v>
      </c>
      <c r="E156" s="10">
        <v>8</v>
      </c>
      <c r="F156" s="24">
        <f t="shared" si="18"/>
        <v>0.13333333333333333</v>
      </c>
    </row>
    <row r="157" spans="1:6" ht="92.4" x14ac:dyDescent="0.25">
      <c r="A157" s="8" t="s">
        <v>272</v>
      </c>
      <c r="B157" s="8" t="s">
        <v>396</v>
      </c>
      <c r="C157" s="11" t="s">
        <v>397</v>
      </c>
      <c r="D157" s="10">
        <v>0</v>
      </c>
      <c r="E157" s="10">
        <v>1.5</v>
      </c>
      <c r="F157" s="24" t="s">
        <v>682</v>
      </c>
    </row>
    <row r="158" spans="1:6" ht="132" x14ac:dyDescent="0.25">
      <c r="A158" s="8" t="s">
        <v>272</v>
      </c>
      <c r="B158" s="8" t="s">
        <v>398</v>
      </c>
      <c r="C158" s="11" t="s">
        <v>399</v>
      </c>
      <c r="D158" s="10">
        <v>0</v>
      </c>
      <c r="E158" s="10">
        <v>10</v>
      </c>
      <c r="F158" s="24" t="s">
        <v>682</v>
      </c>
    </row>
    <row r="159" spans="1:6" x14ac:dyDescent="0.25">
      <c r="A159" s="8" t="s">
        <v>344</v>
      </c>
      <c r="B159" s="8"/>
      <c r="C159" s="9" t="s">
        <v>345</v>
      </c>
      <c r="D159" s="10">
        <f t="shared" ref="D159" si="23">SUM(D160:D161)</f>
        <v>670</v>
      </c>
      <c r="E159" s="10">
        <f>SUM(E160:E161)</f>
        <v>157.797</v>
      </c>
      <c r="F159" s="24">
        <f t="shared" si="18"/>
        <v>0.23551791044776119</v>
      </c>
    </row>
    <row r="160" spans="1:6" ht="92.4" x14ac:dyDescent="0.25">
      <c r="A160" s="8" t="s">
        <v>344</v>
      </c>
      <c r="B160" s="8" t="s">
        <v>346</v>
      </c>
      <c r="C160" s="11" t="s">
        <v>347</v>
      </c>
      <c r="D160" s="10">
        <v>670</v>
      </c>
      <c r="E160" s="10">
        <v>142.797</v>
      </c>
      <c r="F160" s="24">
        <f t="shared" si="18"/>
        <v>0.21312985074626864</v>
      </c>
    </row>
    <row r="161" spans="1:6" ht="79.2" x14ac:dyDescent="0.25">
      <c r="A161" s="8" t="s">
        <v>344</v>
      </c>
      <c r="B161" s="8" t="s">
        <v>422</v>
      </c>
      <c r="C161" s="11" t="s">
        <v>423</v>
      </c>
      <c r="D161" s="10">
        <v>0</v>
      </c>
      <c r="E161" s="10">
        <v>15</v>
      </c>
      <c r="F161" s="24" t="s">
        <v>682</v>
      </c>
    </row>
    <row r="162" spans="1:6" x14ac:dyDescent="0.25">
      <c r="A162" s="8" t="s">
        <v>424</v>
      </c>
      <c r="B162" s="8"/>
      <c r="C162" s="9" t="s">
        <v>425</v>
      </c>
      <c r="D162" s="10">
        <f t="shared" ref="D162" si="24">D163</f>
        <v>0</v>
      </c>
      <c r="E162" s="10">
        <f>E163</f>
        <v>5</v>
      </c>
      <c r="F162" s="24" t="s">
        <v>682</v>
      </c>
    </row>
    <row r="163" spans="1:6" ht="79.2" x14ac:dyDescent="0.25">
      <c r="A163" s="8" t="s">
        <v>424</v>
      </c>
      <c r="B163" s="8" t="s">
        <v>422</v>
      </c>
      <c r="C163" s="11" t="s">
        <v>423</v>
      </c>
      <c r="D163" s="10">
        <v>0</v>
      </c>
      <c r="E163" s="10">
        <v>5</v>
      </c>
      <c r="F163" s="24" t="s">
        <v>682</v>
      </c>
    </row>
    <row r="164" spans="1:6" ht="26.4" x14ac:dyDescent="0.25">
      <c r="A164" s="8" t="s">
        <v>320</v>
      </c>
      <c r="B164" s="8"/>
      <c r="C164" s="9" t="s">
        <v>321</v>
      </c>
      <c r="D164" s="10">
        <f>SUM(D165:D172)</f>
        <v>12845.2</v>
      </c>
      <c r="E164" s="10">
        <f>SUM(E165:E172)</f>
        <v>5399.8089999999993</v>
      </c>
      <c r="F164" s="24">
        <f t="shared" si="18"/>
        <v>0.42037562669323941</v>
      </c>
    </row>
    <row r="165" spans="1:6" ht="79.2" x14ac:dyDescent="0.25">
      <c r="A165" s="8" t="s">
        <v>320</v>
      </c>
      <c r="B165" s="8" t="s">
        <v>322</v>
      </c>
      <c r="C165" s="11" t="s">
        <v>323</v>
      </c>
      <c r="D165" s="10">
        <v>0</v>
      </c>
      <c r="E165" s="10">
        <v>-1</v>
      </c>
      <c r="F165" s="24" t="s">
        <v>682</v>
      </c>
    </row>
    <row r="166" spans="1:6" ht="66" x14ac:dyDescent="0.25">
      <c r="A166" s="8" t="s">
        <v>320</v>
      </c>
      <c r="B166" s="8" t="s">
        <v>336</v>
      </c>
      <c r="C166" s="11" t="s">
        <v>337</v>
      </c>
      <c r="D166" s="10">
        <v>70</v>
      </c>
      <c r="E166" s="10">
        <v>-41.664000000000001</v>
      </c>
      <c r="F166" s="24">
        <f t="shared" si="18"/>
        <v>-0.59520000000000006</v>
      </c>
    </row>
    <row r="167" spans="1:6" ht="92.4" x14ac:dyDescent="0.25">
      <c r="A167" s="8" t="s">
        <v>320</v>
      </c>
      <c r="B167" s="8" t="s">
        <v>346</v>
      </c>
      <c r="C167" s="11" t="s">
        <v>347</v>
      </c>
      <c r="D167" s="10">
        <v>5907.5</v>
      </c>
      <c r="E167" s="10">
        <v>3458.252</v>
      </c>
      <c r="F167" s="24">
        <f t="shared" si="18"/>
        <v>0.58540025391451544</v>
      </c>
    </row>
    <row r="168" spans="1:6" ht="158.4" x14ac:dyDescent="0.25">
      <c r="A168" s="8" t="s">
        <v>320</v>
      </c>
      <c r="B168" s="8" t="s">
        <v>372</v>
      </c>
      <c r="C168" s="11" t="s">
        <v>373</v>
      </c>
      <c r="D168" s="10">
        <v>3226</v>
      </c>
      <c r="E168" s="10">
        <v>194.83699999999999</v>
      </c>
      <c r="F168" s="24">
        <f t="shared" si="18"/>
        <v>6.0395846249225046E-2</v>
      </c>
    </row>
    <row r="169" spans="1:6" ht="79.2" x14ac:dyDescent="0.25">
      <c r="A169" s="8" t="s">
        <v>320</v>
      </c>
      <c r="B169" s="8" t="s">
        <v>378</v>
      </c>
      <c r="C169" s="11" t="s">
        <v>379</v>
      </c>
      <c r="D169" s="10">
        <v>430</v>
      </c>
      <c r="E169" s="10">
        <v>-479.98099999999999</v>
      </c>
      <c r="F169" s="24">
        <f t="shared" si="18"/>
        <v>-1.1162348837209302</v>
      </c>
    </row>
    <row r="170" spans="1:6" ht="132" x14ac:dyDescent="0.25">
      <c r="A170" s="8" t="s">
        <v>320</v>
      </c>
      <c r="B170" s="8" t="s">
        <v>398</v>
      </c>
      <c r="C170" s="11" t="s">
        <v>399</v>
      </c>
      <c r="D170" s="10">
        <v>1061.7</v>
      </c>
      <c r="E170" s="10">
        <v>342.53899999999999</v>
      </c>
      <c r="F170" s="24">
        <f t="shared" si="18"/>
        <v>0.32263257040595267</v>
      </c>
    </row>
    <row r="171" spans="1:6" ht="79.2" x14ac:dyDescent="0.25">
      <c r="A171" s="8" t="s">
        <v>320</v>
      </c>
      <c r="B171" s="8" t="s">
        <v>422</v>
      </c>
      <c r="C171" s="11" t="s">
        <v>423</v>
      </c>
      <c r="D171" s="10">
        <v>1850</v>
      </c>
      <c r="E171" s="10">
        <v>822.04</v>
      </c>
      <c r="F171" s="24">
        <f t="shared" si="18"/>
        <v>0.44434594594594595</v>
      </c>
    </row>
    <row r="172" spans="1:6" ht="52.8" x14ac:dyDescent="0.25">
      <c r="A172" s="8" t="s">
        <v>320</v>
      </c>
      <c r="B172" s="8" t="s">
        <v>480</v>
      </c>
      <c r="C172" s="9" t="s">
        <v>481</v>
      </c>
      <c r="D172" s="10">
        <v>300</v>
      </c>
      <c r="E172" s="10">
        <v>1104.7860000000001</v>
      </c>
      <c r="F172" s="24">
        <f t="shared" si="18"/>
        <v>3.68262</v>
      </c>
    </row>
    <row r="173" spans="1:6" ht="26.4" x14ac:dyDescent="0.25">
      <c r="A173" s="8" t="s">
        <v>376</v>
      </c>
      <c r="B173" s="8"/>
      <c r="C173" s="9" t="s">
        <v>377</v>
      </c>
      <c r="D173" s="10">
        <f>SUM(D174:D176)</f>
        <v>2940</v>
      </c>
      <c r="E173" s="10">
        <f t="shared" ref="E173" si="25">SUM(E174:E176)</f>
        <v>1017.9250000000001</v>
      </c>
      <c r="F173" s="24">
        <f t="shared" si="18"/>
        <v>0.34623299319727896</v>
      </c>
    </row>
    <row r="174" spans="1:6" ht="118.8" x14ac:dyDescent="0.25">
      <c r="A174" s="8" t="s">
        <v>376</v>
      </c>
      <c r="B174" s="8" t="s">
        <v>362</v>
      </c>
      <c r="C174" s="11" t="s">
        <v>363</v>
      </c>
      <c r="D174" s="10">
        <v>70</v>
      </c>
      <c r="E174" s="10">
        <v>0</v>
      </c>
      <c r="F174" s="24">
        <f t="shared" si="18"/>
        <v>0</v>
      </c>
    </row>
    <row r="175" spans="1:6" ht="158.4" x14ac:dyDescent="0.25">
      <c r="A175" s="8" t="s">
        <v>376</v>
      </c>
      <c r="B175" s="8" t="s">
        <v>372</v>
      </c>
      <c r="C175" s="11" t="s">
        <v>373</v>
      </c>
      <c r="D175" s="10">
        <v>210</v>
      </c>
      <c r="E175" s="10">
        <v>12.122999999999999</v>
      </c>
      <c r="F175" s="24">
        <f t="shared" si="18"/>
        <v>5.7728571428571428E-2</v>
      </c>
    </row>
    <row r="176" spans="1:6" ht="79.2" x14ac:dyDescent="0.25">
      <c r="A176" s="8" t="s">
        <v>376</v>
      </c>
      <c r="B176" s="8" t="s">
        <v>422</v>
      </c>
      <c r="C176" s="11" t="s">
        <v>423</v>
      </c>
      <c r="D176" s="10">
        <v>2660</v>
      </c>
      <c r="E176" s="10">
        <v>1005.802</v>
      </c>
      <c r="F176" s="24">
        <f t="shared" si="18"/>
        <v>0.37812105263157897</v>
      </c>
    </row>
    <row r="177" spans="1:6" x14ac:dyDescent="0.25">
      <c r="A177" s="8" t="s">
        <v>382</v>
      </c>
      <c r="B177" s="8"/>
      <c r="C177" s="9" t="s">
        <v>383</v>
      </c>
      <c r="D177" s="10">
        <f t="shared" ref="D177" si="26">D178</f>
        <v>40</v>
      </c>
      <c r="E177" s="10">
        <f>E178</f>
        <v>0.15</v>
      </c>
      <c r="F177" s="24">
        <f t="shared" si="18"/>
        <v>3.7499999999999999E-3</v>
      </c>
    </row>
    <row r="178" spans="1:6" ht="79.2" x14ac:dyDescent="0.25">
      <c r="A178" s="8" t="s">
        <v>382</v>
      </c>
      <c r="B178" s="8" t="s">
        <v>378</v>
      </c>
      <c r="C178" s="11" t="s">
        <v>379</v>
      </c>
      <c r="D178" s="10">
        <v>40</v>
      </c>
      <c r="E178" s="10">
        <v>0.15</v>
      </c>
      <c r="F178" s="24">
        <f t="shared" si="18"/>
        <v>3.7499999999999999E-3</v>
      </c>
    </row>
    <row r="179" spans="1:6" x14ac:dyDescent="0.25">
      <c r="A179" s="8" t="s">
        <v>426</v>
      </c>
      <c r="B179" s="8"/>
      <c r="C179" s="9" t="s">
        <v>427</v>
      </c>
      <c r="D179" s="10">
        <f t="shared" ref="D179" si="27">D180</f>
        <v>532</v>
      </c>
      <c r="E179" s="10">
        <f>E180</f>
        <v>94.942999999999998</v>
      </c>
      <c r="F179" s="24">
        <f t="shared" si="18"/>
        <v>0.17846428571428571</v>
      </c>
    </row>
    <row r="180" spans="1:6" ht="79.2" x14ac:dyDescent="0.25">
      <c r="A180" s="8" t="s">
        <v>426</v>
      </c>
      <c r="B180" s="8" t="s">
        <v>422</v>
      </c>
      <c r="C180" s="11" t="s">
        <v>423</v>
      </c>
      <c r="D180" s="10">
        <v>532</v>
      </c>
      <c r="E180" s="10">
        <v>94.942999999999998</v>
      </c>
      <c r="F180" s="24">
        <f t="shared" si="18"/>
        <v>0.17846428571428571</v>
      </c>
    </row>
    <row r="181" spans="1:6" x14ac:dyDescent="0.25">
      <c r="A181" s="8" t="s">
        <v>118</v>
      </c>
      <c r="B181" s="8"/>
      <c r="C181" s="9" t="s">
        <v>662</v>
      </c>
      <c r="D181" s="10">
        <f t="shared" ref="D181" si="28">D182</f>
        <v>0</v>
      </c>
      <c r="E181" s="10">
        <f>E182</f>
        <v>572.01300000000003</v>
      </c>
      <c r="F181" s="24" t="s">
        <v>682</v>
      </c>
    </row>
    <row r="182" spans="1:6" ht="66" x14ac:dyDescent="0.25">
      <c r="A182" s="8" t="s">
        <v>118</v>
      </c>
      <c r="B182" s="8" t="s">
        <v>119</v>
      </c>
      <c r="C182" s="11" t="s">
        <v>120</v>
      </c>
      <c r="D182" s="10">
        <v>0</v>
      </c>
      <c r="E182" s="10">
        <v>572.01300000000003</v>
      </c>
      <c r="F182" s="24" t="s">
        <v>682</v>
      </c>
    </row>
    <row r="183" spans="1:6" x14ac:dyDescent="0.25">
      <c r="A183" s="8" t="s">
        <v>256</v>
      </c>
      <c r="B183" s="8"/>
      <c r="C183" s="9" t="s">
        <v>257</v>
      </c>
      <c r="D183" s="10">
        <f t="shared" ref="D183" si="29">SUM(D184:D264)</f>
        <v>41124.19999999999</v>
      </c>
      <c r="E183" s="10">
        <f>SUM(E184:E264)</f>
        <v>25740.901999999998</v>
      </c>
      <c r="F183" s="24">
        <f t="shared" si="18"/>
        <v>0.6259307658264478</v>
      </c>
    </row>
    <row r="184" spans="1:6" ht="92.4" x14ac:dyDescent="0.25">
      <c r="A184" s="8" t="s">
        <v>256</v>
      </c>
      <c r="B184" s="8" t="s">
        <v>258</v>
      </c>
      <c r="C184" s="11" t="s">
        <v>259</v>
      </c>
      <c r="D184" s="10">
        <v>82.8</v>
      </c>
      <c r="E184" s="10">
        <v>45.271999999999998</v>
      </c>
      <c r="F184" s="24">
        <f t="shared" si="18"/>
        <v>0.54676328502415461</v>
      </c>
    </row>
    <row r="185" spans="1:6" ht="105.6" x14ac:dyDescent="0.25">
      <c r="A185" s="8" t="s">
        <v>256</v>
      </c>
      <c r="B185" s="8" t="s">
        <v>262</v>
      </c>
      <c r="C185" s="11" t="s">
        <v>263</v>
      </c>
      <c r="D185" s="10">
        <v>28.2</v>
      </c>
      <c r="E185" s="10">
        <v>0.75</v>
      </c>
      <c r="F185" s="24">
        <f t="shared" si="18"/>
        <v>2.6595744680851064E-2</v>
      </c>
    </row>
    <row r="186" spans="1:6" ht="92.4" x14ac:dyDescent="0.25">
      <c r="A186" s="8" t="s">
        <v>256</v>
      </c>
      <c r="B186" s="8" t="s">
        <v>680</v>
      </c>
      <c r="C186" s="11" t="s">
        <v>679</v>
      </c>
      <c r="D186" s="10">
        <v>17.5</v>
      </c>
      <c r="E186" s="10">
        <v>0</v>
      </c>
      <c r="F186" s="24">
        <f t="shared" si="18"/>
        <v>0</v>
      </c>
    </row>
    <row r="187" spans="1:6" ht="79.2" x14ac:dyDescent="0.25">
      <c r="A187" s="8" t="s">
        <v>256</v>
      </c>
      <c r="B187" s="8" t="s">
        <v>264</v>
      </c>
      <c r="C187" s="11" t="s">
        <v>265</v>
      </c>
      <c r="D187" s="10">
        <v>95.2</v>
      </c>
      <c r="E187" s="10">
        <v>75.661000000000001</v>
      </c>
      <c r="F187" s="24">
        <f t="shared" si="18"/>
        <v>0.79475840336134451</v>
      </c>
    </row>
    <row r="188" spans="1:6" ht="92.4" x14ac:dyDescent="0.25">
      <c r="A188" s="8" t="s">
        <v>256</v>
      </c>
      <c r="B188" s="8" t="s">
        <v>266</v>
      </c>
      <c r="C188" s="11" t="s">
        <v>267</v>
      </c>
      <c r="D188" s="10">
        <v>7.1</v>
      </c>
      <c r="E188" s="10">
        <v>15</v>
      </c>
      <c r="F188" s="24">
        <f t="shared" si="18"/>
        <v>2.1126760563380285</v>
      </c>
    </row>
    <row r="189" spans="1:6" ht="79.2" x14ac:dyDescent="0.25">
      <c r="A189" s="8" t="s">
        <v>256</v>
      </c>
      <c r="B189" s="8" t="s">
        <v>268</v>
      </c>
      <c r="C189" s="11" t="s">
        <v>269</v>
      </c>
      <c r="D189" s="10">
        <v>20.8</v>
      </c>
      <c r="E189" s="10">
        <v>45.067999999999998</v>
      </c>
      <c r="F189" s="24">
        <f t="shared" si="18"/>
        <v>2.1667307692307691</v>
      </c>
    </row>
    <row r="190" spans="1:6" ht="66" x14ac:dyDescent="0.25">
      <c r="A190" s="8" t="s">
        <v>256</v>
      </c>
      <c r="B190" s="8" t="s">
        <v>270</v>
      </c>
      <c r="C190" s="11" t="s">
        <v>271</v>
      </c>
      <c r="D190" s="10">
        <v>307.2</v>
      </c>
      <c r="E190" s="10">
        <v>217.53299999999999</v>
      </c>
      <c r="F190" s="24">
        <f t="shared" si="18"/>
        <v>0.70811523437500001</v>
      </c>
    </row>
    <row r="191" spans="1:6" ht="105.6" x14ac:dyDescent="0.25">
      <c r="A191" s="8" t="s">
        <v>256</v>
      </c>
      <c r="B191" s="8" t="s">
        <v>274</v>
      </c>
      <c r="C191" s="11" t="s">
        <v>275</v>
      </c>
      <c r="D191" s="10">
        <v>0</v>
      </c>
      <c r="E191" s="10">
        <v>2</v>
      </c>
      <c r="F191" s="24" t="s">
        <v>682</v>
      </c>
    </row>
    <row r="192" spans="1:6" ht="158.4" x14ac:dyDescent="0.25">
      <c r="A192" s="8" t="s">
        <v>256</v>
      </c>
      <c r="B192" s="8" t="s">
        <v>276</v>
      </c>
      <c r="C192" s="11" t="s">
        <v>277</v>
      </c>
      <c r="D192" s="10">
        <v>51.5</v>
      </c>
      <c r="E192" s="10">
        <v>69.825000000000003</v>
      </c>
      <c r="F192" s="24">
        <f t="shared" si="18"/>
        <v>1.3558252427184467</v>
      </c>
    </row>
    <row r="193" spans="1:6" ht="118.8" x14ac:dyDescent="0.25">
      <c r="A193" s="8" t="s">
        <v>256</v>
      </c>
      <c r="B193" s="8" t="s">
        <v>278</v>
      </c>
      <c r="C193" s="11" t="s">
        <v>279</v>
      </c>
      <c r="D193" s="10">
        <v>464.2</v>
      </c>
      <c r="E193" s="10">
        <v>664.35799999999995</v>
      </c>
      <c r="F193" s="24">
        <f t="shared" si="18"/>
        <v>1.4311891426109435</v>
      </c>
    </row>
    <row r="194" spans="1:6" ht="158.4" x14ac:dyDescent="0.25">
      <c r="A194" s="8" t="s">
        <v>256</v>
      </c>
      <c r="B194" s="8" t="s">
        <v>280</v>
      </c>
      <c r="C194" s="11" t="s">
        <v>281</v>
      </c>
      <c r="D194" s="10">
        <v>0</v>
      </c>
      <c r="E194" s="10">
        <v>22</v>
      </c>
      <c r="F194" s="24" t="s">
        <v>682</v>
      </c>
    </row>
    <row r="195" spans="1:6" ht="118.8" x14ac:dyDescent="0.25">
      <c r="A195" s="8" t="s">
        <v>256</v>
      </c>
      <c r="B195" s="8" t="s">
        <v>282</v>
      </c>
      <c r="C195" s="11" t="s">
        <v>283</v>
      </c>
      <c r="D195" s="10">
        <v>21.5</v>
      </c>
      <c r="E195" s="10">
        <v>13.5</v>
      </c>
      <c r="F195" s="24">
        <f t="shared" si="18"/>
        <v>0.62790697674418605</v>
      </c>
    </row>
    <row r="196" spans="1:6" ht="158.4" x14ac:dyDescent="0.25">
      <c r="A196" s="8" t="s">
        <v>256</v>
      </c>
      <c r="B196" s="8" t="s">
        <v>288</v>
      </c>
      <c r="C196" s="11" t="s">
        <v>289</v>
      </c>
      <c r="D196" s="10">
        <v>151.19999999999999</v>
      </c>
      <c r="E196" s="10">
        <v>155.94300000000001</v>
      </c>
      <c r="F196" s="24">
        <f t="shared" si="18"/>
        <v>1.0313690476190478</v>
      </c>
    </row>
    <row r="197" spans="1:6" ht="92.4" x14ac:dyDescent="0.25">
      <c r="A197" s="8" t="s">
        <v>256</v>
      </c>
      <c r="B197" s="8" t="s">
        <v>290</v>
      </c>
      <c r="C197" s="11" t="s">
        <v>291</v>
      </c>
      <c r="D197" s="10">
        <v>1900</v>
      </c>
      <c r="E197" s="10">
        <v>2333.5949999999998</v>
      </c>
      <c r="F197" s="24">
        <f t="shared" si="18"/>
        <v>1.228207894736842</v>
      </c>
    </row>
    <row r="198" spans="1:6" ht="171.6" x14ac:dyDescent="0.25">
      <c r="A198" s="8" t="s">
        <v>256</v>
      </c>
      <c r="B198" s="8" t="s">
        <v>292</v>
      </c>
      <c r="C198" s="11" t="s">
        <v>293</v>
      </c>
      <c r="D198" s="10">
        <v>0</v>
      </c>
      <c r="E198" s="10">
        <v>6</v>
      </c>
      <c r="F198" s="24" t="s">
        <v>682</v>
      </c>
    </row>
    <row r="199" spans="1:6" ht="92.4" x14ac:dyDescent="0.25">
      <c r="A199" s="8" t="s">
        <v>256</v>
      </c>
      <c r="B199" s="8" t="s">
        <v>294</v>
      </c>
      <c r="C199" s="11" t="s">
        <v>295</v>
      </c>
      <c r="D199" s="10">
        <v>76.5</v>
      </c>
      <c r="E199" s="10">
        <v>33.750999999999998</v>
      </c>
      <c r="F199" s="24">
        <f t="shared" si="18"/>
        <v>0.4411895424836601</v>
      </c>
    </row>
    <row r="200" spans="1:6" ht="92.4" x14ac:dyDescent="0.25">
      <c r="A200" s="8" t="s">
        <v>256</v>
      </c>
      <c r="B200" s="8" t="s">
        <v>296</v>
      </c>
      <c r="C200" s="11" t="s">
        <v>297</v>
      </c>
      <c r="D200" s="10">
        <v>43.7</v>
      </c>
      <c r="E200" s="10">
        <v>0.15</v>
      </c>
      <c r="F200" s="24">
        <f t="shared" si="18"/>
        <v>3.4324942791762012E-3</v>
      </c>
    </row>
    <row r="201" spans="1:6" ht="79.2" x14ac:dyDescent="0.25">
      <c r="A201" s="8" t="s">
        <v>256</v>
      </c>
      <c r="B201" s="8" t="s">
        <v>298</v>
      </c>
      <c r="C201" s="11" t="s">
        <v>299</v>
      </c>
      <c r="D201" s="10">
        <v>35.299999999999997</v>
      </c>
      <c r="E201" s="10">
        <v>35.792999999999999</v>
      </c>
      <c r="F201" s="24">
        <f t="shared" si="18"/>
        <v>1.0139660056657225</v>
      </c>
    </row>
    <row r="202" spans="1:6" ht="92.4" x14ac:dyDescent="0.25">
      <c r="A202" s="8" t="s">
        <v>256</v>
      </c>
      <c r="B202" s="8" t="s">
        <v>300</v>
      </c>
      <c r="C202" s="11" t="s">
        <v>301</v>
      </c>
      <c r="D202" s="10">
        <v>81.7</v>
      </c>
      <c r="E202" s="10">
        <v>70.712000000000003</v>
      </c>
      <c r="F202" s="24">
        <f t="shared" si="18"/>
        <v>0.86550795593635255</v>
      </c>
    </row>
    <row r="203" spans="1:6" ht="79.2" x14ac:dyDescent="0.25">
      <c r="A203" s="8" t="s">
        <v>256</v>
      </c>
      <c r="B203" s="8" t="s">
        <v>302</v>
      </c>
      <c r="C203" s="11" t="s">
        <v>303</v>
      </c>
      <c r="D203" s="10">
        <v>309.10000000000002</v>
      </c>
      <c r="E203" s="10">
        <v>320.39400000000001</v>
      </c>
      <c r="F203" s="24">
        <f t="shared" si="18"/>
        <v>1.0365383371077321</v>
      </c>
    </row>
    <row r="204" spans="1:6" ht="92.4" x14ac:dyDescent="0.25">
      <c r="A204" s="8" t="s">
        <v>256</v>
      </c>
      <c r="B204" s="8" t="s">
        <v>304</v>
      </c>
      <c r="C204" s="11" t="s">
        <v>305</v>
      </c>
      <c r="D204" s="10">
        <v>0</v>
      </c>
      <c r="E204" s="10">
        <v>37.5</v>
      </c>
      <c r="F204" s="24" t="s">
        <v>682</v>
      </c>
    </row>
    <row r="205" spans="1:6" ht="66" x14ac:dyDescent="0.25">
      <c r="A205" s="8" t="s">
        <v>256</v>
      </c>
      <c r="B205" s="8" t="s">
        <v>306</v>
      </c>
      <c r="C205" s="11" t="s">
        <v>307</v>
      </c>
      <c r="D205" s="10">
        <v>96.2</v>
      </c>
      <c r="E205" s="10">
        <v>204.624</v>
      </c>
      <c r="F205" s="24">
        <f t="shared" ref="F205:F265" si="30">IFERROR(E205/D205,"")</f>
        <v>2.1270686070686069</v>
      </c>
    </row>
    <row r="206" spans="1:6" ht="132" x14ac:dyDescent="0.25">
      <c r="A206" s="8" t="s">
        <v>256</v>
      </c>
      <c r="B206" s="8" t="s">
        <v>310</v>
      </c>
      <c r="C206" s="11" t="s">
        <v>311</v>
      </c>
      <c r="D206" s="10">
        <v>0</v>
      </c>
      <c r="E206" s="10">
        <v>1</v>
      </c>
      <c r="F206" s="24" t="s">
        <v>682</v>
      </c>
    </row>
    <row r="207" spans="1:6" ht="105.6" x14ac:dyDescent="0.25">
      <c r="A207" s="8" t="s">
        <v>256</v>
      </c>
      <c r="B207" s="8" t="s">
        <v>312</v>
      </c>
      <c r="C207" s="11" t="s">
        <v>313</v>
      </c>
      <c r="D207" s="10">
        <v>64.8</v>
      </c>
      <c r="E207" s="10">
        <v>1</v>
      </c>
      <c r="F207" s="24">
        <f t="shared" si="30"/>
        <v>1.54320987654321E-2</v>
      </c>
    </row>
    <row r="208" spans="1:6" ht="105.6" x14ac:dyDescent="0.25">
      <c r="A208" s="8" t="s">
        <v>256</v>
      </c>
      <c r="B208" s="8" t="s">
        <v>314</v>
      </c>
      <c r="C208" s="11" t="s">
        <v>315</v>
      </c>
      <c r="D208" s="10">
        <v>4.2</v>
      </c>
      <c r="E208" s="10">
        <v>4.75</v>
      </c>
      <c r="F208" s="24">
        <f t="shared" si="30"/>
        <v>1.1309523809523809</v>
      </c>
    </row>
    <row r="209" spans="1:6" ht="105.6" x14ac:dyDescent="0.25">
      <c r="A209" s="8" t="s">
        <v>256</v>
      </c>
      <c r="B209" s="8" t="s">
        <v>678</v>
      </c>
      <c r="C209" s="11" t="s">
        <v>677</v>
      </c>
      <c r="D209" s="10">
        <v>288.10000000000002</v>
      </c>
      <c r="E209" s="10">
        <v>0</v>
      </c>
      <c r="F209" s="24">
        <f t="shared" si="30"/>
        <v>0</v>
      </c>
    </row>
    <row r="210" spans="1:6" ht="92.4" x14ac:dyDescent="0.25">
      <c r="A210" s="8" t="s">
        <v>256</v>
      </c>
      <c r="B210" s="8" t="s">
        <v>316</v>
      </c>
      <c r="C210" s="11" t="s">
        <v>317</v>
      </c>
      <c r="D210" s="10">
        <v>636</v>
      </c>
      <c r="E210" s="10">
        <v>370.70600000000002</v>
      </c>
      <c r="F210" s="24">
        <f t="shared" si="30"/>
        <v>0.58287106918238996</v>
      </c>
    </row>
    <row r="211" spans="1:6" ht="79.2" x14ac:dyDescent="0.25">
      <c r="A211" s="8" t="s">
        <v>256</v>
      </c>
      <c r="B211" s="8" t="s">
        <v>318</v>
      </c>
      <c r="C211" s="11" t="s">
        <v>319</v>
      </c>
      <c r="D211" s="10">
        <v>0</v>
      </c>
      <c r="E211" s="10">
        <v>47.673999999999999</v>
      </c>
      <c r="F211" s="24" t="s">
        <v>682</v>
      </c>
    </row>
    <row r="212" spans="1:6" ht="79.2" x14ac:dyDescent="0.25">
      <c r="A212" s="8" t="s">
        <v>256</v>
      </c>
      <c r="B212" s="8" t="s">
        <v>322</v>
      </c>
      <c r="C212" s="11" t="s">
        <v>323</v>
      </c>
      <c r="D212" s="10">
        <v>16.8</v>
      </c>
      <c r="E212" s="10">
        <v>-8</v>
      </c>
      <c r="F212" s="24">
        <f t="shared" si="30"/>
        <v>-0.47619047619047616</v>
      </c>
    </row>
    <row r="213" spans="1:6" ht="105.6" x14ac:dyDescent="0.25">
      <c r="A213" s="8" t="s">
        <v>256</v>
      </c>
      <c r="B213" s="8" t="s">
        <v>324</v>
      </c>
      <c r="C213" s="11" t="s">
        <v>325</v>
      </c>
      <c r="D213" s="10">
        <v>0</v>
      </c>
      <c r="E213" s="10">
        <v>1.5</v>
      </c>
      <c r="F213" s="24" t="s">
        <v>682</v>
      </c>
    </row>
    <row r="214" spans="1:6" ht="105.6" x14ac:dyDescent="0.25">
      <c r="A214" s="8" t="s">
        <v>256</v>
      </c>
      <c r="B214" s="8" t="s">
        <v>326</v>
      </c>
      <c r="C214" s="11" t="s">
        <v>327</v>
      </c>
      <c r="D214" s="10">
        <v>0</v>
      </c>
      <c r="E214" s="10">
        <v>1.5</v>
      </c>
      <c r="F214" s="24" t="s">
        <v>682</v>
      </c>
    </row>
    <row r="215" spans="1:6" ht="79.2" x14ac:dyDescent="0.25">
      <c r="A215" s="8" t="s">
        <v>256</v>
      </c>
      <c r="B215" s="8" t="s">
        <v>328</v>
      </c>
      <c r="C215" s="11" t="s">
        <v>329</v>
      </c>
      <c r="D215" s="10">
        <v>0.9</v>
      </c>
      <c r="E215" s="10">
        <v>1.5</v>
      </c>
      <c r="F215" s="24">
        <f t="shared" si="30"/>
        <v>1.6666666666666665</v>
      </c>
    </row>
    <row r="216" spans="1:6" ht="79.2" x14ac:dyDescent="0.25">
      <c r="A216" s="8" t="s">
        <v>256</v>
      </c>
      <c r="B216" s="8" t="s">
        <v>330</v>
      </c>
      <c r="C216" s="11" t="s">
        <v>331</v>
      </c>
      <c r="D216" s="10">
        <v>5.5</v>
      </c>
      <c r="E216" s="10">
        <v>1.5</v>
      </c>
      <c r="F216" s="24">
        <f t="shared" si="30"/>
        <v>0.27272727272727271</v>
      </c>
    </row>
    <row r="217" spans="1:6" ht="66" x14ac:dyDescent="0.25">
      <c r="A217" s="8" t="s">
        <v>256</v>
      </c>
      <c r="B217" s="8" t="s">
        <v>332</v>
      </c>
      <c r="C217" s="11" t="s">
        <v>333</v>
      </c>
      <c r="D217" s="10">
        <v>9.5</v>
      </c>
      <c r="E217" s="10">
        <v>5.9669999999999996</v>
      </c>
      <c r="F217" s="24">
        <f t="shared" si="30"/>
        <v>0.62810526315789472</v>
      </c>
    </row>
    <row r="218" spans="1:6" ht="79.2" x14ac:dyDescent="0.25">
      <c r="A218" s="8" t="s">
        <v>256</v>
      </c>
      <c r="B218" s="8" t="s">
        <v>334</v>
      </c>
      <c r="C218" s="11" t="s">
        <v>335</v>
      </c>
      <c r="D218" s="10">
        <v>0</v>
      </c>
      <c r="E218" s="10">
        <v>5</v>
      </c>
      <c r="F218" s="24" t="s">
        <v>682</v>
      </c>
    </row>
    <row r="219" spans="1:6" ht="66" x14ac:dyDescent="0.25">
      <c r="A219" s="8" t="s">
        <v>256</v>
      </c>
      <c r="B219" s="8" t="s">
        <v>336</v>
      </c>
      <c r="C219" s="11" t="s">
        <v>337</v>
      </c>
      <c r="D219" s="10">
        <v>205.4</v>
      </c>
      <c r="E219" s="10">
        <v>363.01</v>
      </c>
      <c r="F219" s="24">
        <f t="shared" si="30"/>
        <v>1.767332035053554</v>
      </c>
    </row>
    <row r="220" spans="1:6" ht="105.6" x14ac:dyDescent="0.25">
      <c r="A220" s="8" t="s">
        <v>256</v>
      </c>
      <c r="B220" s="8" t="s">
        <v>338</v>
      </c>
      <c r="C220" s="11" t="s">
        <v>339</v>
      </c>
      <c r="D220" s="10">
        <v>59</v>
      </c>
      <c r="E220" s="10">
        <v>347.98200000000003</v>
      </c>
      <c r="F220" s="24">
        <f t="shared" si="30"/>
        <v>5.8980000000000006</v>
      </c>
    </row>
    <row r="221" spans="1:6" ht="132" x14ac:dyDescent="0.25">
      <c r="A221" s="8" t="s">
        <v>256</v>
      </c>
      <c r="B221" s="8" t="s">
        <v>676</v>
      </c>
      <c r="C221" s="11" t="s">
        <v>675</v>
      </c>
      <c r="D221" s="10">
        <v>7.2</v>
      </c>
      <c r="E221" s="10">
        <v>0</v>
      </c>
      <c r="F221" s="24">
        <f t="shared" si="30"/>
        <v>0</v>
      </c>
    </row>
    <row r="222" spans="1:6" ht="92.4" x14ac:dyDescent="0.25">
      <c r="A222" s="8" t="s">
        <v>256</v>
      </c>
      <c r="B222" s="8" t="s">
        <v>340</v>
      </c>
      <c r="C222" s="11" t="s">
        <v>341</v>
      </c>
      <c r="D222" s="10">
        <v>0</v>
      </c>
      <c r="E222" s="10">
        <v>1.25</v>
      </c>
      <c r="F222" s="24" t="s">
        <v>682</v>
      </c>
    </row>
    <row r="223" spans="1:6" ht="105.6" x14ac:dyDescent="0.25">
      <c r="A223" s="8" t="s">
        <v>256</v>
      </c>
      <c r="B223" s="8" t="s">
        <v>342</v>
      </c>
      <c r="C223" s="11" t="s">
        <v>343</v>
      </c>
      <c r="D223" s="10">
        <v>52.1</v>
      </c>
      <c r="E223" s="10">
        <v>112.25</v>
      </c>
      <c r="F223" s="24">
        <f t="shared" si="30"/>
        <v>2.1545105566218807</v>
      </c>
    </row>
    <row r="224" spans="1:6" ht="105.6" x14ac:dyDescent="0.25">
      <c r="A224" s="8" t="s">
        <v>256</v>
      </c>
      <c r="B224" s="8" t="s">
        <v>674</v>
      </c>
      <c r="C224" s="11" t="s">
        <v>673</v>
      </c>
      <c r="D224" s="10">
        <v>66.7</v>
      </c>
      <c r="E224" s="10">
        <v>0</v>
      </c>
      <c r="F224" s="24">
        <f t="shared" si="30"/>
        <v>0</v>
      </c>
    </row>
    <row r="225" spans="1:6" ht="92.4" x14ac:dyDescent="0.25">
      <c r="A225" s="8" t="s">
        <v>256</v>
      </c>
      <c r="B225" s="8" t="s">
        <v>346</v>
      </c>
      <c r="C225" s="11" t="s">
        <v>347</v>
      </c>
      <c r="D225" s="10">
        <v>1200</v>
      </c>
      <c r="E225" s="10">
        <v>748.84699999999998</v>
      </c>
      <c r="F225" s="24">
        <f t="shared" si="30"/>
        <v>0.6240391666666667</v>
      </c>
    </row>
    <row r="226" spans="1:6" ht="118.8" x14ac:dyDescent="0.25">
      <c r="A226" s="8" t="s">
        <v>256</v>
      </c>
      <c r="B226" s="8" t="s">
        <v>348</v>
      </c>
      <c r="C226" s="11" t="s">
        <v>349</v>
      </c>
      <c r="D226" s="10">
        <v>0</v>
      </c>
      <c r="E226" s="10">
        <v>3.5</v>
      </c>
      <c r="F226" s="24" t="s">
        <v>682</v>
      </c>
    </row>
    <row r="227" spans="1:6" ht="118.8" x14ac:dyDescent="0.25">
      <c r="A227" s="8" t="s">
        <v>256</v>
      </c>
      <c r="B227" s="8" t="s">
        <v>350</v>
      </c>
      <c r="C227" s="11" t="s">
        <v>351</v>
      </c>
      <c r="D227" s="10">
        <v>39.299999999999997</v>
      </c>
      <c r="E227" s="10">
        <v>60.622999999999998</v>
      </c>
      <c r="F227" s="24">
        <f t="shared" si="30"/>
        <v>1.5425699745547075</v>
      </c>
    </row>
    <row r="228" spans="1:6" ht="132" x14ac:dyDescent="0.25">
      <c r="A228" s="8" t="s">
        <v>256</v>
      </c>
      <c r="B228" s="8" t="s">
        <v>352</v>
      </c>
      <c r="C228" s="11" t="s">
        <v>353</v>
      </c>
      <c r="D228" s="10">
        <v>611.79999999999995</v>
      </c>
      <c r="E228" s="10">
        <v>165.983</v>
      </c>
      <c r="F228" s="24">
        <f t="shared" si="30"/>
        <v>0.27130271330500166</v>
      </c>
    </row>
    <row r="229" spans="1:6" ht="105.6" x14ac:dyDescent="0.25">
      <c r="A229" s="8" t="s">
        <v>256</v>
      </c>
      <c r="B229" s="8" t="s">
        <v>354</v>
      </c>
      <c r="C229" s="11" t="s">
        <v>355</v>
      </c>
      <c r="D229" s="10">
        <v>580</v>
      </c>
      <c r="E229" s="10">
        <v>311.24400000000003</v>
      </c>
      <c r="F229" s="24">
        <f t="shared" si="30"/>
        <v>0.53662758620689655</v>
      </c>
    </row>
    <row r="230" spans="1:6" ht="79.2" x14ac:dyDescent="0.25">
      <c r="A230" s="8" t="s">
        <v>256</v>
      </c>
      <c r="B230" s="8" t="s">
        <v>360</v>
      </c>
      <c r="C230" s="11" t="s">
        <v>361</v>
      </c>
      <c r="D230" s="10">
        <v>3800</v>
      </c>
      <c r="E230" s="10">
        <v>2.089</v>
      </c>
      <c r="F230" s="24">
        <f t="shared" si="30"/>
        <v>5.4973684210526312E-4</v>
      </c>
    </row>
    <row r="231" spans="1:6" ht="118.8" x14ac:dyDescent="0.25">
      <c r="A231" s="8" t="s">
        <v>256</v>
      </c>
      <c r="B231" s="8" t="s">
        <v>362</v>
      </c>
      <c r="C231" s="11" t="s">
        <v>363</v>
      </c>
      <c r="D231" s="10">
        <v>168.4</v>
      </c>
      <c r="E231" s="10">
        <v>49.985999999999997</v>
      </c>
      <c r="F231" s="24">
        <f t="shared" si="30"/>
        <v>0.29682897862232777</v>
      </c>
    </row>
    <row r="232" spans="1:6" ht="132" x14ac:dyDescent="0.25">
      <c r="A232" s="8" t="s">
        <v>256</v>
      </c>
      <c r="B232" s="8" t="s">
        <v>364</v>
      </c>
      <c r="C232" s="11" t="s">
        <v>365</v>
      </c>
      <c r="D232" s="10">
        <v>25.8</v>
      </c>
      <c r="E232" s="10">
        <v>26.916</v>
      </c>
      <c r="F232" s="24">
        <f t="shared" si="30"/>
        <v>1.0432558139534884</v>
      </c>
    </row>
    <row r="233" spans="1:6" ht="52.8" x14ac:dyDescent="0.25">
      <c r="A233" s="8" t="s">
        <v>256</v>
      </c>
      <c r="B233" s="8" t="s">
        <v>366</v>
      </c>
      <c r="C233" s="9" t="s">
        <v>367</v>
      </c>
      <c r="D233" s="10">
        <v>69.400000000000006</v>
      </c>
      <c r="E233" s="10">
        <v>134.905</v>
      </c>
      <c r="F233" s="24">
        <f t="shared" si="30"/>
        <v>1.9438760806916424</v>
      </c>
    </row>
    <row r="234" spans="1:6" ht="105.6" x14ac:dyDescent="0.25">
      <c r="A234" s="8" t="s">
        <v>256</v>
      </c>
      <c r="B234" s="8" t="s">
        <v>368</v>
      </c>
      <c r="C234" s="11" t="s">
        <v>369</v>
      </c>
      <c r="D234" s="10">
        <v>0</v>
      </c>
      <c r="E234" s="10">
        <v>1.5</v>
      </c>
      <c r="F234" s="24" t="s">
        <v>682</v>
      </c>
    </row>
    <row r="235" spans="1:6" ht="158.4" x14ac:dyDescent="0.25">
      <c r="A235" s="8" t="s">
        <v>256</v>
      </c>
      <c r="B235" s="8" t="s">
        <v>372</v>
      </c>
      <c r="C235" s="11" t="s">
        <v>373</v>
      </c>
      <c r="D235" s="10">
        <v>9100</v>
      </c>
      <c r="E235" s="10">
        <v>612.84100000000001</v>
      </c>
      <c r="F235" s="24">
        <f t="shared" si="30"/>
        <v>6.7345164835164839E-2</v>
      </c>
    </row>
    <row r="236" spans="1:6" ht="79.2" x14ac:dyDescent="0.25">
      <c r="A236" s="8" t="s">
        <v>256</v>
      </c>
      <c r="B236" s="8" t="s">
        <v>378</v>
      </c>
      <c r="C236" s="11" t="s">
        <v>379</v>
      </c>
      <c r="D236" s="10">
        <v>573</v>
      </c>
      <c r="E236" s="10">
        <v>10.813000000000001</v>
      </c>
      <c r="F236" s="24">
        <f t="shared" si="30"/>
        <v>1.887085514834206E-2</v>
      </c>
    </row>
    <row r="237" spans="1:6" ht="92.4" x14ac:dyDescent="0.25">
      <c r="A237" s="8" t="s">
        <v>256</v>
      </c>
      <c r="B237" s="8" t="s">
        <v>384</v>
      </c>
      <c r="C237" s="11" t="s">
        <v>385</v>
      </c>
      <c r="D237" s="10">
        <v>10</v>
      </c>
      <c r="E237" s="10">
        <v>1</v>
      </c>
      <c r="F237" s="24">
        <f t="shared" si="30"/>
        <v>0.1</v>
      </c>
    </row>
    <row r="238" spans="1:6" ht="105.6" x14ac:dyDescent="0.25">
      <c r="A238" s="8" t="s">
        <v>256</v>
      </c>
      <c r="B238" s="8" t="s">
        <v>386</v>
      </c>
      <c r="C238" s="11" t="s">
        <v>387</v>
      </c>
      <c r="D238" s="10">
        <v>5.7</v>
      </c>
      <c r="E238" s="10">
        <v>5.8150000000000004</v>
      </c>
      <c r="F238" s="24">
        <f t="shared" si="30"/>
        <v>1.0201754385964912</v>
      </c>
    </row>
    <row r="239" spans="1:6" ht="79.2" x14ac:dyDescent="0.25">
      <c r="A239" s="8" t="s">
        <v>256</v>
      </c>
      <c r="B239" s="8" t="s">
        <v>388</v>
      </c>
      <c r="C239" s="11" t="s">
        <v>389</v>
      </c>
      <c r="D239" s="10">
        <v>76.599999999999994</v>
      </c>
      <c r="E239" s="10">
        <v>92.481999999999999</v>
      </c>
      <c r="F239" s="24">
        <f t="shared" si="30"/>
        <v>1.2073368146214101</v>
      </c>
    </row>
    <row r="240" spans="1:6" ht="92.4" x14ac:dyDescent="0.25">
      <c r="A240" s="8" t="s">
        <v>256</v>
      </c>
      <c r="B240" s="8" t="s">
        <v>390</v>
      </c>
      <c r="C240" s="11" t="s">
        <v>391</v>
      </c>
      <c r="D240" s="10">
        <v>125.3</v>
      </c>
      <c r="E240" s="10">
        <v>87.5</v>
      </c>
      <c r="F240" s="24">
        <f t="shared" si="30"/>
        <v>0.6983240223463687</v>
      </c>
    </row>
    <row r="241" spans="1:6" ht="79.2" x14ac:dyDescent="0.25">
      <c r="A241" s="8" t="s">
        <v>256</v>
      </c>
      <c r="B241" s="8" t="s">
        <v>392</v>
      </c>
      <c r="C241" s="11" t="s">
        <v>393</v>
      </c>
      <c r="D241" s="10">
        <v>493.3</v>
      </c>
      <c r="E241" s="10">
        <v>134.88900000000001</v>
      </c>
      <c r="F241" s="24">
        <f t="shared" si="30"/>
        <v>0.27344212446786947</v>
      </c>
    </row>
    <row r="242" spans="1:6" ht="118.8" x14ac:dyDescent="0.25">
      <c r="A242" s="8" t="s">
        <v>256</v>
      </c>
      <c r="B242" s="8" t="s">
        <v>394</v>
      </c>
      <c r="C242" s="11" t="s">
        <v>395</v>
      </c>
      <c r="D242" s="10">
        <v>447</v>
      </c>
      <c r="E242" s="10">
        <v>285.25299999999999</v>
      </c>
      <c r="F242" s="24">
        <f t="shared" si="30"/>
        <v>0.63814988814317675</v>
      </c>
    </row>
    <row r="243" spans="1:6" ht="92.4" x14ac:dyDescent="0.25">
      <c r="A243" s="8" t="s">
        <v>256</v>
      </c>
      <c r="B243" s="8" t="s">
        <v>396</v>
      </c>
      <c r="C243" s="11" t="s">
        <v>397</v>
      </c>
      <c r="D243" s="10">
        <v>0</v>
      </c>
      <c r="E243" s="10">
        <v>25</v>
      </c>
      <c r="F243" s="24" t="s">
        <v>682</v>
      </c>
    </row>
    <row r="244" spans="1:6" ht="132" x14ac:dyDescent="0.25">
      <c r="A244" s="8" t="s">
        <v>256</v>
      </c>
      <c r="B244" s="8" t="s">
        <v>398</v>
      </c>
      <c r="C244" s="11" t="s">
        <v>399</v>
      </c>
      <c r="D244" s="10">
        <v>140</v>
      </c>
      <c r="E244" s="10">
        <v>6.1379999999999999</v>
      </c>
      <c r="F244" s="24">
        <f t="shared" si="30"/>
        <v>4.3842857142857142E-2</v>
      </c>
    </row>
    <row r="245" spans="1:6" ht="66" x14ac:dyDescent="0.25">
      <c r="A245" s="8" t="s">
        <v>256</v>
      </c>
      <c r="B245" s="8" t="s">
        <v>400</v>
      </c>
      <c r="C245" s="11" t="s">
        <v>401</v>
      </c>
      <c r="D245" s="10">
        <v>245</v>
      </c>
      <c r="E245" s="10">
        <v>104.011</v>
      </c>
      <c r="F245" s="24">
        <f t="shared" si="30"/>
        <v>0.42453469387755099</v>
      </c>
    </row>
    <row r="246" spans="1:6" ht="92.4" x14ac:dyDescent="0.25">
      <c r="A246" s="8" t="s">
        <v>256</v>
      </c>
      <c r="B246" s="8" t="s">
        <v>404</v>
      </c>
      <c r="C246" s="11" t="s">
        <v>405</v>
      </c>
      <c r="D246" s="10">
        <v>0</v>
      </c>
      <c r="E246" s="10">
        <v>8</v>
      </c>
      <c r="F246" s="24" t="s">
        <v>682</v>
      </c>
    </row>
    <row r="247" spans="1:6" ht="105.6" x14ac:dyDescent="0.25">
      <c r="A247" s="8" t="s">
        <v>256</v>
      </c>
      <c r="B247" s="8" t="s">
        <v>672</v>
      </c>
      <c r="C247" s="11" t="s">
        <v>671</v>
      </c>
      <c r="D247" s="10">
        <v>336.6</v>
      </c>
      <c r="E247" s="10">
        <v>0</v>
      </c>
      <c r="F247" s="24">
        <f t="shared" si="30"/>
        <v>0</v>
      </c>
    </row>
    <row r="248" spans="1:6" ht="92.4" x14ac:dyDescent="0.25">
      <c r="A248" s="8" t="s">
        <v>256</v>
      </c>
      <c r="B248" s="8" t="s">
        <v>406</v>
      </c>
      <c r="C248" s="11" t="s">
        <v>407</v>
      </c>
      <c r="D248" s="10">
        <v>850</v>
      </c>
      <c r="E248" s="10">
        <v>87.004999999999995</v>
      </c>
      <c r="F248" s="24">
        <f t="shared" si="30"/>
        <v>0.10235882352941177</v>
      </c>
    </row>
    <row r="249" spans="1:6" ht="211.2" x14ac:dyDescent="0.25">
      <c r="A249" s="8" t="s">
        <v>256</v>
      </c>
      <c r="B249" s="8" t="s">
        <v>408</v>
      </c>
      <c r="C249" s="11" t="s">
        <v>409</v>
      </c>
      <c r="D249" s="10">
        <v>25</v>
      </c>
      <c r="E249" s="10">
        <v>29.05</v>
      </c>
      <c r="F249" s="24">
        <f t="shared" si="30"/>
        <v>1.1619999999999999</v>
      </c>
    </row>
    <row r="250" spans="1:6" ht="92.4" x14ac:dyDescent="0.25">
      <c r="A250" s="8" t="s">
        <v>256</v>
      </c>
      <c r="B250" s="8" t="s">
        <v>410</v>
      </c>
      <c r="C250" s="11" t="s">
        <v>411</v>
      </c>
      <c r="D250" s="10">
        <v>0</v>
      </c>
      <c r="E250" s="10">
        <v>14.487</v>
      </c>
      <c r="F250" s="24" t="s">
        <v>682</v>
      </c>
    </row>
    <row r="251" spans="1:6" ht="105.6" x14ac:dyDescent="0.25">
      <c r="A251" s="8" t="s">
        <v>256</v>
      </c>
      <c r="B251" s="8" t="s">
        <v>412</v>
      </c>
      <c r="C251" s="11" t="s">
        <v>413</v>
      </c>
      <c r="D251" s="10">
        <v>0</v>
      </c>
      <c r="E251" s="10">
        <v>20.5</v>
      </c>
      <c r="F251" s="24" t="s">
        <v>682</v>
      </c>
    </row>
    <row r="252" spans="1:6" ht="105.6" x14ac:dyDescent="0.25">
      <c r="A252" s="8" t="s">
        <v>256</v>
      </c>
      <c r="B252" s="8" t="s">
        <v>414</v>
      </c>
      <c r="C252" s="11" t="s">
        <v>415</v>
      </c>
      <c r="D252" s="10">
        <v>243.5</v>
      </c>
      <c r="E252" s="10">
        <v>40.25</v>
      </c>
      <c r="F252" s="24">
        <f t="shared" si="30"/>
        <v>0.16529774127310062</v>
      </c>
    </row>
    <row r="253" spans="1:6" ht="132" x14ac:dyDescent="0.25">
      <c r="A253" s="8" t="s">
        <v>256</v>
      </c>
      <c r="B253" s="8" t="s">
        <v>416</v>
      </c>
      <c r="C253" s="11" t="s">
        <v>417</v>
      </c>
      <c r="D253" s="10">
        <v>130</v>
      </c>
      <c r="E253" s="10">
        <v>148.82900000000001</v>
      </c>
      <c r="F253" s="24">
        <f t="shared" si="30"/>
        <v>1.1448384615384617</v>
      </c>
    </row>
    <row r="254" spans="1:6" ht="92.4" x14ac:dyDescent="0.25">
      <c r="A254" s="8" t="s">
        <v>256</v>
      </c>
      <c r="B254" s="8" t="s">
        <v>418</v>
      </c>
      <c r="C254" s="11" t="s">
        <v>419</v>
      </c>
      <c r="D254" s="10">
        <v>6</v>
      </c>
      <c r="E254" s="10">
        <v>11.362</v>
      </c>
      <c r="F254" s="24">
        <f t="shared" si="30"/>
        <v>1.8936666666666666</v>
      </c>
    </row>
    <row r="255" spans="1:6" ht="145.19999999999999" x14ac:dyDescent="0.25">
      <c r="A255" s="8" t="s">
        <v>256</v>
      </c>
      <c r="B255" s="8" t="s">
        <v>420</v>
      </c>
      <c r="C255" s="11" t="s">
        <v>421</v>
      </c>
      <c r="D255" s="10">
        <v>0</v>
      </c>
      <c r="E255" s="10">
        <v>-0.27</v>
      </c>
      <c r="F255" s="24" t="s">
        <v>682</v>
      </c>
    </row>
    <row r="256" spans="1:6" ht="79.2" x14ac:dyDescent="0.25">
      <c r="A256" s="8" t="s">
        <v>256</v>
      </c>
      <c r="B256" s="8" t="s">
        <v>422</v>
      </c>
      <c r="C256" s="11" t="s">
        <v>423</v>
      </c>
      <c r="D256" s="10">
        <v>12292.9</v>
      </c>
      <c r="E256" s="10">
        <v>13308.259</v>
      </c>
      <c r="F256" s="24">
        <f t="shared" si="30"/>
        <v>1.0825971902480294</v>
      </c>
    </row>
    <row r="257" spans="1:6" ht="132" x14ac:dyDescent="0.25">
      <c r="A257" s="8" t="s">
        <v>256</v>
      </c>
      <c r="B257" s="8" t="s">
        <v>670</v>
      </c>
      <c r="C257" s="11" t="s">
        <v>669</v>
      </c>
      <c r="D257" s="10">
        <v>5.2</v>
      </c>
      <c r="E257" s="10">
        <v>0</v>
      </c>
      <c r="F257" s="24">
        <f t="shared" si="30"/>
        <v>0</v>
      </c>
    </row>
    <row r="258" spans="1:6" ht="198" x14ac:dyDescent="0.25">
      <c r="A258" s="8" t="s">
        <v>256</v>
      </c>
      <c r="B258" s="8" t="s">
        <v>430</v>
      </c>
      <c r="C258" s="11" t="s">
        <v>431</v>
      </c>
      <c r="D258" s="10">
        <v>150</v>
      </c>
      <c r="E258" s="10">
        <v>252.452</v>
      </c>
      <c r="F258" s="24">
        <f t="shared" si="30"/>
        <v>1.6830133333333333</v>
      </c>
    </row>
    <row r="259" spans="1:6" ht="145.19999999999999" x14ac:dyDescent="0.25">
      <c r="A259" s="8" t="s">
        <v>256</v>
      </c>
      <c r="B259" s="8" t="s">
        <v>668</v>
      </c>
      <c r="C259" s="11" t="s">
        <v>667</v>
      </c>
      <c r="D259" s="10">
        <v>27</v>
      </c>
      <c r="E259" s="10">
        <v>0</v>
      </c>
      <c r="F259" s="24">
        <f t="shared" si="30"/>
        <v>0</v>
      </c>
    </row>
    <row r="260" spans="1:6" ht="145.19999999999999" x14ac:dyDescent="0.25">
      <c r="A260" s="8" t="s">
        <v>256</v>
      </c>
      <c r="B260" s="8" t="s">
        <v>432</v>
      </c>
      <c r="C260" s="11" t="s">
        <v>433</v>
      </c>
      <c r="D260" s="10">
        <v>3800</v>
      </c>
      <c r="E260" s="10">
        <v>3206.547</v>
      </c>
      <c r="F260" s="24">
        <f t="shared" si="30"/>
        <v>0.84382815789473686</v>
      </c>
    </row>
    <row r="261" spans="1:6" ht="158.4" x14ac:dyDescent="0.25">
      <c r="A261" s="8" t="s">
        <v>256</v>
      </c>
      <c r="B261" s="8" t="s">
        <v>434</v>
      </c>
      <c r="C261" s="11" t="s">
        <v>435</v>
      </c>
      <c r="D261" s="10">
        <v>0</v>
      </c>
      <c r="E261" s="10">
        <v>24.22</v>
      </c>
      <c r="F261" s="24" t="s">
        <v>682</v>
      </c>
    </row>
    <row r="262" spans="1:6" ht="158.4" x14ac:dyDescent="0.25">
      <c r="A262" s="8" t="s">
        <v>256</v>
      </c>
      <c r="B262" s="8" t="s">
        <v>436</v>
      </c>
      <c r="C262" s="11" t="s">
        <v>437</v>
      </c>
      <c r="D262" s="10">
        <v>0</v>
      </c>
      <c r="E262" s="10">
        <v>15</v>
      </c>
      <c r="F262" s="24" t="s">
        <v>682</v>
      </c>
    </row>
    <row r="263" spans="1:6" ht="158.4" x14ac:dyDescent="0.25">
      <c r="A263" s="8" t="s">
        <v>256</v>
      </c>
      <c r="B263" s="8" t="s">
        <v>438</v>
      </c>
      <c r="C263" s="11" t="s">
        <v>439</v>
      </c>
      <c r="D263" s="10">
        <v>341.5</v>
      </c>
      <c r="E263" s="10">
        <v>68.358000000000004</v>
      </c>
      <c r="F263" s="24">
        <f t="shared" si="30"/>
        <v>0.20016983894582724</v>
      </c>
    </row>
    <row r="264" spans="1:6" ht="145.19999999999999" x14ac:dyDescent="0.25">
      <c r="A264" s="8" t="s">
        <v>256</v>
      </c>
      <c r="B264" s="8" t="s">
        <v>440</v>
      </c>
      <c r="C264" s="11" t="s">
        <v>441</v>
      </c>
      <c r="D264" s="10">
        <v>0</v>
      </c>
      <c r="E264" s="10">
        <v>7.5</v>
      </c>
      <c r="F264" s="24" t="s">
        <v>682</v>
      </c>
    </row>
    <row r="265" spans="1:6" x14ac:dyDescent="0.25">
      <c r="A265" s="8" t="s">
        <v>208</v>
      </c>
      <c r="B265" s="8"/>
      <c r="C265" s="9" t="s">
        <v>209</v>
      </c>
      <c r="D265" s="10">
        <f t="shared" ref="D265" si="31">SUM(D266:D269)</f>
        <v>425949.9</v>
      </c>
      <c r="E265" s="10">
        <f>SUM(E266:E269)</f>
        <v>427754.07500000001</v>
      </c>
      <c r="F265" s="24">
        <f t="shared" si="30"/>
        <v>1.0042356507185468</v>
      </c>
    </row>
    <row r="266" spans="1:6" ht="26.4" x14ac:dyDescent="0.25">
      <c r="A266" s="8" t="s">
        <v>208</v>
      </c>
      <c r="B266" s="8" t="s">
        <v>206</v>
      </c>
      <c r="C266" s="9" t="s">
        <v>207</v>
      </c>
      <c r="D266" s="10">
        <v>0</v>
      </c>
      <c r="E266" s="10">
        <v>4.1000000000000002E-2</v>
      </c>
      <c r="F266" s="24" t="s">
        <v>682</v>
      </c>
    </row>
    <row r="267" spans="1:6" ht="132" x14ac:dyDescent="0.25">
      <c r="A267" s="8" t="s">
        <v>208</v>
      </c>
      <c r="B267" s="8" t="s">
        <v>478</v>
      </c>
      <c r="C267" s="11" t="s">
        <v>479</v>
      </c>
      <c r="D267" s="10">
        <v>0</v>
      </c>
      <c r="E267" s="10">
        <v>4.1340000000000003</v>
      </c>
      <c r="F267" s="24" t="s">
        <v>682</v>
      </c>
    </row>
    <row r="268" spans="1:6" ht="26.4" x14ac:dyDescent="0.25">
      <c r="A268" s="8" t="s">
        <v>208</v>
      </c>
      <c r="B268" s="8" t="s">
        <v>534</v>
      </c>
      <c r="C268" s="9" t="s">
        <v>535</v>
      </c>
      <c r="D268" s="10">
        <v>0</v>
      </c>
      <c r="E268" s="10">
        <v>1800</v>
      </c>
      <c r="F268" s="24" t="s">
        <v>682</v>
      </c>
    </row>
    <row r="269" spans="1:6" x14ac:dyDescent="0.25">
      <c r="A269" s="8" t="s">
        <v>208</v>
      </c>
      <c r="B269" s="8" t="s">
        <v>536</v>
      </c>
      <c r="C269" s="9" t="s">
        <v>537</v>
      </c>
      <c r="D269" s="10">
        <v>425949.9</v>
      </c>
      <c r="E269" s="10">
        <v>425949.9</v>
      </c>
      <c r="F269" s="24">
        <f t="shared" ref="F269:F332" si="32">IFERROR(E269/D269,"")</f>
        <v>1</v>
      </c>
    </row>
    <row r="270" spans="1:6" ht="26.4" x14ac:dyDescent="0.25">
      <c r="A270" s="8" t="s">
        <v>192</v>
      </c>
      <c r="B270" s="8"/>
      <c r="C270" s="9" t="s">
        <v>193</v>
      </c>
      <c r="D270" s="10">
        <f t="shared" ref="D270" si="33">SUM(D271:D275)</f>
        <v>495528.55800000002</v>
      </c>
      <c r="E270" s="10">
        <f>SUM(E271:E275)</f>
        <v>1068341.1660000002</v>
      </c>
      <c r="F270" s="24">
        <f t="shared" si="32"/>
        <v>2.1559628577451235</v>
      </c>
    </row>
    <row r="271" spans="1:6" ht="26.4" x14ac:dyDescent="0.25">
      <c r="A271" s="8" t="s">
        <v>192</v>
      </c>
      <c r="B271" s="8" t="s">
        <v>194</v>
      </c>
      <c r="C271" s="9" t="s">
        <v>195</v>
      </c>
      <c r="D271" s="10">
        <v>680.5</v>
      </c>
      <c r="E271" s="10">
        <v>812.4</v>
      </c>
      <c r="F271" s="24">
        <f t="shared" si="32"/>
        <v>1.1938280675973549</v>
      </c>
    </row>
    <row r="272" spans="1:6" ht="26.4" x14ac:dyDescent="0.25">
      <c r="A272" s="8" t="s">
        <v>192</v>
      </c>
      <c r="B272" s="8" t="s">
        <v>206</v>
      </c>
      <c r="C272" s="9" t="s">
        <v>207</v>
      </c>
      <c r="D272" s="10">
        <v>0</v>
      </c>
      <c r="E272" s="10">
        <v>0.82</v>
      </c>
      <c r="F272" s="24" t="s">
        <v>682</v>
      </c>
    </row>
    <row r="273" spans="1:6" ht="66" x14ac:dyDescent="0.25">
      <c r="A273" s="8" t="s">
        <v>192</v>
      </c>
      <c r="B273" s="8" t="s">
        <v>444</v>
      </c>
      <c r="C273" s="9" t="s">
        <v>445</v>
      </c>
      <c r="D273" s="10">
        <v>0</v>
      </c>
      <c r="E273" s="10">
        <v>61.088000000000001</v>
      </c>
      <c r="F273" s="24" t="s">
        <v>682</v>
      </c>
    </row>
    <row r="274" spans="1:6" ht="26.4" x14ac:dyDescent="0.25">
      <c r="A274" s="8" t="s">
        <v>192</v>
      </c>
      <c r="B274" s="8" t="s">
        <v>522</v>
      </c>
      <c r="C274" s="9" t="s">
        <v>523</v>
      </c>
      <c r="D274" s="10">
        <v>0</v>
      </c>
      <c r="E274" s="10">
        <v>-1.1000000000000001</v>
      </c>
      <c r="F274" s="24" t="s">
        <v>682</v>
      </c>
    </row>
    <row r="275" spans="1:6" ht="26.4" x14ac:dyDescent="0.25">
      <c r="A275" s="8" t="s">
        <v>192</v>
      </c>
      <c r="B275" s="8" t="s">
        <v>629</v>
      </c>
      <c r="C275" s="9" t="s">
        <v>630</v>
      </c>
      <c r="D275" s="10">
        <v>494848.05800000002</v>
      </c>
      <c r="E275" s="10">
        <v>1067467.9580000001</v>
      </c>
      <c r="F275" s="24">
        <f t="shared" si="32"/>
        <v>2.1571630740844498</v>
      </c>
    </row>
    <row r="276" spans="1:6" ht="26.4" x14ac:dyDescent="0.25">
      <c r="A276" s="8" t="s">
        <v>210</v>
      </c>
      <c r="B276" s="8"/>
      <c r="C276" s="9" t="s">
        <v>211</v>
      </c>
      <c r="D276" s="10">
        <f t="shared" ref="D276" si="34">SUM(D277:D279)</f>
        <v>57046.1</v>
      </c>
      <c r="E276" s="10">
        <f>SUM(E277:E279)</f>
        <v>57044.474000000002</v>
      </c>
      <c r="F276" s="24">
        <f t="shared" si="32"/>
        <v>0.99997149673684971</v>
      </c>
    </row>
    <row r="277" spans="1:6" ht="26.4" x14ac:dyDescent="0.25">
      <c r="A277" s="8" t="s">
        <v>210</v>
      </c>
      <c r="B277" s="8" t="s">
        <v>206</v>
      </c>
      <c r="C277" s="9" t="s">
        <v>207</v>
      </c>
      <c r="D277" s="10">
        <v>0</v>
      </c>
      <c r="E277" s="10">
        <v>0.36399999999999999</v>
      </c>
      <c r="F277" s="24" t="s">
        <v>682</v>
      </c>
    </row>
    <row r="278" spans="1:6" ht="26.4" x14ac:dyDescent="0.25">
      <c r="A278" s="8" t="s">
        <v>210</v>
      </c>
      <c r="B278" s="8" t="s">
        <v>613</v>
      </c>
      <c r="C278" s="9" t="s">
        <v>614</v>
      </c>
      <c r="D278" s="10">
        <v>57046.1</v>
      </c>
      <c r="E278" s="10">
        <v>57044.474000000002</v>
      </c>
      <c r="F278" s="24">
        <f t="shared" si="32"/>
        <v>0.99997149673684971</v>
      </c>
    </row>
    <row r="279" spans="1:6" ht="26.4" x14ac:dyDescent="0.25">
      <c r="A279" s="8" t="s">
        <v>210</v>
      </c>
      <c r="B279" s="8" t="s">
        <v>643</v>
      </c>
      <c r="C279" s="9" t="s">
        <v>644</v>
      </c>
      <c r="D279" s="10">
        <v>0</v>
      </c>
      <c r="E279" s="10">
        <v>-0.36399999999999999</v>
      </c>
      <c r="F279" s="24" t="s">
        <v>682</v>
      </c>
    </row>
    <row r="280" spans="1:6" ht="26.4" x14ac:dyDescent="0.25">
      <c r="A280" s="8" t="s">
        <v>186</v>
      </c>
      <c r="B280" s="8"/>
      <c r="C280" s="9" t="s">
        <v>187</v>
      </c>
      <c r="D280" s="10">
        <f t="shared" ref="D280" si="35">SUM(D281:D295)</f>
        <v>46569.7</v>
      </c>
      <c r="E280" s="10">
        <f>SUM(E281:E295)</f>
        <v>466919.59300000005</v>
      </c>
      <c r="F280" s="24">
        <f t="shared" si="32"/>
        <v>10.026252971352619</v>
      </c>
    </row>
    <row r="281" spans="1:6" ht="39.6" x14ac:dyDescent="0.25">
      <c r="A281" s="8" t="s">
        <v>186</v>
      </c>
      <c r="B281" s="8" t="s">
        <v>188</v>
      </c>
      <c r="C281" s="9" t="s">
        <v>189</v>
      </c>
      <c r="D281" s="10">
        <v>0</v>
      </c>
      <c r="E281" s="10">
        <v>7.7080000000000002</v>
      </c>
      <c r="F281" s="24" t="s">
        <v>682</v>
      </c>
    </row>
    <row r="282" spans="1:6" ht="39.6" x14ac:dyDescent="0.25">
      <c r="A282" s="8" t="s">
        <v>186</v>
      </c>
      <c r="B282" s="8" t="s">
        <v>190</v>
      </c>
      <c r="C282" s="9" t="s">
        <v>191</v>
      </c>
      <c r="D282" s="10">
        <v>1740.9</v>
      </c>
      <c r="E282" s="10">
        <v>2090.2179999999998</v>
      </c>
      <c r="F282" s="24">
        <f t="shared" si="32"/>
        <v>1.2006536848756388</v>
      </c>
    </row>
    <row r="283" spans="1:6" ht="26.4" x14ac:dyDescent="0.25">
      <c r="A283" s="8" t="s">
        <v>186</v>
      </c>
      <c r="B283" s="8" t="s">
        <v>206</v>
      </c>
      <c r="C283" s="9" t="s">
        <v>207</v>
      </c>
      <c r="D283" s="10">
        <v>0</v>
      </c>
      <c r="E283" s="10">
        <v>197.86099999999999</v>
      </c>
      <c r="F283" s="24" t="s">
        <v>682</v>
      </c>
    </row>
    <row r="284" spans="1:6" ht="39.6" x14ac:dyDescent="0.25">
      <c r="A284" s="8" t="s">
        <v>186</v>
      </c>
      <c r="B284" s="8" t="s">
        <v>442</v>
      </c>
      <c r="C284" s="9" t="s">
        <v>443</v>
      </c>
      <c r="D284" s="10">
        <v>148.6</v>
      </c>
      <c r="E284" s="10">
        <v>23</v>
      </c>
      <c r="F284" s="24">
        <f t="shared" si="32"/>
        <v>0.15477792732166892</v>
      </c>
    </row>
    <row r="285" spans="1:6" ht="66" x14ac:dyDescent="0.25">
      <c r="A285" s="8" t="s">
        <v>186</v>
      </c>
      <c r="B285" s="8" t="s">
        <v>444</v>
      </c>
      <c r="C285" s="9" t="s">
        <v>445</v>
      </c>
      <c r="D285" s="10">
        <v>0</v>
      </c>
      <c r="E285" s="10">
        <v>343.048</v>
      </c>
      <c r="F285" s="24" t="s">
        <v>682</v>
      </c>
    </row>
    <row r="286" spans="1:6" ht="79.2" x14ac:dyDescent="0.25">
      <c r="A286" s="8" t="s">
        <v>186</v>
      </c>
      <c r="B286" s="8" t="s">
        <v>446</v>
      </c>
      <c r="C286" s="11" t="s">
        <v>447</v>
      </c>
      <c r="D286" s="10">
        <v>0</v>
      </c>
      <c r="E286" s="10">
        <v>41.929000000000002</v>
      </c>
      <c r="F286" s="24" t="s">
        <v>682</v>
      </c>
    </row>
    <row r="287" spans="1:6" ht="132" x14ac:dyDescent="0.25">
      <c r="A287" s="8" t="s">
        <v>186</v>
      </c>
      <c r="B287" s="8" t="s">
        <v>478</v>
      </c>
      <c r="C287" s="11" t="s">
        <v>479</v>
      </c>
      <c r="D287" s="10">
        <v>0</v>
      </c>
      <c r="E287" s="10">
        <v>40</v>
      </c>
      <c r="F287" s="24" t="s">
        <v>682</v>
      </c>
    </row>
    <row r="288" spans="1:6" ht="66" x14ac:dyDescent="0.25">
      <c r="A288" s="8" t="s">
        <v>186</v>
      </c>
      <c r="B288" s="8" t="s">
        <v>510</v>
      </c>
      <c r="C288" s="11" t="s">
        <v>511</v>
      </c>
      <c r="D288" s="10">
        <v>0</v>
      </c>
      <c r="E288" s="10">
        <v>303.101</v>
      </c>
      <c r="F288" s="24" t="s">
        <v>682</v>
      </c>
    </row>
    <row r="289" spans="1:6" ht="66" x14ac:dyDescent="0.25">
      <c r="A289" s="8" t="s">
        <v>186</v>
      </c>
      <c r="B289" s="8" t="s">
        <v>514</v>
      </c>
      <c r="C289" s="9" t="s">
        <v>515</v>
      </c>
      <c r="D289" s="10">
        <v>0</v>
      </c>
      <c r="E289" s="10">
        <v>220.84299999999999</v>
      </c>
      <c r="F289" s="24" t="s">
        <v>682</v>
      </c>
    </row>
    <row r="290" spans="1:6" ht="26.4" x14ac:dyDescent="0.25">
      <c r="A290" s="8" t="s">
        <v>186</v>
      </c>
      <c r="B290" s="8" t="s">
        <v>522</v>
      </c>
      <c r="C290" s="9" t="s">
        <v>523</v>
      </c>
      <c r="D290" s="10">
        <v>0</v>
      </c>
      <c r="E290" s="10">
        <v>-26.425000000000001</v>
      </c>
      <c r="F290" s="24" t="s">
        <v>682</v>
      </c>
    </row>
    <row r="291" spans="1:6" ht="26.4" x14ac:dyDescent="0.25">
      <c r="A291" s="8" t="s">
        <v>186</v>
      </c>
      <c r="B291" s="8" t="s">
        <v>528</v>
      </c>
      <c r="C291" s="9" t="s">
        <v>529</v>
      </c>
      <c r="D291" s="10">
        <v>16333.1</v>
      </c>
      <c r="E291" s="10">
        <v>420358.59700000001</v>
      </c>
      <c r="F291" s="24">
        <f t="shared" si="32"/>
        <v>25.736608298485898</v>
      </c>
    </row>
    <row r="292" spans="1:6" x14ac:dyDescent="0.25">
      <c r="A292" s="8" t="s">
        <v>186</v>
      </c>
      <c r="B292" s="8" t="s">
        <v>566</v>
      </c>
      <c r="C292" s="9" t="s">
        <v>567</v>
      </c>
      <c r="D292" s="10">
        <v>0</v>
      </c>
      <c r="E292" s="10">
        <v>14966.304</v>
      </c>
      <c r="F292" s="24" t="s">
        <v>682</v>
      </c>
    </row>
    <row r="293" spans="1:6" ht="79.2" x14ac:dyDescent="0.25">
      <c r="A293" s="8" t="s">
        <v>186</v>
      </c>
      <c r="B293" s="8" t="s">
        <v>593</v>
      </c>
      <c r="C293" s="11" t="s">
        <v>594</v>
      </c>
      <c r="D293" s="10">
        <v>27432</v>
      </c>
      <c r="E293" s="10">
        <v>27432</v>
      </c>
      <c r="F293" s="24">
        <f t="shared" si="32"/>
        <v>1</v>
      </c>
    </row>
    <row r="294" spans="1:6" ht="92.4" x14ac:dyDescent="0.25">
      <c r="A294" s="8" t="s">
        <v>186</v>
      </c>
      <c r="B294" s="8" t="s">
        <v>595</v>
      </c>
      <c r="C294" s="11" t="s">
        <v>596</v>
      </c>
      <c r="D294" s="10">
        <v>915.1</v>
      </c>
      <c r="E294" s="10">
        <v>936.9</v>
      </c>
      <c r="F294" s="24">
        <f t="shared" si="32"/>
        <v>1.0238225330564965</v>
      </c>
    </row>
    <row r="295" spans="1:6" ht="39.6" x14ac:dyDescent="0.25">
      <c r="A295" s="8" t="s">
        <v>186</v>
      </c>
      <c r="B295" s="8" t="s">
        <v>647</v>
      </c>
      <c r="C295" s="9" t="s">
        <v>648</v>
      </c>
      <c r="D295" s="10">
        <v>0</v>
      </c>
      <c r="E295" s="10">
        <v>-15.491</v>
      </c>
      <c r="F295" s="24" t="s">
        <v>682</v>
      </c>
    </row>
    <row r="296" spans="1:6" ht="26.4" x14ac:dyDescent="0.25">
      <c r="A296" s="8" t="s">
        <v>162</v>
      </c>
      <c r="B296" s="8"/>
      <c r="C296" s="9" t="s">
        <v>163</v>
      </c>
      <c r="D296" s="10">
        <f>SUM(D297:D312)</f>
        <v>88453.212</v>
      </c>
      <c r="E296" s="10">
        <f>SUM(E297:E312)</f>
        <v>111811.97399999999</v>
      </c>
      <c r="F296" s="24">
        <f t="shared" si="32"/>
        <v>1.2640804270623884</v>
      </c>
    </row>
    <row r="297" spans="1:6" ht="26.4" x14ac:dyDescent="0.25">
      <c r="A297" s="8" t="s">
        <v>162</v>
      </c>
      <c r="B297" s="8" t="s">
        <v>206</v>
      </c>
      <c r="C297" s="9" t="s">
        <v>207</v>
      </c>
      <c r="D297" s="10">
        <v>0</v>
      </c>
      <c r="E297" s="10">
        <v>0.6</v>
      </c>
      <c r="F297" s="24" t="s">
        <v>682</v>
      </c>
    </row>
    <row r="298" spans="1:6" ht="66" x14ac:dyDescent="0.25">
      <c r="A298" s="8" t="s">
        <v>162</v>
      </c>
      <c r="B298" s="8" t="s">
        <v>236</v>
      </c>
      <c r="C298" s="11" t="s">
        <v>237</v>
      </c>
      <c r="D298" s="10">
        <v>0</v>
      </c>
      <c r="E298" s="10">
        <v>32.158000000000001</v>
      </c>
      <c r="F298" s="24" t="s">
        <v>682</v>
      </c>
    </row>
    <row r="299" spans="1:6" ht="66" x14ac:dyDescent="0.25">
      <c r="A299" s="8" t="s">
        <v>162</v>
      </c>
      <c r="B299" s="8" t="s">
        <v>444</v>
      </c>
      <c r="C299" s="9" t="s">
        <v>445</v>
      </c>
      <c r="D299" s="10">
        <v>0</v>
      </c>
      <c r="E299" s="10">
        <v>8.8999999999999996E-2</v>
      </c>
      <c r="F299" s="24" t="s">
        <v>682</v>
      </c>
    </row>
    <row r="300" spans="1:6" ht="132" x14ac:dyDescent="0.25">
      <c r="A300" s="8" t="s">
        <v>162</v>
      </c>
      <c r="B300" s="8" t="s">
        <v>478</v>
      </c>
      <c r="C300" s="11" t="s">
        <v>479</v>
      </c>
      <c r="D300" s="10">
        <v>0</v>
      </c>
      <c r="E300" s="10">
        <v>129.67400000000001</v>
      </c>
      <c r="F300" s="24" t="s">
        <v>682</v>
      </c>
    </row>
    <row r="301" spans="1:6" ht="26.4" x14ac:dyDescent="0.25">
      <c r="A301" s="8" t="s">
        <v>162</v>
      </c>
      <c r="B301" s="8" t="s">
        <v>530</v>
      </c>
      <c r="C301" s="9" t="s">
        <v>531</v>
      </c>
      <c r="D301" s="10">
        <v>0</v>
      </c>
      <c r="E301" s="10">
        <v>122.59</v>
      </c>
      <c r="F301" s="24" t="s">
        <v>682</v>
      </c>
    </row>
    <row r="302" spans="1:6" ht="39.6" x14ac:dyDescent="0.25">
      <c r="A302" s="8" t="s">
        <v>162</v>
      </c>
      <c r="B302" s="8" t="s">
        <v>540</v>
      </c>
      <c r="C302" s="9" t="s">
        <v>541</v>
      </c>
      <c r="D302" s="10">
        <v>0</v>
      </c>
      <c r="E302" s="10">
        <v>23742.44</v>
      </c>
      <c r="F302" s="24" t="s">
        <v>682</v>
      </c>
    </row>
    <row r="303" spans="1:6" ht="39.6" x14ac:dyDescent="0.25">
      <c r="A303" s="8" t="s">
        <v>162</v>
      </c>
      <c r="B303" s="8" t="s">
        <v>554</v>
      </c>
      <c r="C303" s="9" t="s">
        <v>555</v>
      </c>
      <c r="D303" s="10">
        <v>21383.3</v>
      </c>
      <c r="E303" s="10">
        <v>21383.29</v>
      </c>
      <c r="F303" s="24">
        <f t="shared" si="32"/>
        <v>0.99999953234533501</v>
      </c>
    </row>
    <row r="304" spans="1:6" ht="39.6" x14ac:dyDescent="0.25">
      <c r="A304" s="8" t="s">
        <v>162</v>
      </c>
      <c r="B304" s="8" t="s">
        <v>558</v>
      </c>
      <c r="C304" s="9" t="s">
        <v>559</v>
      </c>
      <c r="D304" s="10">
        <v>0</v>
      </c>
      <c r="E304" s="10">
        <v>18538.437999999998</v>
      </c>
      <c r="F304" s="24" t="s">
        <v>682</v>
      </c>
    </row>
    <row r="305" spans="1:6" ht="26.4" x14ac:dyDescent="0.25">
      <c r="A305" s="8" t="s">
        <v>162</v>
      </c>
      <c r="B305" s="8" t="s">
        <v>562</v>
      </c>
      <c r="C305" s="9" t="s">
        <v>563</v>
      </c>
      <c r="D305" s="10">
        <v>0</v>
      </c>
      <c r="E305" s="10">
        <v>1000.4</v>
      </c>
      <c r="F305" s="24" t="s">
        <v>682</v>
      </c>
    </row>
    <row r="306" spans="1:6" x14ac:dyDescent="0.25">
      <c r="A306" s="8" t="s">
        <v>162</v>
      </c>
      <c r="B306" s="8" t="s">
        <v>566</v>
      </c>
      <c r="C306" s="9" t="s">
        <v>567</v>
      </c>
      <c r="D306" s="10">
        <v>21885.9</v>
      </c>
      <c r="E306" s="10">
        <v>1511.9</v>
      </c>
      <c r="F306" s="24">
        <f t="shared" si="32"/>
        <v>6.9081006492764746E-2</v>
      </c>
    </row>
    <row r="307" spans="1:6" ht="39.6" x14ac:dyDescent="0.25">
      <c r="A307" s="8" t="s">
        <v>162</v>
      </c>
      <c r="B307" s="8" t="s">
        <v>623</v>
      </c>
      <c r="C307" s="9" t="s">
        <v>624</v>
      </c>
      <c r="D307" s="10">
        <v>5000</v>
      </c>
      <c r="E307" s="10">
        <v>5000</v>
      </c>
      <c r="F307" s="24">
        <f t="shared" si="32"/>
        <v>1</v>
      </c>
    </row>
    <row r="308" spans="1:6" ht="26.4" x14ac:dyDescent="0.25">
      <c r="A308" s="8" t="s">
        <v>162</v>
      </c>
      <c r="B308" s="8" t="s">
        <v>625</v>
      </c>
      <c r="C308" s="9" t="s">
        <v>626</v>
      </c>
      <c r="D308" s="10">
        <v>40000</v>
      </c>
      <c r="E308" s="10">
        <v>40000</v>
      </c>
      <c r="F308" s="24">
        <f t="shared" si="32"/>
        <v>1</v>
      </c>
    </row>
    <row r="309" spans="1:6" ht="26.4" x14ac:dyDescent="0.25">
      <c r="A309" s="8" t="s">
        <v>162</v>
      </c>
      <c r="B309" s="8" t="s">
        <v>627</v>
      </c>
      <c r="C309" s="9" t="s">
        <v>628</v>
      </c>
      <c r="D309" s="10">
        <v>0</v>
      </c>
      <c r="E309" s="10">
        <v>102.283</v>
      </c>
      <c r="F309" s="24" t="s">
        <v>682</v>
      </c>
    </row>
    <row r="310" spans="1:6" ht="26.4" x14ac:dyDescent="0.25">
      <c r="A310" s="8" t="s">
        <v>162</v>
      </c>
      <c r="B310" s="8" t="s">
        <v>633</v>
      </c>
      <c r="C310" s="9" t="s">
        <v>634</v>
      </c>
      <c r="D310" s="10">
        <v>184.012</v>
      </c>
      <c r="E310" s="10">
        <v>265.37900000000002</v>
      </c>
      <c r="F310" s="24">
        <f t="shared" si="32"/>
        <v>1.4421831184922724</v>
      </c>
    </row>
    <row r="311" spans="1:6" ht="39.6" x14ac:dyDescent="0.25">
      <c r="A311" s="8" t="s">
        <v>162</v>
      </c>
      <c r="B311" s="8" t="s">
        <v>637</v>
      </c>
      <c r="C311" s="9" t="s">
        <v>638</v>
      </c>
      <c r="D311" s="10">
        <v>0</v>
      </c>
      <c r="E311" s="10">
        <v>-3.4969999999999999</v>
      </c>
      <c r="F311" s="24" t="s">
        <v>682</v>
      </c>
    </row>
    <row r="312" spans="1:6" ht="39.6" x14ac:dyDescent="0.25">
      <c r="A312" s="8" t="s">
        <v>162</v>
      </c>
      <c r="B312" s="8" t="s">
        <v>647</v>
      </c>
      <c r="C312" s="9" t="s">
        <v>648</v>
      </c>
      <c r="D312" s="10">
        <v>0</v>
      </c>
      <c r="E312" s="10">
        <v>-13.77</v>
      </c>
      <c r="F312" s="24" t="s">
        <v>682</v>
      </c>
    </row>
    <row r="313" spans="1:6" x14ac:dyDescent="0.25">
      <c r="A313" s="8" t="s">
        <v>142</v>
      </c>
      <c r="B313" s="8"/>
      <c r="C313" s="9" t="s">
        <v>143</v>
      </c>
      <c r="D313" s="10">
        <f t="shared" ref="D313" si="36">SUM(D314:D339)</f>
        <v>12823733.472999997</v>
      </c>
      <c r="E313" s="10">
        <f>SUM(E314:E339)</f>
        <v>13866048.015000002</v>
      </c>
      <c r="F313" s="24">
        <f t="shared" si="32"/>
        <v>1.0812801158254395</v>
      </c>
    </row>
    <row r="314" spans="1:6" ht="92.4" x14ac:dyDescent="0.25">
      <c r="A314" s="8" t="s">
        <v>142</v>
      </c>
      <c r="B314" s="8" t="s">
        <v>144</v>
      </c>
      <c r="C314" s="11" t="s">
        <v>145</v>
      </c>
      <c r="D314" s="10">
        <v>0</v>
      </c>
      <c r="E314" s="10">
        <v>66.587000000000003</v>
      </c>
      <c r="F314" s="24" t="s">
        <v>682</v>
      </c>
    </row>
    <row r="315" spans="1:6" ht="26.4" x14ac:dyDescent="0.25">
      <c r="A315" s="8" t="s">
        <v>142</v>
      </c>
      <c r="B315" s="8" t="s">
        <v>206</v>
      </c>
      <c r="C315" s="9" t="s">
        <v>207</v>
      </c>
      <c r="D315" s="10">
        <v>0</v>
      </c>
      <c r="E315" s="10">
        <v>3664.8440000000001</v>
      </c>
      <c r="F315" s="24" t="s">
        <v>682</v>
      </c>
    </row>
    <row r="316" spans="1:6" ht="66" x14ac:dyDescent="0.25">
      <c r="A316" s="8" t="s">
        <v>142</v>
      </c>
      <c r="B316" s="8" t="s">
        <v>444</v>
      </c>
      <c r="C316" s="9" t="s">
        <v>445</v>
      </c>
      <c r="D316" s="10">
        <v>0</v>
      </c>
      <c r="E316" s="10">
        <v>3.9180000000000001</v>
      </c>
      <c r="F316" s="24" t="s">
        <v>682</v>
      </c>
    </row>
    <row r="317" spans="1:6" ht="66" x14ac:dyDescent="0.25">
      <c r="A317" s="8" t="s">
        <v>142</v>
      </c>
      <c r="B317" s="8" t="s">
        <v>472</v>
      </c>
      <c r="C317" s="11" t="s">
        <v>473</v>
      </c>
      <c r="D317" s="10">
        <v>0</v>
      </c>
      <c r="E317" s="10">
        <v>88.78</v>
      </c>
      <c r="F317" s="24" t="s">
        <v>682</v>
      </c>
    </row>
    <row r="318" spans="1:6" ht="66" x14ac:dyDescent="0.25">
      <c r="A318" s="8" t="s">
        <v>142</v>
      </c>
      <c r="B318" s="8" t="s">
        <v>510</v>
      </c>
      <c r="C318" s="11" t="s">
        <v>511</v>
      </c>
      <c r="D318" s="10">
        <v>0</v>
      </c>
      <c r="E318" s="10">
        <v>56.07</v>
      </c>
      <c r="F318" s="24" t="s">
        <v>682</v>
      </c>
    </row>
    <row r="319" spans="1:6" ht="26.4" x14ac:dyDescent="0.25">
      <c r="A319" s="8" t="s">
        <v>142</v>
      </c>
      <c r="B319" s="8" t="s">
        <v>532</v>
      </c>
      <c r="C319" s="9" t="s">
        <v>533</v>
      </c>
      <c r="D319" s="10">
        <v>0</v>
      </c>
      <c r="E319" s="10">
        <v>288.584</v>
      </c>
      <c r="F319" s="24" t="s">
        <v>682</v>
      </c>
    </row>
    <row r="320" spans="1:6" ht="26.4" x14ac:dyDescent="0.25">
      <c r="A320" s="8" t="s">
        <v>142</v>
      </c>
      <c r="B320" s="8" t="s">
        <v>564</v>
      </c>
      <c r="C320" s="9" t="s">
        <v>565</v>
      </c>
      <c r="D320" s="10">
        <v>0</v>
      </c>
      <c r="E320" s="10">
        <v>38466.667000000001</v>
      </c>
      <c r="F320" s="24" t="s">
        <v>682</v>
      </c>
    </row>
    <row r="321" spans="1:6" x14ac:dyDescent="0.25">
      <c r="A321" s="8" t="s">
        <v>142</v>
      </c>
      <c r="B321" s="8" t="s">
        <v>566</v>
      </c>
      <c r="C321" s="9" t="s">
        <v>567</v>
      </c>
      <c r="D321" s="10">
        <v>193500.79999999999</v>
      </c>
      <c r="E321" s="10">
        <v>211979.83100000001</v>
      </c>
      <c r="F321" s="24">
        <f t="shared" si="32"/>
        <v>1.0954984733913247</v>
      </c>
    </row>
    <row r="322" spans="1:6" ht="92.4" x14ac:dyDescent="0.25">
      <c r="A322" s="8" t="s">
        <v>142</v>
      </c>
      <c r="B322" s="8" t="s">
        <v>568</v>
      </c>
      <c r="C322" s="11" t="s">
        <v>569</v>
      </c>
      <c r="D322" s="10">
        <v>5473865.5999999996</v>
      </c>
      <c r="E322" s="10">
        <v>6068704.9199999999</v>
      </c>
      <c r="F322" s="24">
        <f t="shared" si="32"/>
        <v>1.1086689669545413</v>
      </c>
    </row>
    <row r="323" spans="1:6" ht="79.2" x14ac:dyDescent="0.25">
      <c r="A323" s="8" t="s">
        <v>142</v>
      </c>
      <c r="B323" s="8" t="s">
        <v>570</v>
      </c>
      <c r="C323" s="11" t="s">
        <v>571</v>
      </c>
      <c r="D323" s="10">
        <v>66486.600000000006</v>
      </c>
      <c r="E323" s="10">
        <v>39035.599999999999</v>
      </c>
      <c r="F323" s="24">
        <f t="shared" si="32"/>
        <v>0.58711981060845331</v>
      </c>
    </row>
    <row r="324" spans="1:6" ht="105.6" x14ac:dyDescent="0.25">
      <c r="A324" s="8" t="s">
        <v>142</v>
      </c>
      <c r="B324" s="8" t="s">
        <v>580</v>
      </c>
      <c r="C324" s="11" t="s">
        <v>581</v>
      </c>
      <c r="D324" s="10">
        <v>406.6</v>
      </c>
      <c r="E324" s="10">
        <v>406.6</v>
      </c>
      <c r="F324" s="24">
        <f t="shared" si="32"/>
        <v>1</v>
      </c>
    </row>
    <row r="325" spans="1:6" ht="52.8" x14ac:dyDescent="0.25">
      <c r="A325" s="8" t="s">
        <v>142</v>
      </c>
      <c r="B325" s="8" t="s">
        <v>582</v>
      </c>
      <c r="C325" s="9" t="s">
        <v>583</v>
      </c>
      <c r="D325" s="10">
        <v>303715.20000000001</v>
      </c>
      <c r="E325" s="10">
        <v>301412.8</v>
      </c>
      <c r="F325" s="24">
        <f t="shared" si="32"/>
        <v>0.99241921378976083</v>
      </c>
    </row>
    <row r="326" spans="1:6" ht="52.8" x14ac:dyDescent="0.25">
      <c r="A326" s="8" t="s">
        <v>142</v>
      </c>
      <c r="B326" s="8" t="s">
        <v>584</v>
      </c>
      <c r="C326" s="9" t="s">
        <v>585</v>
      </c>
      <c r="D326" s="10">
        <v>113348.2</v>
      </c>
      <c r="E326" s="10">
        <v>80426.899999999994</v>
      </c>
      <c r="F326" s="24">
        <f t="shared" si="32"/>
        <v>0.70955604058996968</v>
      </c>
    </row>
    <row r="327" spans="1:6" ht="79.2" x14ac:dyDescent="0.25">
      <c r="A327" s="8" t="s">
        <v>142</v>
      </c>
      <c r="B327" s="8" t="s">
        <v>586</v>
      </c>
      <c r="C327" s="11" t="s">
        <v>587</v>
      </c>
      <c r="D327" s="10">
        <v>9814.6</v>
      </c>
      <c r="E327" s="10">
        <v>8384.9</v>
      </c>
      <c r="F327" s="24">
        <f t="shared" si="32"/>
        <v>0.85432926456503566</v>
      </c>
    </row>
    <row r="328" spans="1:6" ht="66" x14ac:dyDescent="0.25">
      <c r="A328" s="8" t="s">
        <v>142</v>
      </c>
      <c r="B328" s="8" t="s">
        <v>590</v>
      </c>
      <c r="C328" s="11" t="s">
        <v>663</v>
      </c>
      <c r="D328" s="10">
        <v>4803268.4000000004</v>
      </c>
      <c r="E328" s="10">
        <v>5378449.7000000002</v>
      </c>
      <c r="F328" s="24">
        <f t="shared" si="32"/>
        <v>1.1197478991596639</v>
      </c>
    </row>
    <row r="329" spans="1:6" ht="52.8" x14ac:dyDescent="0.25">
      <c r="A329" s="8" t="s">
        <v>142</v>
      </c>
      <c r="B329" s="8" t="s">
        <v>591</v>
      </c>
      <c r="C329" s="9" t="s">
        <v>592</v>
      </c>
      <c r="D329" s="10">
        <v>0</v>
      </c>
      <c r="E329" s="10">
        <v>10176.299999999999</v>
      </c>
      <c r="F329" s="24" t="s">
        <v>682</v>
      </c>
    </row>
    <row r="330" spans="1:6" ht="66" x14ac:dyDescent="0.25">
      <c r="A330" s="8" t="s">
        <v>142</v>
      </c>
      <c r="B330" s="8" t="s">
        <v>601</v>
      </c>
      <c r="C330" s="9" t="s">
        <v>602</v>
      </c>
      <c r="D330" s="10">
        <v>221738.9</v>
      </c>
      <c r="E330" s="10">
        <v>196755.5</v>
      </c>
      <c r="F330" s="24">
        <f t="shared" si="32"/>
        <v>0.88732964761708477</v>
      </c>
    </row>
    <row r="331" spans="1:6" ht="66" x14ac:dyDescent="0.25">
      <c r="A331" s="8" t="s">
        <v>142</v>
      </c>
      <c r="B331" s="8" t="s">
        <v>603</v>
      </c>
      <c r="C331" s="11" t="s">
        <v>604</v>
      </c>
      <c r="D331" s="10">
        <v>47668.1</v>
      </c>
      <c r="E331" s="10">
        <v>45560.9</v>
      </c>
      <c r="F331" s="24">
        <f t="shared" si="32"/>
        <v>0.95579433625422461</v>
      </c>
    </row>
    <row r="332" spans="1:6" ht="66" x14ac:dyDescent="0.25">
      <c r="A332" s="8" t="s">
        <v>142</v>
      </c>
      <c r="B332" s="8" t="s">
        <v>617</v>
      </c>
      <c r="C332" s="9" t="s">
        <v>618</v>
      </c>
      <c r="D332" s="10">
        <v>37258.803999999996</v>
      </c>
      <c r="E332" s="10">
        <v>37258.803999999996</v>
      </c>
      <c r="F332" s="24">
        <f t="shared" si="32"/>
        <v>1</v>
      </c>
    </row>
    <row r="333" spans="1:6" ht="105.6" x14ac:dyDescent="0.25">
      <c r="A333" s="8" t="s">
        <v>142</v>
      </c>
      <c r="B333" s="8" t="s">
        <v>619</v>
      </c>
      <c r="C333" s="11" t="s">
        <v>620</v>
      </c>
      <c r="D333" s="10">
        <v>465238.2</v>
      </c>
      <c r="E333" s="10">
        <v>458712.8</v>
      </c>
      <c r="F333" s="24">
        <f t="shared" ref="F333:F396" si="37">IFERROR(E333/D333,"")</f>
        <v>0.98597406661791742</v>
      </c>
    </row>
    <row r="334" spans="1:6" ht="26.4" x14ac:dyDescent="0.25">
      <c r="A334" s="8" t="s">
        <v>142</v>
      </c>
      <c r="B334" s="8" t="s">
        <v>625</v>
      </c>
      <c r="C334" s="9" t="s">
        <v>626</v>
      </c>
      <c r="D334" s="10">
        <v>1079646.2</v>
      </c>
      <c r="E334" s="10">
        <v>979506</v>
      </c>
      <c r="F334" s="24">
        <f t="shared" si="37"/>
        <v>0.9072472074648158</v>
      </c>
    </row>
    <row r="335" spans="1:6" ht="26.4" x14ac:dyDescent="0.25">
      <c r="A335" s="8" t="s">
        <v>142</v>
      </c>
      <c r="B335" s="8" t="s">
        <v>627</v>
      </c>
      <c r="C335" s="9" t="s">
        <v>628</v>
      </c>
      <c r="D335" s="10">
        <v>0</v>
      </c>
      <c r="E335" s="10">
        <v>4.1180000000000003</v>
      </c>
      <c r="F335" s="24" t="s">
        <v>682</v>
      </c>
    </row>
    <row r="336" spans="1:6" ht="26.4" x14ac:dyDescent="0.25">
      <c r="A336" s="8" t="s">
        <v>142</v>
      </c>
      <c r="B336" s="8" t="s">
        <v>631</v>
      </c>
      <c r="C336" s="9" t="s">
        <v>632</v>
      </c>
      <c r="D336" s="10">
        <v>473.69499999999999</v>
      </c>
      <c r="E336" s="10">
        <v>4876.5290000000005</v>
      </c>
      <c r="F336" s="24">
        <f t="shared" si="37"/>
        <v>10.294660066076274</v>
      </c>
    </row>
    <row r="337" spans="1:6" ht="26.4" x14ac:dyDescent="0.25">
      <c r="A337" s="8" t="s">
        <v>142</v>
      </c>
      <c r="B337" s="8" t="s">
        <v>633</v>
      </c>
      <c r="C337" s="9" t="s">
        <v>634</v>
      </c>
      <c r="D337" s="10">
        <v>7303.5739999999996</v>
      </c>
      <c r="E337" s="10">
        <v>154778.15400000001</v>
      </c>
      <c r="F337" s="24">
        <f t="shared" si="37"/>
        <v>21.192111423804292</v>
      </c>
    </row>
    <row r="338" spans="1:6" ht="66" x14ac:dyDescent="0.25">
      <c r="A338" s="8" t="s">
        <v>142</v>
      </c>
      <c r="B338" s="8" t="s">
        <v>645</v>
      </c>
      <c r="C338" s="9" t="s">
        <v>646</v>
      </c>
      <c r="D338" s="10">
        <v>0</v>
      </c>
      <c r="E338" s="10">
        <v>-15011.519</v>
      </c>
      <c r="F338" s="24" t="s">
        <v>682</v>
      </c>
    </row>
    <row r="339" spans="1:6" ht="39.6" x14ac:dyDescent="0.25">
      <c r="A339" s="8" t="s">
        <v>142</v>
      </c>
      <c r="B339" s="8" t="s">
        <v>647</v>
      </c>
      <c r="C339" s="9" t="s">
        <v>648</v>
      </c>
      <c r="D339" s="10">
        <v>0</v>
      </c>
      <c r="E339" s="10">
        <v>-138006.272</v>
      </c>
      <c r="F339" s="24" t="s">
        <v>682</v>
      </c>
    </row>
    <row r="340" spans="1:6" x14ac:dyDescent="0.25">
      <c r="A340" s="8" t="s">
        <v>212</v>
      </c>
      <c r="B340" s="8"/>
      <c r="C340" s="9" t="s">
        <v>213</v>
      </c>
      <c r="D340" s="10">
        <f t="shared" ref="D340" si="38">SUM(D341:D349)</f>
        <v>3014</v>
      </c>
      <c r="E340" s="10">
        <f>SUM(E341:E349)</f>
        <v>3838.826</v>
      </c>
      <c r="F340" s="24">
        <f t="shared" si="37"/>
        <v>1.2736648971466489</v>
      </c>
    </row>
    <row r="341" spans="1:6" ht="26.4" x14ac:dyDescent="0.25">
      <c r="A341" s="8" t="s">
        <v>212</v>
      </c>
      <c r="B341" s="8" t="s">
        <v>206</v>
      </c>
      <c r="C341" s="9" t="s">
        <v>207</v>
      </c>
      <c r="D341" s="10">
        <v>0</v>
      </c>
      <c r="E341" s="10">
        <v>331.62099999999998</v>
      </c>
      <c r="F341" s="24" t="s">
        <v>682</v>
      </c>
    </row>
    <row r="342" spans="1:6" ht="79.2" x14ac:dyDescent="0.25">
      <c r="A342" s="8" t="s">
        <v>212</v>
      </c>
      <c r="B342" s="8" t="s">
        <v>428</v>
      </c>
      <c r="C342" s="11" t="s">
        <v>429</v>
      </c>
      <c r="D342" s="10">
        <v>0</v>
      </c>
      <c r="E342" s="10">
        <v>109.301</v>
      </c>
      <c r="F342" s="24" t="s">
        <v>682</v>
      </c>
    </row>
    <row r="343" spans="1:6" ht="39.6" x14ac:dyDescent="0.25">
      <c r="A343" s="8" t="s">
        <v>212</v>
      </c>
      <c r="B343" s="8" t="s">
        <v>442</v>
      </c>
      <c r="C343" s="9" t="s">
        <v>443</v>
      </c>
      <c r="D343" s="10">
        <v>670</v>
      </c>
      <c r="E343" s="10">
        <v>396.57499999999999</v>
      </c>
      <c r="F343" s="24">
        <f t="shared" si="37"/>
        <v>0.5919029850746268</v>
      </c>
    </row>
    <row r="344" spans="1:6" ht="66" x14ac:dyDescent="0.25">
      <c r="A344" s="8" t="s">
        <v>212</v>
      </c>
      <c r="B344" s="8" t="s">
        <v>472</v>
      </c>
      <c r="C344" s="11" t="s">
        <v>473</v>
      </c>
      <c r="D344" s="10">
        <v>0</v>
      </c>
      <c r="E344" s="10">
        <v>32.581000000000003</v>
      </c>
      <c r="F344" s="24" t="s">
        <v>682</v>
      </c>
    </row>
    <row r="345" spans="1:6" ht="132" x14ac:dyDescent="0.25">
      <c r="A345" s="8" t="s">
        <v>212</v>
      </c>
      <c r="B345" s="8" t="s">
        <v>478</v>
      </c>
      <c r="C345" s="11" t="s">
        <v>479</v>
      </c>
      <c r="D345" s="10">
        <v>0</v>
      </c>
      <c r="E345" s="10">
        <v>18.998000000000001</v>
      </c>
      <c r="F345" s="24" t="s">
        <v>682</v>
      </c>
    </row>
    <row r="346" spans="1:6" ht="66" x14ac:dyDescent="0.25">
      <c r="A346" s="8" t="s">
        <v>212</v>
      </c>
      <c r="B346" s="8" t="s">
        <v>510</v>
      </c>
      <c r="C346" s="11" t="s">
        <v>511</v>
      </c>
      <c r="D346" s="10">
        <v>33.4</v>
      </c>
      <c r="E346" s="10">
        <v>0</v>
      </c>
      <c r="F346" s="24">
        <f t="shared" si="37"/>
        <v>0</v>
      </c>
    </row>
    <row r="347" spans="1:6" ht="26.4" x14ac:dyDescent="0.25">
      <c r="A347" s="8" t="s">
        <v>212</v>
      </c>
      <c r="B347" s="8" t="s">
        <v>530</v>
      </c>
      <c r="C347" s="9" t="s">
        <v>531</v>
      </c>
      <c r="D347" s="10">
        <v>0</v>
      </c>
      <c r="E347" s="10">
        <v>595.08500000000004</v>
      </c>
      <c r="F347" s="24" t="s">
        <v>682</v>
      </c>
    </row>
    <row r="348" spans="1:6" ht="66" x14ac:dyDescent="0.25">
      <c r="A348" s="8" t="s">
        <v>212</v>
      </c>
      <c r="B348" s="8" t="s">
        <v>572</v>
      </c>
      <c r="C348" s="9" t="s">
        <v>573</v>
      </c>
      <c r="D348" s="10">
        <v>2310.6</v>
      </c>
      <c r="E348" s="10">
        <v>2364.8000000000002</v>
      </c>
      <c r="F348" s="24">
        <f t="shared" si="37"/>
        <v>1.0234571107071757</v>
      </c>
    </row>
    <row r="349" spans="1:6" ht="39.6" x14ac:dyDescent="0.25">
      <c r="A349" s="8" t="s">
        <v>212</v>
      </c>
      <c r="B349" s="8" t="s">
        <v>647</v>
      </c>
      <c r="C349" s="9" t="s">
        <v>648</v>
      </c>
      <c r="D349" s="10">
        <v>0</v>
      </c>
      <c r="E349" s="10">
        <v>-10.135</v>
      </c>
      <c r="F349" s="24" t="s">
        <v>682</v>
      </c>
    </row>
    <row r="350" spans="1:6" x14ac:dyDescent="0.25">
      <c r="A350" s="8" t="s">
        <v>214</v>
      </c>
      <c r="B350" s="8"/>
      <c r="C350" s="9" t="s">
        <v>215</v>
      </c>
      <c r="D350" s="10">
        <f t="shared" ref="D350" si="39">SUM(D351:D363)</f>
        <v>9425.2000000000007</v>
      </c>
      <c r="E350" s="10">
        <f>SUM(E351:E363)</f>
        <v>10314.088</v>
      </c>
      <c r="F350" s="24">
        <f t="shared" si="37"/>
        <v>1.094309722870602</v>
      </c>
    </row>
    <row r="351" spans="1:6" ht="26.4" x14ac:dyDescent="0.25">
      <c r="A351" s="8" t="s">
        <v>214</v>
      </c>
      <c r="B351" s="8" t="s">
        <v>206</v>
      </c>
      <c r="C351" s="9" t="s">
        <v>207</v>
      </c>
      <c r="D351" s="10">
        <v>0</v>
      </c>
      <c r="E351" s="10">
        <v>134.46899999999999</v>
      </c>
      <c r="F351" s="24" t="s">
        <v>682</v>
      </c>
    </row>
    <row r="352" spans="1:6" ht="66" x14ac:dyDescent="0.25">
      <c r="A352" s="8" t="s">
        <v>214</v>
      </c>
      <c r="B352" s="8" t="s">
        <v>308</v>
      </c>
      <c r="C352" s="9" t="s">
        <v>309</v>
      </c>
      <c r="D352" s="10">
        <v>0</v>
      </c>
      <c r="E352" s="10">
        <v>3.2429999999999999</v>
      </c>
      <c r="F352" s="24" t="s">
        <v>682</v>
      </c>
    </row>
    <row r="353" spans="1:6" ht="79.2" x14ac:dyDescent="0.25">
      <c r="A353" s="8" t="s">
        <v>214</v>
      </c>
      <c r="B353" s="8" t="s">
        <v>428</v>
      </c>
      <c r="C353" s="11" t="s">
        <v>429</v>
      </c>
      <c r="D353" s="10">
        <v>0</v>
      </c>
      <c r="E353" s="10">
        <v>139.49700000000001</v>
      </c>
      <c r="F353" s="24" t="s">
        <v>682</v>
      </c>
    </row>
    <row r="354" spans="1:6" ht="39.6" x14ac:dyDescent="0.25">
      <c r="A354" s="8" t="s">
        <v>214</v>
      </c>
      <c r="B354" s="8" t="s">
        <v>442</v>
      </c>
      <c r="C354" s="9" t="s">
        <v>443</v>
      </c>
      <c r="D354" s="10">
        <v>912.7</v>
      </c>
      <c r="E354" s="10">
        <v>636.78200000000004</v>
      </c>
      <c r="F354" s="24">
        <f t="shared" si="37"/>
        <v>0.69769036923414052</v>
      </c>
    </row>
    <row r="355" spans="1:6" ht="66" x14ac:dyDescent="0.25">
      <c r="A355" s="8" t="s">
        <v>214</v>
      </c>
      <c r="B355" s="8" t="s">
        <v>444</v>
      </c>
      <c r="C355" s="9" t="s">
        <v>445</v>
      </c>
      <c r="D355" s="10">
        <v>0</v>
      </c>
      <c r="E355" s="10">
        <v>195.66300000000001</v>
      </c>
      <c r="F355" s="24" t="s">
        <v>682</v>
      </c>
    </row>
    <row r="356" spans="1:6" ht="66" x14ac:dyDescent="0.25">
      <c r="A356" s="8" t="s">
        <v>214</v>
      </c>
      <c r="B356" s="8" t="s">
        <v>472</v>
      </c>
      <c r="C356" s="11" t="s">
        <v>473</v>
      </c>
      <c r="D356" s="10">
        <v>0</v>
      </c>
      <c r="E356" s="10">
        <v>199.255</v>
      </c>
      <c r="F356" s="24" t="s">
        <v>682</v>
      </c>
    </row>
    <row r="357" spans="1:6" ht="66" x14ac:dyDescent="0.25">
      <c r="A357" s="8" t="s">
        <v>214</v>
      </c>
      <c r="B357" s="8" t="s">
        <v>510</v>
      </c>
      <c r="C357" s="11" t="s">
        <v>511</v>
      </c>
      <c r="D357" s="10">
        <v>5</v>
      </c>
      <c r="E357" s="10">
        <v>0.01</v>
      </c>
      <c r="F357" s="24">
        <f t="shared" si="37"/>
        <v>2E-3</v>
      </c>
    </row>
    <row r="358" spans="1:6" ht="26.4" x14ac:dyDescent="0.25">
      <c r="A358" s="8" t="s">
        <v>214</v>
      </c>
      <c r="B358" s="8" t="s">
        <v>522</v>
      </c>
      <c r="C358" s="9" t="s">
        <v>523</v>
      </c>
      <c r="D358" s="10">
        <v>0</v>
      </c>
      <c r="E358" s="10">
        <v>0.53500000000000003</v>
      </c>
      <c r="F358" s="24" t="s">
        <v>682</v>
      </c>
    </row>
    <row r="359" spans="1:6" ht="26.4" x14ac:dyDescent="0.25">
      <c r="A359" s="8" t="s">
        <v>214</v>
      </c>
      <c r="B359" s="8" t="s">
        <v>530</v>
      </c>
      <c r="C359" s="9" t="s">
        <v>531</v>
      </c>
      <c r="D359" s="10">
        <v>0</v>
      </c>
      <c r="E359" s="10">
        <v>180.405</v>
      </c>
      <c r="F359" s="24" t="s">
        <v>682</v>
      </c>
    </row>
    <row r="360" spans="1:6" ht="26.4" x14ac:dyDescent="0.25">
      <c r="A360" s="8" t="s">
        <v>214</v>
      </c>
      <c r="B360" s="8" t="s">
        <v>532</v>
      </c>
      <c r="C360" s="9" t="s">
        <v>533</v>
      </c>
      <c r="D360" s="10">
        <v>0</v>
      </c>
      <c r="E360" s="10">
        <v>83.35</v>
      </c>
      <c r="F360" s="24" t="s">
        <v>682</v>
      </c>
    </row>
    <row r="361" spans="1:6" ht="66" x14ac:dyDescent="0.25">
      <c r="A361" s="8" t="s">
        <v>214</v>
      </c>
      <c r="B361" s="8" t="s">
        <v>572</v>
      </c>
      <c r="C361" s="9" t="s">
        <v>573</v>
      </c>
      <c r="D361" s="10">
        <v>8507.5</v>
      </c>
      <c r="E361" s="10">
        <v>8703.4</v>
      </c>
      <c r="F361" s="24">
        <f t="shared" si="37"/>
        <v>1.0230267411107845</v>
      </c>
    </row>
    <row r="362" spans="1:6" ht="26.4" x14ac:dyDescent="0.25">
      <c r="A362" s="8" t="s">
        <v>214</v>
      </c>
      <c r="B362" s="8" t="s">
        <v>625</v>
      </c>
      <c r="C362" s="9" t="s">
        <v>626</v>
      </c>
      <c r="D362" s="10">
        <v>0</v>
      </c>
      <c r="E362" s="10">
        <v>50</v>
      </c>
      <c r="F362" s="24" t="s">
        <v>682</v>
      </c>
    </row>
    <row r="363" spans="1:6" ht="39.6" x14ac:dyDescent="0.25">
      <c r="A363" s="8" t="s">
        <v>214</v>
      </c>
      <c r="B363" s="8" t="s">
        <v>647</v>
      </c>
      <c r="C363" s="9" t="s">
        <v>648</v>
      </c>
      <c r="D363" s="10">
        <v>0</v>
      </c>
      <c r="E363" s="10">
        <v>-12.521000000000001</v>
      </c>
      <c r="F363" s="24" t="s">
        <v>682</v>
      </c>
    </row>
    <row r="364" spans="1:6" x14ac:dyDescent="0.25">
      <c r="A364" s="8" t="s">
        <v>216</v>
      </c>
      <c r="B364" s="8"/>
      <c r="C364" s="9" t="s">
        <v>217</v>
      </c>
      <c r="D364" s="10">
        <f t="shared" ref="D364" si="40">SUM(D365:D375)</f>
        <v>8769</v>
      </c>
      <c r="E364" s="10">
        <f>SUM(E365:E375)</f>
        <v>9214.3140000000003</v>
      </c>
      <c r="F364" s="24">
        <f t="shared" si="37"/>
        <v>1.0507827574409854</v>
      </c>
    </row>
    <row r="365" spans="1:6" ht="26.4" x14ac:dyDescent="0.25">
      <c r="A365" s="8" t="s">
        <v>216</v>
      </c>
      <c r="B365" s="8" t="s">
        <v>206</v>
      </c>
      <c r="C365" s="9" t="s">
        <v>207</v>
      </c>
      <c r="D365" s="10">
        <v>0</v>
      </c>
      <c r="E365" s="10">
        <v>241.90899999999999</v>
      </c>
      <c r="F365" s="24" t="s">
        <v>682</v>
      </c>
    </row>
    <row r="366" spans="1:6" ht="66" x14ac:dyDescent="0.25">
      <c r="A366" s="8" t="s">
        <v>216</v>
      </c>
      <c r="B366" s="8" t="s">
        <v>308</v>
      </c>
      <c r="C366" s="9" t="s">
        <v>309</v>
      </c>
      <c r="D366" s="10">
        <v>0</v>
      </c>
      <c r="E366" s="10">
        <v>0.01</v>
      </c>
      <c r="F366" s="24" t="s">
        <v>682</v>
      </c>
    </row>
    <row r="367" spans="1:6" ht="66" x14ac:dyDescent="0.25">
      <c r="A367" s="8" t="s">
        <v>216</v>
      </c>
      <c r="B367" s="8" t="s">
        <v>402</v>
      </c>
      <c r="C367" s="9" t="s">
        <v>403</v>
      </c>
      <c r="D367" s="10">
        <v>0</v>
      </c>
      <c r="E367" s="10">
        <v>0.6</v>
      </c>
      <c r="F367" s="24" t="s">
        <v>682</v>
      </c>
    </row>
    <row r="368" spans="1:6" ht="39.6" x14ac:dyDescent="0.25">
      <c r="A368" s="8" t="s">
        <v>216</v>
      </c>
      <c r="B368" s="8" t="s">
        <v>442</v>
      </c>
      <c r="C368" s="9" t="s">
        <v>443</v>
      </c>
      <c r="D368" s="10">
        <v>375.7</v>
      </c>
      <c r="E368" s="10">
        <v>386.11399999999998</v>
      </c>
      <c r="F368" s="24">
        <f t="shared" si="37"/>
        <v>1.027718924673942</v>
      </c>
    </row>
    <row r="369" spans="1:6" ht="66" x14ac:dyDescent="0.25">
      <c r="A369" s="8" t="s">
        <v>216</v>
      </c>
      <c r="B369" s="8" t="s">
        <v>444</v>
      </c>
      <c r="C369" s="9" t="s">
        <v>445</v>
      </c>
      <c r="D369" s="10">
        <v>0</v>
      </c>
      <c r="E369" s="10">
        <v>0.90100000000000002</v>
      </c>
      <c r="F369" s="24" t="s">
        <v>682</v>
      </c>
    </row>
    <row r="370" spans="1:6" ht="66" x14ac:dyDescent="0.25">
      <c r="A370" s="8" t="s">
        <v>216</v>
      </c>
      <c r="B370" s="8" t="s">
        <v>472</v>
      </c>
      <c r="C370" s="11" t="s">
        <v>473</v>
      </c>
      <c r="D370" s="10">
        <v>0</v>
      </c>
      <c r="E370" s="10">
        <v>23.725000000000001</v>
      </c>
      <c r="F370" s="24" t="s">
        <v>682</v>
      </c>
    </row>
    <row r="371" spans="1:6" ht="66" x14ac:dyDescent="0.25">
      <c r="A371" s="8" t="s">
        <v>216</v>
      </c>
      <c r="B371" s="8" t="s">
        <v>510</v>
      </c>
      <c r="C371" s="11" t="s">
        <v>511</v>
      </c>
      <c r="D371" s="10">
        <v>0</v>
      </c>
      <c r="E371" s="10">
        <v>3.7320000000000002</v>
      </c>
      <c r="F371" s="24" t="s">
        <v>682</v>
      </c>
    </row>
    <row r="372" spans="1:6" ht="26.4" x14ac:dyDescent="0.25">
      <c r="A372" s="8" t="s">
        <v>216</v>
      </c>
      <c r="B372" s="8" t="s">
        <v>522</v>
      </c>
      <c r="C372" s="9" t="s">
        <v>523</v>
      </c>
      <c r="D372" s="10">
        <v>0</v>
      </c>
      <c r="E372" s="10">
        <v>-1.002</v>
      </c>
      <c r="F372" s="24" t="s">
        <v>682</v>
      </c>
    </row>
    <row r="373" spans="1:6" ht="26.4" x14ac:dyDescent="0.25">
      <c r="A373" s="8" t="s">
        <v>216</v>
      </c>
      <c r="B373" s="8" t="s">
        <v>530</v>
      </c>
      <c r="C373" s="9" t="s">
        <v>531</v>
      </c>
      <c r="D373" s="10">
        <v>0</v>
      </c>
      <c r="E373" s="10">
        <v>31.917000000000002</v>
      </c>
      <c r="F373" s="24" t="s">
        <v>682</v>
      </c>
    </row>
    <row r="374" spans="1:6" ht="66" x14ac:dyDescent="0.25">
      <c r="A374" s="8" t="s">
        <v>216</v>
      </c>
      <c r="B374" s="8" t="s">
        <v>572</v>
      </c>
      <c r="C374" s="9" t="s">
        <v>573</v>
      </c>
      <c r="D374" s="10">
        <v>8393.2999999999993</v>
      </c>
      <c r="E374" s="10">
        <v>8586.9</v>
      </c>
      <c r="F374" s="24">
        <f t="shared" si="37"/>
        <v>1.0230660169420849</v>
      </c>
    </row>
    <row r="375" spans="1:6" ht="39.6" x14ac:dyDescent="0.25">
      <c r="A375" s="8" t="s">
        <v>216</v>
      </c>
      <c r="B375" s="8" t="s">
        <v>647</v>
      </c>
      <c r="C375" s="9" t="s">
        <v>648</v>
      </c>
      <c r="D375" s="10">
        <v>0</v>
      </c>
      <c r="E375" s="10">
        <v>-60.491999999999997</v>
      </c>
      <c r="F375" s="24" t="s">
        <v>682</v>
      </c>
    </row>
    <row r="376" spans="1:6" x14ac:dyDescent="0.25">
      <c r="A376" s="8" t="s">
        <v>218</v>
      </c>
      <c r="B376" s="8"/>
      <c r="C376" s="9" t="s">
        <v>219</v>
      </c>
      <c r="D376" s="10">
        <f t="shared" ref="D376" si="41">SUM(D377:D385)</f>
        <v>8475.6</v>
      </c>
      <c r="E376" s="10">
        <f>SUM(E377:E385)</f>
        <v>9434.9509999999991</v>
      </c>
      <c r="F376" s="24">
        <f t="shared" si="37"/>
        <v>1.1131897446788426</v>
      </c>
    </row>
    <row r="377" spans="1:6" ht="26.4" x14ac:dyDescent="0.25">
      <c r="A377" s="8" t="s">
        <v>218</v>
      </c>
      <c r="B377" s="8" t="s">
        <v>206</v>
      </c>
      <c r="C377" s="9" t="s">
        <v>207</v>
      </c>
      <c r="D377" s="10">
        <v>0</v>
      </c>
      <c r="E377" s="10">
        <v>393.49299999999999</v>
      </c>
      <c r="F377" s="24" t="s">
        <v>682</v>
      </c>
    </row>
    <row r="378" spans="1:6" ht="79.2" x14ac:dyDescent="0.25">
      <c r="A378" s="8" t="s">
        <v>218</v>
      </c>
      <c r="B378" s="8" t="s">
        <v>428</v>
      </c>
      <c r="C378" s="11" t="s">
        <v>429</v>
      </c>
      <c r="D378" s="10">
        <v>0</v>
      </c>
      <c r="E378" s="10">
        <v>217.256</v>
      </c>
      <c r="F378" s="24" t="s">
        <v>682</v>
      </c>
    </row>
    <row r="379" spans="1:6" ht="39.6" x14ac:dyDescent="0.25">
      <c r="A379" s="8" t="s">
        <v>218</v>
      </c>
      <c r="B379" s="8" t="s">
        <v>442</v>
      </c>
      <c r="C379" s="9" t="s">
        <v>443</v>
      </c>
      <c r="D379" s="10">
        <v>1357</v>
      </c>
      <c r="E379" s="10">
        <v>460.84699999999998</v>
      </c>
      <c r="F379" s="24">
        <f t="shared" si="37"/>
        <v>0.33960722181282238</v>
      </c>
    </row>
    <row r="380" spans="1:6" ht="66" x14ac:dyDescent="0.25">
      <c r="A380" s="8" t="s">
        <v>218</v>
      </c>
      <c r="B380" s="8" t="s">
        <v>472</v>
      </c>
      <c r="C380" s="11" t="s">
        <v>473</v>
      </c>
      <c r="D380" s="10">
        <v>0</v>
      </c>
      <c r="E380" s="10">
        <v>817.20299999999997</v>
      </c>
      <c r="F380" s="24" t="s">
        <v>682</v>
      </c>
    </row>
    <row r="381" spans="1:6" ht="26.4" x14ac:dyDescent="0.25">
      <c r="A381" s="8" t="s">
        <v>218</v>
      </c>
      <c r="B381" s="8" t="s">
        <v>522</v>
      </c>
      <c r="C381" s="9" t="s">
        <v>523</v>
      </c>
      <c r="D381" s="10">
        <v>0</v>
      </c>
      <c r="E381" s="10">
        <v>-4.3390000000000004</v>
      </c>
      <c r="F381" s="24" t="s">
        <v>682</v>
      </c>
    </row>
    <row r="382" spans="1:6" ht="26.4" x14ac:dyDescent="0.25">
      <c r="A382" s="8" t="s">
        <v>218</v>
      </c>
      <c r="B382" s="8" t="s">
        <v>530</v>
      </c>
      <c r="C382" s="9" t="s">
        <v>531</v>
      </c>
      <c r="D382" s="10">
        <v>0</v>
      </c>
      <c r="E382" s="10">
        <v>219.75</v>
      </c>
      <c r="F382" s="24" t="s">
        <v>682</v>
      </c>
    </row>
    <row r="383" spans="1:6" ht="66" x14ac:dyDescent="0.25">
      <c r="A383" s="8" t="s">
        <v>218</v>
      </c>
      <c r="B383" s="8" t="s">
        <v>572</v>
      </c>
      <c r="C383" s="9" t="s">
        <v>573</v>
      </c>
      <c r="D383" s="10">
        <v>7118.6</v>
      </c>
      <c r="E383" s="10">
        <v>7283</v>
      </c>
      <c r="F383" s="24">
        <f t="shared" si="37"/>
        <v>1.0230944286797965</v>
      </c>
    </row>
    <row r="384" spans="1:6" ht="26.4" x14ac:dyDescent="0.25">
      <c r="A384" s="8" t="s">
        <v>218</v>
      </c>
      <c r="B384" s="8" t="s">
        <v>625</v>
      </c>
      <c r="C384" s="9" t="s">
        <v>626</v>
      </c>
      <c r="D384" s="10">
        <v>0</v>
      </c>
      <c r="E384" s="10">
        <v>70</v>
      </c>
      <c r="F384" s="24" t="s">
        <v>682</v>
      </c>
    </row>
    <row r="385" spans="1:6" ht="39.6" x14ac:dyDescent="0.25">
      <c r="A385" s="8" t="s">
        <v>218</v>
      </c>
      <c r="B385" s="8" t="s">
        <v>647</v>
      </c>
      <c r="C385" s="9" t="s">
        <v>648</v>
      </c>
      <c r="D385" s="10">
        <v>0</v>
      </c>
      <c r="E385" s="10">
        <v>-22.259</v>
      </c>
      <c r="F385" s="24" t="s">
        <v>682</v>
      </c>
    </row>
    <row r="386" spans="1:6" x14ac:dyDescent="0.25">
      <c r="A386" s="8" t="s">
        <v>220</v>
      </c>
      <c r="B386" s="8"/>
      <c r="C386" s="9" t="s">
        <v>221</v>
      </c>
      <c r="D386" s="10">
        <f t="shared" ref="D386" si="42">SUM(D387:D397)</f>
        <v>7612.5</v>
      </c>
      <c r="E386" s="10">
        <f>SUM(E387:E397)</f>
        <v>11096.532000000001</v>
      </c>
      <c r="F386" s="24">
        <f t="shared" si="37"/>
        <v>1.4576725123152712</v>
      </c>
    </row>
    <row r="387" spans="1:6" ht="26.4" x14ac:dyDescent="0.25">
      <c r="A387" s="8" t="s">
        <v>220</v>
      </c>
      <c r="B387" s="8" t="s">
        <v>206</v>
      </c>
      <c r="C387" s="9" t="s">
        <v>207</v>
      </c>
      <c r="D387" s="10">
        <v>0</v>
      </c>
      <c r="E387" s="10">
        <v>829.91899999999998</v>
      </c>
      <c r="F387" s="24" t="s">
        <v>682</v>
      </c>
    </row>
    <row r="388" spans="1:6" ht="66" x14ac:dyDescent="0.25">
      <c r="A388" s="8" t="s">
        <v>220</v>
      </c>
      <c r="B388" s="8" t="s">
        <v>308</v>
      </c>
      <c r="C388" s="9" t="s">
        <v>309</v>
      </c>
      <c r="D388" s="10">
        <v>0</v>
      </c>
      <c r="E388" s="10">
        <v>2.5</v>
      </c>
      <c r="F388" s="24" t="s">
        <v>682</v>
      </c>
    </row>
    <row r="389" spans="1:6" ht="79.2" x14ac:dyDescent="0.25">
      <c r="A389" s="8" t="s">
        <v>220</v>
      </c>
      <c r="B389" s="8" t="s">
        <v>428</v>
      </c>
      <c r="C389" s="11" t="s">
        <v>429</v>
      </c>
      <c r="D389" s="10">
        <v>0</v>
      </c>
      <c r="E389" s="10">
        <v>342.40899999999999</v>
      </c>
      <c r="F389" s="24" t="s">
        <v>682</v>
      </c>
    </row>
    <row r="390" spans="1:6" ht="39.6" x14ac:dyDescent="0.25">
      <c r="A390" s="8" t="s">
        <v>220</v>
      </c>
      <c r="B390" s="8" t="s">
        <v>442</v>
      </c>
      <c r="C390" s="9" t="s">
        <v>443</v>
      </c>
      <c r="D390" s="10">
        <v>426.9</v>
      </c>
      <c r="E390" s="10">
        <v>1589.85</v>
      </c>
      <c r="F390" s="24">
        <f t="shared" si="37"/>
        <v>3.7241742796907942</v>
      </c>
    </row>
    <row r="391" spans="1:6" ht="66" x14ac:dyDescent="0.25">
      <c r="A391" s="8" t="s">
        <v>220</v>
      </c>
      <c r="B391" s="8" t="s">
        <v>444</v>
      </c>
      <c r="C391" s="9" t="s">
        <v>445</v>
      </c>
      <c r="D391" s="10">
        <v>0</v>
      </c>
      <c r="E391" s="10">
        <v>124.958</v>
      </c>
      <c r="F391" s="24" t="s">
        <v>682</v>
      </c>
    </row>
    <row r="392" spans="1:6" ht="66" x14ac:dyDescent="0.25">
      <c r="A392" s="8" t="s">
        <v>220</v>
      </c>
      <c r="B392" s="8" t="s">
        <v>472</v>
      </c>
      <c r="C392" s="11" t="s">
        <v>473</v>
      </c>
      <c r="D392" s="10">
        <v>0</v>
      </c>
      <c r="E392" s="10">
        <v>809.22199999999998</v>
      </c>
      <c r="F392" s="24" t="s">
        <v>682</v>
      </c>
    </row>
    <row r="393" spans="1:6" ht="66" x14ac:dyDescent="0.25">
      <c r="A393" s="8" t="s">
        <v>220</v>
      </c>
      <c r="B393" s="8" t="s">
        <v>510</v>
      </c>
      <c r="C393" s="11" t="s">
        <v>511</v>
      </c>
      <c r="D393" s="10">
        <v>5</v>
      </c>
      <c r="E393" s="10">
        <v>0</v>
      </c>
      <c r="F393" s="24">
        <f t="shared" si="37"/>
        <v>0</v>
      </c>
    </row>
    <row r="394" spans="1:6" ht="26.4" x14ac:dyDescent="0.25">
      <c r="A394" s="8" t="s">
        <v>220</v>
      </c>
      <c r="B394" s="8" t="s">
        <v>522</v>
      </c>
      <c r="C394" s="9" t="s">
        <v>523</v>
      </c>
      <c r="D394" s="10">
        <v>0</v>
      </c>
      <c r="E394" s="10">
        <v>10.07</v>
      </c>
      <c r="F394" s="24" t="s">
        <v>682</v>
      </c>
    </row>
    <row r="395" spans="1:6" ht="26.4" x14ac:dyDescent="0.25">
      <c r="A395" s="8" t="s">
        <v>220</v>
      </c>
      <c r="B395" s="8" t="s">
        <v>530</v>
      </c>
      <c r="C395" s="9" t="s">
        <v>531</v>
      </c>
      <c r="D395" s="10">
        <v>0</v>
      </c>
      <c r="E395" s="10">
        <v>40</v>
      </c>
      <c r="F395" s="24" t="s">
        <v>682</v>
      </c>
    </row>
    <row r="396" spans="1:6" ht="66" x14ac:dyDescent="0.25">
      <c r="A396" s="8" t="s">
        <v>220</v>
      </c>
      <c r="B396" s="8" t="s">
        <v>572</v>
      </c>
      <c r="C396" s="9" t="s">
        <v>573</v>
      </c>
      <c r="D396" s="10">
        <v>7180.6</v>
      </c>
      <c r="E396" s="10">
        <v>7348.1</v>
      </c>
      <c r="F396" s="24">
        <f t="shared" si="37"/>
        <v>1.023326741497925</v>
      </c>
    </row>
    <row r="397" spans="1:6" ht="39.6" x14ac:dyDescent="0.25">
      <c r="A397" s="8" t="s">
        <v>220</v>
      </c>
      <c r="B397" s="8" t="s">
        <v>647</v>
      </c>
      <c r="C397" s="9" t="s">
        <v>648</v>
      </c>
      <c r="D397" s="10">
        <v>0</v>
      </c>
      <c r="E397" s="10">
        <v>-0.496</v>
      </c>
      <c r="F397" s="24" t="s">
        <v>682</v>
      </c>
    </row>
    <row r="398" spans="1:6" x14ac:dyDescent="0.25">
      <c r="A398" s="8" t="s">
        <v>222</v>
      </c>
      <c r="B398" s="8"/>
      <c r="C398" s="9" t="s">
        <v>223</v>
      </c>
      <c r="D398" s="10">
        <f t="shared" ref="D398" si="43">SUM(D399:D411)</f>
        <v>6873.5</v>
      </c>
      <c r="E398" s="10">
        <f>SUM(E399:E411)</f>
        <v>9682.219000000001</v>
      </c>
      <c r="F398" s="24">
        <f t="shared" ref="F398:F460" si="44">IFERROR(E398/D398,"")</f>
        <v>1.4086301011129703</v>
      </c>
    </row>
    <row r="399" spans="1:6" ht="26.4" x14ac:dyDescent="0.25">
      <c r="A399" s="8" t="s">
        <v>222</v>
      </c>
      <c r="B399" s="8" t="s">
        <v>206</v>
      </c>
      <c r="C399" s="9" t="s">
        <v>207</v>
      </c>
      <c r="D399" s="10">
        <v>0</v>
      </c>
      <c r="E399" s="10">
        <v>762.79899999999998</v>
      </c>
      <c r="F399" s="24" t="s">
        <v>682</v>
      </c>
    </row>
    <row r="400" spans="1:6" ht="66" x14ac:dyDescent="0.25">
      <c r="A400" s="8" t="s">
        <v>222</v>
      </c>
      <c r="B400" s="8" t="s">
        <v>308</v>
      </c>
      <c r="C400" s="9" t="s">
        <v>309</v>
      </c>
      <c r="D400" s="10">
        <v>0</v>
      </c>
      <c r="E400" s="10">
        <v>5</v>
      </c>
      <c r="F400" s="24" t="s">
        <v>682</v>
      </c>
    </row>
    <row r="401" spans="1:6" ht="79.2" x14ac:dyDescent="0.25">
      <c r="A401" s="8" t="s">
        <v>222</v>
      </c>
      <c r="B401" s="8" t="s">
        <v>428</v>
      </c>
      <c r="C401" s="11" t="s">
        <v>429</v>
      </c>
      <c r="D401" s="10">
        <v>0</v>
      </c>
      <c r="E401" s="10">
        <v>19.213999999999999</v>
      </c>
      <c r="F401" s="24" t="s">
        <v>682</v>
      </c>
    </row>
    <row r="402" spans="1:6" ht="39.6" x14ac:dyDescent="0.25">
      <c r="A402" s="8" t="s">
        <v>222</v>
      </c>
      <c r="B402" s="8" t="s">
        <v>442</v>
      </c>
      <c r="C402" s="9" t="s">
        <v>443</v>
      </c>
      <c r="D402" s="10">
        <v>295</v>
      </c>
      <c r="E402" s="10">
        <v>255.9</v>
      </c>
      <c r="F402" s="24">
        <f t="shared" si="44"/>
        <v>0.86745762711864405</v>
      </c>
    </row>
    <row r="403" spans="1:6" ht="66" x14ac:dyDescent="0.25">
      <c r="A403" s="8" t="s">
        <v>222</v>
      </c>
      <c r="B403" s="8" t="s">
        <v>444</v>
      </c>
      <c r="C403" s="9" t="s">
        <v>445</v>
      </c>
      <c r="D403" s="10">
        <v>0</v>
      </c>
      <c r="E403" s="10">
        <v>5.8449999999999998</v>
      </c>
      <c r="F403" s="24" t="s">
        <v>682</v>
      </c>
    </row>
    <row r="404" spans="1:6" ht="66" x14ac:dyDescent="0.25">
      <c r="A404" s="8" t="s">
        <v>222</v>
      </c>
      <c r="B404" s="8" t="s">
        <v>472</v>
      </c>
      <c r="C404" s="11" t="s">
        <v>473</v>
      </c>
      <c r="D404" s="10">
        <v>0</v>
      </c>
      <c r="E404" s="10">
        <v>1.7999999999999999E-2</v>
      </c>
      <c r="F404" s="24" t="s">
        <v>682</v>
      </c>
    </row>
    <row r="405" spans="1:6" ht="66" x14ac:dyDescent="0.25">
      <c r="A405" s="8" t="s">
        <v>222</v>
      </c>
      <c r="B405" s="8" t="s">
        <v>510</v>
      </c>
      <c r="C405" s="11" t="s">
        <v>511</v>
      </c>
      <c r="D405" s="10">
        <v>8.3000000000000007</v>
      </c>
      <c r="E405" s="10">
        <v>0</v>
      </c>
      <c r="F405" s="24">
        <f t="shared" si="44"/>
        <v>0</v>
      </c>
    </row>
    <row r="406" spans="1:6" ht="26.4" x14ac:dyDescent="0.25">
      <c r="A406" s="8" t="s">
        <v>222</v>
      </c>
      <c r="B406" s="8" t="s">
        <v>522</v>
      </c>
      <c r="C406" s="9" t="s">
        <v>523</v>
      </c>
      <c r="D406" s="10">
        <v>0</v>
      </c>
      <c r="E406" s="10">
        <v>-0.877</v>
      </c>
      <c r="F406" s="24" t="s">
        <v>682</v>
      </c>
    </row>
    <row r="407" spans="1:6" ht="26.4" x14ac:dyDescent="0.25">
      <c r="A407" s="8" t="s">
        <v>222</v>
      </c>
      <c r="B407" s="8" t="s">
        <v>532</v>
      </c>
      <c r="C407" s="9" t="s">
        <v>533</v>
      </c>
      <c r="D407" s="10">
        <v>0</v>
      </c>
      <c r="E407" s="10">
        <v>385</v>
      </c>
      <c r="F407" s="24" t="s">
        <v>682</v>
      </c>
    </row>
    <row r="408" spans="1:6" x14ac:dyDescent="0.25">
      <c r="A408" s="8" t="s">
        <v>222</v>
      </c>
      <c r="B408" s="8" t="s">
        <v>566</v>
      </c>
      <c r="C408" s="9" t="s">
        <v>567</v>
      </c>
      <c r="D408" s="10">
        <v>0</v>
      </c>
      <c r="E408" s="10">
        <v>1500</v>
      </c>
      <c r="F408" s="24" t="s">
        <v>682</v>
      </c>
    </row>
    <row r="409" spans="1:6" ht="66" x14ac:dyDescent="0.25">
      <c r="A409" s="8" t="s">
        <v>222</v>
      </c>
      <c r="B409" s="8" t="s">
        <v>572</v>
      </c>
      <c r="C409" s="9" t="s">
        <v>573</v>
      </c>
      <c r="D409" s="10">
        <v>6570.2</v>
      </c>
      <c r="E409" s="10">
        <v>6721.7</v>
      </c>
      <c r="F409" s="24">
        <f t="shared" si="44"/>
        <v>1.0230586587927308</v>
      </c>
    </row>
    <row r="410" spans="1:6" ht="26.4" x14ac:dyDescent="0.25">
      <c r="A410" s="8" t="s">
        <v>222</v>
      </c>
      <c r="B410" s="8" t="s">
        <v>625</v>
      </c>
      <c r="C410" s="9" t="s">
        <v>626</v>
      </c>
      <c r="D410" s="10">
        <v>0</v>
      </c>
      <c r="E410" s="10">
        <v>30</v>
      </c>
      <c r="F410" s="24" t="s">
        <v>682</v>
      </c>
    </row>
    <row r="411" spans="1:6" ht="39.6" x14ac:dyDescent="0.25">
      <c r="A411" s="8" t="s">
        <v>222</v>
      </c>
      <c r="B411" s="8" t="s">
        <v>647</v>
      </c>
      <c r="C411" s="9" t="s">
        <v>648</v>
      </c>
      <c r="D411" s="10">
        <v>0</v>
      </c>
      <c r="E411" s="10">
        <v>-2.38</v>
      </c>
      <c r="F411" s="24" t="s">
        <v>682</v>
      </c>
    </row>
    <row r="412" spans="1:6" x14ac:dyDescent="0.25">
      <c r="A412" s="8" t="s">
        <v>224</v>
      </c>
      <c r="B412" s="8"/>
      <c r="C412" s="9" t="s">
        <v>225</v>
      </c>
      <c r="D412" s="10">
        <f t="shared" ref="D412" si="45">SUM(D413:D423)</f>
        <v>5967.5</v>
      </c>
      <c r="E412" s="10">
        <f>SUM(E413:E423)</f>
        <v>7084.7869999999994</v>
      </c>
      <c r="F412" s="24">
        <f t="shared" si="44"/>
        <v>1.1872286552157518</v>
      </c>
    </row>
    <row r="413" spans="1:6" ht="26.4" x14ac:dyDescent="0.25">
      <c r="A413" s="8" t="s">
        <v>224</v>
      </c>
      <c r="B413" s="8" t="s">
        <v>206</v>
      </c>
      <c r="C413" s="9" t="s">
        <v>207</v>
      </c>
      <c r="D413" s="10">
        <v>0</v>
      </c>
      <c r="E413" s="10">
        <v>158.16800000000001</v>
      </c>
      <c r="F413" s="24" t="s">
        <v>682</v>
      </c>
    </row>
    <row r="414" spans="1:6" ht="66" x14ac:dyDescent="0.25">
      <c r="A414" s="8" t="s">
        <v>224</v>
      </c>
      <c r="B414" s="8" t="s">
        <v>308</v>
      </c>
      <c r="C414" s="9" t="s">
        <v>309</v>
      </c>
      <c r="D414" s="10">
        <v>0</v>
      </c>
      <c r="E414" s="10">
        <v>10</v>
      </c>
      <c r="F414" s="24" t="s">
        <v>682</v>
      </c>
    </row>
    <row r="415" spans="1:6" ht="79.2" x14ac:dyDescent="0.25">
      <c r="A415" s="8" t="s">
        <v>224</v>
      </c>
      <c r="B415" s="8" t="s">
        <v>428</v>
      </c>
      <c r="C415" s="11" t="s">
        <v>429</v>
      </c>
      <c r="D415" s="10">
        <v>0</v>
      </c>
      <c r="E415" s="10">
        <v>135.999</v>
      </c>
      <c r="F415" s="24" t="s">
        <v>682</v>
      </c>
    </row>
    <row r="416" spans="1:6" ht="39.6" x14ac:dyDescent="0.25">
      <c r="A416" s="8" t="s">
        <v>224</v>
      </c>
      <c r="B416" s="8" t="s">
        <v>442</v>
      </c>
      <c r="C416" s="9" t="s">
        <v>443</v>
      </c>
      <c r="D416" s="10">
        <v>199</v>
      </c>
      <c r="E416" s="10">
        <v>325.28399999999999</v>
      </c>
      <c r="F416" s="24">
        <f t="shared" si="44"/>
        <v>1.6345929648241206</v>
      </c>
    </row>
    <row r="417" spans="1:6" ht="66" x14ac:dyDescent="0.25">
      <c r="A417" s="8" t="s">
        <v>224</v>
      </c>
      <c r="B417" s="8" t="s">
        <v>472</v>
      </c>
      <c r="C417" s="11" t="s">
        <v>473</v>
      </c>
      <c r="D417" s="10">
        <v>0</v>
      </c>
      <c r="E417" s="10">
        <v>447.73599999999999</v>
      </c>
      <c r="F417" s="24" t="s">
        <v>682</v>
      </c>
    </row>
    <row r="418" spans="1:6" ht="52.8" x14ac:dyDescent="0.25">
      <c r="A418" s="8" t="s">
        <v>224</v>
      </c>
      <c r="B418" s="8" t="s">
        <v>476</v>
      </c>
      <c r="C418" s="9" t="s">
        <v>477</v>
      </c>
      <c r="D418" s="10">
        <v>0</v>
      </c>
      <c r="E418" s="10">
        <v>35.755000000000003</v>
      </c>
      <c r="F418" s="24" t="s">
        <v>682</v>
      </c>
    </row>
    <row r="419" spans="1:6" ht="66" x14ac:dyDescent="0.25">
      <c r="A419" s="8" t="s">
        <v>224</v>
      </c>
      <c r="B419" s="8" t="s">
        <v>510</v>
      </c>
      <c r="C419" s="11" t="s">
        <v>511</v>
      </c>
      <c r="D419" s="10">
        <v>28</v>
      </c>
      <c r="E419" s="10">
        <v>-1E-3</v>
      </c>
      <c r="F419" s="24">
        <f t="shared" si="44"/>
        <v>-3.5714285714285717E-5</v>
      </c>
    </row>
    <row r="420" spans="1:6" ht="26.4" x14ac:dyDescent="0.25">
      <c r="A420" s="8" t="s">
        <v>224</v>
      </c>
      <c r="B420" s="8" t="s">
        <v>530</v>
      </c>
      <c r="C420" s="9" t="s">
        <v>531</v>
      </c>
      <c r="D420" s="10">
        <v>0</v>
      </c>
      <c r="E420" s="10">
        <v>2.419</v>
      </c>
      <c r="F420" s="24" t="s">
        <v>682</v>
      </c>
    </row>
    <row r="421" spans="1:6" ht="26.4" x14ac:dyDescent="0.25">
      <c r="A421" s="8" t="s">
        <v>224</v>
      </c>
      <c r="B421" s="8" t="s">
        <v>532</v>
      </c>
      <c r="C421" s="9" t="s">
        <v>533</v>
      </c>
      <c r="D421" s="10">
        <v>0</v>
      </c>
      <c r="E421" s="10">
        <v>98.326999999999998</v>
      </c>
      <c r="F421" s="24" t="s">
        <v>682</v>
      </c>
    </row>
    <row r="422" spans="1:6" ht="66" x14ac:dyDescent="0.25">
      <c r="A422" s="8" t="s">
        <v>224</v>
      </c>
      <c r="B422" s="8" t="s">
        <v>572</v>
      </c>
      <c r="C422" s="9" t="s">
        <v>573</v>
      </c>
      <c r="D422" s="10">
        <v>5740.5</v>
      </c>
      <c r="E422" s="10">
        <v>5872.2</v>
      </c>
      <c r="F422" s="24">
        <f t="shared" si="44"/>
        <v>1.0229422524170368</v>
      </c>
    </row>
    <row r="423" spans="1:6" ht="39.6" x14ac:dyDescent="0.25">
      <c r="A423" s="8" t="s">
        <v>224</v>
      </c>
      <c r="B423" s="8" t="s">
        <v>647</v>
      </c>
      <c r="C423" s="9" t="s">
        <v>648</v>
      </c>
      <c r="D423" s="10">
        <v>0</v>
      </c>
      <c r="E423" s="10">
        <v>-1.1000000000000001</v>
      </c>
      <c r="F423" s="24" t="s">
        <v>682</v>
      </c>
    </row>
    <row r="424" spans="1:6" x14ac:dyDescent="0.25">
      <c r="A424" s="8" t="s">
        <v>226</v>
      </c>
      <c r="B424" s="8"/>
      <c r="C424" s="9" t="s">
        <v>227</v>
      </c>
      <c r="D424" s="10">
        <f t="shared" ref="D424" si="46">SUM(D425:D428)</f>
        <v>696.4</v>
      </c>
      <c r="E424" s="10">
        <f>SUM(E425:E428)</f>
        <v>728.64200000000005</v>
      </c>
      <c r="F424" s="24">
        <f t="shared" si="44"/>
        <v>1.0462981045376221</v>
      </c>
    </row>
    <row r="425" spans="1:6" ht="26.4" x14ac:dyDescent="0.25">
      <c r="A425" s="8" t="s">
        <v>226</v>
      </c>
      <c r="B425" s="8" t="s">
        <v>206</v>
      </c>
      <c r="C425" s="9" t="s">
        <v>207</v>
      </c>
      <c r="D425" s="10">
        <v>0</v>
      </c>
      <c r="E425" s="10">
        <v>17.527000000000001</v>
      </c>
      <c r="F425" s="24" t="s">
        <v>682</v>
      </c>
    </row>
    <row r="426" spans="1:6" ht="39.6" x14ac:dyDescent="0.25">
      <c r="A426" s="8" t="s">
        <v>226</v>
      </c>
      <c r="B426" s="8" t="s">
        <v>442</v>
      </c>
      <c r="C426" s="9" t="s">
        <v>443</v>
      </c>
      <c r="D426" s="10">
        <v>3.3</v>
      </c>
      <c r="E426" s="10">
        <v>3</v>
      </c>
      <c r="F426" s="24">
        <f t="shared" si="44"/>
        <v>0.90909090909090917</v>
      </c>
    </row>
    <row r="427" spans="1:6" ht="66" x14ac:dyDescent="0.25">
      <c r="A427" s="8" t="s">
        <v>226</v>
      </c>
      <c r="B427" s="8" t="s">
        <v>572</v>
      </c>
      <c r="C427" s="9" t="s">
        <v>573</v>
      </c>
      <c r="D427" s="10">
        <v>693.1</v>
      </c>
      <c r="E427" s="10">
        <v>709.9</v>
      </c>
      <c r="F427" s="24">
        <f t="shared" si="44"/>
        <v>1.0242389265618237</v>
      </c>
    </row>
    <row r="428" spans="1:6" ht="39.6" x14ac:dyDescent="0.25">
      <c r="A428" s="8" t="s">
        <v>226</v>
      </c>
      <c r="B428" s="8" t="s">
        <v>647</v>
      </c>
      <c r="C428" s="9" t="s">
        <v>648</v>
      </c>
      <c r="D428" s="10">
        <v>0</v>
      </c>
      <c r="E428" s="10">
        <v>-1.7849999999999999</v>
      </c>
      <c r="F428" s="24" t="s">
        <v>682</v>
      </c>
    </row>
    <row r="429" spans="1:6" ht="26.4" x14ac:dyDescent="0.25">
      <c r="A429" s="8" t="s">
        <v>146</v>
      </c>
      <c r="B429" s="23"/>
      <c r="C429" s="9" t="s">
        <v>147</v>
      </c>
      <c r="D429" s="10">
        <f t="shared" ref="D429" si="47">SUM(D430:D444)</f>
        <v>506493.13699999999</v>
      </c>
      <c r="E429" s="10">
        <f>SUM(E430:E444)</f>
        <v>477992.701</v>
      </c>
      <c r="F429" s="24">
        <f t="shared" si="44"/>
        <v>0.94372986736047326</v>
      </c>
    </row>
    <row r="430" spans="1:6" ht="92.4" x14ac:dyDescent="0.25">
      <c r="A430" s="8" t="s">
        <v>146</v>
      </c>
      <c r="B430" s="8" t="s">
        <v>144</v>
      </c>
      <c r="C430" s="11" t="s">
        <v>145</v>
      </c>
      <c r="D430" s="10">
        <v>0</v>
      </c>
      <c r="E430" s="10">
        <v>7.1630000000000003</v>
      </c>
      <c r="F430" s="24" t="s">
        <v>682</v>
      </c>
    </row>
    <row r="431" spans="1:6" ht="39.6" x14ac:dyDescent="0.25">
      <c r="A431" s="8" t="s">
        <v>146</v>
      </c>
      <c r="B431" s="8" t="s">
        <v>156</v>
      </c>
      <c r="C431" s="9" t="s">
        <v>157</v>
      </c>
      <c r="D431" s="10">
        <v>2731.1370000000002</v>
      </c>
      <c r="E431" s="10">
        <v>2731.1370000000002</v>
      </c>
      <c r="F431" s="24">
        <f t="shared" si="44"/>
        <v>1</v>
      </c>
    </row>
    <row r="432" spans="1:6" ht="26.4" x14ac:dyDescent="0.25">
      <c r="A432" s="8" t="s">
        <v>146</v>
      </c>
      <c r="B432" s="8" t="s">
        <v>194</v>
      </c>
      <c r="C432" s="9" t="s">
        <v>195</v>
      </c>
      <c r="D432" s="10">
        <v>0</v>
      </c>
      <c r="E432" s="10">
        <v>599.96900000000005</v>
      </c>
      <c r="F432" s="24" t="s">
        <v>682</v>
      </c>
    </row>
    <row r="433" spans="1:6" ht="26.4" x14ac:dyDescent="0.25">
      <c r="A433" s="8" t="s">
        <v>146</v>
      </c>
      <c r="B433" s="8" t="s">
        <v>206</v>
      </c>
      <c r="C433" s="9" t="s">
        <v>207</v>
      </c>
      <c r="D433" s="10">
        <v>0</v>
      </c>
      <c r="E433" s="10">
        <v>10841.297</v>
      </c>
      <c r="F433" s="24" t="s">
        <v>682</v>
      </c>
    </row>
    <row r="434" spans="1:6" ht="66" x14ac:dyDescent="0.25">
      <c r="A434" s="8" t="s">
        <v>146</v>
      </c>
      <c r="B434" s="8" t="s">
        <v>244</v>
      </c>
      <c r="C434" s="11" t="s">
        <v>245</v>
      </c>
      <c r="D434" s="10">
        <v>0</v>
      </c>
      <c r="E434" s="10">
        <v>138.648</v>
      </c>
      <c r="F434" s="24" t="s">
        <v>682</v>
      </c>
    </row>
    <row r="435" spans="1:6" ht="66" x14ac:dyDescent="0.25">
      <c r="A435" s="8" t="s">
        <v>146</v>
      </c>
      <c r="B435" s="8" t="s">
        <v>402</v>
      </c>
      <c r="C435" s="9" t="s">
        <v>403</v>
      </c>
      <c r="D435" s="10">
        <v>0</v>
      </c>
      <c r="E435" s="10">
        <v>9.3000000000000007</v>
      </c>
      <c r="F435" s="24" t="s">
        <v>682</v>
      </c>
    </row>
    <row r="436" spans="1:6" ht="39.6" x14ac:dyDescent="0.25">
      <c r="A436" s="8" t="s">
        <v>146</v>
      </c>
      <c r="B436" s="8" t="s">
        <v>442</v>
      </c>
      <c r="C436" s="9" t="s">
        <v>443</v>
      </c>
      <c r="D436" s="10">
        <v>184.5</v>
      </c>
      <c r="E436" s="10">
        <v>15</v>
      </c>
      <c r="F436" s="24">
        <f t="shared" si="44"/>
        <v>8.1300813008130079E-2</v>
      </c>
    </row>
    <row r="437" spans="1:6" ht="66" x14ac:dyDescent="0.25">
      <c r="A437" s="8" t="s">
        <v>146</v>
      </c>
      <c r="B437" s="8" t="s">
        <v>444</v>
      </c>
      <c r="C437" s="9" t="s">
        <v>445</v>
      </c>
      <c r="D437" s="10">
        <v>0</v>
      </c>
      <c r="E437" s="10">
        <v>105.994</v>
      </c>
      <c r="F437" s="24" t="s">
        <v>682</v>
      </c>
    </row>
    <row r="438" spans="1:6" ht="66" x14ac:dyDescent="0.25">
      <c r="A438" s="8" t="s">
        <v>146</v>
      </c>
      <c r="B438" s="8" t="s">
        <v>472</v>
      </c>
      <c r="C438" s="11" t="s">
        <v>473</v>
      </c>
      <c r="D438" s="10">
        <v>0</v>
      </c>
      <c r="E438" s="10">
        <v>1.171</v>
      </c>
      <c r="F438" s="24" t="s">
        <v>682</v>
      </c>
    </row>
    <row r="439" spans="1:6" ht="26.4" x14ac:dyDescent="0.25">
      <c r="A439" s="8" t="s">
        <v>146</v>
      </c>
      <c r="B439" s="8" t="s">
        <v>522</v>
      </c>
      <c r="C439" s="9" t="s">
        <v>523</v>
      </c>
      <c r="D439" s="10">
        <v>0</v>
      </c>
      <c r="E439" s="10">
        <v>-5592.8469999999998</v>
      </c>
      <c r="F439" s="24" t="s">
        <v>682</v>
      </c>
    </row>
    <row r="440" spans="1:6" ht="39.6" x14ac:dyDescent="0.25">
      <c r="A440" s="8" t="s">
        <v>146</v>
      </c>
      <c r="B440" s="8" t="s">
        <v>544</v>
      </c>
      <c r="C440" s="9" t="s">
        <v>545</v>
      </c>
      <c r="D440" s="10">
        <v>210627.9</v>
      </c>
      <c r="E440" s="10">
        <v>210627.89499999999</v>
      </c>
      <c r="F440" s="24">
        <f t="shared" si="44"/>
        <v>0.99999997626145443</v>
      </c>
    </row>
    <row r="441" spans="1:6" ht="26.4" x14ac:dyDescent="0.25">
      <c r="A441" s="8" t="s">
        <v>146</v>
      </c>
      <c r="B441" s="8" t="s">
        <v>560</v>
      </c>
      <c r="C441" s="9" t="s">
        <v>561</v>
      </c>
      <c r="D441" s="10">
        <v>292949.59999999998</v>
      </c>
      <c r="E441" s="10">
        <v>251519.87700000001</v>
      </c>
      <c r="F441" s="24">
        <f t="shared" si="44"/>
        <v>0.85857730135149535</v>
      </c>
    </row>
    <row r="442" spans="1:6" x14ac:dyDescent="0.25">
      <c r="A442" s="8" t="s">
        <v>146</v>
      </c>
      <c r="B442" s="8" t="s">
        <v>566</v>
      </c>
      <c r="C442" s="9" t="s">
        <v>567</v>
      </c>
      <c r="D442" s="10">
        <v>0</v>
      </c>
      <c r="E442" s="10">
        <v>10857.377</v>
      </c>
      <c r="F442" s="24" t="s">
        <v>682</v>
      </c>
    </row>
    <row r="443" spans="1:6" ht="39.6" x14ac:dyDescent="0.25">
      <c r="A443" s="8" t="s">
        <v>146</v>
      </c>
      <c r="B443" s="8" t="s">
        <v>639</v>
      </c>
      <c r="C443" s="9" t="s">
        <v>640</v>
      </c>
      <c r="D443" s="10">
        <v>0</v>
      </c>
      <c r="E443" s="10">
        <v>-3638.6260000000002</v>
      </c>
      <c r="F443" s="24" t="s">
        <v>682</v>
      </c>
    </row>
    <row r="444" spans="1:6" ht="39.6" x14ac:dyDescent="0.25">
      <c r="A444" s="8" t="s">
        <v>146</v>
      </c>
      <c r="B444" s="8" t="s">
        <v>647</v>
      </c>
      <c r="C444" s="9" t="s">
        <v>648</v>
      </c>
      <c r="D444" s="10">
        <v>0</v>
      </c>
      <c r="E444" s="10">
        <v>-230.654</v>
      </c>
      <c r="F444" s="24" t="s">
        <v>682</v>
      </c>
    </row>
    <row r="445" spans="1:6" ht="26.4" x14ac:dyDescent="0.25">
      <c r="A445" s="8" t="s">
        <v>228</v>
      </c>
      <c r="B445" s="8"/>
      <c r="C445" s="9" t="s">
        <v>229</v>
      </c>
      <c r="D445" s="10">
        <f t="shared" ref="D445" si="48">SUM(D446:D454)</f>
        <v>1205241.6000000001</v>
      </c>
      <c r="E445" s="10">
        <f>SUM(E446:E454)</f>
        <v>1622295.754</v>
      </c>
      <c r="F445" s="24">
        <f t="shared" si="44"/>
        <v>1.3460336533355635</v>
      </c>
    </row>
    <row r="446" spans="1:6" ht="26.4" x14ac:dyDescent="0.25">
      <c r="A446" s="8" t="s">
        <v>228</v>
      </c>
      <c r="B446" s="8" t="s">
        <v>206</v>
      </c>
      <c r="C446" s="9" t="s">
        <v>207</v>
      </c>
      <c r="D446" s="10">
        <v>0</v>
      </c>
      <c r="E446" s="10">
        <v>209.738</v>
      </c>
      <c r="F446" s="24" t="s">
        <v>682</v>
      </c>
    </row>
    <row r="447" spans="1:6" ht="66" x14ac:dyDescent="0.25">
      <c r="A447" s="8" t="s">
        <v>228</v>
      </c>
      <c r="B447" s="8" t="s">
        <v>444</v>
      </c>
      <c r="C447" s="9" t="s">
        <v>445</v>
      </c>
      <c r="D447" s="10">
        <v>0</v>
      </c>
      <c r="E447" s="10">
        <v>595.61800000000005</v>
      </c>
      <c r="F447" s="24" t="s">
        <v>682</v>
      </c>
    </row>
    <row r="448" spans="1:6" ht="66" x14ac:dyDescent="0.25">
      <c r="A448" s="8" t="s">
        <v>228</v>
      </c>
      <c r="B448" s="8" t="s">
        <v>472</v>
      </c>
      <c r="C448" s="11" t="s">
        <v>473</v>
      </c>
      <c r="D448" s="10">
        <v>0</v>
      </c>
      <c r="E448" s="10">
        <v>97.816999999999993</v>
      </c>
      <c r="F448" s="24" t="s">
        <v>682</v>
      </c>
    </row>
    <row r="449" spans="1:6" ht="26.4" x14ac:dyDescent="0.25">
      <c r="A449" s="8" t="s">
        <v>228</v>
      </c>
      <c r="B449" s="8" t="s">
        <v>538</v>
      </c>
      <c r="C449" s="9" t="s">
        <v>539</v>
      </c>
      <c r="D449" s="10">
        <v>61289.1</v>
      </c>
      <c r="E449" s="10">
        <v>477440.07500000001</v>
      </c>
      <c r="F449" s="24">
        <f t="shared" si="44"/>
        <v>7.7899671393445171</v>
      </c>
    </row>
    <row r="450" spans="1:6" ht="39.6" x14ac:dyDescent="0.25">
      <c r="A450" s="8" t="s">
        <v>228</v>
      </c>
      <c r="B450" s="8" t="s">
        <v>546</v>
      </c>
      <c r="C450" s="9" t="s">
        <v>547</v>
      </c>
      <c r="D450" s="10">
        <v>1091740.1000000001</v>
      </c>
      <c r="E450" s="10">
        <v>1091740.1059999999</v>
      </c>
      <c r="F450" s="24">
        <f t="shared" si="44"/>
        <v>1.0000000054958134</v>
      </c>
    </row>
    <row r="451" spans="1:6" x14ac:dyDescent="0.25">
      <c r="A451" s="8" t="s">
        <v>228</v>
      </c>
      <c r="B451" s="8" t="s">
        <v>566</v>
      </c>
      <c r="C451" s="9" t="s">
        <v>567</v>
      </c>
      <c r="D451" s="10">
        <v>52212.4</v>
      </c>
      <c r="E451" s="10">
        <v>52212.4</v>
      </c>
      <c r="F451" s="24">
        <f t="shared" si="44"/>
        <v>1</v>
      </c>
    </row>
    <row r="452" spans="1:6" ht="26.4" x14ac:dyDescent="0.25">
      <c r="A452" s="8" t="s">
        <v>228</v>
      </c>
      <c r="B452" s="8" t="s">
        <v>633</v>
      </c>
      <c r="C452" s="9" t="s">
        <v>634</v>
      </c>
      <c r="D452" s="10">
        <v>0</v>
      </c>
      <c r="E452" s="10">
        <v>34569.620000000003</v>
      </c>
      <c r="F452" s="24" t="s">
        <v>682</v>
      </c>
    </row>
    <row r="453" spans="1:6" ht="52.8" x14ac:dyDescent="0.25">
      <c r="A453" s="8" t="s">
        <v>228</v>
      </c>
      <c r="B453" s="8" t="s">
        <v>635</v>
      </c>
      <c r="C453" s="9" t="s">
        <v>636</v>
      </c>
      <c r="D453" s="10">
        <v>0</v>
      </c>
      <c r="E453" s="10">
        <v>-31231.277999999998</v>
      </c>
      <c r="F453" s="24" t="s">
        <v>682</v>
      </c>
    </row>
    <row r="454" spans="1:6" ht="39.6" x14ac:dyDescent="0.25">
      <c r="A454" s="8" t="s">
        <v>228</v>
      </c>
      <c r="B454" s="8" t="s">
        <v>647</v>
      </c>
      <c r="C454" s="9" t="s">
        <v>648</v>
      </c>
      <c r="D454" s="10">
        <v>0</v>
      </c>
      <c r="E454" s="10">
        <v>-3338.3420000000001</v>
      </c>
      <c r="F454" s="24" t="s">
        <v>682</v>
      </c>
    </row>
    <row r="455" spans="1:6" ht="26.4" x14ac:dyDescent="0.25">
      <c r="A455" s="8" t="s">
        <v>108</v>
      </c>
      <c r="B455" s="8"/>
      <c r="C455" s="9" t="s">
        <v>109</v>
      </c>
      <c r="D455" s="10">
        <f t="shared" ref="D455" si="49">SUM(D456:D476)</f>
        <v>4320323.9670000002</v>
      </c>
      <c r="E455" s="10">
        <f>SUM(E456:E476)</f>
        <v>4522204.9730000002</v>
      </c>
      <c r="F455" s="24">
        <f t="shared" si="44"/>
        <v>1.0467282100930464</v>
      </c>
    </row>
    <row r="456" spans="1:6" ht="79.2" x14ac:dyDescent="0.25">
      <c r="A456" s="8" t="s">
        <v>108</v>
      </c>
      <c r="B456" s="8" t="s">
        <v>110</v>
      </c>
      <c r="C456" s="11" t="s">
        <v>111</v>
      </c>
      <c r="D456" s="10">
        <v>969.6</v>
      </c>
      <c r="E456" s="10">
        <v>-2.48</v>
      </c>
      <c r="F456" s="24">
        <f t="shared" si="44"/>
        <v>-2.5577557755775576E-3</v>
      </c>
    </row>
    <row r="457" spans="1:6" ht="66" x14ac:dyDescent="0.25">
      <c r="A457" s="8" t="s">
        <v>108</v>
      </c>
      <c r="B457" s="8" t="s">
        <v>131</v>
      </c>
      <c r="C457" s="11" t="s">
        <v>664</v>
      </c>
      <c r="D457" s="10">
        <v>0</v>
      </c>
      <c r="E457" s="10">
        <v>-82.296000000000006</v>
      </c>
      <c r="F457" s="24" t="s">
        <v>682</v>
      </c>
    </row>
    <row r="458" spans="1:6" ht="66" x14ac:dyDescent="0.25">
      <c r="A458" s="8" t="s">
        <v>108</v>
      </c>
      <c r="B458" s="8" t="s">
        <v>138</v>
      </c>
      <c r="C458" s="9" t="s">
        <v>139</v>
      </c>
      <c r="D458" s="10">
        <v>162836.6</v>
      </c>
      <c r="E458" s="10">
        <v>170710.78099999999</v>
      </c>
      <c r="F458" s="24">
        <f t="shared" si="44"/>
        <v>1.0483563338954509</v>
      </c>
    </row>
    <row r="459" spans="1:6" ht="92.4" x14ac:dyDescent="0.25">
      <c r="A459" s="8" t="s">
        <v>108</v>
      </c>
      <c r="B459" s="8" t="s">
        <v>144</v>
      </c>
      <c r="C459" s="11" t="s">
        <v>145</v>
      </c>
      <c r="D459" s="10">
        <v>0</v>
      </c>
      <c r="E459" s="10">
        <v>53.329000000000001</v>
      </c>
      <c r="F459" s="24" t="s">
        <v>682</v>
      </c>
    </row>
    <row r="460" spans="1:6" ht="39.6" x14ac:dyDescent="0.25">
      <c r="A460" s="8" t="s">
        <v>108</v>
      </c>
      <c r="B460" s="8" t="s">
        <v>156</v>
      </c>
      <c r="C460" s="9" t="s">
        <v>157</v>
      </c>
      <c r="D460" s="10">
        <v>50255.366999999998</v>
      </c>
      <c r="E460" s="10">
        <v>50255.366999999998</v>
      </c>
      <c r="F460" s="24">
        <f t="shared" si="44"/>
        <v>1</v>
      </c>
    </row>
    <row r="461" spans="1:6" ht="26.4" x14ac:dyDescent="0.25">
      <c r="A461" s="8" t="s">
        <v>108</v>
      </c>
      <c r="B461" s="8" t="s">
        <v>206</v>
      </c>
      <c r="C461" s="9" t="s">
        <v>207</v>
      </c>
      <c r="D461" s="10">
        <v>0</v>
      </c>
      <c r="E461" s="10">
        <v>8599.2729999999992</v>
      </c>
      <c r="F461" s="24" t="s">
        <v>682</v>
      </c>
    </row>
    <row r="462" spans="1:6" ht="66" x14ac:dyDescent="0.25">
      <c r="A462" s="8" t="s">
        <v>108</v>
      </c>
      <c r="B462" s="8" t="s">
        <v>244</v>
      </c>
      <c r="C462" s="11" t="s">
        <v>245</v>
      </c>
      <c r="D462" s="10">
        <v>0</v>
      </c>
      <c r="E462" s="10">
        <v>480.92099999999999</v>
      </c>
      <c r="F462" s="24" t="s">
        <v>682</v>
      </c>
    </row>
    <row r="463" spans="1:6" ht="39.6" x14ac:dyDescent="0.25">
      <c r="A463" s="8" t="s">
        <v>108</v>
      </c>
      <c r="B463" s="8" t="s">
        <v>442</v>
      </c>
      <c r="C463" s="9" t="s">
        <v>443</v>
      </c>
      <c r="D463" s="10">
        <v>114111.9</v>
      </c>
      <c r="E463" s="10">
        <v>120208.537</v>
      </c>
      <c r="F463" s="24">
        <f t="shared" ref="F463:F522" si="50">IFERROR(E463/D463,"")</f>
        <v>1.0534268292789797</v>
      </c>
    </row>
    <row r="464" spans="1:6" ht="66" x14ac:dyDescent="0.25">
      <c r="A464" s="8" t="s">
        <v>108</v>
      </c>
      <c r="B464" s="8" t="s">
        <v>444</v>
      </c>
      <c r="C464" s="9" t="s">
        <v>445</v>
      </c>
      <c r="D464" s="10">
        <v>0</v>
      </c>
      <c r="E464" s="10">
        <v>1537.769</v>
      </c>
      <c r="F464" s="24" t="s">
        <v>682</v>
      </c>
    </row>
    <row r="465" spans="1:6" ht="66" x14ac:dyDescent="0.25">
      <c r="A465" s="8" t="s">
        <v>108</v>
      </c>
      <c r="B465" s="8" t="s">
        <v>472</v>
      </c>
      <c r="C465" s="11" t="s">
        <v>473</v>
      </c>
      <c r="D465" s="10">
        <v>0</v>
      </c>
      <c r="E465" s="10">
        <v>4615.7690000000002</v>
      </c>
      <c r="F465" s="24" t="s">
        <v>682</v>
      </c>
    </row>
    <row r="466" spans="1:6" ht="52.8" x14ac:dyDescent="0.25">
      <c r="A466" s="8" t="s">
        <v>108</v>
      </c>
      <c r="B466" s="8" t="s">
        <v>476</v>
      </c>
      <c r="C466" s="9" t="s">
        <v>477</v>
      </c>
      <c r="D466" s="10">
        <v>0</v>
      </c>
      <c r="E466" s="10">
        <v>30.442</v>
      </c>
      <c r="F466" s="24" t="s">
        <v>682</v>
      </c>
    </row>
    <row r="467" spans="1:6" ht="132" x14ac:dyDescent="0.25">
      <c r="A467" s="8" t="s">
        <v>108</v>
      </c>
      <c r="B467" s="8" t="s">
        <v>478</v>
      </c>
      <c r="C467" s="11" t="s">
        <v>479</v>
      </c>
      <c r="D467" s="10">
        <v>0</v>
      </c>
      <c r="E467" s="10">
        <v>7.3810000000000002</v>
      </c>
      <c r="F467" s="24" t="s">
        <v>682</v>
      </c>
    </row>
    <row r="468" spans="1:6" ht="66" x14ac:dyDescent="0.25">
      <c r="A468" s="8" t="s">
        <v>108</v>
      </c>
      <c r="B468" s="8" t="s">
        <v>510</v>
      </c>
      <c r="C468" s="11" t="s">
        <v>511</v>
      </c>
      <c r="D468" s="10">
        <v>0</v>
      </c>
      <c r="E468" s="10">
        <v>267.44</v>
      </c>
      <c r="F468" s="24" t="s">
        <v>682</v>
      </c>
    </row>
    <row r="469" spans="1:6" ht="52.8" x14ac:dyDescent="0.25">
      <c r="A469" s="8" t="s">
        <v>108</v>
      </c>
      <c r="B469" s="8" t="s">
        <v>520</v>
      </c>
      <c r="C469" s="9" t="s">
        <v>521</v>
      </c>
      <c r="D469" s="10">
        <v>2428.5</v>
      </c>
      <c r="E469" s="10">
        <v>823.99400000000003</v>
      </c>
      <c r="F469" s="24">
        <f t="shared" si="50"/>
        <v>0.33930162651842705</v>
      </c>
    </row>
    <row r="470" spans="1:6" ht="26.4" x14ac:dyDescent="0.25">
      <c r="A470" s="8" t="s">
        <v>108</v>
      </c>
      <c r="B470" s="8" t="s">
        <v>522</v>
      </c>
      <c r="C470" s="9" t="s">
        <v>523</v>
      </c>
      <c r="D470" s="10">
        <v>0</v>
      </c>
      <c r="E470" s="10">
        <v>-1.5289999999999999</v>
      </c>
      <c r="F470" s="24" t="s">
        <v>682</v>
      </c>
    </row>
    <row r="471" spans="1:6" ht="26.4" x14ac:dyDescent="0.25">
      <c r="A471" s="8" t="s">
        <v>108</v>
      </c>
      <c r="B471" s="8" t="s">
        <v>530</v>
      </c>
      <c r="C471" s="9" t="s">
        <v>531</v>
      </c>
      <c r="D471" s="10">
        <v>0</v>
      </c>
      <c r="E471" s="10">
        <v>500.005</v>
      </c>
      <c r="F471" s="24" t="s">
        <v>682</v>
      </c>
    </row>
    <row r="472" spans="1:6" ht="26.4" x14ac:dyDescent="0.25">
      <c r="A472" s="8" t="s">
        <v>108</v>
      </c>
      <c r="B472" s="8" t="s">
        <v>538</v>
      </c>
      <c r="C472" s="9" t="s">
        <v>539</v>
      </c>
      <c r="D472" s="10">
        <v>1916178.6</v>
      </c>
      <c r="E472" s="10">
        <v>757690.55700000003</v>
      </c>
      <c r="F472" s="24">
        <f t="shared" si="50"/>
        <v>0.39541750283611349</v>
      </c>
    </row>
    <row r="473" spans="1:6" ht="39.6" x14ac:dyDescent="0.25">
      <c r="A473" s="8" t="s">
        <v>108</v>
      </c>
      <c r="B473" s="8" t="s">
        <v>548</v>
      </c>
      <c r="C473" s="9" t="s">
        <v>549</v>
      </c>
      <c r="D473" s="10">
        <v>171546.7</v>
      </c>
      <c r="E473" s="10">
        <v>171546.71400000001</v>
      </c>
      <c r="F473" s="24">
        <f t="shared" si="50"/>
        <v>1.0000000816104302</v>
      </c>
    </row>
    <row r="474" spans="1:6" x14ac:dyDescent="0.25">
      <c r="A474" s="8" t="s">
        <v>108</v>
      </c>
      <c r="B474" s="8" t="s">
        <v>566</v>
      </c>
      <c r="C474" s="9" t="s">
        <v>567</v>
      </c>
      <c r="D474" s="10">
        <v>1170243.6000000001</v>
      </c>
      <c r="E474" s="10">
        <v>2595076.4649999999</v>
      </c>
      <c r="F474" s="24">
        <f t="shared" si="50"/>
        <v>2.2175523668747257</v>
      </c>
    </row>
    <row r="475" spans="1:6" ht="39.6" x14ac:dyDescent="0.25">
      <c r="A475" s="8" t="s">
        <v>108</v>
      </c>
      <c r="B475" s="8" t="s">
        <v>621</v>
      </c>
      <c r="C475" s="9" t="s">
        <v>622</v>
      </c>
      <c r="D475" s="10">
        <v>731753.1</v>
      </c>
      <c r="E475" s="10">
        <v>731753.09</v>
      </c>
      <c r="F475" s="24">
        <f t="shared" si="50"/>
        <v>0.99999998633418841</v>
      </c>
    </row>
    <row r="476" spans="1:6" ht="39.6" x14ac:dyDescent="0.25">
      <c r="A476" s="8" t="s">
        <v>108</v>
      </c>
      <c r="B476" s="8" t="s">
        <v>647</v>
      </c>
      <c r="C476" s="9" t="s">
        <v>648</v>
      </c>
      <c r="D476" s="10">
        <v>0</v>
      </c>
      <c r="E476" s="10">
        <v>-91866.555999999997</v>
      </c>
      <c r="F476" s="24" t="s">
        <v>682</v>
      </c>
    </row>
    <row r="477" spans="1:6" x14ac:dyDescent="0.25">
      <c r="A477" s="8" t="s">
        <v>198</v>
      </c>
      <c r="B477" s="8"/>
      <c r="C477" s="9" t="s">
        <v>199</v>
      </c>
      <c r="D477" s="10">
        <f t="shared" ref="D477" si="51">SUM(D478:D493)</f>
        <v>8698059.881000001</v>
      </c>
      <c r="E477" s="10">
        <f>SUM(E478:E493)</f>
        <v>8941418.5360000003</v>
      </c>
      <c r="F477" s="24">
        <f t="shared" si="50"/>
        <v>1.0279784984616616</v>
      </c>
    </row>
    <row r="478" spans="1:6" ht="39.6" x14ac:dyDescent="0.25">
      <c r="A478" s="8" t="s">
        <v>198</v>
      </c>
      <c r="B478" s="8" t="s">
        <v>200</v>
      </c>
      <c r="C478" s="9" t="s">
        <v>201</v>
      </c>
      <c r="D478" s="10">
        <v>636054.38</v>
      </c>
      <c r="E478" s="10">
        <v>538049.13899999997</v>
      </c>
      <c r="F478" s="24">
        <f t="shared" si="50"/>
        <v>0.84591688371047769</v>
      </c>
    </row>
    <row r="479" spans="1:6" ht="26.4" x14ac:dyDescent="0.25">
      <c r="A479" s="8" t="s">
        <v>198</v>
      </c>
      <c r="B479" s="8" t="s">
        <v>202</v>
      </c>
      <c r="C479" s="9" t="s">
        <v>203</v>
      </c>
      <c r="D479" s="10">
        <v>415818.13799999998</v>
      </c>
      <c r="E479" s="10">
        <v>338039.53600000002</v>
      </c>
      <c r="F479" s="24">
        <f t="shared" si="50"/>
        <v>0.81295043459600125</v>
      </c>
    </row>
    <row r="480" spans="1:6" ht="39.6" x14ac:dyDescent="0.25">
      <c r="A480" s="8" t="s">
        <v>198</v>
      </c>
      <c r="B480" s="8" t="s">
        <v>204</v>
      </c>
      <c r="C480" s="9" t="s">
        <v>205</v>
      </c>
      <c r="D480" s="10">
        <v>3830717.6630000002</v>
      </c>
      <c r="E480" s="10">
        <v>3910144.31</v>
      </c>
      <c r="F480" s="24">
        <f t="shared" si="50"/>
        <v>1.0207341427866541</v>
      </c>
    </row>
    <row r="481" spans="1:6" ht="26.4" x14ac:dyDescent="0.25">
      <c r="A481" s="8" t="s">
        <v>198</v>
      </c>
      <c r="B481" s="8" t="s">
        <v>206</v>
      </c>
      <c r="C481" s="9" t="s">
        <v>207</v>
      </c>
      <c r="D481" s="10">
        <v>0</v>
      </c>
      <c r="E481" s="10">
        <v>1161.146</v>
      </c>
      <c r="F481" s="24" t="s">
        <v>682</v>
      </c>
    </row>
    <row r="482" spans="1:6" ht="66" x14ac:dyDescent="0.25">
      <c r="A482" s="8" t="s">
        <v>198</v>
      </c>
      <c r="B482" s="8" t="s">
        <v>244</v>
      </c>
      <c r="C482" s="11" t="s">
        <v>245</v>
      </c>
      <c r="D482" s="10">
        <v>0</v>
      </c>
      <c r="E482" s="10">
        <v>436.77300000000002</v>
      </c>
      <c r="F482" s="24" t="s">
        <v>682</v>
      </c>
    </row>
    <row r="483" spans="1:6" ht="39.6" x14ac:dyDescent="0.25">
      <c r="A483" s="8" t="s">
        <v>198</v>
      </c>
      <c r="B483" s="8" t="s">
        <v>442</v>
      </c>
      <c r="C483" s="9" t="s">
        <v>443</v>
      </c>
      <c r="D483" s="10">
        <v>1500</v>
      </c>
      <c r="E483" s="10">
        <v>14673.428</v>
      </c>
      <c r="F483" s="24">
        <f t="shared" si="50"/>
        <v>9.7822853333333324</v>
      </c>
    </row>
    <row r="484" spans="1:6" ht="66" x14ac:dyDescent="0.25">
      <c r="A484" s="8" t="s">
        <v>198</v>
      </c>
      <c r="B484" s="8" t="s">
        <v>444</v>
      </c>
      <c r="C484" s="9" t="s">
        <v>445</v>
      </c>
      <c r="D484" s="10">
        <v>0</v>
      </c>
      <c r="E484" s="10">
        <v>125.964</v>
      </c>
      <c r="F484" s="24" t="s">
        <v>682</v>
      </c>
    </row>
    <row r="485" spans="1:6" ht="66" x14ac:dyDescent="0.25">
      <c r="A485" s="8" t="s">
        <v>198</v>
      </c>
      <c r="B485" s="8" t="s">
        <v>472</v>
      </c>
      <c r="C485" s="11" t="s">
        <v>473</v>
      </c>
      <c r="D485" s="10">
        <v>13162.9</v>
      </c>
      <c r="E485" s="10">
        <v>32900.523000000001</v>
      </c>
      <c r="F485" s="24">
        <f t="shared" si="50"/>
        <v>2.4994889424063089</v>
      </c>
    </row>
    <row r="486" spans="1:6" ht="132" x14ac:dyDescent="0.25">
      <c r="A486" s="8" t="s">
        <v>198</v>
      </c>
      <c r="B486" s="8" t="s">
        <v>478</v>
      </c>
      <c r="C486" s="11" t="s">
        <v>479</v>
      </c>
      <c r="D486" s="10">
        <v>0</v>
      </c>
      <c r="E486" s="10">
        <v>2.6560000000000001</v>
      </c>
      <c r="F486" s="24" t="s">
        <v>682</v>
      </c>
    </row>
    <row r="487" spans="1:6" ht="66" x14ac:dyDescent="0.25">
      <c r="A487" s="8" t="s">
        <v>198</v>
      </c>
      <c r="B487" s="8" t="s">
        <v>510</v>
      </c>
      <c r="C487" s="11" t="s">
        <v>511</v>
      </c>
      <c r="D487" s="10">
        <v>0</v>
      </c>
      <c r="E487" s="10">
        <v>325.13</v>
      </c>
      <c r="F487" s="24" t="s">
        <v>682</v>
      </c>
    </row>
    <row r="488" spans="1:6" ht="26.4" x14ac:dyDescent="0.25">
      <c r="A488" s="8" t="s">
        <v>198</v>
      </c>
      <c r="B488" s="8" t="s">
        <v>522</v>
      </c>
      <c r="C488" s="9" t="s">
        <v>523</v>
      </c>
      <c r="D488" s="10">
        <v>0</v>
      </c>
      <c r="E488" s="10">
        <v>267.47300000000001</v>
      </c>
      <c r="F488" s="24" t="s">
        <v>682</v>
      </c>
    </row>
    <row r="489" spans="1:6" ht="118.8" x14ac:dyDescent="0.25">
      <c r="A489" s="8" t="s">
        <v>198</v>
      </c>
      <c r="B489" s="8" t="s">
        <v>550</v>
      </c>
      <c r="C489" s="11" t="s">
        <v>551</v>
      </c>
      <c r="D489" s="10">
        <v>3510360.9</v>
      </c>
      <c r="E489" s="10">
        <v>3650673.0279999999</v>
      </c>
      <c r="F489" s="24">
        <f t="shared" si="50"/>
        <v>1.0399708554183134</v>
      </c>
    </row>
    <row r="490" spans="1:6" x14ac:dyDescent="0.25">
      <c r="A490" s="8" t="s">
        <v>198</v>
      </c>
      <c r="B490" s="8" t="s">
        <v>566</v>
      </c>
      <c r="C490" s="9" t="s">
        <v>567</v>
      </c>
      <c r="D490" s="10">
        <v>290400.3</v>
      </c>
      <c r="E490" s="10">
        <v>80932.955000000002</v>
      </c>
      <c r="F490" s="24">
        <f t="shared" si="50"/>
        <v>0.2786944607150888</v>
      </c>
    </row>
    <row r="491" spans="1:6" ht="92.4" x14ac:dyDescent="0.25">
      <c r="A491" s="8" t="s">
        <v>198</v>
      </c>
      <c r="B491" s="8" t="s">
        <v>576</v>
      </c>
      <c r="C491" s="11" t="s">
        <v>577</v>
      </c>
      <c r="D491" s="10">
        <v>45.6</v>
      </c>
      <c r="E491" s="10">
        <v>46.7</v>
      </c>
      <c r="F491" s="24">
        <f t="shared" si="50"/>
        <v>1.0241228070175439</v>
      </c>
    </row>
    <row r="492" spans="1:6" ht="26.4" x14ac:dyDescent="0.25">
      <c r="A492" s="8" t="s">
        <v>198</v>
      </c>
      <c r="B492" s="8" t="s">
        <v>625</v>
      </c>
      <c r="C492" s="9" t="s">
        <v>626</v>
      </c>
      <c r="D492" s="10">
        <v>0</v>
      </c>
      <c r="E492" s="10">
        <v>375964.85600000003</v>
      </c>
      <c r="F492" s="24" t="s">
        <v>682</v>
      </c>
    </row>
    <row r="493" spans="1:6" ht="39.6" x14ac:dyDescent="0.25">
      <c r="A493" s="8" t="s">
        <v>198</v>
      </c>
      <c r="B493" s="8" t="s">
        <v>647</v>
      </c>
      <c r="C493" s="9" t="s">
        <v>648</v>
      </c>
      <c r="D493" s="10">
        <v>0</v>
      </c>
      <c r="E493" s="10">
        <v>-2325.0810000000001</v>
      </c>
      <c r="F493" s="24" t="s">
        <v>682</v>
      </c>
    </row>
    <row r="494" spans="1:6" x14ac:dyDescent="0.25">
      <c r="A494" s="8" t="s">
        <v>230</v>
      </c>
      <c r="B494" s="8"/>
      <c r="C494" s="9" t="s">
        <v>231</v>
      </c>
      <c r="D494" s="10">
        <f t="shared" ref="D494" si="52">SUM(D495:D503)</f>
        <v>16218.5</v>
      </c>
      <c r="E494" s="10">
        <f>SUM(E495:E503)</f>
        <v>18859.440999999999</v>
      </c>
      <c r="F494" s="24">
        <f t="shared" si="50"/>
        <v>1.1628350957240188</v>
      </c>
    </row>
    <row r="495" spans="1:6" ht="26.4" x14ac:dyDescent="0.25">
      <c r="A495" s="8" t="s">
        <v>230</v>
      </c>
      <c r="B495" s="8" t="s">
        <v>206</v>
      </c>
      <c r="C495" s="9" t="s">
        <v>207</v>
      </c>
      <c r="D495" s="10">
        <v>0</v>
      </c>
      <c r="E495" s="10">
        <v>15.753</v>
      </c>
      <c r="F495" s="24" t="s">
        <v>682</v>
      </c>
    </row>
    <row r="496" spans="1:6" ht="39.6" x14ac:dyDescent="0.25">
      <c r="A496" s="8" t="s">
        <v>230</v>
      </c>
      <c r="B496" s="8" t="s">
        <v>442</v>
      </c>
      <c r="C496" s="9" t="s">
        <v>443</v>
      </c>
      <c r="D496" s="10">
        <v>0</v>
      </c>
      <c r="E496" s="10">
        <v>2231.2150000000001</v>
      </c>
      <c r="F496" s="24" t="s">
        <v>682</v>
      </c>
    </row>
    <row r="497" spans="1:6" ht="66" x14ac:dyDescent="0.25">
      <c r="A497" s="8" t="s">
        <v>230</v>
      </c>
      <c r="B497" s="8" t="s">
        <v>444</v>
      </c>
      <c r="C497" s="9" t="s">
        <v>445</v>
      </c>
      <c r="D497" s="10">
        <v>0</v>
      </c>
      <c r="E497" s="10">
        <v>0.65</v>
      </c>
      <c r="F497" s="24" t="s">
        <v>682</v>
      </c>
    </row>
    <row r="498" spans="1:6" ht="66" x14ac:dyDescent="0.25">
      <c r="A498" s="8" t="s">
        <v>230</v>
      </c>
      <c r="B498" s="8" t="s">
        <v>472</v>
      </c>
      <c r="C498" s="11" t="s">
        <v>473</v>
      </c>
      <c r="D498" s="10">
        <v>0</v>
      </c>
      <c r="E498" s="10">
        <v>1</v>
      </c>
      <c r="F498" s="24" t="s">
        <v>682</v>
      </c>
    </row>
    <row r="499" spans="1:6" ht="39.6" x14ac:dyDescent="0.25">
      <c r="A499" s="8" t="s">
        <v>230</v>
      </c>
      <c r="B499" s="8" t="s">
        <v>474</v>
      </c>
      <c r="C499" s="9" t="s">
        <v>475</v>
      </c>
      <c r="D499" s="10">
        <v>0</v>
      </c>
      <c r="E499" s="10">
        <v>41.488</v>
      </c>
      <c r="F499" s="24" t="s">
        <v>682</v>
      </c>
    </row>
    <row r="500" spans="1:6" ht="26.4" x14ac:dyDescent="0.25">
      <c r="A500" s="8" t="s">
        <v>230</v>
      </c>
      <c r="B500" s="8" t="s">
        <v>522</v>
      </c>
      <c r="C500" s="9" t="s">
        <v>523</v>
      </c>
      <c r="D500" s="10">
        <v>0</v>
      </c>
      <c r="E500" s="10">
        <v>-4.25</v>
      </c>
      <c r="F500" s="24" t="s">
        <v>682</v>
      </c>
    </row>
    <row r="501" spans="1:6" ht="52.8" x14ac:dyDescent="0.25">
      <c r="A501" s="8" t="s">
        <v>230</v>
      </c>
      <c r="B501" s="8" t="s">
        <v>574</v>
      </c>
      <c r="C501" s="9" t="s">
        <v>575</v>
      </c>
      <c r="D501" s="10">
        <v>688.2</v>
      </c>
      <c r="E501" s="10">
        <v>688.2</v>
      </c>
      <c r="F501" s="24">
        <f t="shared" si="50"/>
        <v>1</v>
      </c>
    </row>
    <row r="502" spans="1:6" ht="66" x14ac:dyDescent="0.25">
      <c r="A502" s="8" t="s">
        <v>230</v>
      </c>
      <c r="B502" s="8" t="s">
        <v>597</v>
      </c>
      <c r="C502" s="9" t="s">
        <v>598</v>
      </c>
      <c r="D502" s="10">
        <v>15530.3</v>
      </c>
      <c r="E502" s="10">
        <v>15892.9</v>
      </c>
      <c r="F502" s="24">
        <f t="shared" si="50"/>
        <v>1.0233479069947136</v>
      </c>
    </row>
    <row r="503" spans="1:6" ht="39.6" x14ac:dyDescent="0.25">
      <c r="A503" s="8" t="s">
        <v>230</v>
      </c>
      <c r="B503" s="8" t="s">
        <v>647</v>
      </c>
      <c r="C503" s="9" t="s">
        <v>648</v>
      </c>
      <c r="D503" s="10">
        <v>0</v>
      </c>
      <c r="E503" s="10">
        <v>-7.5149999999999997</v>
      </c>
      <c r="F503" s="24" t="s">
        <v>682</v>
      </c>
    </row>
    <row r="504" spans="1:6" ht="26.4" x14ac:dyDescent="0.25">
      <c r="A504" s="8" t="s">
        <v>104</v>
      </c>
      <c r="B504" s="8"/>
      <c r="C504" s="9" t="s">
        <v>105</v>
      </c>
      <c r="D504" s="10">
        <f t="shared" ref="D504" si="53">SUM(D505:D513)</f>
        <v>106057</v>
      </c>
      <c r="E504" s="10">
        <f>SUM(E505:E513)</f>
        <v>118114.867</v>
      </c>
      <c r="F504" s="24">
        <f t="shared" si="50"/>
        <v>1.1136923258247924</v>
      </c>
    </row>
    <row r="505" spans="1:6" ht="26.4" x14ac:dyDescent="0.25">
      <c r="A505" s="8" t="s">
        <v>104</v>
      </c>
      <c r="B505" s="8" t="s">
        <v>106</v>
      </c>
      <c r="C505" s="9" t="s">
        <v>107</v>
      </c>
      <c r="D505" s="10">
        <v>120</v>
      </c>
      <c r="E505" s="10">
        <v>160</v>
      </c>
      <c r="F505" s="24">
        <f t="shared" si="50"/>
        <v>1.3333333333333333</v>
      </c>
    </row>
    <row r="506" spans="1:6" ht="92.4" x14ac:dyDescent="0.25">
      <c r="A506" s="8" t="s">
        <v>104</v>
      </c>
      <c r="B506" s="8" t="s">
        <v>166</v>
      </c>
      <c r="C506" s="11" t="s">
        <v>167</v>
      </c>
      <c r="D506" s="10">
        <v>0</v>
      </c>
      <c r="E506" s="10">
        <v>104425.06</v>
      </c>
      <c r="F506" s="24" t="s">
        <v>682</v>
      </c>
    </row>
    <row r="507" spans="1:6" ht="105.6" x14ac:dyDescent="0.25">
      <c r="A507" s="8" t="s">
        <v>104</v>
      </c>
      <c r="B507" s="8" t="s">
        <v>168</v>
      </c>
      <c r="C507" s="11" t="s">
        <v>169</v>
      </c>
      <c r="D507" s="10">
        <v>0</v>
      </c>
      <c r="E507" s="10">
        <v>13388.073</v>
      </c>
      <c r="F507" s="24" t="s">
        <v>682</v>
      </c>
    </row>
    <row r="508" spans="1:6" ht="26.4" x14ac:dyDescent="0.25">
      <c r="A508" s="8" t="s">
        <v>104</v>
      </c>
      <c r="B508" s="8" t="s">
        <v>206</v>
      </c>
      <c r="C508" s="9" t="s">
        <v>207</v>
      </c>
      <c r="D508" s="10">
        <v>0</v>
      </c>
      <c r="E508" s="10">
        <v>343.24099999999999</v>
      </c>
      <c r="F508" s="24" t="s">
        <v>682</v>
      </c>
    </row>
    <row r="509" spans="1:6" ht="66" x14ac:dyDescent="0.25">
      <c r="A509" s="8" t="s">
        <v>104</v>
      </c>
      <c r="B509" s="8" t="s">
        <v>444</v>
      </c>
      <c r="C509" s="9" t="s">
        <v>445</v>
      </c>
      <c r="D509" s="10">
        <v>0</v>
      </c>
      <c r="E509" s="10">
        <v>2.9780000000000002</v>
      </c>
      <c r="F509" s="24" t="s">
        <v>682</v>
      </c>
    </row>
    <row r="510" spans="1:6" ht="79.2" x14ac:dyDescent="0.25">
      <c r="A510" s="8" t="s">
        <v>104</v>
      </c>
      <c r="B510" s="8" t="s">
        <v>460</v>
      </c>
      <c r="C510" s="11" t="s">
        <v>461</v>
      </c>
      <c r="D510" s="10">
        <v>0</v>
      </c>
      <c r="E510" s="10">
        <v>1.3220000000000001</v>
      </c>
      <c r="F510" s="24" t="s">
        <v>682</v>
      </c>
    </row>
    <row r="511" spans="1:6" ht="79.2" x14ac:dyDescent="0.25">
      <c r="A511" s="8" t="s">
        <v>104</v>
      </c>
      <c r="B511" s="8" t="s">
        <v>466</v>
      </c>
      <c r="C511" s="11" t="s">
        <v>467</v>
      </c>
      <c r="D511" s="10">
        <v>0</v>
      </c>
      <c r="E511" s="10">
        <v>897.14200000000005</v>
      </c>
      <c r="F511" s="24" t="s">
        <v>682</v>
      </c>
    </row>
    <row r="512" spans="1:6" ht="26.4" x14ac:dyDescent="0.25">
      <c r="A512" s="8" t="s">
        <v>104</v>
      </c>
      <c r="B512" s="8" t="s">
        <v>524</v>
      </c>
      <c r="C512" s="9" t="s">
        <v>525</v>
      </c>
      <c r="D512" s="10">
        <v>91712.1</v>
      </c>
      <c r="E512" s="10">
        <v>-91.262</v>
      </c>
      <c r="F512" s="24">
        <f t="shared" si="50"/>
        <v>-9.9509225064086412E-4</v>
      </c>
    </row>
    <row r="513" spans="1:6" ht="39.6" x14ac:dyDescent="0.25">
      <c r="A513" s="8" t="s">
        <v>104</v>
      </c>
      <c r="B513" s="8" t="s">
        <v>526</v>
      </c>
      <c r="C513" s="9" t="s">
        <v>527</v>
      </c>
      <c r="D513" s="10">
        <v>14224.9</v>
      </c>
      <c r="E513" s="10">
        <v>-1011.687</v>
      </c>
      <c r="F513" s="24">
        <f t="shared" si="50"/>
        <v>-7.1120851464685164E-2</v>
      </c>
    </row>
    <row r="514" spans="1:6" x14ac:dyDescent="0.25">
      <c r="A514" s="8" t="s">
        <v>158</v>
      </c>
      <c r="B514" s="9"/>
      <c r="C514" s="9" t="s">
        <v>159</v>
      </c>
      <c r="D514" s="10">
        <f t="shared" ref="D514" si="54">SUM(D515:D525)</f>
        <v>271228</v>
      </c>
      <c r="E514" s="10">
        <f>SUM(E515:E525)</f>
        <v>358500.152</v>
      </c>
      <c r="F514" s="24">
        <f t="shared" si="50"/>
        <v>1.3217667497456016</v>
      </c>
    </row>
    <row r="515" spans="1:6" ht="39.6" x14ac:dyDescent="0.25">
      <c r="A515" s="8" t="s">
        <v>158</v>
      </c>
      <c r="B515" s="8" t="s">
        <v>156</v>
      </c>
      <c r="C515" s="9" t="s">
        <v>157</v>
      </c>
      <c r="D515" s="10">
        <v>7387.5</v>
      </c>
      <c r="E515" s="10">
        <v>7387.5</v>
      </c>
      <c r="F515" s="24">
        <f t="shared" si="50"/>
        <v>1</v>
      </c>
    </row>
    <row r="516" spans="1:6" ht="26.4" x14ac:dyDescent="0.25">
      <c r="A516" s="8" t="s">
        <v>158</v>
      </c>
      <c r="B516" s="8" t="s">
        <v>206</v>
      </c>
      <c r="C516" s="9" t="s">
        <v>207</v>
      </c>
      <c r="D516" s="10">
        <v>0</v>
      </c>
      <c r="E516" s="10">
        <v>6006.9989999999998</v>
      </c>
      <c r="F516" s="24" t="s">
        <v>682</v>
      </c>
    </row>
    <row r="517" spans="1:6" ht="26.4" x14ac:dyDescent="0.25">
      <c r="A517" s="8" t="s">
        <v>158</v>
      </c>
      <c r="B517" s="8" t="s">
        <v>552</v>
      </c>
      <c r="C517" s="9" t="s">
        <v>553</v>
      </c>
      <c r="D517" s="10">
        <v>0</v>
      </c>
      <c r="E517" s="10">
        <v>79810.135999999999</v>
      </c>
      <c r="F517" s="24" t="s">
        <v>682</v>
      </c>
    </row>
    <row r="518" spans="1:6" ht="66" x14ac:dyDescent="0.25">
      <c r="A518" s="8" t="s">
        <v>158</v>
      </c>
      <c r="B518" s="8" t="s">
        <v>572</v>
      </c>
      <c r="C518" s="9" t="s">
        <v>573</v>
      </c>
      <c r="D518" s="10">
        <v>693.5</v>
      </c>
      <c r="E518" s="10">
        <v>709.3</v>
      </c>
      <c r="F518" s="24">
        <f t="shared" si="50"/>
        <v>1.0227829848594088</v>
      </c>
    </row>
    <row r="519" spans="1:6" ht="79.2" x14ac:dyDescent="0.25">
      <c r="A519" s="8" t="s">
        <v>158</v>
      </c>
      <c r="B519" s="8" t="s">
        <v>588</v>
      </c>
      <c r="C519" s="11" t="s">
        <v>589</v>
      </c>
      <c r="D519" s="10">
        <v>17045.7</v>
      </c>
      <c r="E519" s="10">
        <v>17439.732</v>
      </c>
      <c r="F519" s="24">
        <f t="shared" si="50"/>
        <v>1.0231162111265597</v>
      </c>
    </row>
    <row r="520" spans="1:6" ht="52.8" x14ac:dyDescent="0.25">
      <c r="A520" s="8" t="s">
        <v>158</v>
      </c>
      <c r="B520" s="8" t="s">
        <v>591</v>
      </c>
      <c r="C520" s="9" t="s">
        <v>592</v>
      </c>
      <c r="D520" s="10">
        <v>233812.4</v>
      </c>
      <c r="E520" s="10">
        <v>218650.83199999999</v>
      </c>
      <c r="F520" s="24">
        <f t="shared" si="50"/>
        <v>0.93515498750280135</v>
      </c>
    </row>
    <row r="521" spans="1:6" ht="92.4" x14ac:dyDescent="0.25">
      <c r="A521" s="8" t="s">
        <v>158</v>
      </c>
      <c r="B521" s="8" t="s">
        <v>609</v>
      </c>
      <c r="C521" s="11" t="s">
        <v>610</v>
      </c>
      <c r="D521" s="10">
        <v>7053.3</v>
      </c>
      <c r="E521" s="10">
        <v>3498.768</v>
      </c>
      <c r="F521" s="24">
        <f t="shared" si="50"/>
        <v>0.4960469567436519</v>
      </c>
    </row>
    <row r="522" spans="1:6" ht="66" x14ac:dyDescent="0.25">
      <c r="A522" s="8" t="s">
        <v>158</v>
      </c>
      <c r="B522" s="8" t="s">
        <v>611</v>
      </c>
      <c r="C522" s="9" t="s">
        <v>612</v>
      </c>
      <c r="D522" s="10">
        <v>5235.6000000000004</v>
      </c>
      <c r="E522" s="10">
        <v>3236.5439999999999</v>
      </c>
      <c r="F522" s="24">
        <f t="shared" si="50"/>
        <v>0.6181801512720605</v>
      </c>
    </row>
    <row r="523" spans="1:6" x14ac:dyDescent="0.25">
      <c r="A523" s="8" t="s">
        <v>158</v>
      </c>
      <c r="B523" s="8" t="s">
        <v>615</v>
      </c>
      <c r="C523" s="9" t="s">
        <v>616</v>
      </c>
      <c r="D523" s="10">
        <v>0</v>
      </c>
      <c r="E523" s="10">
        <v>174.4</v>
      </c>
      <c r="F523" s="24" t="s">
        <v>682</v>
      </c>
    </row>
    <row r="524" spans="1:6" ht="26.4" x14ac:dyDescent="0.25">
      <c r="A524" s="8" t="s">
        <v>158</v>
      </c>
      <c r="B524" s="8" t="s">
        <v>625</v>
      </c>
      <c r="C524" s="9" t="s">
        <v>626</v>
      </c>
      <c r="D524" s="10">
        <v>0</v>
      </c>
      <c r="E524" s="10">
        <v>60811.701000000001</v>
      </c>
      <c r="F524" s="24" t="s">
        <v>682</v>
      </c>
    </row>
    <row r="525" spans="1:6" ht="39.6" x14ac:dyDescent="0.25">
      <c r="A525" s="8" t="s">
        <v>158</v>
      </c>
      <c r="B525" s="8" t="s">
        <v>647</v>
      </c>
      <c r="C525" s="9" t="s">
        <v>648</v>
      </c>
      <c r="D525" s="10">
        <v>0</v>
      </c>
      <c r="E525" s="10">
        <v>-39225.760000000002</v>
      </c>
      <c r="F525" s="24" t="s">
        <v>682</v>
      </c>
    </row>
    <row r="526" spans="1:6" ht="26.4" x14ac:dyDescent="0.25">
      <c r="A526" s="8" t="s">
        <v>148</v>
      </c>
      <c r="B526" s="8"/>
      <c r="C526" s="9" t="s">
        <v>149</v>
      </c>
      <c r="D526" s="10">
        <f t="shared" ref="D526" si="55">SUM(D527:D533)</f>
        <v>1485.7</v>
      </c>
      <c r="E526" s="10">
        <f>SUM(E527:E533)</f>
        <v>1855.451</v>
      </c>
      <c r="F526" s="24">
        <f t="shared" ref="F526:F587" si="56">IFERROR(E526/D526,"")</f>
        <v>1.2488732583967153</v>
      </c>
    </row>
    <row r="527" spans="1:6" ht="92.4" x14ac:dyDescent="0.25">
      <c r="A527" s="8" t="s">
        <v>148</v>
      </c>
      <c r="B527" s="8" t="s">
        <v>144</v>
      </c>
      <c r="C527" s="11" t="s">
        <v>145</v>
      </c>
      <c r="D527" s="10">
        <v>0</v>
      </c>
      <c r="E527" s="10">
        <v>259.738</v>
      </c>
      <c r="F527" s="24" t="s">
        <v>682</v>
      </c>
    </row>
    <row r="528" spans="1:6" ht="26.4" x14ac:dyDescent="0.25">
      <c r="A528" s="8" t="s">
        <v>148</v>
      </c>
      <c r="B528" s="8" t="s">
        <v>194</v>
      </c>
      <c r="C528" s="9" t="s">
        <v>195</v>
      </c>
      <c r="D528" s="10">
        <v>0</v>
      </c>
      <c r="E528" s="10">
        <v>28.8</v>
      </c>
      <c r="F528" s="24" t="s">
        <v>682</v>
      </c>
    </row>
    <row r="529" spans="1:6" ht="26.4" x14ac:dyDescent="0.25">
      <c r="A529" s="8" t="s">
        <v>148</v>
      </c>
      <c r="B529" s="8" t="s">
        <v>206</v>
      </c>
      <c r="C529" s="9" t="s">
        <v>207</v>
      </c>
      <c r="D529" s="10">
        <v>0</v>
      </c>
      <c r="E529" s="10">
        <v>18.672000000000001</v>
      </c>
      <c r="F529" s="24" t="s">
        <v>682</v>
      </c>
    </row>
    <row r="530" spans="1:6" ht="66" x14ac:dyDescent="0.25">
      <c r="A530" s="8" t="s">
        <v>148</v>
      </c>
      <c r="B530" s="8" t="s">
        <v>244</v>
      </c>
      <c r="C530" s="11" t="s">
        <v>245</v>
      </c>
      <c r="D530" s="10">
        <v>0</v>
      </c>
      <c r="E530" s="10">
        <v>24.08</v>
      </c>
      <c r="F530" s="24" t="s">
        <v>682</v>
      </c>
    </row>
    <row r="531" spans="1:6" ht="66" x14ac:dyDescent="0.25">
      <c r="A531" s="8" t="s">
        <v>148</v>
      </c>
      <c r="B531" s="8" t="s">
        <v>444</v>
      </c>
      <c r="C531" s="9" t="s">
        <v>445</v>
      </c>
      <c r="D531" s="10">
        <v>0</v>
      </c>
      <c r="E531" s="10">
        <v>38.468000000000004</v>
      </c>
      <c r="F531" s="24" t="s">
        <v>682</v>
      </c>
    </row>
    <row r="532" spans="1:6" x14ac:dyDescent="0.25">
      <c r="A532" s="8" t="s">
        <v>148</v>
      </c>
      <c r="B532" s="8" t="s">
        <v>566</v>
      </c>
      <c r="C532" s="9" t="s">
        <v>567</v>
      </c>
      <c r="D532" s="10">
        <v>1429.4</v>
      </c>
      <c r="E532" s="10">
        <v>1429.4</v>
      </c>
      <c r="F532" s="24">
        <f t="shared" si="56"/>
        <v>1</v>
      </c>
    </row>
    <row r="533" spans="1:6" ht="52.8" x14ac:dyDescent="0.25">
      <c r="A533" s="8" t="s">
        <v>148</v>
      </c>
      <c r="B533" s="8" t="s">
        <v>607</v>
      </c>
      <c r="C533" s="9" t="s">
        <v>608</v>
      </c>
      <c r="D533" s="10">
        <v>56.3</v>
      </c>
      <c r="E533" s="10">
        <v>56.292999999999999</v>
      </c>
      <c r="F533" s="24">
        <f t="shared" si="56"/>
        <v>0.99987566607460043</v>
      </c>
    </row>
    <row r="534" spans="1:6" x14ac:dyDescent="0.25">
      <c r="A534" s="8" t="s">
        <v>132</v>
      </c>
      <c r="B534" s="9"/>
      <c r="C534" s="9" t="s">
        <v>133</v>
      </c>
      <c r="D534" s="10">
        <f t="shared" ref="D534" si="57">SUM(D535:D543)</f>
        <v>88.300000000000011</v>
      </c>
      <c r="E534" s="10">
        <f>SUM(E535:E543)</f>
        <v>9618.8140000000003</v>
      </c>
      <c r="F534" s="24">
        <f t="shared" si="56"/>
        <v>108.9333408833522</v>
      </c>
    </row>
    <row r="535" spans="1:6" ht="66" x14ac:dyDescent="0.25">
      <c r="A535" s="8" t="s">
        <v>132</v>
      </c>
      <c r="B535" s="8" t="s">
        <v>131</v>
      </c>
      <c r="C535" s="11" t="s">
        <v>664</v>
      </c>
      <c r="D535" s="10">
        <v>41.2</v>
      </c>
      <c r="E535" s="10">
        <v>364.262</v>
      </c>
      <c r="F535" s="24">
        <f t="shared" si="56"/>
        <v>8.8413106796116505</v>
      </c>
    </row>
    <row r="536" spans="1:6" ht="92.4" x14ac:dyDescent="0.25">
      <c r="A536" s="8" t="s">
        <v>132</v>
      </c>
      <c r="B536" s="8" t="s">
        <v>144</v>
      </c>
      <c r="C536" s="11" t="s">
        <v>145</v>
      </c>
      <c r="D536" s="10">
        <v>47.1</v>
      </c>
      <c r="E536" s="10">
        <v>47.139000000000003</v>
      </c>
      <c r="F536" s="24">
        <f t="shared" si="56"/>
        <v>1.0008280254777071</v>
      </c>
    </row>
    <row r="537" spans="1:6" ht="39.6" x14ac:dyDescent="0.25">
      <c r="A537" s="8" t="s">
        <v>132</v>
      </c>
      <c r="B537" s="8" t="s">
        <v>196</v>
      </c>
      <c r="C537" s="9" t="s">
        <v>197</v>
      </c>
      <c r="D537" s="10">
        <v>0</v>
      </c>
      <c r="E537" s="10">
        <v>8097.527</v>
      </c>
      <c r="F537" s="24" t="s">
        <v>682</v>
      </c>
    </row>
    <row r="538" spans="1:6" ht="26.4" x14ac:dyDescent="0.25">
      <c r="A538" s="8" t="s">
        <v>132</v>
      </c>
      <c r="B538" s="8" t="s">
        <v>206</v>
      </c>
      <c r="C538" s="9" t="s">
        <v>207</v>
      </c>
      <c r="D538" s="10">
        <v>0</v>
      </c>
      <c r="E538" s="10">
        <v>338.19499999999999</v>
      </c>
      <c r="F538" s="24" t="s">
        <v>682</v>
      </c>
    </row>
    <row r="539" spans="1:6" ht="66" x14ac:dyDescent="0.25">
      <c r="A539" s="8" t="s">
        <v>132</v>
      </c>
      <c r="B539" s="8" t="s">
        <v>444</v>
      </c>
      <c r="C539" s="9" t="s">
        <v>445</v>
      </c>
      <c r="D539" s="10">
        <v>0</v>
      </c>
      <c r="E539" s="10">
        <v>408.67099999999999</v>
      </c>
      <c r="F539" s="24" t="s">
        <v>682</v>
      </c>
    </row>
    <row r="540" spans="1:6" ht="66" x14ac:dyDescent="0.25">
      <c r="A540" s="8" t="s">
        <v>132</v>
      </c>
      <c r="B540" s="8" t="s">
        <v>472</v>
      </c>
      <c r="C540" s="11" t="s">
        <v>473</v>
      </c>
      <c r="D540" s="10">
        <v>0</v>
      </c>
      <c r="E540" s="10">
        <v>85</v>
      </c>
      <c r="F540" s="24" t="s">
        <v>682</v>
      </c>
    </row>
    <row r="541" spans="1:6" ht="132" x14ac:dyDescent="0.25">
      <c r="A541" s="8" t="s">
        <v>132</v>
      </c>
      <c r="B541" s="8" t="s">
        <v>478</v>
      </c>
      <c r="C541" s="11" t="s">
        <v>479</v>
      </c>
      <c r="D541" s="10">
        <v>0</v>
      </c>
      <c r="E541" s="10">
        <v>29.52</v>
      </c>
      <c r="F541" s="24" t="s">
        <v>682</v>
      </c>
    </row>
    <row r="542" spans="1:6" ht="26.4" x14ac:dyDescent="0.25">
      <c r="A542" s="8" t="s">
        <v>132</v>
      </c>
      <c r="B542" s="8" t="s">
        <v>522</v>
      </c>
      <c r="C542" s="9" t="s">
        <v>523</v>
      </c>
      <c r="D542" s="10">
        <v>0</v>
      </c>
      <c r="E542" s="10">
        <v>1</v>
      </c>
      <c r="F542" s="24" t="s">
        <v>682</v>
      </c>
    </row>
    <row r="543" spans="1:6" ht="26.4" x14ac:dyDescent="0.25">
      <c r="A543" s="8" t="s">
        <v>132</v>
      </c>
      <c r="B543" s="8" t="s">
        <v>625</v>
      </c>
      <c r="C543" s="9" t="s">
        <v>626</v>
      </c>
      <c r="D543" s="10">
        <v>0</v>
      </c>
      <c r="E543" s="10">
        <v>247.5</v>
      </c>
      <c r="F543" s="24" t="s">
        <v>682</v>
      </c>
    </row>
    <row r="544" spans="1:6" ht="26.4" x14ac:dyDescent="0.25">
      <c r="A544" s="8" t="s">
        <v>150</v>
      </c>
      <c r="B544" s="8"/>
      <c r="C544" s="9" t="s">
        <v>151</v>
      </c>
      <c r="D544" s="10">
        <f t="shared" ref="D544" si="58">SUM(D545:D552)</f>
        <v>10722.831</v>
      </c>
      <c r="E544" s="10">
        <f>SUM(E545:E552)</f>
        <v>18634.613000000001</v>
      </c>
      <c r="F544" s="24">
        <f t="shared" si="56"/>
        <v>1.737844511398156</v>
      </c>
    </row>
    <row r="545" spans="1:6" ht="92.4" x14ac:dyDescent="0.25">
      <c r="A545" s="8" t="s">
        <v>150</v>
      </c>
      <c r="B545" s="8" t="s">
        <v>144</v>
      </c>
      <c r="C545" s="11" t="s">
        <v>145</v>
      </c>
      <c r="D545" s="10">
        <v>0</v>
      </c>
      <c r="E545" s="10">
        <v>218.179</v>
      </c>
      <c r="F545" s="24" t="s">
        <v>682</v>
      </c>
    </row>
    <row r="546" spans="1:6" ht="26.4" x14ac:dyDescent="0.25">
      <c r="A546" s="8" t="s">
        <v>150</v>
      </c>
      <c r="B546" s="8" t="s">
        <v>206</v>
      </c>
      <c r="C546" s="9" t="s">
        <v>207</v>
      </c>
      <c r="D546" s="10">
        <v>0</v>
      </c>
      <c r="E546" s="10">
        <v>230.643</v>
      </c>
      <c r="F546" s="24" t="s">
        <v>682</v>
      </c>
    </row>
    <row r="547" spans="1:6" ht="79.2" x14ac:dyDescent="0.25">
      <c r="A547" s="8" t="s">
        <v>150</v>
      </c>
      <c r="B547" s="8" t="s">
        <v>542</v>
      </c>
      <c r="C547" s="11" t="s">
        <v>543</v>
      </c>
      <c r="D547" s="10">
        <v>10476.842000000001</v>
      </c>
      <c r="E547" s="10">
        <v>10476.842000000001</v>
      </c>
      <c r="F547" s="24">
        <f t="shared" si="56"/>
        <v>1</v>
      </c>
    </row>
    <row r="548" spans="1:6" x14ac:dyDescent="0.25">
      <c r="A548" s="8" t="s">
        <v>150</v>
      </c>
      <c r="B548" s="8" t="s">
        <v>566</v>
      </c>
      <c r="C548" s="9" t="s">
        <v>567</v>
      </c>
      <c r="D548" s="10">
        <v>200.4</v>
      </c>
      <c r="E548" s="10">
        <v>6609.4170000000004</v>
      </c>
      <c r="F548" s="24">
        <f t="shared" si="56"/>
        <v>32.981122754491018</v>
      </c>
    </row>
    <row r="549" spans="1:6" ht="26.4" x14ac:dyDescent="0.25">
      <c r="A549" s="8" t="s">
        <v>150</v>
      </c>
      <c r="B549" s="8" t="s">
        <v>627</v>
      </c>
      <c r="C549" s="9" t="s">
        <v>628</v>
      </c>
      <c r="D549" s="10">
        <v>0</v>
      </c>
      <c r="E549" s="10">
        <v>1143.4860000000001</v>
      </c>
      <c r="F549" s="24" t="s">
        <v>682</v>
      </c>
    </row>
    <row r="550" spans="1:6" ht="26.4" x14ac:dyDescent="0.25">
      <c r="A550" s="8" t="s">
        <v>150</v>
      </c>
      <c r="B550" s="8" t="s">
        <v>631</v>
      </c>
      <c r="C550" s="9" t="s">
        <v>632</v>
      </c>
      <c r="D550" s="10">
        <v>8.0000000000000002E-3</v>
      </c>
      <c r="E550" s="10">
        <v>8.0000000000000002E-3</v>
      </c>
      <c r="F550" s="24">
        <f t="shared" si="56"/>
        <v>1</v>
      </c>
    </row>
    <row r="551" spans="1:6" ht="26.4" x14ac:dyDescent="0.25">
      <c r="A551" s="8" t="s">
        <v>150</v>
      </c>
      <c r="B551" s="8" t="s">
        <v>633</v>
      </c>
      <c r="C551" s="9" t="s">
        <v>634</v>
      </c>
      <c r="D551" s="10">
        <v>45.581000000000003</v>
      </c>
      <c r="E551" s="10">
        <v>56.670999999999999</v>
      </c>
      <c r="F551" s="24">
        <f t="shared" si="56"/>
        <v>1.2433031306904192</v>
      </c>
    </row>
    <row r="552" spans="1:6" ht="39.6" x14ac:dyDescent="0.25">
      <c r="A552" s="8" t="s">
        <v>150</v>
      </c>
      <c r="B552" s="8" t="s">
        <v>647</v>
      </c>
      <c r="C552" s="9" t="s">
        <v>648</v>
      </c>
      <c r="D552" s="10">
        <v>0</v>
      </c>
      <c r="E552" s="10">
        <v>-100.633</v>
      </c>
      <c r="F552" s="24" t="s">
        <v>682</v>
      </c>
    </row>
    <row r="553" spans="1:6" x14ac:dyDescent="0.25">
      <c r="A553" s="8" t="s">
        <v>356</v>
      </c>
      <c r="B553" s="8"/>
      <c r="C553" s="9" t="s">
        <v>357</v>
      </c>
      <c r="D553" s="10">
        <f t="shared" ref="D553" si="59">D554</f>
        <v>0</v>
      </c>
      <c r="E553" s="10">
        <f>E554</f>
        <v>18.422000000000001</v>
      </c>
      <c r="F553" s="24" t="s">
        <v>682</v>
      </c>
    </row>
    <row r="554" spans="1:6" ht="184.8" x14ac:dyDescent="0.25">
      <c r="A554" s="8" t="s">
        <v>356</v>
      </c>
      <c r="B554" s="8" t="s">
        <v>358</v>
      </c>
      <c r="C554" s="11" t="s">
        <v>359</v>
      </c>
      <c r="D554" s="10">
        <v>0</v>
      </c>
      <c r="E554" s="10">
        <v>18.422000000000001</v>
      </c>
      <c r="F554" s="24" t="s">
        <v>682</v>
      </c>
    </row>
    <row r="555" spans="1:6" x14ac:dyDescent="0.25">
      <c r="A555" s="8" t="s">
        <v>232</v>
      </c>
      <c r="B555" s="8"/>
      <c r="C555" s="9" t="s">
        <v>233</v>
      </c>
      <c r="D555" s="10">
        <f t="shared" ref="D555" si="60">SUM(D556:D557)</f>
        <v>0</v>
      </c>
      <c r="E555" s="10">
        <f>SUM(E556:E557)</f>
        <v>20.625</v>
      </c>
      <c r="F555" s="24" t="s">
        <v>682</v>
      </c>
    </row>
    <row r="556" spans="1:6" ht="26.4" x14ac:dyDescent="0.25">
      <c r="A556" s="8" t="s">
        <v>232</v>
      </c>
      <c r="B556" s="8" t="s">
        <v>206</v>
      </c>
      <c r="C556" s="9" t="s">
        <v>207</v>
      </c>
      <c r="D556" s="10">
        <v>0</v>
      </c>
      <c r="E556" s="10">
        <v>19.338000000000001</v>
      </c>
      <c r="F556" s="24" t="s">
        <v>682</v>
      </c>
    </row>
    <row r="557" spans="1:6" ht="132" x14ac:dyDescent="0.25">
      <c r="A557" s="8" t="s">
        <v>232</v>
      </c>
      <c r="B557" s="8" t="s">
        <v>478</v>
      </c>
      <c r="C557" s="11" t="s">
        <v>479</v>
      </c>
      <c r="D557" s="10">
        <v>0</v>
      </c>
      <c r="E557" s="10">
        <v>1.2869999999999999</v>
      </c>
      <c r="F557" s="24" t="s">
        <v>682</v>
      </c>
    </row>
    <row r="558" spans="1:6" x14ac:dyDescent="0.25">
      <c r="A558" s="8" t="s">
        <v>164</v>
      </c>
      <c r="B558" s="8"/>
      <c r="C558" s="9" t="s">
        <v>165</v>
      </c>
      <c r="D558" s="10">
        <f t="shared" ref="D558" si="61">SUM(D559:D574)</f>
        <v>3049047</v>
      </c>
      <c r="E558" s="10">
        <f>SUM(E559:E574)</f>
        <v>2908429.3899999997</v>
      </c>
      <c r="F558" s="24">
        <f t="shared" si="56"/>
        <v>0.95388145541869296</v>
      </c>
    </row>
    <row r="559" spans="1:6" ht="66" x14ac:dyDescent="0.25">
      <c r="A559" s="8" t="s">
        <v>164</v>
      </c>
      <c r="B559" s="8" t="s">
        <v>160</v>
      </c>
      <c r="C559" s="9" t="s">
        <v>161</v>
      </c>
      <c r="D559" s="10">
        <v>54298.2</v>
      </c>
      <c r="E559" s="10">
        <v>55597.213000000003</v>
      </c>
      <c r="F559" s="24">
        <f t="shared" si="56"/>
        <v>1.0239236843946946</v>
      </c>
    </row>
    <row r="560" spans="1:6" ht="26.4" x14ac:dyDescent="0.25">
      <c r="A560" s="8" t="s">
        <v>164</v>
      </c>
      <c r="B560" s="8" t="s">
        <v>206</v>
      </c>
      <c r="C560" s="9" t="s">
        <v>207</v>
      </c>
      <c r="D560" s="10">
        <v>0</v>
      </c>
      <c r="E560" s="10">
        <v>7517.7460000000001</v>
      </c>
      <c r="F560" s="24" t="s">
        <v>682</v>
      </c>
    </row>
    <row r="561" spans="1:6" ht="26.4" x14ac:dyDescent="0.25">
      <c r="A561" s="8" t="s">
        <v>164</v>
      </c>
      <c r="B561" s="8" t="s">
        <v>234</v>
      </c>
      <c r="C561" s="9" t="s">
        <v>235</v>
      </c>
      <c r="D561" s="10">
        <v>0</v>
      </c>
      <c r="E561" s="10">
        <v>8905.6679999999997</v>
      </c>
      <c r="F561" s="24" t="s">
        <v>682</v>
      </c>
    </row>
    <row r="562" spans="1:6" ht="66" x14ac:dyDescent="0.25">
      <c r="A562" s="8" t="s">
        <v>164</v>
      </c>
      <c r="B562" s="8" t="s">
        <v>444</v>
      </c>
      <c r="C562" s="9" t="s">
        <v>445</v>
      </c>
      <c r="D562" s="10">
        <v>0</v>
      </c>
      <c r="E562" s="10">
        <v>2953.4789999999998</v>
      </c>
      <c r="F562" s="24" t="s">
        <v>682</v>
      </c>
    </row>
    <row r="563" spans="1:6" ht="66" x14ac:dyDescent="0.25">
      <c r="A563" s="8" t="s">
        <v>164</v>
      </c>
      <c r="B563" s="8" t="s">
        <v>472</v>
      </c>
      <c r="C563" s="11" t="s">
        <v>473</v>
      </c>
      <c r="D563" s="10">
        <v>0</v>
      </c>
      <c r="E563" s="10">
        <v>255.97800000000001</v>
      </c>
      <c r="F563" s="24" t="s">
        <v>682</v>
      </c>
    </row>
    <row r="564" spans="1:6" ht="132" x14ac:dyDescent="0.25">
      <c r="A564" s="8" t="s">
        <v>164</v>
      </c>
      <c r="B564" s="8" t="s">
        <v>478</v>
      </c>
      <c r="C564" s="11" t="s">
        <v>479</v>
      </c>
      <c r="D564" s="10">
        <v>0</v>
      </c>
      <c r="E564" s="10">
        <v>23.843</v>
      </c>
      <c r="F564" s="24" t="s">
        <v>682</v>
      </c>
    </row>
    <row r="565" spans="1:6" ht="66" x14ac:dyDescent="0.25">
      <c r="A565" s="8" t="s">
        <v>164</v>
      </c>
      <c r="B565" s="8" t="s">
        <v>510</v>
      </c>
      <c r="C565" s="11" t="s">
        <v>511</v>
      </c>
      <c r="D565" s="10">
        <v>0</v>
      </c>
      <c r="E565" s="10">
        <v>255.87</v>
      </c>
      <c r="F565" s="24" t="s">
        <v>682</v>
      </c>
    </row>
    <row r="566" spans="1:6" ht="26.4" x14ac:dyDescent="0.25">
      <c r="A566" s="8" t="s">
        <v>164</v>
      </c>
      <c r="B566" s="8" t="s">
        <v>522</v>
      </c>
      <c r="C566" s="9" t="s">
        <v>523</v>
      </c>
      <c r="D566" s="10">
        <v>0</v>
      </c>
      <c r="E566" s="10">
        <v>-25.398</v>
      </c>
      <c r="F566" s="24" t="s">
        <v>682</v>
      </c>
    </row>
    <row r="567" spans="1:6" x14ac:dyDescent="0.25">
      <c r="A567" s="8" t="s">
        <v>164</v>
      </c>
      <c r="B567" s="8" t="s">
        <v>566</v>
      </c>
      <c r="C567" s="9" t="s">
        <v>567</v>
      </c>
      <c r="D567" s="10">
        <v>0</v>
      </c>
      <c r="E567" s="10">
        <v>17212.376</v>
      </c>
      <c r="F567" s="24" t="s">
        <v>682</v>
      </c>
    </row>
    <row r="568" spans="1:6" ht="79.2" x14ac:dyDescent="0.25">
      <c r="A568" s="8" t="s">
        <v>164</v>
      </c>
      <c r="B568" s="8" t="s">
        <v>578</v>
      </c>
      <c r="C568" s="11" t="s">
        <v>579</v>
      </c>
      <c r="D568" s="10">
        <v>5.0999999999999996</v>
      </c>
      <c r="E568" s="10">
        <v>5.25</v>
      </c>
      <c r="F568" s="24">
        <f t="shared" si="56"/>
        <v>1.0294117647058825</v>
      </c>
    </row>
    <row r="569" spans="1:6" ht="79.2" x14ac:dyDescent="0.25">
      <c r="A569" s="8" t="s">
        <v>164</v>
      </c>
      <c r="B569" s="8" t="s">
        <v>599</v>
      </c>
      <c r="C569" s="11" t="s">
        <v>600</v>
      </c>
      <c r="D569" s="10">
        <v>2510.1999999999998</v>
      </c>
      <c r="E569" s="10">
        <v>2569.1999999999998</v>
      </c>
      <c r="F569" s="24">
        <f t="shared" si="56"/>
        <v>1.0235041032587044</v>
      </c>
    </row>
    <row r="570" spans="1:6" ht="52.8" x14ac:dyDescent="0.25">
      <c r="A570" s="8" t="s">
        <v>164</v>
      </c>
      <c r="B570" s="8" t="s">
        <v>605</v>
      </c>
      <c r="C570" s="9" t="s">
        <v>606</v>
      </c>
      <c r="D570" s="10">
        <v>273078.40000000002</v>
      </c>
      <c r="E570" s="10">
        <v>310283.20500000002</v>
      </c>
      <c r="F570" s="24">
        <f t="shared" si="56"/>
        <v>1.1362422110280417</v>
      </c>
    </row>
    <row r="571" spans="1:6" x14ac:dyDescent="0.25">
      <c r="A571" s="8" t="s">
        <v>164</v>
      </c>
      <c r="B571" s="8" t="s">
        <v>615</v>
      </c>
      <c r="C571" s="9" t="s">
        <v>616</v>
      </c>
      <c r="D571" s="10">
        <v>3699.5</v>
      </c>
      <c r="E571" s="10">
        <v>3699.5250000000001</v>
      </c>
      <c r="F571" s="24">
        <f t="shared" si="56"/>
        <v>1.0000067576699554</v>
      </c>
    </row>
    <row r="572" spans="1:6" ht="26.4" x14ac:dyDescent="0.25">
      <c r="A572" s="8" t="s">
        <v>164</v>
      </c>
      <c r="B572" s="8" t="s">
        <v>625</v>
      </c>
      <c r="C572" s="9" t="s">
        <v>626</v>
      </c>
      <c r="D572" s="10">
        <v>2715455.6</v>
      </c>
      <c r="E572" s="10">
        <v>2505605.1009999998</v>
      </c>
      <c r="F572" s="24">
        <f t="shared" si="56"/>
        <v>0.92271996677095358</v>
      </c>
    </row>
    <row r="573" spans="1:6" ht="66" x14ac:dyDescent="0.25">
      <c r="A573" s="8" t="s">
        <v>164</v>
      </c>
      <c r="B573" s="8" t="s">
        <v>641</v>
      </c>
      <c r="C573" s="9" t="s">
        <v>642</v>
      </c>
      <c r="D573" s="10">
        <v>0</v>
      </c>
      <c r="E573" s="10">
        <v>-2510.9870000000001</v>
      </c>
      <c r="F573" s="24" t="s">
        <v>682</v>
      </c>
    </row>
    <row r="574" spans="1:6" ht="39.6" x14ac:dyDescent="0.25">
      <c r="A574" s="8" t="s">
        <v>164</v>
      </c>
      <c r="B574" s="8" t="s">
        <v>647</v>
      </c>
      <c r="C574" s="9" t="s">
        <v>648</v>
      </c>
      <c r="D574" s="10">
        <v>0</v>
      </c>
      <c r="E574" s="10">
        <v>-3918.6790000000001</v>
      </c>
      <c r="F574" s="24" t="s">
        <v>682</v>
      </c>
    </row>
    <row r="575" spans="1:6" ht="26.4" x14ac:dyDescent="0.25">
      <c r="A575" s="8" t="s">
        <v>121</v>
      </c>
      <c r="B575" s="8"/>
      <c r="C575" s="9" t="s">
        <v>122</v>
      </c>
      <c r="D575" s="10">
        <f t="shared" ref="D575" si="62">SUM(D576:D605)</f>
        <v>790295.21900000004</v>
      </c>
      <c r="E575" s="10">
        <f>SUM(E576:E605)</f>
        <v>903128.62499999988</v>
      </c>
      <c r="F575" s="24">
        <f t="shared" si="56"/>
        <v>1.1427737423779099</v>
      </c>
    </row>
    <row r="576" spans="1:6" ht="118.8" x14ac:dyDescent="0.25">
      <c r="A576" s="8" t="s">
        <v>121</v>
      </c>
      <c r="B576" s="8" t="s">
        <v>123</v>
      </c>
      <c r="C576" s="11" t="s">
        <v>124</v>
      </c>
      <c r="D576" s="10">
        <v>326627.40000000002</v>
      </c>
      <c r="E576" s="10">
        <v>283575.71399999998</v>
      </c>
      <c r="F576" s="24">
        <f t="shared" si="56"/>
        <v>0.86819328078415947</v>
      </c>
    </row>
    <row r="577" spans="1:6" ht="92.4" x14ac:dyDescent="0.25">
      <c r="A577" s="8" t="s">
        <v>121</v>
      </c>
      <c r="B577" s="8" t="s">
        <v>125</v>
      </c>
      <c r="C577" s="11" t="s">
        <v>126</v>
      </c>
      <c r="D577" s="10">
        <v>165533.5</v>
      </c>
      <c r="E577" s="10">
        <v>99816.414000000004</v>
      </c>
      <c r="F577" s="24">
        <f t="shared" si="56"/>
        <v>0.60299826923251187</v>
      </c>
    </row>
    <row r="578" spans="1:6" ht="118.8" x14ac:dyDescent="0.25">
      <c r="A578" s="8" t="s">
        <v>121</v>
      </c>
      <c r="B578" s="8" t="s">
        <v>127</v>
      </c>
      <c r="C578" s="11" t="s">
        <v>128</v>
      </c>
      <c r="D578" s="10">
        <v>43031.419000000002</v>
      </c>
      <c r="E578" s="10">
        <v>43122.144</v>
      </c>
      <c r="F578" s="24">
        <f t="shared" si="56"/>
        <v>1.0021083432084821</v>
      </c>
    </row>
    <row r="579" spans="1:6" ht="79.2" x14ac:dyDescent="0.25">
      <c r="A579" s="8" t="s">
        <v>121</v>
      </c>
      <c r="B579" s="8" t="s">
        <v>129</v>
      </c>
      <c r="C579" s="11" t="s">
        <v>130</v>
      </c>
      <c r="D579" s="10">
        <v>88732.5</v>
      </c>
      <c r="E579" s="10">
        <v>90277.5</v>
      </c>
      <c r="F579" s="24">
        <f t="shared" si="56"/>
        <v>1.0174118840334714</v>
      </c>
    </row>
    <row r="580" spans="1:6" ht="105.6" x14ac:dyDescent="0.25">
      <c r="A580" s="8" t="s">
        <v>121</v>
      </c>
      <c r="B580" s="8" t="s">
        <v>140</v>
      </c>
      <c r="C580" s="11" t="s">
        <v>141</v>
      </c>
      <c r="D580" s="10">
        <v>1194</v>
      </c>
      <c r="E580" s="10">
        <v>1507.7729999999999</v>
      </c>
      <c r="F580" s="24">
        <f t="shared" si="56"/>
        <v>1.2627914572864321</v>
      </c>
    </row>
    <row r="581" spans="1:6" ht="92.4" x14ac:dyDescent="0.25">
      <c r="A581" s="8" t="s">
        <v>121</v>
      </c>
      <c r="B581" s="8" t="s">
        <v>144</v>
      </c>
      <c r="C581" s="11" t="s">
        <v>145</v>
      </c>
      <c r="D581" s="10">
        <v>1754.3</v>
      </c>
      <c r="E581" s="10">
        <v>1616.9949999999999</v>
      </c>
      <c r="F581" s="24">
        <f t="shared" si="56"/>
        <v>0.92173231488342922</v>
      </c>
    </row>
    <row r="582" spans="1:6" ht="158.4" x14ac:dyDescent="0.25">
      <c r="A582" s="8" t="s">
        <v>121</v>
      </c>
      <c r="B582" s="8" t="s">
        <v>152</v>
      </c>
      <c r="C582" s="11" t="s">
        <v>153</v>
      </c>
      <c r="D582" s="10">
        <v>0</v>
      </c>
      <c r="E582" s="10">
        <v>197.52199999999999</v>
      </c>
      <c r="F582" s="24" t="s">
        <v>682</v>
      </c>
    </row>
    <row r="583" spans="1:6" ht="132" x14ac:dyDescent="0.25">
      <c r="A583" s="8" t="s">
        <v>121</v>
      </c>
      <c r="B583" s="8" t="s">
        <v>154</v>
      </c>
      <c r="C583" s="11" t="s">
        <v>155</v>
      </c>
      <c r="D583" s="10">
        <v>0</v>
      </c>
      <c r="E583" s="10">
        <v>95.07</v>
      </c>
      <c r="F583" s="24" t="s">
        <v>682</v>
      </c>
    </row>
    <row r="584" spans="1:6" ht="66" x14ac:dyDescent="0.25">
      <c r="A584" s="8" t="s">
        <v>121</v>
      </c>
      <c r="B584" s="8" t="s">
        <v>160</v>
      </c>
      <c r="C584" s="9" t="s">
        <v>161</v>
      </c>
      <c r="D584" s="10">
        <v>0</v>
      </c>
      <c r="E584" s="10">
        <v>337.40300000000002</v>
      </c>
      <c r="F584" s="24" t="s">
        <v>682</v>
      </c>
    </row>
    <row r="585" spans="1:6" ht="26.4" x14ac:dyDescent="0.25">
      <c r="A585" s="8" t="s">
        <v>121</v>
      </c>
      <c r="B585" s="8" t="s">
        <v>206</v>
      </c>
      <c r="C585" s="9" t="s">
        <v>207</v>
      </c>
      <c r="D585" s="10">
        <v>0</v>
      </c>
      <c r="E585" s="10">
        <v>481.911</v>
      </c>
      <c r="F585" s="24" t="s">
        <v>682</v>
      </c>
    </row>
    <row r="586" spans="1:6" ht="66" x14ac:dyDescent="0.25">
      <c r="A586" s="8" t="s">
        <v>121</v>
      </c>
      <c r="B586" s="8" t="s">
        <v>244</v>
      </c>
      <c r="C586" s="11" t="s">
        <v>245</v>
      </c>
      <c r="D586" s="10">
        <v>0</v>
      </c>
      <c r="E586" s="10">
        <v>0.26100000000000001</v>
      </c>
      <c r="F586" s="24" t="s">
        <v>682</v>
      </c>
    </row>
    <row r="587" spans="1:6" ht="39.6" x14ac:dyDescent="0.25">
      <c r="A587" s="8" t="s">
        <v>121</v>
      </c>
      <c r="B587" s="8" t="s">
        <v>248</v>
      </c>
      <c r="C587" s="9" t="s">
        <v>249</v>
      </c>
      <c r="D587" s="10">
        <v>104142</v>
      </c>
      <c r="E587" s="10">
        <v>204599.06200000001</v>
      </c>
      <c r="F587" s="24">
        <f t="shared" si="56"/>
        <v>1.9646162163200247</v>
      </c>
    </row>
    <row r="588" spans="1:6" ht="39.6" x14ac:dyDescent="0.25">
      <c r="A588" s="8" t="s">
        <v>121</v>
      </c>
      <c r="B588" s="8" t="s">
        <v>250</v>
      </c>
      <c r="C588" s="9" t="s">
        <v>251</v>
      </c>
      <c r="D588" s="10">
        <v>0</v>
      </c>
      <c r="E588" s="10">
        <v>17756.186000000002</v>
      </c>
      <c r="F588" s="24" t="s">
        <v>682</v>
      </c>
    </row>
    <row r="589" spans="1:6" ht="66" x14ac:dyDescent="0.25">
      <c r="A589" s="8" t="s">
        <v>121</v>
      </c>
      <c r="B589" s="8" t="s">
        <v>252</v>
      </c>
      <c r="C589" s="11" t="s">
        <v>253</v>
      </c>
      <c r="D589" s="10">
        <v>45272.2</v>
      </c>
      <c r="E589" s="10">
        <v>95927.934999999998</v>
      </c>
      <c r="F589" s="24">
        <f t="shared" ref="F589:F606" si="63">IFERROR(E589/D589,"")</f>
        <v>2.1189148086463661</v>
      </c>
    </row>
    <row r="590" spans="1:6" ht="52.8" x14ac:dyDescent="0.25">
      <c r="A590" s="8" t="s">
        <v>121</v>
      </c>
      <c r="B590" s="8" t="s">
        <v>254</v>
      </c>
      <c r="C590" s="9" t="s">
        <v>255</v>
      </c>
      <c r="D590" s="10">
        <v>0</v>
      </c>
      <c r="E590" s="10">
        <v>4046.1109999999999</v>
      </c>
      <c r="F590" s="24" t="s">
        <v>682</v>
      </c>
    </row>
    <row r="591" spans="1:6" ht="132" x14ac:dyDescent="0.25">
      <c r="A591" s="8" t="s">
        <v>121</v>
      </c>
      <c r="B591" s="8" t="s">
        <v>448</v>
      </c>
      <c r="C591" s="11" t="s">
        <v>449</v>
      </c>
      <c r="D591" s="10">
        <v>12071.2</v>
      </c>
      <c r="E591" s="10">
        <v>5764.5860000000002</v>
      </c>
      <c r="F591" s="24">
        <f t="shared" si="63"/>
        <v>0.47754871098150969</v>
      </c>
    </row>
    <row r="592" spans="1:6" ht="132" x14ac:dyDescent="0.25">
      <c r="A592" s="8" t="s">
        <v>121</v>
      </c>
      <c r="B592" s="8" t="s">
        <v>450</v>
      </c>
      <c r="C592" s="11" t="s">
        <v>451</v>
      </c>
      <c r="D592" s="10">
        <v>0</v>
      </c>
      <c r="E592" s="10">
        <v>194.22499999999999</v>
      </c>
      <c r="F592" s="24" t="s">
        <v>682</v>
      </c>
    </row>
    <row r="593" spans="1:6" ht="105.6" x14ac:dyDescent="0.25">
      <c r="A593" s="8" t="s">
        <v>121</v>
      </c>
      <c r="B593" s="8" t="s">
        <v>452</v>
      </c>
      <c r="C593" s="11" t="s">
        <v>453</v>
      </c>
      <c r="D593" s="10">
        <v>0</v>
      </c>
      <c r="E593" s="10">
        <v>6.0000000000000001E-3</v>
      </c>
      <c r="F593" s="24" t="s">
        <v>682</v>
      </c>
    </row>
    <row r="594" spans="1:6" ht="145.19999999999999" x14ac:dyDescent="0.25">
      <c r="A594" s="8" t="s">
        <v>121</v>
      </c>
      <c r="B594" s="8" t="s">
        <v>454</v>
      </c>
      <c r="C594" s="11" t="s">
        <v>455</v>
      </c>
      <c r="D594" s="10">
        <v>299.8</v>
      </c>
      <c r="E594" s="10">
        <v>464.971</v>
      </c>
      <c r="F594" s="24">
        <f t="shared" si="63"/>
        <v>1.5509372915276851</v>
      </c>
    </row>
    <row r="595" spans="1:6" ht="132" x14ac:dyDescent="0.25">
      <c r="A595" s="8" t="s">
        <v>121</v>
      </c>
      <c r="B595" s="8" t="s">
        <v>456</v>
      </c>
      <c r="C595" s="11" t="s">
        <v>457</v>
      </c>
      <c r="D595" s="10">
        <v>0</v>
      </c>
      <c r="E595" s="10">
        <v>2.7890000000000001</v>
      </c>
      <c r="F595" s="24" t="s">
        <v>682</v>
      </c>
    </row>
    <row r="596" spans="1:6" ht="158.4" x14ac:dyDescent="0.25">
      <c r="A596" s="8" t="s">
        <v>121</v>
      </c>
      <c r="B596" s="8" t="s">
        <v>462</v>
      </c>
      <c r="C596" s="11" t="s">
        <v>463</v>
      </c>
      <c r="D596" s="10">
        <v>0</v>
      </c>
      <c r="E596" s="10">
        <v>63.542000000000002</v>
      </c>
      <c r="F596" s="24" t="s">
        <v>682</v>
      </c>
    </row>
    <row r="597" spans="1:6" ht="132" x14ac:dyDescent="0.25">
      <c r="A597" s="8" t="s">
        <v>121</v>
      </c>
      <c r="B597" s="8" t="s">
        <v>464</v>
      </c>
      <c r="C597" s="11" t="s">
        <v>465</v>
      </c>
      <c r="D597" s="10">
        <v>0</v>
      </c>
      <c r="E597" s="10">
        <v>3.1320000000000001</v>
      </c>
      <c r="F597" s="24" t="s">
        <v>682</v>
      </c>
    </row>
    <row r="598" spans="1:6" ht="66" x14ac:dyDescent="0.25">
      <c r="A598" s="8" t="s">
        <v>121</v>
      </c>
      <c r="B598" s="8" t="s">
        <v>472</v>
      </c>
      <c r="C598" s="11" t="s">
        <v>473</v>
      </c>
      <c r="D598" s="10">
        <v>0</v>
      </c>
      <c r="E598" s="10">
        <v>4756.1750000000002</v>
      </c>
      <c r="F598" s="24" t="s">
        <v>682</v>
      </c>
    </row>
    <row r="599" spans="1:6" ht="132" x14ac:dyDescent="0.25">
      <c r="A599" s="8" t="s">
        <v>121</v>
      </c>
      <c r="B599" s="8" t="s">
        <v>478</v>
      </c>
      <c r="C599" s="11" t="s">
        <v>479</v>
      </c>
      <c r="D599" s="10">
        <v>0</v>
      </c>
      <c r="E599" s="10">
        <v>0.73199999999999998</v>
      </c>
      <c r="F599" s="24" t="s">
        <v>682</v>
      </c>
    </row>
    <row r="600" spans="1:6" ht="145.19999999999999" x14ac:dyDescent="0.25">
      <c r="A600" s="8" t="s">
        <v>121</v>
      </c>
      <c r="B600" s="8" t="s">
        <v>500</v>
      </c>
      <c r="C600" s="11" t="s">
        <v>501</v>
      </c>
      <c r="D600" s="10">
        <v>1609.4</v>
      </c>
      <c r="E600" s="10">
        <v>1727.577</v>
      </c>
      <c r="F600" s="24">
        <f t="shared" si="63"/>
        <v>1.0734292282838325</v>
      </c>
    </row>
    <row r="601" spans="1:6" ht="145.19999999999999" x14ac:dyDescent="0.25">
      <c r="A601" s="8" t="s">
        <v>121</v>
      </c>
      <c r="B601" s="8" t="s">
        <v>502</v>
      </c>
      <c r="C601" s="11" t="s">
        <v>503</v>
      </c>
      <c r="D601" s="10">
        <v>27.5</v>
      </c>
      <c r="E601" s="10">
        <v>4.7329999999999997</v>
      </c>
      <c r="F601" s="24">
        <f t="shared" si="63"/>
        <v>0.17210909090909091</v>
      </c>
    </row>
    <row r="602" spans="1:6" ht="158.4" x14ac:dyDescent="0.25">
      <c r="A602" s="8" t="s">
        <v>121</v>
      </c>
      <c r="B602" s="8" t="s">
        <v>506</v>
      </c>
      <c r="C602" s="11" t="s">
        <v>507</v>
      </c>
      <c r="D602" s="10">
        <v>0</v>
      </c>
      <c r="E602" s="10">
        <v>-1.474</v>
      </c>
      <c r="F602" s="24" t="s">
        <v>682</v>
      </c>
    </row>
    <row r="603" spans="1:6" ht="26.4" x14ac:dyDescent="0.25">
      <c r="A603" s="8" t="s">
        <v>121</v>
      </c>
      <c r="B603" s="8" t="s">
        <v>522</v>
      </c>
      <c r="C603" s="9" t="s">
        <v>523</v>
      </c>
      <c r="D603" s="10">
        <v>0</v>
      </c>
      <c r="E603" s="10">
        <v>-332.33199999999999</v>
      </c>
      <c r="F603" s="24" t="s">
        <v>682</v>
      </c>
    </row>
    <row r="604" spans="1:6" ht="26.4" x14ac:dyDescent="0.25">
      <c r="A604" s="8" t="s">
        <v>121</v>
      </c>
      <c r="B604" s="8" t="s">
        <v>530</v>
      </c>
      <c r="C604" s="9" t="s">
        <v>531</v>
      </c>
      <c r="D604" s="10">
        <v>0</v>
      </c>
      <c r="E604" s="10">
        <v>43779.010999999999</v>
      </c>
      <c r="F604" s="24" t="s">
        <v>682</v>
      </c>
    </row>
    <row r="605" spans="1:6" ht="26.4" x14ac:dyDescent="0.25">
      <c r="A605" s="8" t="s">
        <v>121</v>
      </c>
      <c r="B605" s="8" t="s">
        <v>556</v>
      </c>
      <c r="C605" s="9" t="s">
        <v>557</v>
      </c>
      <c r="D605" s="10">
        <v>0</v>
      </c>
      <c r="E605" s="10">
        <v>3342.951</v>
      </c>
      <c r="F605" s="24" t="s">
        <v>682</v>
      </c>
    </row>
    <row r="606" spans="1:6" x14ac:dyDescent="0.25">
      <c r="A606" s="15" t="s">
        <v>649</v>
      </c>
      <c r="B606" s="15"/>
      <c r="C606" s="16"/>
      <c r="D606" s="12">
        <f>D12+D22+D25+D27+D30+D32+D34+D36+D59+D109+D114+D111+D116+D118+D120+D137+D142+D148+D151+D153+D159+D162+D164+D173+D177+D179+D181+D183+D265+D270+D276+D280+D296+D313+D340+D350+D364+D376+D386+D398+D412+D424+D429+D445+D455+D477+D494+D504+D514+D526+D534+D544+D553+D555+D558+D575</f>
        <v>53334926.078000009</v>
      </c>
      <c r="E606" s="12">
        <f>E12+E22+E25+E27+E30+E32+E34+E36+E59+E109+E114+E111+E118+E120+E137+E142+E148+E151+E153+E159+E162+E164+E173+E177+E179+E181+E183+E265+E270+E276+E280+E296+E313+E340+E350+E364+E376+E386+E398+E412+E424+E429+E445+E455+E477+E494+E504+E514+E526+E534+E544+E553+E555+E558+E575</f>
        <v>56947501.303999983</v>
      </c>
      <c r="F606" s="24">
        <f t="shared" si="63"/>
        <v>1.0677337626889505</v>
      </c>
    </row>
    <row r="609" spans="4:5" x14ac:dyDescent="0.25">
      <c r="D609" s="25"/>
      <c r="E609" s="26"/>
    </row>
  </sheetData>
  <autoFilter ref="A10:F606"/>
  <mergeCells count="10">
    <mergeCell ref="F9:F10"/>
    <mergeCell ref="C3:E3"/>
    <mergeCell ref="C4:E4"/>
    <mergeCell ref="A9:B9"/>
    <mergeCell ref="E9:E10"/>
    <mergeCell ref="C9:C10"/>
    <mergeCell ref="A7:E7"/>
    <mergeCell ref="A6:E6"/>
    <mergeCell ref="A5:E5"/>
    <mergeCell ref="D9:D10"/>
  </mergeCells>
  <pageMargins left="0.74803149606299213" right="0.31496062992125984" top="0.55118110236220474" bottom="0.43307086614173229" header="0.31496062992125984" footer="0.19685039370078741"/>
  <pageSetup paperSize="9" scale="75" fitToHeight="0" orientation="portrait" r:id="rId1"/>
  <headerFooter alignWithMargins="0">
    <oddFooter>&amp;R&amp;P</oddFooter>
  </headerFooter>
  <rowBreaks count="11" manualBreakCount="11">
    <brk id="109" max="5" man="1"/>
    <brk id="122" max="5" man="1"/>
    <brk id="160" max="5" man="1"/>
    <brk id="173" max="5" man="1"/>
    <brk id="217" max="5" man="1"/>
    <brk id="303" max="5" man="1"/>
    <brk id="344" max="5" man="1"/>
    <brk id="365" max="5" man="1"/>
    <brk id="433" max="5" man="1"/>
    <brk id="498" max="5" man="1"/>
    <brk id="57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на 01.01.2024</vt:lpstr>
      <vt:lpstr>'на 01.01.2024'!APPT</vt:lpstr>
      <vt:lpstr>'на 01.01.2024'!FIO</vt:lpstr>
      <vt:lpstr>'на 01.01.2024'!SIGN</vt:lpstr>
      <vt:lpstr>'на 01.01.2024'!Заголовки_для_печати</vt:lpstr>
      <vt:lpstr>'на 01.01.2024'!Область_печати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dc:description>POI HSSF rep:2.56.0.102</dc:description>
  <cp:lastModifiedBy>Юрьева Ольга Ивановна</cp:lastModifiedBy>
  <cp:lastPrinted>2024-04-01T10:31:40Z</cp:lastPrinted>
  <dcterms:created xsi:type="dcterms:W3CDTF">2024-03-14T07:29:52Z</dcterms:created>
  <dcterms:modified xsi:type="dcterms:W3CDTF">2024-04-01T10:31:43Z</dcterms:modified>
</cp:coreProperties>
</file>