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Отчет за 2023 год в ПГД и КСП\Проект решения с приложениями\"/>
    </mc:Choice>
  </mc:AlternateContent>
  <bookViews>
    <workbookView xWindow="0" yWindow="0" windowWidth="28800" windowHeight="11835"/>
  </bookViews>
  <sheets>
    <sheet name="Приложение  4" sheetId="1" r:id="rId1"/>
  </sheets>
  <definedNames>
    <definedName name="_xlnm._FilterDatabase" localSheetId="0" hidden="1">'Приложение  4'!$A$9:$E$61</definedName>
    <definedName name="_xlnm.Print_Titles" localSheetId="0">'Приложение  4'!$9:$9</definedName>
    <definedName name="_xlnm.Print_Area" localSheetId="0">'Приложение  4'!$A$1:$E$61</definedName>
  </definedNames>
  <calcPr calcId="152511"/>
</workbook>
</file>

<file path=xl/calcChain.xml><?xml version="1.0" encoding="utf-8"?>
<calcChain xmlns="http://schemas.openxmlformats.org/spreadsheetml/2006/main">
  <c r="D36" i="1" l="1"/>
  <c r="C36" i="1"/>
  <c r="D30" i="1" l="1"/>
  <c r="C30" i="1"/>
  <c r="E34" i="1"/>
  <c r="C59" i="1" l="1"/>
  <c r="E24" i="1" l="1"/>
  <c r="D23" i="1"/>
  <c r="C23" i="1"/>
  <c r="D19" i="1"/>
  <c r="C19" i="1"/>
  <c r="E21" i="1"/>
  <c r="E60" i="1" l="1"/>
  <c r="D59" i="1"/>
  <c r="E25" i="1"/>
  <c r="E14" i="1"/>
  <c r="E59" i="1" l="1"/>
  <c r="D10" i="1" l="1"/>
  <c r="C10" i="1"/>
  <c r="E17" i="1" l="1"/>
  <c r="C54" i="1" l="1"/>
  <c r="C49" i="1"/>
  <c r="C46" i="1"/>
  <c r="C39" i="1"/>
  <c r="E57" i="1"/>
  <c r="D54" i="1"/>
  <c r="E42" i="1"/>
  <c r="E43" i="1"/>
  <c r="D39" i="1"/>
  <c r="C61" i="1" l="1"/>
  <c r="E11" i="1"/>
  <c r="E12" i="1"/>
  <c r="E13" i="1"/>
  <c r="E15" i="1"/>
  <c r="E16" i="1"/>
  <c r="E18" i="1"/>
  <c r="E20" i="1"/>
  <c r="E22" i="1"/>
  <c r="E26" i="1"/>
  <c r="E27" i="1"/>
  <c r="E28" i="1"/>
  <c r="E29" i="1"/>
  <c r="E31" i="1"/>
  <c r="E32" i="1"/>
  <c r="E33" i="1"/>
  <c r="E35" i="1"/>
  <c r="E37" i="1"/>
  <c r="E38" i="1"/>
  <c r="E40" i="1"/>
  <c r="E41" i="1"/>
  <c r="E44" i="1"/>
  <c r="E45" i="1"/>
  <c r="E47" i="1"/>
  <c r="E48" i="1"/>
  <c r="E50" i="1"/>
  <c r="E51" i="1"/>
  <c r="E52" i="1"/>
  <c r="E53" i="1"/>
  <c r="E55" i="1"/>
  <c r="E56" i="1"/>
  <c r="E58" i="1"/>
  <c r="D49" i="1"/>
  <c r="D46" i="1"/>
  <c r="D61" i="1" l="1"/>
  <c r="E36" i="1"/>
  <c r="E46" i="1"/>
  <c r="E19" i="1"/>
  <c r="E30" i="1"/>
  <c r="E39" i="1"/>
  <c r="E54" i="1"/>
  <c r="E10" i="1"/>
  <c r="E23" i="1"/>
  <c r="E49" i="1"/>
  <c r="E61" i="1" l="1"/>
</calcChain>
</file>

<file path=xl/sharedStrings.xml><?xml version="1.0" encoding="utf-8"?>
<sst xmlns="http://schemas.openxmlformats.org/spreadsheetml/2006/main" count="118" uniqueCount="118">
  <si>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</si>
  <si>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</si>
  <si>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</si>
  <si>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</si>
  <si>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</si>
  <si>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</si>
  <si>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</si>
  <si>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</si>
  <si>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</si>
  <si>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</si>
  <si>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</si>
  <si>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</si>
  <si>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</si>
  <si>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</si>
  <si>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</si>
  <si>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</si>
  <si>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0314</t>
  </si>
  <si>
    <t>Другие вопросы в области национальной безопасности и правоохранительной деятельности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</si>
  <si>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</si>
  <si>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</si>
  <si>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</si>
  <si>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</si>
  <si>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</si>
  <si>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</si>
  <si>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</si>
  <si>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</si>
  <si>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</si>
  <si>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</si>
  <si>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</si>
  <si>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</si>
  <si>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</si>
  <si>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</si>
  <si>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</si>
  <si>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</si>
  <si>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</si>
  <si>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</si>
  <si>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</si>
  <si>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</si>
  <si>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</si>
  <si>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</si>
  <si>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</si>
  <si>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</si>
  <si>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</si>
  <si>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</si>
  <si>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</si>
  <si>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</si>
  <si>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</si>
  <si>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</si>
  <si>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</si>
  <si>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</si>
  <si>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</si>
  <si>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</si>
  <si>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</si>
  <si>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</si>
  <si>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</si>
  <si>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</si>
  <si>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</si>
  <si>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</si>
  <si>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</si>
  <si>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</si>
  <si>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</si>
  <si>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</si>
  <si>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</si>
  <si>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</si>
  <si>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</si>
  <si>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</si>
  <si>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1</t>
  </si>
  <si>
    <t>2</t>
  </si>
  <si>
    <t>3</t>
  </si>
  <si>
    <t>4</t>
  </si>
  <si>
    <t>5</t>
  </si>
  <si>
    <t>Уточненный план</t>
  </si>
  <si>
    <t>Исполнено</t>
  </si>
  <si>
    <t>% исполнения</t>
  </si>
  <si>
    <t>тыс. руб.</t>
  </si>
  <si>
    <t>к решению Пермской городской Думы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</si>
  <si>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</si>
  <si>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</si>
  <si>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</si>
  <si>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</si>
  <si>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</si>
  <si>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</si>
  <si>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</si>
  <si>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</si>
  <si>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</si>
  <si>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</si>
  <si>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</si>
  <si>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</si>
  <si>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</si>
  <si>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</si>
  <si>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</si>
  <si>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</si>
  <si>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</si>
  <si>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</si>
  <si>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</si>
  <si>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</si>
  <si>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</si>
  <si>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</si>
  <si>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1103</t>
  </si>
  <si>
    <t>Спорт высших достижений</t>
  </si>
  <si>
    <t>Молодежная политика</t>
  </si>
  <si>
    <t>0105</t>
  </si>
  <si>
    <t>Судебная система</t>
  </si>
  <si>
    <t>0406</t>
  </si>
  <si>
    <t>Водное хозяйство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</si>
  <si>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</si>
  <si>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</si>
  <si>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</si>
  <si>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</si>
  <si>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0310</t>
  </si>
  <si>
    <t>0405</t>
  </si>
  <si>
    <t>Сельское хозяйство и рыболовство</t>
  </si>
  <si>
    <t>Приложение 4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</si>
  <si>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</si>
  <si>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</si>
  <si>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0504</t>
  </si>
  <si>
    <t>Прикладные научные исследования в области жилищно-коммунального хозяйства</t>
  </si>
  <si>
    <t>Отчет об исполнении расходов бюджета города Перми по разделам, подразделам классификации расходов бюджетов                              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</si>
</sst>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right" wrapText="1"/>
    </xf>
    <xf numFmtId="165" fontId="2" fillId="2" borderId="2" xfId="0" applyNumberFormat="1" applyFont="1" applyFill="1" applyBorder="1" applyAlignment="1">
      <alignment horizontal="right" wrapText="1"/>
    </xf>
    <xf numFmtId="164" fontId="1" fillId="2" borderId="2" xfId="0" applyNumberFormat="1" applyFont="1" applyFill="1" applyBorder="1" applyAlignment="1">
      <alignment horizontal="right" wrapText="1"/>
    </xf>
    <xf numFmtId="165" fontId="1" fillId="2" borderId="2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wrapText="1"/>
    </xf>
    <xf numFmtId="164" fontId="1" fillId="0" borderId="2" xfId="0" applyNumberFormat="1" applyFont="1" applyFill="1" applyBorder="1" applyAlignment="1">
      <alignment horizontal="right" wrapText="1"/>
    </xf>
    <xf numFmtId="165" fontId="1" fillId="0" borderId="2" xfId="0" applyNumberFormat="1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1"/>
  <sheetViews>
    <sheetView showGridLines="0" tabSelected="1" view="pageBreakPreview" zoomScaleNormal="100" zoomScaleSheetLayoutView="100" workbookViewId="0">
      <selection activeCell="E61" sqref="E61"/>
    </sheetView>
  </sheetViews>
  <sheetFormatPr defaultColWidth="8.85546875" defaultRowHeight="12.75" customHeight="1" x14ac:dyDescent="0.2"/>
  <cols>
    <col min="1" max="1" width="8.85546875" style="1" customWidth="1"/>
    <col min="2" max="2" width="56.7109375" style="1" customWidth="1"/>
    <col min="3" max="3" width="15.42578125" style="1" customWidth="1"/>
    <col min="4" max="4" width="17" style="1" customWidth="1"/>
    <col min="5" max="5" width="11.28515625" style="1" customWidth="1"/>
    <col min="6" max="8" width="9.140625" style="1" customWidth="1"/>
    <col min="9" max="16384" width="8.85546875" style="1"/>
  </cols>
  <sheetData>
    <row r="1" spans="1:5" ht="12.75" customHeight="1" x14ac:dyDescent="0.2">
      <c r="C1" s="33" t="s">
        <v>112</v>
      </c>
      <c r="D1" s="33"/>
      <c r="E1" s="33"/>
    </row>
    <row r="2" spans="1:5" ht="12.75" customHeight="1" x14ac:dyDescent="0.2">
      <c r="C2" s="32" t="s">
        <v>75</v>
      </c>
      <c r="D2" s="32"/>
      <c r="E2" s="32"/>
    </row>
    <row r="3" spans="1:5" ht="12.75" customHeight="1" x14ac:dyDescent="0.2">
      <c r="C3" s="7"/>
      <c r="D3" s="8"/>
      <c r="E3" s="8"/>
    </row>
    <row r="4" spans="1:5" ht="12.75" customHeight="1" x14ac:dyDescent="0.2">
      <c r="C4" s="7"/>
      <c r="D4" s="8"/>
      <c r="E4" s="8"/>
    </row>
    <row r="5" spans="1:5" ht="24.75" customHeight="1" x14ac:dyDescent="0.2">
      <c r="A5" s="31" t="s">
        <v>117</v>
      </c>
      <c r="B5" s="31"/>
      <c r="C5" s="31"/>
      <c r="D5" s="31"/>
      <c r="E5" s="31"/>
    </row>
    <row r="7" spans="1:5" x14ac:dyDescent="0.2">
      <c r="A7" s="29" t="s">
        <v>0</v>
      </c>
      <c r="B7" s="30"/>
      <c r="C7" s="30"/>
      <c r="E7" s="6" t="s">
        <v>74</v>
      </c>
    </row>
    <row r="8" spans="1:5" ht="48" customHeight="1" x14ac:dyDescent="0.2">
      <c r="A8" s="2" t="s">
        <v>64</v>
      </c>
      <c r="B8" s="2" t="s">
        <v>65</v>
      </c>
      <c r="C8" s="2" t="s">
        <v>71</v>
      </c>
      <c r="D8" s="2" t="s">
        <v>72</v>
      </c>
      <c r="E8" s="2" t="s">
        <v>73</v>
      </c>
    </row>
    <row r="9" spans="1:5" ht="15" customHeight="1" x14ac:dyDescent="0.2">
      <c r="A9" s="2" t="s">
        <v>66</v>
      </c>
      <c r="B9" s="2" t="s">
        <v>67</v>
      </c>
      <c r="C9" s="2" t="s">
        <v>68</v>
      </c>
      <c r="D9" s="2" t="s">
        <v>69</v>
      </c>
      <c r="E9" s="2" t="s">
        <v>70</v>
      </c>
    </row>
    <row r="10" spans="1:5" s="11" customFormat="1" ht="15" customHeight="1" x14ac:dyDescent="0.2">
      <c r="A10" s="9" t="s">
        <v>76</v>
      </c>
      <c r="B10" s="10" t="s">
        <v>77</v>
      </c>
      <c r="C10" s="21">
        <f>C11+C12+C13+C15+C16+C17+C18+C14</f>
        <v>2753765.8592900001</v>
      </c>
      <c r="D10" s="21">
        <f>D11+D12+D13+D15+D16+D17+D18+D14</f>
        <v>2721949.0495100003</v>
      </c>
      <c r="E10" s="22">
        <f>D10/C10*100</f>
        <v>98.844607297578918</v>
      </c>
    </row>
    <row r="11" spans="1:5" ht="25.5" x14ac:dyDescent="0.2">
      <c r="A11" s="2" t="s">
        <v>1</v>
      </c>
      <c r="B11" s="3" t="s">
        <v>2</v>
      </c>
      <c r="C11" s="23">
        <v>6173.1100900000001</v>
      </c>
      <c r="D11" s="23">
        <v>6173.1100900000001</v>
      </c>
      <c r="E11" s="24">
        <f t="shared" ref="E11:E60" si="0">D11/C11*100</f>
        <v>100</v>
      </c>
    </row>
    <row r="12" spans="1:5" ht="38.25" x14ac:dyDescent="0.2">
      <c r="A12" s="2" t="s">
        <v>3</v>
      </c>
      <c r="B12" s="3" t="s">
        <v>4</v>
      </c>
      <c r="C12" s="23">
        <v>186130.60068</v>
      </c>
      <c r="D12" s="23">
        <v>182062.53654999999</v>
      </c>
      <c r="E12" s="24">
        <f t="shared" si="0"/>
        <v>97.814403373148778</v>
      </c>
    </row>
    <row r="13" spans="1:5" ht="38.25" x14ac:dyDescent="0.2">
      <c r="A13" s="2" t="s">
        <v>5</v>
      </c>
      <c r="B13" s="3" t="s">
        <v>6</v>
      </c>
      <c r="C13" s="23">
        <v>862881.99730000005</v>
      </c>
      <c r="D13" s="23">
        <v>862569.83496000001</v>
      </c>
      <c r="E13" s="24">
        <f t="shared" si="0"/>
        <v>99.963823287427857</v>
      </c>
    </row>
    <row r="14" spans="1:5" s="13" customFormat="1" x14ac:dyDescent="0.2">
      <c r="A14" s="2" t="s">
        <v>101</v>
      </c>
      <c r="B14" s="3" t="s">
        <v>102</v>
      </c>
      <c r="C14" s="23">
        <v>267.2</v>
      </c>
      <c r="D14" s="23">
        <v>56.293199999999999</v>
      </c>
      <c r="E14" s="24">
        <f t="shared" si="0"/>
        <v>21.067814371257484</v>
      </c>
    </row>
    <row r="15" spans="1:5" ht="25.5" x14ac:dyDescent="0.2">
      <c r="A15" s="2" t="s">
        <v>7</v>
      </c>
      <c r="B15" s="3" t="s">
        <v>8</v>
      </c>
      <c r="C15" s="23">
        <v>195415.7</v>
      </c>
      <c r="D15" s="23">
        <v>195356.22528000001</v>
      </c>
      <c r="E15" s="24">
        <f t="shared" si="0"/>
        <v>99.969565024713987</v>
      </c>
    </row>
    <row r="16" spans="1:5" x14ac:dyDescent="0.2">
      <c r="A16" s="2" t="s">
        <v>9</v>
      </c>
      <c r="B16" s="3" t="s">
        <v>10</v>
      </c>
      <c r="C16" s="23">
        <v>5442.4579999999996</v>
      </c>
      <c r="D16" s="23">
        <v>5442.4579999999996</v>
      </c>
      <c r="E16" s="24">
        <f t="shared" si="0"/>
        <v>100</v>
      </c>
    </row>
    <row r="17" spans="1:5" x14ac:dyDescent="0.2">
      <c r="A17" s="2" t="s">
        <v>11</v>
      </c>
      <c r="B17" s="3" t="s">
        <v>12</v>
      </c>
      <c r="C17" s="23">
        <v>16623.146970000002</v>
      </c>
      <c r="D17" s="23">
        <v>0</v>
      </c>
      <c r="E17" s="24">
        <f t="shared" si="0"/>
        <v>0</v>
      </c>
    </row>
    <row r="18" spans="1:5" x14ac:dyDescent="0.2">
      <c r="A18" s="2" t="s">
        <v>13</v>
      </c>
      <c r="B18" s="3" t="s">
        <v>14</v>
      </c>
      <c r="C18" s="23">
        <v>1480831.64625</v>
      </c>
      <c r="D18" s="23">
        <v>1470288.59143</v>
      </c>
      <c r="E18" s="24">
        <f t="shared" si="0"/>
        <v>99.28803150265604</v>
      </c>
    </row>
    <row r="19" spans="1:5" s="11" customFormat="1" x14ac:dyDescent="0.2">
      <c r="A19" s="9" t="s">
        <v>78</v>
      </c>
      <c r="B19" s="10" t="s">
        <v>79</v>
      </c>
      <c r="C19" s="21">
        <f>C20+C22+C21</f>
        <v>281464.15344000002</v>
      </c>
      <c r="D19" s="21">
        <f>D20+D22+D21</f>
        <v>272030.73024</v>
      </c>
      <c r="E19" s="22">
        <f t="shared" si="0"/>
        <v>96.648445962050033</v>
      </c>
    </row>
    <row r="20" spans="1:5" x14ac:dyDescent="0.2">
      <c r="A20" s="2" t="s">
        <v>15</v>
      </c>
      <c r="B20" s="3" t="s">
        <v>113</v>
      </c>
      <c r="C20" s="23">
        <v>62559.891000000003</v>
      </c>
      <c r="D20" s="23">
        <v>62353.776839999999</v>
      </c>
      <c r="E20" s="24">
        <f t="shared" si="0"/>
        <v>99.670533057674277</v>
      </c>
    </row>
    <row r="21" spans="1:5" s="18" customFormat="1" ht="25.5" x14ac:dyDescent="0.2">
      <c r="A21" s="2" t="s">
        <v>109</v>
      </c>
      <c r="B21" s="3" t="s">
        <v>114</v>
      </c>
      <c r="C21" s="23">
        <v>168301.01155</v>
      </c>
      <c r="D21" s="23">
        <v>159895.14407000001</v>
      </c>
      <c r="E21" s="24">
        <f t="shared" si="0"/>
        <v>95.005456353123151</v>
      </c>
    </row>
    <row r="22" spans="1:5" ht="25.5" x14ac:dyDescent="0.2">
      <c r="A22" s="2" t="s">
        <v>16</v>
      </c>
      <c r="B22" s="3" t="s">
        <v>17</v>
      </c>
      <c r="C22" s="23">
        <v>50603.250890000003</v>
      </c>
      <c r="D22" s="23">
        <v>49781.809329999996</v>
      </c>
      <c r="E22" s="24">
        <f t="shared" si="0"/>
        <v>98.37670199927345</v>
      </c>
    </row>
    <row r="23" spans="1:5" s="11" customFormat="1" x14ac:dyDescent="0.2">
      <c r="A23" s="9" t="s">
        <v>80</v>
      </c>
      <c r="B23" s="10" t="s">
        <v>81</v>
      </c>
      <c r="C23" s="21">
        <f>C26+C27+C28+C29+C25+C24</f>
        <v>17230773.339949999</v>
      </c>
      <c r="D23" s="25">
        <f>D26+D27+D28+D29+D25+D24</f>
        <v>16889291.091090001</v>
      </c>
      <c r="E23" s="22">
        <f t="shared" si="0"/>
        <v>98.018183849773806</v>
      </c>
    </row>
    <row r="24" spans="1:5" s="11" customFormat="1" x14ac:dyDescent="0.2">
      <c r="A24" s="19" t="s">
        <v>110</v>
      </c>
      <c r="B24" s="20" t="s">
        <v>111</v>
      </c>
      <c r="C24" s="23">
        <v>146306.5722</v>
      </c>
      <c r="D24" s="23">
        <v>63603.883390000003</v>
      </c>
      <c r="E24" s="24">
        <f t="shared" si="0"/>
        <v>43.473018630396162</v>
      </c>
    </row>
    <row r="25" spans="1:5" s="14" customFormat="1" x14ac:dyDescent="0.2">
      <c r="A25" s="19" t="s">
        <v>103</v>
      </c>
      <c r="B25" s="20" t="s">
        <v>104</v>
      </c>
      <c r="C25" s="23">
        <v>102255.25576</v>
      </c>
      <c r="D25" s="23">
        <v>102063.2905</v>
      </c>
      <c r="E25" s="24">
        <f t="shared" si="0"/>
        <v>99.812268564023199</v>
      </c>
    </row>
    <row r="26" spans="1:5" x14ac:dyDescent="0.2">
      <c r="A26" s="2" t="s">
        <v>18</v>
      </c>
      <c r="B26" s="3" t="s">
        <v>19</v>
      </c>
      <c r="C26" s="23">
        <v>76803.25</v>
      </c>
      <c r="D26" s="23">
        <v>76800.67684</v>
      </c>
      <c r="E26" s="24">
        <f t="shared" si="0"/>
        <v>99.996649673028159</v>
      </c>
    </row>
    <row r="27" spans="1:5" x14ac:dyDescent="0.2">
      <c r="A27" s="2" t="s">
        <v>20</v>
      </c>
      <c r="B27" s="3" t="s">
        <v>21</v>
      </c>
      <c r="C27" s="23">
        <v>10517118.49509</v>
      </c>
      <c r="D27" s="23">
        <v>10391958.375670001</v>
      </c>
      <c r="E27" s="24">
        <f t="shared" si="0"/>
        <v>98.8099390581324</v>
      </c>
    </row>
    <row r="28" spans="1:5" x14ac:dyDescent="0.2">
      <c r="A28" s="2" t="s">
        <v>22</v>
      </c>
      <c r="B28" s="3" t="s">
        <v>23</v>
      </c>
      <c r="C28" s="23">
        <v>6265632.5452100001</v>
      </c>
      <c r="D28" s="23">
        <v>6132770.2840900002</v>
      </c>
      <c r="E28" s="24">
        <f t="shared" si="0"/>
        <v>97.879507612977207</v>
      </c>
    </row>
    <row r="29" spans="1:5" x14ac:dyDescent="0.2">
      <c r="A29" s="2" t="s">
        <v>24</v>
      </c>
      <c r="B29" s="3" t="s">
        <v>25</v>
      </c>
      <c r="C29" s="23">
        <v>122657.22169000001</v>
      </c>
      <c r="D29" s="23">
        <v>122094.5806</v>
      </c>
      <c r="E29" s="24">
        <f t="shared" si="0"/>
        <v>99.541289879023992</v>
      </c>
    </row>
    <row r="30" spans="1:5" s="11" customFormat="1" x14ac:dyDescent="0.2">
      <c r="A30" s="9" t="s">
        <v>82</v>
      </c>
      <c r="B30" s="10" t="s">
        <v>83</v>
      </c>
      <c r="C30" s="25">
        <f>C31+C32+C33+C35+C34</f>
        <v>11305171.881370001</v>
      </c>
      <c r="D30" s="25">
        <f>D31+D32+D33+D35+D34</f>
        <v>10059755.108700002</v>
      </c>
      <c r="E30" s="22">
        <f t="shared" si="0"/>
        <v>88.983654687087565</v>
      </c>
    </row>
    <row r="31" spans="1:5" x14ac:dyDescent="0.2">
      <c r="A31" s="2" t="s">
        <v>26</v>
      </c>
      <c r="B31" s="3" t="s">
        <v>27</v>
      </c>
      <c r="C31" s="23">
        <v>5347359.9438199997</v>
      </c>
      <c r="D31" s="23">
        <v>4963493.0331600001</v>
      </c>
      <c r="E31" s="24">
        <f t="shared" si="0"/>
        <v>92.821375132907619</v>
      </c>
    </row>
    <row r="32" spans="1:5" s="17" customFormat="1" x14ac:dyDescent="0.2">
      <c r="A32" s="15" t="s">
        <v>28</v>
      </c>
      <c r="B32" s="16" t="s">
        <v>29</v>
      </c>
      <c r="C32" s="26">
        <v>505025.33403999999</v>
      </c>
      <c r="D32" s="26">
        <v>496965.75477</v>
      </c>
      <c r="E32" s="27">
        <f t="shared" si="0"/>
        <v>98.404123768301559</v>
      </c>
    </row>
    <row r="33" spans="1:5" s="17" customFormat="1" x14ac:dyDescent="0.2">
      <c r="A33" s="15" t="s">
        <v>30</v>
      </c>
      <c r="B33" s="16" t="s">
        <v>31</v>
      </c>
      <c r="C33" s="26">
        <v>4577982.3209100002</v>
      </c>
      <c r="D33" s="26">
        <v>3725623.06856</v>
      </c>
      <c r="E33" s="27">
        <f t="shared" si="0"/>
        <v>81.381333683687743</v>
      </c>
    </row>
    <row r="34" spans="1:5" s="17" customFormat="1" ht="25.5" x14ac:dyDescent="0.2">
      <c r="A34" s="15" t="s">
        <v>115</v>
      </c>
      <c r="B34" s="16" t="s">
        <v>116</v>
      </c>
      <c r="C34" s="26">
        <v>29500</v>
      </c>
      <c r="D34" s="26">
        <v>29500</v>
      </c>
      <c r="E34" s="27">
        <f t="shared" si="0"/>
        <v>100</v>
      </c>
    </row>
    <row r="35" spans="1:5" x14ac:dyDescent="0.2">
      <c r="A35" s="2" t="s">
        <v>32</v>
      </c>
      <c r="B35" s="3" t="s">
        <v>33</v>
      </c>
      <c r="C35" s="23">
        <v>845304.28260000004</v>
      </c>
      <c r="D35" s="23">
        <v>844173.25220999995</v>
      </c>
      <c r="E35" s="24">
        <f t="shared" si="0"/>
        <v>99.866198431348153</v>
      </c>
    </row>
    <row r="36" spans="1:5" s="11" customFormat="1" x14ac:dyDescent="0.2">
      <c r="A36" s="9" t="s">
        <v>84</v>
      </c>
      <c r="B36" s="10" t="s">
        <v>85</v>
      </c>
      <c r="C36" s="21">
        <f>C37+C38</f>
        <v>58851.8</v>
      </c>
      <c r="D36" s="21">
        <f>D37+D38</f>
        <v>58371.790569999997</v>
      </c>
      <c r="E36" s="22">
        <f t="shared" si="0"/>
        <v>99.184375957914611</v>
      </c>
    </row>
    <row r="37" spans="1:5" ht="25.5" x14ac:dyDescent="0.2">
      <c r="A37" s="2" t="s">
        <v>34</v>
      </c>
      <c r="B37" s="3" t="s">
        <v>35</v>
      </c>
      <c r="C37" s="23">
        <v>29146.5</v>
      </c>
      <c r="D37" s="23">
        <v>28666.491259999999</v>
      </c>
      <c r="E37" s="24">
        <f t="shared" si="0"/>
        <v>98.353117046643675</v>
      </c>
    </row>
    <row r="38" spans="1:5" x14ac:dyDescent="0.2">
      <c r="A38" s="2" t="s">
        <v>36</v>
      </c>
      <c r="B38" s="3" t="s">
        <v>37</v>
      </c>
      <c r="C38" s="23">
        <v>29705.3</v>
      </c>
      <c r="D38" s="23">
        <v>29705.299309999999</v>
      </c>
      <c r="E38" s="24">
        <f t="shared" si="0"/>
        <v>99.999997677182179</v>
      </c>
    </row>
    <row r="39" spans="1:5" s="11" customFormat="1" x14ac:dyDescent="0.2">
      <c r="A39" s="9" t="s">
        <v>86</v>
      </c>
      <c r="B39" s="10" t="s">
        <v>87</v>
      </c>
      <c r="C39" s="25">
        <f>C40+C41+C44+C45+C42+C43</f>
        <v>23031290.498619996</v>
      </c>
      <c r="D39" s="21">
        <f>D40+D41+D44+D45+D42+D43</f>
        <v>22215268.160859998</v>
      </c>
      <c r="E39" s="22">
        <f t="shared" si="0"/>
        <v>96.456897029678416</v>
      </c>
    </row>
    <row r="40" spans="1:5" x14ac:dyDescent="0.2">
      <c r="A40" s="2" t="s">
        <v>38</v>
      </c>
      <c r="B40" s="3" t="s">
        <v>39</v>
      </c>
      <c r="C40" s="23">
        <v>7189759.0466099996</v>
      </c>
      <c r="D40" s="23">
        <v>7188317.0218399996</v>
      </c>
      <c r="E40" s="24">
        <f t="shared" si="0"/>
        <v>99.979943350526057</v>
      </c>
    </row>
    <row r="41" spans="1:5" x14ac:dyDescent="0.2">
      <c r="A41" s="2" t="s">
        <v>40</v>
      </c>
      <c r="B41" s="3" t="s">
        <v>41</v>
      </c>
      <c r="C41" s="23">
        <v>13020730.515040001</v>
      </c>
      <c r="D41" s="23">
        <v>12313707.52682</v>
      </c>
      <c r="E41" s="24">
        <f t="shared" si="0"/>
        <v>94.570020572936883</v>
      </c>
    </row>
    <row r="42" spans="1:5" s="12" customFormat="1" x14ac:dyDescent="0.2">
      <c r="A42" s="2" t="s">
        <v>94</v>
      </c>
      <c r="B42" s="3" t="s">
        <v>96</v>
      </c>
      <c r="C42" s="23">
        <v>1676821.17643</v>
      </c>
      <c r="D42" s="23">
        <v>1675869.3918399999</v>
      </c>
      <c r="E42" s="24">
        <f t="shared" si="0"/>
        <v>99.943238754174942</v>
      </c>
    </row>
    <row r="43" spans="1:5" s="12" customFormat="1" ht="25.5" x14ac:dyDescent="0.2">
      <c r="A43" s="2" t="s">
        <v>95</v>
      </c>
      <c r="B43" s="3" t="s">
        <v>97</v>
      </c>
      <c r="C43" s="23">
        <v>15050.26388</v>
      </c>
      <c r="D43" s="23">
        <v>15050.20564</v>
      </c>
      <c r="E43" s="24">
        <f t="shared" si="0"/>
        <v>99.999613030040763</v>
      </c>
    </row>
    <row r="44" spans="1:5" x14ac:dyDescent="0.2">
      <c r="A44" s="2" t="s">
        <v>42</v>
      </c>
      <c r="B44" s="3" t="s">
        <v>100</v>
      </c>
      <c r="C44" s="23">
        <v>175056.74651</v>
      </c>
      <c r="D44" s="23">
        <v>92547.306490000003</v>
      </c>
      <c r="E44" s="24">
        <f t="shared" si="0"/>
        <v>52.867032168173708</v>
      </c>
    </row>
    <row r="45" spans="1:5" x14ac:dyDescent="0.2">
      <c r="A45" s="2" t="s">
        <v>43</v>
      </c>
      <c r="B45" s="3" t="s">
        <v>44</v>
      </c>
      <c r="C45" s="23">
        <v>953872.75014999998</v>
      </c>
      <c r="D45" s="23">
        <v>929776.70822999999</v>
      </c>
      <c r="E45" s="24">
        <f t="shared" si="0"/>
        <v>97.473872493347685</v>
      </c>
    </row>
    <row r="46" spans="1:5" s="11" customFormat="1" x14ac:dyDescent="0.2">
      <c r="A46" s="9" t="s">
        <v>88</v>
      </c>
      <c r="B46" s="10" t="s">
        <v>93</v>
      </c>
      <c r="C46" s="21">
        <f>C47+C48</f>
        <v>1612736.52847</v>
      </c>
      <c r="D46" s="21">
        <f>D47+D48</f>
        <v>1609840.90252</v>
      </c>
      <c r="E46" s="22">
        <f t="shared" si="0"/>
        <v>99.820452634458093</v>
      </c>
    </row>
    <row r="47" spans="1:5" x14ac:dyDescent="0.2">
      <c r="A47" s="2" t="s">
        <v>45</v>
      </c>
      <c r="B47" s="3" t="s">
        <v>46</v>
      </c>
      <c r="C47" s="23">
        <v>1484242.21847</v>
      </c>
      <c r="D47" s="23">
        <v>1481347.2091099999</v>
      </c>
      <c r="E47" s="24">
        <f t="shared" si="0"/>
        <v>99.804950342742288</v>
      </c>
    </row>
    <row r="48" spans="1:5" x14ac:dyDescent="0.2">
      <c r="A48" s="2" t="s">
        <v>47</v>
      </c>
      <c r="B48" s="3" t="s">
        <v>48</v>
      </c>
      <c r="C48" s="23">
        <v>128494.31</v>
      </c>
      <c r="D48" s="23">
        <v>128493.69341000001</v>
      </c>
      <c r="E48" s="24">
        <f t="shared" si="0"/>
        <v>99.999520142175953</v>
      </c>
    </row>
    <row r="49" spans="1:5" s="11" customFormat="1" x14ac:dyDescent="0.2">
      <c r="A49" s="9" t="s">
        <v>89</v>
      </c>
      <c r="B49" s="10" t="s">
        <v>90</v>
      </c>
      <c r="C49" s="21">
        <f>C50+C51+C52+C53</f>
        <v>1629825.3848600001</v>
      </c>
      <c r="D49" s="25">
        <f>D50+D51+D52+D53</f>
        <v>1602065.44942</v>
      </c>
      <c r="E49" s="22">
        <f t="shared" si="0"/>
        <v>98.296754014394935</v>
      </c>
    </row>
    <row r="50" spans="1:5" x14ac:dyDescent="0.2">
      <c r="A50" s="2" t="s">
        <v>49</v>
      </c>
      <c r="B50" s="3" t="s">
        <v>50</v>
      </c>
      <c r="C50" s="23">
        <v>130671.07399999999</v>
      </c>
      <c r="D50" s="23">
        <v>130554.3005</v>
      </c>
      <c r="E50" s="24">
        <f t="shared" si="0"/>
        <v>99.910635539736987</v>
      </c>
    </row>
    <row r="51" spans="1:5" x14ac:dyDescent="0.2">
      <c r="A51" s="2" t="s">
        <v>51</v>
      </c>
      <c r="B51" s="3" t="s">
        <v>52</v>
      </c>
      <c r="C51" s="23">
        <v>610306.68041000003</v>
      </c>
      <c r="D51" s="23">
        <v>609295.16783000005</v>
      </c>
      <c r="E51" s="24">
        <f t="shared" si="0"/>
        <v>99.834261591349374</v>
      </c>
    </row>
    <row r="52" spans="1:5" x14ac:dyDescent="0.2">
      <c r="A52" s="2" t="s">
        <v>53</v>
      </c>
      <c r="B52" s="3" t="s">
        <v>54</v>
      </c>
      <c r="C52" s="23">
        <v>558770.19668000005</v>
      </c>
      <c r="D52" s="23">
        <v>535433.14544999995</v>
      </c>
      <c r="E52" s="24">
        <f t="shared" si="0"/>
        <v>95.823497500643384</v>
      </c>
    </row>
    <row r="53" spans="1:5" x14ac:dyDescent="0.2">
      <c r="A53" s="2" t="s">
        <v>55</v>
      </c>
      <c r="B53" s="3" t="s">
        <v>56</v>
      </c>
      <c r="C53" s="23">
        <v>330077.43377</v>
      </c>
      <c r="D53" s="23">
        <v>326782.83564</v>
      </c>
      <c r="E53" s="24">
        <f t="shared" si="0"/>
        <v>99.001871139032275</v>
      </c>
    </row>
    <row r="54" spans="1:5" s="11" customFormat="1" x14ac:dyDescent="0.2">
      <c r="A54" s="9" t="s">
        <v>91</v>
      </c>
      <c r="B54" s="10" t="s">
        <v>92</v>
      </c>
      <c r="C54" s="25">
        <f>C55+C56+C58+C57</f>
        <v>1647884.2564300001</v>
      </c>
      <c r="D54" s="21">
        <f>D55+D56+D58+D57</f>
        <v>1475828.25079</v>
      </c>
      <c r="E54" s="22">
        <f t="shared" si="0"/>
        <v>89.558975093751741</v>
      </c>
    </row>
    <row r="55" spans="1:5" x14ac:dyDescent="0.2">
      <c r="A55" s="2" t="s">
        <v>57</v>
      </c>
      <c r="B55" s="3" t="s">
        <v>58</v>
      </c>
      <c r="C55" s="23">
        <v>183359.00153000001</v>
      </c>
      <c r="D55" s="23">
        <v>173866.90917999999</v>
      </c>
      <c r="E55" s="24">
        <f t="shared" si="0"/>
        <v>94.823219874238362</v>
      </c>
    </row>
    <row r="56" spans="1:5" x14ac:dyDescent="0.2">
      <c r="A56" s="2" t="s">
        <v>59</v>
      </c>
      <c r="B56" s="3" t="s">
        <v>60</v>
      </c>
      <c r="C56" s="23">
        <v>33979.636599999998</v>
      </c>
      <c r="D56" s="23">
        <v>33940.40698</v>
      </c>
      <c r="E56" s="24">
        <f t="shared" si="0"/>
        <v>99.884549618756083</v>
      </c>
    </row>
    <row r="57" spans="1:5" s="12" customFormat="1" x14ac:dyDescent="0.2">
      <c r="A57" s="2" t="s">
        <v>98</v>
      </c>
      <c r="B57" s="3" t="s">
        <v>99</v>
      </c>
      <c r="C57" s="23">
        <v>1361137.9853000001</v>
      </c>
      <c r="D57" s="23">
        <v>1198619.2977</v>
      </c>
      <c r="E57" s="24">
        <f t="shared" si="0"/>
        <v>88.06008726850861</v>
      </c>
    </row>
    <row r="58" spans="1:5" x14ac:dyDescent="0.2">
      <c r="A58" s="2" t="s">
        <v>61</v>
      </c>
      <c r="B58" s="3" t="s">
        <v>62</v>
      </c>
      <c r="C58" s="23">
        <v>69407.633000000002</v>
      </c>
      <c r="D58" s="23">
        <v>69401.636929999993</v>
      </c>
      <c r="E58" s="24">
        <f t="shared" si="0"/>
        <v>99.99136107983972</v>
      </c>
    </row>
    <row r="59" spans="1:5" s="14" customFormat="1" x14ac:dyDescent="0.2">
      <c r="A59" s="9" t="s">
        <v>105</v>
      </c>
      <c r="B59" s="10" t="s">
        <v>106</v>
      </c>
      <c r="C59" s="21">
        <f>C60</f>
        <v>3056.03</v>
      </c>
      <c r="D59" s="21">
        <f>D60</f>
        <v>3056.0291000000002</v>
      </c>
      <c r="E59" s="22">
        <f t="shared" si="0"/>
        <v>99.999970550027328</v>
      </c>
    </row>
    <row r="60" spans="1:5" s="14" customFormat="1" ht="25.5" x14ac:dyDescent="0.2">
      <c r="A60" s="2" t="s">
        <v>107</v>
      </c>
      <c r="B60" s="3" t="s">
        <v>108</v>
      </c>
      <c r="C60" s="23">
        <v>3056.03</v>
      </c>
      <c r="D60" s="23">
        <v>3056.0291000000002</v>
      </c>
      <c r="E60" s="24">
        <f t="shared" si="0"/>
        <v>99.999970550027328</v>
      </c>
    </row>
    <row r="61" spans="1:5" s="11" customFormat="1" x14ac:dyDescent="0.2">
      <c r="A61" s="4" t="s">
        <v>63</v>
      </c>
      <c r="B61" s="5"/>
      <c r="C61" s="28">
        <f>C54+C49+C46+C39+C36+C30+C23+C19+C10+C59</f>
        <v>59554819.732429996</v>
      </c>
      <c r="D61" s="28">
        <f>D54+D49+D46+D39+D36+D30+D23+D19+D10+D59</f>
        <v>56907456.562800005</v>
      </c>
      <c r="E61" s="22">
        <f>D61/C61*100</f>
        <v>95.554745725830159</v>
      </c>
    </row>
  </sheetData>
  <autoFilter ref="A9:E61"/>
  <mergeCells count="4">
    <mergeCell ref="A7:C7"/>
    <mergeCell ref="A5:E5"/>
    <mergeCell ref="C2:E2"/>
    <mergeCell ref="C1:E1"/>
  </mergeCells>
  <pageMargins left="0.23622047244094491" right="0.23622047244094491" top="0.15748031496062992" bottom="0.98425196850393704" header="0.51181102362204722" footer="0.51181102362204722"/>
  <pageSetup paperSize="9" scale="9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Перевалова Екатерина Александровна</cp:lastModifiedBy>
  <cp:lastPrinted>2024-03-26T10:20:15Z</cp:lastPrinted>
  <dcterms:created xsi:type="dcterms:W3CDTF">2015-02-26T10:04:42Z</dcterms:created>
  <dcterms:modified xsi:type="dcterms:W3CDTF">2024-03-26T10:20:18Z</dcterms:modified>
</cp:coreProperties>
</file>