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6-2028" sheetId="1" state="visible" r:id="rId1"/>
  </sheets>
  <definedNames>
    <definedName name="_xlnm._FilterDatabase" localSheetId="0" hidden="1">'2026-2028'!$A$10:$I$148</definedName>
    <definedName name="Print_Titles" localSheetId="0" hidden="0">'2026-2028'!$9:$10</definedName>
    <definedName name="_xlnm.Print_Area" localSheetId="0" hidden="0">'2026-2028'!$A$1:$F$147</definedName>
    <definedName name="_xlnm._FilterDatabase" localSheetId="0" hidden="1">'2026-2028'!$A$10:$I$148</definedName>
  </definedNames>
  <calcPr/>
</workbook>
</file>

<file path=xl/sharedStrings.xml><?xml version="1.0" encoding="utf-8"?>
<sst xmlns="http://schemas.openxmlformats.org/spreadsheetml/2006/main" count="246" uniqueCount="246">
  <si>
    <t xml:space="preserve">ПРИЛОЖЕНИЕ 3</t>
  </si>
  <si>
    <t xml:space="preserve">к решению</t>
  </si>
  <si>
    <t xml:space="preserve">Пермской городской Думы</t>
  </si>
  <si>
    <t>ПЕРЕЧЕНЬ</t>
  </si>
  <si>
    <t xml:space="preserve">объектов капитального строительства муниципальной собственности и объектов недвижимого имущества, приобретаемых в муниципальную собственность, на 2026 год и на плановый период 2027 и 2028 годов</t>
  </si>
  <si>
    <t xml:space="preserve">тыс. руб.</t>
  </si>
  <si>
    <t xml:space="preserve">№ п/п</t>
  </si>
  <si>
    <t>Объект</t>
  </si>
  <si>
    <t>Исполнитель</t>
  </si>
  <si>
    <t xml:space="preserve">2026 год</t>
  </si>
  <si>
    <t xml:space="preserve">2027 год</t>
  </si>
  <si>
    <t xml:space="preserve">2028 год</t>
  </si>
  <si>
    <t>Образование</t>
  </si>
  <si>
    <t xml:space="preserve">в том числе:</t>
  </si>
  <si>
    <t xml:space="preserve">местный бюджет</t>
  </si>
  <si>
    <t>0</t>
  </si>
  <si>
    <t xml:space="preserve">бюджет Пермского края</t>
  </si>
  <si>
    <t xml:space="preserve">федеральный бюджет</t>
  </si>
  <si>
    <t xml:space="preserve">безвозмездные поступления</t>
  </si>
  <si>
    <t>1.</t>
  </si>
  <si>
    <t xml:space="preserve">Строительство здания общеобразовательного учреждения в Ленинском районе города Перми</t>
  </si>
  <si>
    <t xml:space="preserve">Управление капитального строительства</t>
  </si>
  <si>
    <t>0720141970</t>
  </si>
  <si>
    <t>07201SН070</t>
  </si>
  <si>
    <t>2.</t>
  </si>
  <si>
    <t xml:space="preserve">Строительство здания общеобразовательного учреждения в Индустриальном районе города Перми</t>
  </si>
  <si>
    <t xml:space="preserve">Департамент образования</t>
  </si>
  <si>
    <t>071Ю450490</t>
  </si>
  <si>
    <t>3.</t>
  </si>
  <si>
    <t>4.</t>
  </si>
  <si>
    <t xml:space="preserve">Строительство нового корпуса МАОУ «Инженерная школа» г. Перми по ул. Академика Веденеева</t>
  </si>
  <si>
    <t>0720141680</t>
  </si>
  <si>
    <t>5.</t>
  </si>
  <si>
    <t xml:space="preserve">Строительство здания общеобразовательного учреждения по адресу: г. Пермь, ул. Ветлужская</t>
  </si>
  <si>
    <t>0720141660</t>
  </si>
  <si>
    <t>6.</t>
  </si>
  <si>
    <t xml:space="preserve">Строительство спортивного зала МАОУ «СОШ № 79» г. Перми</t>
  </si>
  <si>
    <t>0730142640</t>
  </si>
  <si>
    <t xml:space="preserve">Жилищно-коммунальное хозяйство</t>
  </si>
  <si>
    <t>7.</t>
  </si>
  <si>
    <t xml:space="preserve">Реконструкция системы очистки сточных вод в микрорайоне «Крым» Кировского района города Перми</t>
  </si>
  <si>
    <t>1330141090</t>
  </si>
  <si>
    <t>8.</t>
  </si>
  <si>
    <t xml:space="preserve">Строительство водопроводных сетей в микрорайоне «Вышка-1» Мотовилихинского района города Перми</t>
  </si>
  <si>
    <t>1330141220</t>
  </si>
  <si>
    <t>9.</t>
  </si>
  <si>
    <t xml:space="preserve">Строительство водопроводных сетей в микрорайоне Турбино</t>
  </si>
  <si>
    <t>1330141770</t>
  </si>
  <si>
    <t>10.</t>
  </si>
  <si>
    <t xml:space="preserve">Строительство водопроводных сетей в микрорайоне Левшино</t>
  </si>
  <si>
    <t>1330142000</t>
  </si>
  <si>
    <t>11.</t>
  </si>
  <si>
    <t xml:space="preserve">Реконструкция канализационной насосной станции «Речник» Дзержинского района города Перми</t>
  </si>
  <si>
    <t>1330142360</t>
  </si>
  <si>
    <t>12.</t>
  </si>
  <si>
    <t xml:space="preserve">Строительство сетей водоснабжения в микрорайоне «Заозерье» для земельных участков многодетных семей</t>
  </si>
  <si>
    <t>1330143480</t>
  </si>
  <si>
    <t>13.</t>
  </si>
  <si>
    <t xml:space="preserve">Строительство водопроводных сетей в микрорайоне Энергетик</t>
  </si>
  <si>
    <t>1330142010</t>
  </si>
  <si>
    <t>14.</t>
  </si>
  <si>
    <t xml:space="preserve">Строительство водопроводных сетей в микрорайоне Январский</t>
  </si>
  <si>
    <t>1330142060</t>
  </si>
  <si>
    <t>15.</t>
  </si>
  <si>
    <t xml:space="preserve">Строительство напорной канализации по отводу дождевых стоков от здания по ул. Маяковского, 57</t>
  </si>
  <si>
    <t>1330142100</t>
  </si>
  <si>
    <t>16.</t>
  </si>
  <si>
    <t xml:space="preserve">Строительство водопроводных сетей в микрорайоне Чапаевский</t>
  </si>
  <si>
    <t>1330142110</t>
  </si>
  <si>
    <t>17.</t>
  </si>
  <si>
    <t xml:space="preserve">Строительство сети водоотведения в микрорайоне Юбилейный по ул. Братская</t>
  </si>
  <si>
    <t>1330142130</t>
  </si>
  <si>
    <t>18.</t>
  </si>
  <si>
    <t xml:space="preserve">Строительство альтернативного источника в виде блочно-модульной котельной для снабжения тепловой энергией многоквартирных домов по адресам: шоссе Космонавтов, 322, 324, 326, 326а, 330</t>
  </si>
  <si>
    <t>1330142140</t>
  </si>
  <si>
    <t>19.</t>
  </si>
  <si>
    <t xml:space="preserve">Реконструкция котельных в городе Перми</t>
  </si>
  <si>
    <t xml:space="preserve">Департамент жилищно-коммунального хозяйства</t>
  </si>
  <si>
    <t>1320397521</t>
  </si>
  <si>
    <t>20.</t>
  </si>
  <si>
    <t xml:space="preserve">Реконструкция тепловых сетей в городе Перми</t>
  </si>
  <si>
    <t>1320397522</t>
  </si>
  <si>
    <t>21.</t>
  </si>
  <si>
    <t xml:space="preserve">Техническая модернизация объекта хозяйственного назначения. Реконструкция старого и нового машинных залов, РУ-6кВ, внутриплощадочных сетей. 1 этап реконструкция старого машинного зала</t>
  </si>
  <si>
    <t>1320397523</t>
  </si>
  <si>
    <t>22.</t>
  </si>
  <si>
    <t xml:space="preserve">Реконструкция второй нитки водовода от водовода Гайва-Закамск от НС «подкачка Гайва»  до НС Северная</t>
  </si>
  <si>
    <t>1320397524</t>
  </si>
  <si>
    <t>23.</t>
  </si>
  <si>
    <t xml:space="preserve">Строительство второй нитки водовода Д-400 мм от ул.Репина до ВНС "Северная" (ул. Кабельщиков, 21) и блокировочной сети водопровода от водовода Д-400 мм по ул. Кабельщиков до сети водопровода Д-200 мм по ул. Карбышева</t>
  </si>
  <si>
    <t>1320397525</t>
  </si>
  <si>
    <t>24.</t>
  </si>
  <si>
    <t xml:space="preserve">Реконструкция сетей водоснабжения Кировского района и правобережной части Орджоникидзевского района г. Перми</t>
  </si>
  <si>
    <t>1320397526</t>
  </si>
  <si>
    <t>25.</t>
  </si>
  <si>
    <t xml:space="preserve">Приобретение объекта в муниципальную собственность «Сети канализации, водоснабжения по адресу: г. Пермь, Индустриальный район, по ул. Карпинского, 110»</t>
  </si>
  <si>
    <t>1330142250</t>
  </si>
  <si>
    <t>26.</t>
  </si>
  <si>
    <t xml:space="preserve">Приобретение объекта в муниципальную собственность «Тепловая сеть жилищного комплекса: шоссе Космонавтов, 322, шоссе Космонавтов, 324, шоссе Космонавтов, 326, шоссе Космонавтов, 326А, шоссе Космонавтов, 330»</t>
  </si>
  <si>
    <t>1330142260</t>
  </si>
  <si>
    <t>27.</t>
  </si>
  <si>
    <t xml:space="preserve">Приобретение жилых помещений для реализации мероприятий, связанных с переселением граждан из непригодного для проживания и аварийного жилищного фонда</t>
  </si>
  <si>
    <t xml:space="preserve">Управление жилищных отношений</t>
  </si>
  <si>
    <t xml:space="preserve">1530121480, 15301214С0, 15201SЖ310</t>
  </si>
  <si>
    <t>151И267483</t>
  </si>
  <si>
    <t>28.</t>
  </si>
  <si>
    <t xml:space="preserve"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</si>
  <si>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153022С080</t>
  </si>
  <si>
    <t>29.</t>
  </si>
  <si>
    <t xml:space="preserve"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</si>
  <si>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15302R0820</t>
  </si>
  <si>
    <t xml:space="preserve">Внешнее благоустройство</t>
  </si>
  <si>
    <t>30.</t>
  </si>
  <si>
    <t xml:space="preserve">Строительство городского питомника растений на земельном участке с кадастровым номером 59:01:0000000:91384</t>
  </si>
  <si>
    <t>1430143570</t>
  </si>
  <si>
    <t>31.</t>
  </si>
  <si>
    <t xml:space="preserve">Строительство надземного пешеходного перехода «Шпагина» г. Пермь </t>
  </si>
  <si>
    <t xml:space="preserve">Департамент дорог и благоустройства </t>
  </si>
  <si>
    <t>10202SЖ412</t>
  </si>
  <si>
    <t>32.</t>
  </si>
  <si>
    <t xml:space="preserve">Строительство крематория на кладбище «Восточное» города Перми</t>
  </si>
  <si>
    <t>1030441120</t>
  </si>
  <si>
    <t xml:space="preserve">Дорожное хозяйство</t>
  </si>
  <si>
    <t xml:space="preserve">дорожный фонд Пермского края</t>
  </si>
  <si>
    <t>33.</t>
  </si>
  <si>
    <t xml:space="preserve">Реконструкция автомобильной дороги по ул. Н. Островского на участке от ул. Революции до ул. Белинского</t>
  </si>
  <si>
    <t xml:space="preserve">Департамент дорог и благоустройства</t>
  </si>
  <si>
    <t> </t>
  </si>
  <si>
    <t>10201SД110</t>
  </si>
  <si>
    <t>34.</t>
  </si>
  <si>
    <t xml:space="preserve">Строительство подъездной дороги до лыжно-биатлонного комплекса, расположенного по адресу г. Пермь, ул. Спортивная, 22 («Пермские медведи»)</t>
  </si>
  <si>
    <t>35.</t>
  </si>
  <si>
    <t xml:space="preserve">Строительство автомобильной дороги по ул. Монастырской на участке от площади Трех столетий до территории Мотовилихинских заводов</t>
  </si>
  <si>
    <t xml:space="preserve">103019Д017, 10201SД110</t>
  </si>
  <si>
    <t>36.</t>
  </si>
  <si>
    <t xml:space="preserve">Реконструкция ул. Карпинского от ул. Архитектора Свиязева до ул. Космонавта Леонова</t>
  </si>
  <si>
    <t>103019Д010</t>
  </si>
  <si>
    <t>37.</t>
  </si>
  <si>
    <t xml:space="preserve">Строительство автомобильной дороги по ул. Агатовой</t>
  </si>
  <si>
    <t>103019Д011</t>
  </si>
  <si>
    <t>38.</t>
  </si>
  <si>
    <t xml:space="preserve">Строительство автомобильной дороги по ул. Углеуральской</t>
  </si>
  <si>
    <t>103019Д012</t>
  </si>
  <si>
    <t>39.</t>
  </si>
  <si>
    <t xml:space="preserve">Строительство очистных сооружений и водоотвода ливневых стоков по ул. Куйбышева, 1 от ул. Петропавловской до выпуска</t>
  </si>
  <si>
    <t>103019Д014</t>
  </si>
  <si>
    <t>40.</t>
  </si>
  <si>
    <t xml:space="preserve">Строительство очистных сооружений и водоотвода ливневых стоков по ул. Куфонина от ул. Трамвайной до ул. Подлесной до выпуска</t>
  </si>
  <si>
    <t>103019Д015</t>
  </si>
  <si>
    <t>41.</t>
  </si>
  <si>
    <t xml:space="preserve">Строительство проезда от автомобильной дороги по ул. Советской до объекта регионального значения «Культурно-рекреационное пространство»</t>
  </si>
  <si>
    <t>103019Д021</t>
  </si>
  <si>
    <t>42.</t>
  </si>
  <si>
    <t xml:space="preserve">Строительство автомобильной дороги по Ивинскому проспекту</t>
  </si>
  <si>
    <t>103019Д024</t>
  </si>
  <si>
    <t>43.</t>
  </si>
  <si>
    <t xml:space="preserve">Строительство проезда на участке от ул. Уральской до ул. Степана Разина</t>
  </si>
  <si>
    <t>103019Д016</t>
  </si>
  <si>
    <t>44.</t>
  </si>
  <si>
    <t xml:space="preserve">Реконструкция Комсомольского проспекта от ул. Ленина до ул. Екатерининской по нечетной стороне, Тр-5в</t>
  </si>
  <si>
    <t>103019Д025</t>
  </si>
  <si>
    <t>45.</t>
  </si>
  <si>
    <t xml:space="preserve">Строительство улично-дорожной сети на участке от ул. Уинской до ул. А. Гайдара </t>
  </si>
  <si>
    <t>103019Д026</t>
  </si>
  <si>
    <t xml:space="preserve">Физическая культура и спорт</t>
  </si>
  <si>
    <t>46.</t>
  </si>
  <si>
    <t xml:space="preserve">Реконструкция ледовой арены МАУ ДО «ДЮЦ «Здоровье»</t>
  </si>
  <si>
    <t>0530141300</t>
  </si>
  <si>
    <t>47.</t>
  </si>
  <si>
    <t xml:space="preserve">Реконструкция физкультурно-оздоровительного комплекса по адресу: г. Пермь, ул. Рабочая, 9</t>
  </si>
  <si>
    <t>05301SФ280</t>
  </si>
  <si>
    <t xml:space="preserve">Общественная безопасность</t>
  </si>
  <si>
    <t>48.</t>
  </si>
  <si>
    <t xml:space="preserve">Строительство пожарного резервуара в микрорайоне Новобродовский Свердловского района города Перми</t>
  </si>
  <si>
    <t>0230141650</t>
  </si>
  <si>
    <t>49.</t>
  </si>
  <si>
    <t xml:space="preserve">Строительство пожарного резервуара в микрорайоне Бахаревка на пересечении ул. 1-й Бахаревской и ул. Пристанционной Свердловского района города Перми</t>
  </si>
  <si>
    <t>0230143170</t>
  </si>
  <si>
    <t>50.</t>
  </si>
  <si>
    <t xml:space="preserve">Строительство пожарного резервуара по ул. Мореходной Кировского района города Перми</t>
  </si>
  <si>
    <t>0230142090</t>
  </si>
  <si>
    <t>51.</t>
  </si>
  <si>
    <t xml:space="preserve">Строительство пожарного резервуара в микрорайоне Средняя Курья по ул. Торфяной Ленинского района города Перми</t>
  </si>
  <si>
    <t>0230142120</t>
  </si>
  <si>
    <t>52.</t>
  </si>
  <si>
    <t xml:space="preserve">Строительство пожарного резервуара по ул. Островского поселка Новые Ляды города Перми</t>
  </si>
  <si>
    <t>0230142080</t>
  </si>
  <si>
    <t>53.</t>
  </si>
  <si>
    <t xml:space="preserve">Строительство пожарного резервуара в микрорайоне Вышка-2 по ул. Омской Мотовилихинского района города Перми</t>
  </si>
  <si>
    <t>0230143620</t>
  </si>
  <si>
    <t>54.</t>
  </si>
  <si>
    <t xml:space="preserve">Строительство пожарного резервуара в микрорайоне Липовая Гора 
по ул. 4-й Липогорской Свердловского района города Перми</t>
  </si>
  <si>
    <t>0230143610</t>
  </si>
  <si>
    <t>55.</t>
  </si>
  <si>
    <t xml:space="preserve">Строительство пожарного резервуара в микрорайоне Химики Орджоникидзевского района города Перми</t>
  </si>
  <si>
    <t>0230143630</t>
  </si>
  <si>
    <t>56.</t>
  </si>
  <si>
    <t xml:space="preserve">Строительство пожарного резервуара в микрорайоне Пихтовая стрелка Мотовилихинского района города Перми</t>
  </si>
  <si>
    <t>0230141890</t>
  </si>
  <si>
    <t>57.</t>
  </si>
  <si>
    <t xml:space="preserve">Строительство пожарного резервуара в микрорайоне Акуловский 
по ул. Красноборская Дзержинского района города Перми</t>
  </si>
  <si>
    <t>0230141900</t>
  </si>
  <si>
    <t>58.</t>
  </si>
  <si>
    <t xml:space="preserve">Строительство пожарного резервуара в микрорайоне Верхняя Васильевка Орджоникидзевского района города Перми</t>
  </si>
  <si>
    <t>0230141920</t>
  </si>
  <si>
    <t>59.</t>
  </si>
  <si>
    <t xml:space="preserve">Строительство пожарного резервуара в микрорайоне Нижняя Васильевка Орджоникидзевского района города Перми</t>
  </si>
  <si>
    <t>0230141960</t>
  </si>
  <si>
    <t>60.</t>
  </si>
  <si>
    <t xml:space="preserve">Строительство пожарного резервуара в микрорайоне Верхнемуллинский по ул. 2-я Открытая Индустриального района города Перми</t>
  </si>
  <si>
    <t>0230141930</t>
  </si>
  <si>
    <t>61.</t>
  </si>
  <si>
    <t xml:space="preserve">Строительство пожарного резервуара в микрорайоне Свободный Орджоникидзевского района города Перми</t>
  </si>
  <si>
    <t>0230141940</t>
  </si>
  <si>
    <t>62.</t>
  </si>
  <si>
    <t xml:space="preserve">Строительство пожарного резервуара в микрорайоне Новые Водники (частный сектор) Кировского района города Перми</t>
  </si>
  <si>
    <t>0230142170</t>
  </si>
  <si>
    <t>63.</t>
  </si>
  <si>
    <t xml:space="preserve">Строительство пожарного резервуара в поселке Соболи Свердловского района города Перми</t>
  </si>
  <si>
    <t>0230142180</t>
  </si>
  <si>
    <t>64.</t>
  </si>
  <si>
    <t xml:space="preserve">Строительство пожарного резервуара в микрорайоне Заостровка (Мулянка) Дзержинского района города Перми</t>
  </si>
  <si>
    <t>0230142190</t>
  </si>
  <si>
    <t>65.</t>
  </si>
  <si>
    <t xml:space="preserve">Строительство пожарного резервуара в поселке Голый Мыс Свердловского района города Перми</t>
  </si>
  <si>
    <t>0230142200</t>
  </si>
  <si>
    <t>66.</t>
  </si>
  <si>
    <t xml:space="preserve">Строительство пожарного резервуара в микрорайоне Крым (частный сектор) Кировского района города Перми</t>
  </si>
  <si>
    <t>0230142210</t>
  </si>
  <si>
    <t>67.</t>
  </si>
  <si>
    <t xml:space="preserve">Строительство пожарного резервуара в поселке Ширяиха Орджоникидзевского района города Перми</t>
  </si>
  <si>
    <t>0230142220</t>
  </si>
  <si>
    <t>68.</t>
  </si>
  <si>
    <t xml:space="preserve">Строительство пожарного резервуара в микрорайоне Язовая Мотовилихинского района города Перми</t>
  </si>
  <si>
    <t>0230142230</t>
  </si>
  <si>
    <t xml:space="preserve">Прочие объекты</t>
  </si>
  <si>
    <t>69.</t>
  </si>
  <si>
    <t xml:space="preserve">Строительство нежилого здания под размещение общественного центра по адресу: г. Пермь, Свердловский район, ул. Бродовское кольцо (микрорайон Новобродовский)</t>
  </si>
  <si>
    <t>0130141720</t>
  </si>
  <si>
    <t>70.</t>
  </si>
  <si>
    <t xml:space="preserve">Строительство нежилого здания под размещение общественного центра по адресу: г. Пермь, Орджоникидзевский район, ул. Кубанская (микрорайон Январский)</t>
  </si>
  <si>
    <t>0130141750</t>
  </si>
  <si>
    <t>Всего:</t>
  </si>
  <si>
    <t xml:space="preserve">в том числе</t>
  </si>
  <si>
    <t xml:space="preserve">в разрезе исполнителей</t>
  </si>
  <si>
    <t xml:space="preserve">Управление капитального строительства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</si>
</sst>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#,##0.000"/>
    <numFmt numFmtId="161" formatCode="#,##0.0"/>
  </numFmts>
  <fonts count="5">
    <font>
      <sz val="10.000000"/>
      <color theme="1"/>
      <name val="Arial Cyr"/>
    </font>
    <font>
      <sz val="14.000000"/>
      <name val="Times New Roman"/>
    </font>
    <font>
      <sz val="12.000000"/>
      <name val="Times New Roman"/>
    </font>
    <font>
      <b/>
      <sz val="14.000000"/>
      <name val="Times New Roman"/>
    </font>
    <font>
      <b/>
      <sz val="12.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 tint="0"/>
        <bgColor theme="0" tint="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21">
    <xf fontId="0" fillId="0" borderId="0" numFmtId="0" xfId="0"/>
    <xf fontId="1" fillId="2" borderId="0" numFmtId="0" xfId="0" applyFont="1" applyFill="1"/>
    <xf fontId="1" fillId="2" borderId="0" numFmtId="0" xfId="0" applyFont="1" applyFill="1" applyAlignment="1">
      <alignment horizontal="left"/>
    </xf>
    <xf fontId="1" fillId="2" borderId="0" numFmtId="0" xfId="0" applyFont="1" applyFill="1" applyAlignment="1">
      <alignment horizontal="center" vertical="center"/>
    </xf>
    <xf fontId="2" fillId="2" borderId="0" numFmtId="49" xfId="0" applyNumberFormat="1" applyFont="1" applyFill="1" applyAlignment="1">
      <alignment horizontal="left" vertical="center"/>
    </xf>
    <xf fontId="1" fillId="2" borderId="0" numFmtId="49" xfId="0" applyNumberFormat="1" applyFont="1" applyFill="1" applyAlignment="1">
      <alignment horizontal="left" vertical="center"/>
    </xf>
    <xf fontId="1" fillId="2" borderId="0" numFmtId="0" xfId="0" applyFont="1" applyFill="1" applyAlignment="1">
      <alignment horizontal="right" vertical="center"/>
    </xf>
    <xf fontId="3" fillId="2" borderId="0" numFmtId="0" xfId="0" applyFont="1" applyFill="1" applyAlignment="1">
      <alignment horizontal="center" vertical="center" wrapText="1"/>
    </xf>
    <xf fontId="1" fillId="2" borderId="0" numFmtId="0" xfId="0" applyFont="1" applyFill="1" applyAlignment="1">
      <alignment horizontal="left" vertical="center" wrapText="1"/>
    </xf>
    <xf fontId="1" fillId="2" borderId="0" numFmtId="0" xfId="0" applyFont="1" applyFill="1" applyAlignment="1">
      <alignment horizontal="right" vertical="center" wrapText="1"/>
    </xf>
    <xf fontId="1" fillId="2" borderId="0" numFmtId="0" xfId="0" applyFont="1" applyFill="1" applyAlignment="1">
      <alignment vertical="center" wrapText="1"/>
    </xf>
    <xf fontId="2" fillId="2" borderId="0" numFmtId="49" xfId="0" applyNumberFormat="1" applyFont="1" applyFill="1" applyAlignment="1">
      <alignment horizontal="left" vertical="center" wrapText="1"/>
    </xf>
    <xf fontId="1" fillId="2" borderId="0" numFmtId="0" xfId="0" applyFont="1" applyFill="1" applyAlignment="1">
      <alignment horizontal="center" vertical="center" wrapText="1"/>
    </xf>
    <xf fontId="3" fillId="2" borderId="0" numFmtId="0" xfId="0" applyFont="1" applyFill="1" applyAlignment="1">
      <alignment horizontal="center" vertical="top" wrapText="1"/>
    </xf>
    <xf fontId="1" fillId="2" borderId="0" numFmtId="0" xfId="0" applyFont="1" applyFill="1" applyAlignment="1">
      <alignment horizontal="left" vertical="center"/>
    </xf>
    <xf fontId="1" fillId="2" borderId="1" numFmtId="0" xfId="0" applyFont="1" applyFill="1" applyBorder="1" applyAlignment="1">
      <alignment horizontal="center" vertical="center" wrapText="1"/>
    </xf>
    <xf fontId="1" fillId="2" borderId="2" numFmtId="160" xfId="0" applyNumberFormat="1" applyFont="1" applyFill="1" applyBorder="1" applyAlignment="1">
      <alignment horizontal="center" vertical="center" wrapText="1"/>
    </xf>
    <xf fontId="1" fillId="2" borderId="1" numFmtId="160" xfId="0" applyNumberFormat="1" applyFont="1" applyFill="1" applyBorder="1" applyAlignment="1">
      <alignment horizontal="center" vertical="center" wrapText="1"/>
    </xf>
    <xf fontId="1" fillId="2" borderId="1" numFmtId="0" xfId="0" applyFont="1" applyFill="1" applyBorder="1" applyAlignment="1">
      <alignment horizontal="center"/>
    </xf>
    <xf fontId="1" fillId="2" borderId="1" numFmtId="0" xfId="0" applyFont="1" applyFill="1" applyBorder="1" applyAlignment="1">
      <alignment horizontal="center" vertical="center"/>
    </xf>
    <xf fontId="1" fillId="2" borderId="3" numFmtId="160" xfId="0" applyNumberFormat="1" applyFont="1" applyFill="1" applyBorder="1" applyAlignment="1">
      <alignment horizontal="center" vertical="center" wrapText="1"/>
    </xf>
    <xf fontId="1" fillId="2" borderId="1" numFmtId="160" xfId="0" applyNumberFormat="1" applyFont="1" applyFill="1" applyBorder="1" applyAlignment="1">
      <alignment horizontal="center" vertical="center"/>
    </xf>
    <xf fontId="3" fillId="2" borderId="0" numFmtId="0" xfId="0" applyFont="1" applyFill="1" applyAlignment="1">
      <alignment vertical="center"/>
    </xf>
    <xf fontId="3" fillId="2" borderId="4" numFmtId="0" xfId="0" applyFont="1" applyFill="1" applyBorder="1" applyAlignment="1">
      <alignment horizontal="center" vertical="center"/>
    </xf>
    <xf fontId="3" fillId="2" borderId="1" numFmtId="49" xfId="0" applyNumberFormat="1" applyFont="1" applyFill="1" applyBorder="1" applyAlignment="1">
      <alignment horizontal="left" shrinkToFit="1" vertical="center"/>
    </xf>
    <xf fontId="3" fillId="2" borderId="1" numFmtId="49" xfId="0" applyNumberFormat="1" applyFont="1" applyFill="1" applyBorder="1" applyAlignment="1">
      <alignment horizontal="left" vertical="center"/>
    </xf>
    <xf fontId="3" fillId="2" borderId="5" numFmtId="161" xfId="0" applyNumberFormat="1" applyFont="1" applyFill="1" applyBorder="1" applyAlignment="1">
      <alignment horizontal="right" vertical="center"/>
    </xf>
    <xf fontId="4" fillId="2" borderId="0" numFmtId="49" xfId="0" applyNumberFormat="1" applyFont="1" applyFill="1" applyAlignment="1">
      <alignment horizontal="left" vertical="center"/>
    </xf>
    <xf fontId="3" fillId="2" borderId="0" numFmtId="49" xfId="0" applyNumberFormat="1" applyFont="1" applyFill="1" applyAlignment="1">
      <alignment horizontal="left" vertical="center"/>
    </xf>
    <xf fontId="1" fillId="2" borderId="6" numFmtId="0" xfId="0" applyFont="1" applyFill="1" applyBorder="1" applyAlignment="1">
      <alignment horizontal="center" vertical="top"/>
    </xf>
    <xf fontId="1" fillId="2" borderId="5" numFmtId="49" xfId="0" applyNumberFormat="1" applyFont="1" applyFill="1" applyBorder="1" applyAlignment="1">
      <alignment horizontal="left" vertical="top"/>
    </xf>
    <xf fontId="1" fillId="2" borderId="1" numFmtId="49" xfId="0" applyNumberFormat="1" applyFont="1" applyFill="1" applyBorder="1" applyAlignment="1">
      <alignment horizontal="left" vertical="top"/>
    </xf>
    <xf fontId="1" fillId="2" borderId="5" numFmtId="161" xfId="0" applyNumberFormat="1" applyFont="1" applyFill="1" applyBorder="1" applyAlignment="1">
      <alignment horizontal="right" vertical="center"/>
    </xf>
    <xf fontId="1" fillId="3" borderId="0" numFmtId="0" xfId="0" applyFont="1" applyFill="1"/>
    <xf fontId="1" fillId="3" borderId="1" numFmtId="0" xfId="0" applyFont="1" applyFill="1" applyBorder="1" applyAlignment="1">
      <alignment horizontal="center" vertical="top"/>
    </xf>
    <xf fontId="1" fillId="3" borderId="4" numFmtId="49" xfId="0" applyNumberFormat="1" applyFont="1" applyFill="1" applyBorder="1" applyAlignment="1">
      <alignment vertical="top" wrapText="1"/>
    </xf>
    <xf fontId="1" fillId="3" borderId="4" numFmtId="160" xfId="0" applyNumberFormat="1" applyFont="1" applyFill="1" applyBorder="1" applyAlignment="1">
      <alignment vertical="top"/>
    </xf>
    <xf fontId="1" fillId="3" borderId="2" numFmtId="161" xfId="0" applyNumberFormat="1" applyFont="1" applyFill="1" applyBorder="1" applyAlignment="1">
      <alignment horizontal="right"/>
    </xf>
    <xf fontId="2" fillId="3" borderId="0" numFmtId="49" xfId="0" applyNumberFormat="1" applyFont="1" applyFill="1" applyAlignment="1">
      <alignment horizontal="left"/>
    </xf>
    <xf fontId="1" fillId="3" borderId="0" numFmtId="49" xfId="0" applyNumberFormat="1" applyFont="1" applyFill="1" applyAlignment="1">
      <alignment horizontal="left" vertical="center"/>
    </xf>
    <xf fontId="1" fillId="3" borderId="0" numFmtId="1" xfId="0" applyNumberFormat="1" applyFont="1" applyFill="1" applyAlignment="1">
      <alignment horizontal="left" vertical="center"/>
    </xf>
    <xf fontId="1" fillId="2" borderId="6" numFmtId="49" xfId="0" applyNumberFormat="1" applyFont="1" applyFill="1" applyBorder="1" applyAlignment="1">
      <alignment horizontal="left" vertical="top" wrapText="1"/>
    </xf>
    <xf fontId="1" fillId="2" borderId="6" numFmtId="49" xfId="0" applyNumberFormat="1" applyFont="1" applyFill="1" applyBorder="1" applyAlignment="1">
      <alignment horizontal="left" vertical="top"/>
    </xf>
    <xf fontId="1" fillId="2" borderId="6" numFmtId="161" xfId="0" applyNumberFormat="1" applyFont="1" applyFill="1" applyBorder="1" applyAlignment="1">
      <alignment horizontal="right" vertical="center"/>
    </xf>
    <xf fontId="1" fillId="2" borderId="0" numFmtId="1" xfId="0" applyNumberFormat="1" applyFont="1" applyFill="1" applyAlignment="1">
      <alignment horizontal="left" vertical="center"/>
    </xf>
    <xf fontId="1" fillId="2" borderId="5" numFmtId="49" xfId="0" applyNumberFormat="1" applyFont="1" applyFill="1" applyBorder="1" applyAlignment="1">
      <alignment horizontal="left" vertical="top" wrapText="1"/>
    </xf>
    <xf fontId="1" fillId="2" borderId="1" numFmtId="49" xfId="0" applyNumberFormat="1" applyFont="1" applyFill="1" applyBorder="1" applyAlignment="1">
      <alignment horizontal="left" vertical="center" wrapText="1"/>
      <protection hidden="0" locked="1"/>
    </xf>
    <xf fontId="1" fillId="2" borderId="7" numFmtId="161" xfId="0" applyNumberFormat="1" applyFont="1" applyFill="1" applyBorder="1" applyAlignment="1">
      <alignment horizontal="right" vertical="center"/>
    </xf>
    <xf fontId="1" fillId="2" borderId="1" numFmtId="49" xfId="0" applyNumberFormat="1" applyFont="1" applyFill="1" applyBorder="1" applyAlignment="1">
      <alignment horizontal="left" vertical="top" wrapText="1"/>
    </xf>
    <xf fontId="1" fillId="0" borderId="1" numFmtId="0" xfId="0" applyFont="1" applyBorder="1" applyAlignment="1">
      <alignment horizontal="center" vertical="top"/>
    </xf>
    <xf fontId="1" fillId="0" borderId="4" numFmtId="49" xfId="0" applyNumberFormat="1" applyFont="1" applyBorder="1" applyAlignment="1">
      <alignment horizontal="left" vertical="top" wrapText="1"/>
    </xf>
    <xf fontId="1" fillId="0" borderId="8" numFmtId="49" xfId="0" applyNumberFormat="1" applyFont="1" applyBorder="1" applyAlignment="1">
      <alignment horizontal="left" vertical="top" wrapText="1"/>
    </xf>
    <xf fontId="1" fillId="0" borderId="6" numFmtId="161" xfId="0" applyNumberFormat="1" applyFont="1" applyBorder="1" applyAlignment="1">
      <alignment horizontal="right" vertical="center"/>
    </xf>
    <xf fontId="2" fillId="4" borderId="0" numFmtId="49" xfId="0" applyNumberFormat="1" applyFont="1" applyFill="1" applyAlignment="1">
      <alignment horizontal="left" vertical="center"/>
    </xf>
    <xf fontId="1" fillId="4" borderId="0" numFmtId="49" xfId="0" applyNumberFormat="1" applyFont="1" applyFill="1" applyAlignment="1">
      <alignment horizontal="left" vertical="center"/>
    </xf>
    <xf fontId="1" fillId="4" borderId="0" numFmtId="1" xfId="0" applyNumberFormat="1" applyFont="1" applyFill="1" applyAlignment="1">
      <alignment horizontal="left" vertical="center"/>
    </xf>
    <xf fontId="1" fillId="2" borderId="4" numFmtId="49" xfId="0" applyNumberFormat="1" applyFont="1" applyFill="1" applyBorder="1" applyAlignment="1">
      <alignment horizontal="left" vertical="top" wrapText="1"/>
    </xf>
    <xf fontId="1" fillId="2" borderId="9" numFmtId="49" xfId="0" applyNumberFormat="1" applyFont="1" applyFill="1" applyBorder="1" applyAlignment="1">
      <alignment horizontal="left" vertical="top" wrapText="1"/>
    </xf>
    <xf fontId="1" fillId="2" borderId="10" numFmtId="49" xfId="0" applyNumberFormat="1" applyFont="1" applyFill="1" applyBorder="1" applyAlignment="1">
      <alignment horizontal="left" vertical="top" wrapText="1"/>
    </xf>
    <xf fontId="1" fillId="2" borderId="4" numFmtId="49" xfId="0" applyNumberFormat="1" applyFont="1" applyFill="1" applyBorder="1" applyAlignment="1">
      <alignment horizontal="left" vertical="center" wrapText="1"/>
    </xf>
    <xf fontId="1" fillId="5" borderId="5" numFmtId="49" xfId="0" applyNumberFormat="1" applyFont="1" applyFill="1" applyBorder="1" applyAlignment="1">
      <alignment horizontal="left" vertical="top" wrapText="1"/>
    </xf>
    <xf fontId="1" fillId="5" borderId="1" numFmtId="49" xfId="0" applyNumberFormat="1" applyFont="1" applyFill="1" applyBorder="1" applyAlignment="1">
      <alignment horizontal="left" vertical="top" wrapText="1"/>
    </xf>
    <xf fontId="1" fillId="2" borderId="1" numFmtId="49" xfId="0" applyNumberFormat="1" applyFont="1" applyFill="1" applyBorder="1" applyAlignment="1">
      <alignment horizontal="left" vertical="center" wrapText="1"/>
    </xf>
    <xf fontId="1" fillId="2" borderId="11" numFmtId="49" xfId="0" applyNumberFormat="1" applyFont="1" applyFill="1" applyBorder="1" applyAlignment="1">
      <alignment horizontal="left" vertical="top" wrapText="1"/>
    </xf>
    <xf fontId="1" fillId="2" borderId="4" numFmtId="49" xfId="0" applyNumberFormat="1" applyFont="1" applyFill="1" applyBorder="1" applyAlignment="1">
      <alignment vertical="top" wrapText="1"/>
    </xf>
    <xf fontId="3" fillId="2" borderId="12" numFmtId="0" xfId="0" applyFont="1" applyFill="1" applyBorder="1" applyAlignment="1">
      <alignment horizontal="center" vertical="center"/>
    </xf>
    <xf fontId="3" fillId="2" borderId="3" numFmtId="161" xfId="0" applyNumberFormat="1" applyFont="1" applyFill="1" applyBorder="1" applyAlignment="1">
      <alignment horizontal="right" vertical="center"/>
    </xf>
    <xf fontId="1" fillId="2" borderId="1" numFmtId="0" xfId="0" applyFont="1" applyFill="1" applyBorder="1" applyAlignment="1">
      <alignment horizontal="center" vertical="top"/>
    </xf>
    <xf fontId="1" fillId="3" borderId="1" numFmtId="49" xfId="0" applyNumberFormat="1" applyFont="1" applyFill="1" applyBorder="1" applyAlignment="1">
      <alignment vertical="top" wrapText="1"/>
    </xf>
    <xf fontId="1" fillId="3" borderId="1" numFmtId="160" xfId="0" applyNumberFormat="1" applyFont="1" applyFill="1" applyBorder="1" applyAlignment="1">
      <alignment horizontal="left" vertical="center" wrapText="1"/>
    </xf>
    <xf fontId="1" fillId="3" borderId="5" numFmtId="161" xfId="0" applyNumberFormat="1" applyFont="1" applyFill="1" applyBorder="1" applyAlignment="1">
      <alignment horizontal="right" vertical="center"/>
    </xf>
    <xf fontId="2" fillId="3" borderId="0" numFmtId="49" xfId="0" applyNumberFormat="1" applyFont="1" applyFill="1" applyAlignment="1">
      <alignment horizontal="left" vertical="center"/>
    </xf>
    <xf fontId="1" fillId="2" borderId="1" numFmtId="161" xfId="0" applyNumberFormat="1" applyFont="1" applyFill="1" applyBorder="1" applyAlignment="1">
      <alignment horizontal="right" vertical="center"/>
    </xf>
    <xf fontId="1" fillId="2" borderId="4" numFmtId="49" xfId="0" applyNumberFormat="1" applyFont="1" applyFill="1" applyBorder="1" applyAlignment="1">
      <alignment horizontal="left" vertical="center" wrapText="1"/>
      <protection hidden="0" locked="1"/>
    </xf>
    <xf fontId="0" fillId="2" borderId="0" numFmtId="0" xfId="0" applyFill="1"/>
    <xf fontId="1" fillId="2" borderId="8" numFmtId="0" xfId="0" applyFont="1" applyFill="1" applyBorder="1" applyAlignment="1">
      <alignment horizontal="center" vertical="top"/>
    </xf>
    <xf fontId="1" fillId="2" borderId="4" numFmtId="0" xfId="0" applyFont="1" applyFill="1" applyBorder="1" applyAlignment="1">
      <alignment horizontal="center" vertical="top"/>
    </xf>
    <xf fontId="1" fillId="0" borderId="1" numFmtId="49" xfId="0" applyNumberFormat="1" applyFont="1" applyBorder="1" applyAlignment="1">
      <alignment horizontal="left" vertical="top" wrapText="1"/>
    </xf>
    <xf fontId="1" fillId="2" borderId="2" numFmtId="161" xfId="0" applyNumberFormat="1" applyFont="1" applyFill="1" applyBorder="1" applyAlignment="1">
      <alignment horizontal="right" vertical="center"/>
    </xf>
    <xf fontId="1" fillId="2" borderId="13" numFmtId="161" xfId="0" applyNumberFormat="1" applyFont="1" applyFill="1" applyBorder="1" applyAlignment="1">
      <alignment horizontal="right" vertical="center"/>
    </xf>
    <xf fontId="1" fillId="2" borderId="11" numFmtId="161" xfId="0" applyNumberFormat="1" applyFont="1" applyFill="1" applyBorder="1" applyAlignment="1">
      <alignment horizontal="right" vertical="center"/>
    </xf>
    <xf fontId="3" fillId="2" borderId="9" numFmtId="0" xfId="0" applyFont="1" applyFill="1" applyBorder="1" applyAlignment="1">
      <alignment horizontal="center" vertical="center"/>
    </xf>
    <xf fontId="3" fillId="2" borderId="6" numFmtId="49" xfId="0" applyNumberFormat="1" applyFont="1" applyFill="1" applyBorder="1" applyAlignment="1">
      <alignment horizontal="left" shrinkToFit="1" vertical="center"/>
    </xf>
    <xf fontId="3" fillId="2" borderId="6" numFmtId="49" xfId="0" applyNumberFormat="1" applyFont="1" applyFill="1" applyBorder="1" applyAlignment="1">
      <alignment horizontal="left" vertical="center"/>
    </xf>
    <xf fontId="3" fillId="2" borderId="6" numFmtId="161" xfId="0" applyNumberFormat="1" applyFont="1" applyFill="1" applyBorder="1" applyAlignment="1">
      <alignment horizontal="right" vertical="center"/>
    </xf>
    <xf fontId="1" fillId="3" borderId="6" numFmtId="0" xfId="0" applyFont="1" applyFill="1" applyBorder="1" applyAlignment="1">
      <alignment horizontal="center" vertical="top"/>
    </xf>
    <xf fontId="1" fillId="3" borderId="6" numFmtId="49" xfId="0" applyNumberFormat="1" applyFont="1" applyFill="1" applyBorder="1" applyAlignment="1">
      <alignment horizontal="left" vertical="top" wrapText="1"/>
    </xf>
    <xf fontId="1" fillId="3" borderId="6" numFmtId="161" xfId="0" applyNumberFormat="1" applyFont="1" applyFill="1" applyBorder="1" applyAlignment="1">
      <alignment horizontal="right" vertical="center"/>
    </xf>
    <xf fontId="1" fillId="2" borderId="6" numFmtId="49" xfId="0" applyNumberFormat="1" applyFont="1" applyFill="1" applyBorder="1" applyAlignment="1">
      <alignment horizontal="left" vertical="center" wrapText="1"/>
      <protection hidden="0" locked="1"/>
    </xf>
    <xf fontId="1" fillId="2" borderId="3" numFmtId="49" xfId="0" applyNumberFormat="1" applyFont="1" applyFill="1" applyBorder="1" applyAlignment="1">
      <alignment horizontal="left" vertical="top" wrapText="1"/>
    </xf>
    <xf fontId="1" fillId="2" borderId="3" numFmtId="49" xfId="0" applyNumberFormat="1" applyFont="1" applyFill="1" applyBorder="1" applyAlignment="1">
      <alignment horizontal="left" vertical="center" wrapText="1"/>
      <protection hidden="0" locked="1"/>
    </xf>
    <xf fontId="1" fillId="2" borderId="3" numFmtId="161" xfId="0" applyNumberFormat="1" applyFont="1" applyFill="1" applyBorder="1" applyAlignment="1">
      <alignment horizontal="right" vertical="center"/>
    </xf>
    <xf fontId="1" fillId="2" borderId="2" numFmtId="49" xfId="0" applyNumberFormat="1" applyFont="1" applyFill="1" applyBorder="1" applyAlignment="1">
      <alignment horizontal="left" vertical="top" wrapText="1"/>
    </xf>
    <xf fontId="3" fillId="2" borderId="14" numFmtId="49" xfId="0" applyNumberFormat="1" applyFont="1" applyFill="1" applyBorder="1" applyAlignment="1">
      <alignment horizontal="left" shrinkToFit="1" vertical="center"/>
    </xf>
    <xf fontId="3" fillId="2" borderId="14" numFmtId="49" xfId="0" applyNumberFormat="1" applyFont="1" applyFill="1" applyBorder="1" applyAlignment="1">
      <alignment horizontal="left" vertical="center"/>
    </xf>
    <xf fontId="1" fillId="3" borderId="1" numFmtId="0" xfId="0" applyFont="1" applyFill="1" applyBorder="1" applyAlignment="1">
      <alignment vertical="top" wrapText="1"/>
    </xf>
    <xf fontId="1" fillId="3" borderId="5" numFmtId="161" xfId="0" applyNumberFormat="1" applyFont="1" applyFill="1" applyBorder="1" applyAlignment="1">
      <alignment horizontal="right"/>
    </xf>
    <xf fontId="1" fillId="2" borderId="3" numFmtId="49" xfId="0" applyNumberFormat="1" applyFont="1" applyFill="1" applyBorder="1" applyAlignment="1">
      <alignment horizontal="left" vertical="center" wrapText="1"/>
    </xf>
    <xf fontId="1" fillId="0" borderId="5" numFmtId="161" xfId="0" applyNumberFormat="1" applyFont="1" applyBorder="1" applyAlignment="1">
      <alignment horizontal="right" vertical="center"/>
    </xf>
    <xf fontId="1" fillId="0" borderId="1" numFmtId="161" xfId="0" applyNumberFormat="1" applyFont="1" applyBorder="1" applyAlignment="1">
      <alignment horizontal="right" vertical="center"/>
    </xf>
    <xf fontId="1" fillId="2" borderId="7" numFmtId="49" xfId="0" applyNumberFormat="1" applyFont="1" applyFill="1" applyBorder="1" applyAlignment="1">
      <alignment horizontal="left" vertical="top" wrapText="1"/>
    </xf>
    <xf fontId="1" fillId="2" borderId="4" numFmtId="161" xfId="0" applyNumberFormat="1" applyFont="1" applyFill="1" applyBorder="1" applyAlignment="1">
      <alignment horizontal="right" vertical="center"/>
    </xf>
    <xf fontId="1" fillId="2" borderId="5" numFmtId="49" xfId="0" applyNumberFormat="1" applyFont="1" applyFill="1" applyBorder="1" applyAlignment="1">
      <alignment horizontal="left" vertical="center" wrapText="1"/>
    </xf>
    <xf fontId="1" fillId="2" borderId="3" numFmtId="0" xfId="0" applyFont="1" applyFill="1" applyBorder="1" applyAlignment="1">
      <alignment horizontal="left" vertical="center" wrapText="1"/>
    </xf>
    <xf fontId="1" fillId="2" borderId="4" numFmtId="49" xfId="0" applyNumberFormat="1" applyFont="1" applyFill="1" applyBorder="1" applyAlignment="1">
      <alignment horizontal="left" vertical="top" wrapText="1"/>
      <protection hidden="0" locked="1"/>
    </xf>
    <xf fontId="3" fillId="2" borderId="4" numFmtId="49" xfId="0" applyNumberFormat="1" applyFont="1" applyFill="1" applyBorder="1" applyAlignment="1">
      <alignment horizontal="left" shrinkToFit="1" vertical="center"/>
    </xf>
    <xf fontId="3" fillId="2" borderId="4" numFmtId="49" xfId="0" applyNumberFormat="1" applyFont="1" applyFill="1" applyBorder="1" applyAlignment="1">
      <alignment horizontal="left" vertical="center"/>
    </xf>
    <xf fontId="1" fillId="2" borderId="14" numFmtId="0" xfId="0" applyFont="1" applyFill="1" applyBorder="1" applyAlignment="1">
      <alignment horizontal="center" vertical="top"/>
    </xf>
    <xf fontId="3" fillId="2" borderId="8" numFmtId="49" xfId="0" applyNumberFormat="1" applyFont="1" applyFill="1" applyBorder="1" applyAlignment="1">
      <alignment horizontal="left" shrinkToFit="1" vertical="center"/>
    </xf>
    <xf fontId="3" fillId="2" borderId="5" numFmtId="49" xfId="0" applyNumberFormat="1" applyFont="1" applyFill="1" applyBorder="1" applyAlignment="1">
      <alignment horizontal="left" shrinkToFit="1" vertical="center"/>
    </xf>
    <xf fontId="1" fillId="2" borderId="8" numFmtId="49" xfId="0" applyNumberFormat="1" applyFont="1" applyFill="1" applyBorder="1" applyAlignment="1">
      <alignment horizontal="left" shrinkToFit="1" vertical="top"/>
    </xf>
    <xf fontId="1" fillId="2" borderId="13" numFmtId="49" xfId="0" applyNumberFormat="1" applyFont="1" applyFill="1" applyBorder="1" applyAlignment="1">
      <alignment horizontal="left" shrinkToFit="1" vertical="top"/>
    </xf>
    <xf fontId="1" fillId="2" borderId="8" numFmtId="49" xfId="0" applyNumberFormat="1" applyFont="1" applyFill="1" applyBorder="1" applyAlignment="1">
      <alignment horizontal="left" shrinkToFit="1" vertical="top" wrapText="1"/>
    </xf>
    <xf fontId="0" fillId="2" borderId="5" numFmtId="49" xfId="0" applyNumberFormat="1" applyFill="1" applyBorder="1" applyAlignment="1">
      <alignment horizontal="left" shrinkToFit="1" vertical="top" wrapText="1"/>
    </xf>
    <xf fontId="1" fillId="2" borderId="1" numFmtId="49" xfId="0" applyNumberFormat="1" applyFont="1" applyFill="1" applyBorder="1" applyAlignment="1">
      <alignment horizontal="left" shrinkToFit="1" vertical="top"/>
    </xf>
    <xf fontId="1" fillId="2" borderId="1" numFmtId="161" xfId="0" applyNumberFormat="1" applyFont="1" applyFill="1" applyBorder="1" applyAlignment="1">
      <alignment horizontal="right" shrinkToFit="1" vertical="center"/>
    </xf>
    <xf fontId="1" fillId="2" borderId="1" numFmtId="49" xfId="0" applyNumberFormat="1" applyFont="1" applyFill="1" applyBorder="1" applyAlignment="1">
      <alignment horizontal="left" shrinkToFit="1" vertical="top" wrapText="1"/>
    </xf>
    <xf fontId="1" fillId="2" borderId="4" numFmtId="49" xfId="0" applyNumberFormat="1" applyFont="1" applyFill="1" applyBorder="1" applyAlignment="1">
      <alignment horizontal="left" shrinkToFit="1" vertical="top" wrapText="1"/>
    </xf>
    <xf fontId="1" fillId="2" borderId="4" numFmtId="49" xfId="0" applyNumberFormat="1" applyFont="1" applyFill="1" applyBorder="1" applyAlignment="1">
      <alignment horizontal="left" shrinkToFit="1" vertical="top"/>
    </xf>
    <xf fontId="1" fillId="2" borderId="6" numFmtId="49" xfId="0" applyNumberFormat="1" applyFont="1" applyFill="1" applyBorder="1" applyAlignment="1">
      <alignment horizontal="left" shrinkToFit="1" vertical="top"/>
    </xf>
    <xf fontId="1" fillId="2" borderId="0" numFmtId="161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1">
    <outlinePr applyStyles="0" summaryBelow="1" summaryRight="1" showOutlineSymbols="1"/>
    <pageSetUpPr autoPageBreaks="1" fitToPage="1"/>
  </sheetPr>
  <sheetViews>
    <sheetView view="normal" zoomScale="66" workbookViewId="0">
      <selection activeCell="A135" activeCellId="0" sqref="A135"/>
    </sheetView>
  </sheetViews>
  <sheetFormatPr defaultColWidth="9.140625" defaultRowHeight="12.75"/>
  <cols>
    <col customWidth="1" min="1" max="1" style="1" width="5.5703125"/>
    <col customWidth="1" min="2" max="2" style="2" width="82.7109375"/>
    <col customWidth="1" min="3" max="3" style="2" width="21.28515625"/>
    <col customWidth="1" min="4" max="6" style="3" width="17.5703125"/>
    <col customWidth="1" hidden="1" min="7" max="7" style="4" width="17.140625"/>
    <col customWidth="1" hidden="1" min="8" max="8" style="5" width="10"/>
    <col customWidth="1" hidden="1" min="9" max="9" style="1" width="9.42578125"/>
    <col customWidth="1" hidden="1" min="10" max="10" style="1" width="9.140625"/>
    <col customWidth="1" min="11" max="11" style="1" width="9.140625"/>
    <col min="12" max="16384" style="1" width="9.140625"/>
  </cols>
  <sheetData>
    <row r="1" ht="17.25">
      <c r="F1" s="6" t="s">
        <v>0</v>
      </c>
    </row>
    <row r="2" ht="17.25">
      <c r="F2" s="6" t="s">
        <v>1</v>
      </c>
    </row>
    <row r="3" ht="17.25">
      <c r="F3" s="6" t="s">
        <v>2</v>
      </c>
    </row>
    <row r="5" ht="15.75" customHeight="1">
      <c r="A5" s="7" t="s">
        <v>3</v>
      </c>
      <c r="B5" s="8"/>
      <c r="C5" s="8"/>
      <c r="D5" s="9"/>
      <c r="E5" s="9"/>
      <c r="F5" s="10"/>
      <c r="G5" s="11"/>
    </row>
    <row r="6" ht="19.5" customHeight="1">
      <c r="A6" s="7" t="s">
        <v>4</v>
      </c>
      <c r="B6" s="8"/>
      <c r="C6" s="8"/>
      <c r="D6" s="9"/>
      <c r="E6" s="9"/>
      <c r="F6" s="10"/>
      <c r="G6" s="11"/>
    </row>
    <row r="7" ht="15">
      <c r="A7" s="12"/>
      <c r="B7" s="8"/>
      <c r="C7" s="8"/>
      <c r="D7" s="9"/>
      <c r="E7" s="9"/>
      <c r="F7" s="10"/>
      <c r="G7" s="11"/>
    </row>
    <row r="8" ht="17.25">
      <c r="A8" s="13"/>
      <c r="B8" s="14"/>
      <c r="C8" s="14"/>
      <c r="F8" s="6" t="s">
        <v>5</v>
      </c>
    </row>
    <row r="9" ht="18.75" customHeight="1">
      <c r="A9" s="15" t="s">
        <v>6</v>
      </c>
      <c r="B9" s="15" t="s">
        <v>7</v>
      </c>
      <c r="C9" s="15" t="s">
        <v>8</v>
      </c>
      <c r="D9" s="16" t="s">
        <v>9</v>
      </c>
      <c r="E9" s="17" t="s">
        <v>10</v>
      </c>
      <c r="F9" s="17" t="s">
        <v>11</v>
      </c>
      <c r="G9" s="11"/>
    </row>
    <row r="10" ht="15">
      <c r="A10" s="18"/>
      <c r="B10" s="19"/>
      <c r="C10" s="18"/>
      <c r="D10" s="20"/>
      <c r="E10" s="21"/>
      <c r="F10" s="21"/>
      <c r="G10" s="4"/>
    </row>
    <row r="11" s="22" customFormat="1" ht="33.75" customHeight="1">
      <c r="A11" s="23"/>
      <c r="B11" s="24" t="s">
        <v>12</v>
      </c>
      <c r="C11" s="25"/>
      <c r="D11" s="26">
        <f>D17+D21+D25+D30+D34+D37</f>
        <v>2347809.4000000004</v>
      </c>
      <c r="E11" s="26">
        <f>E17+E21+E25+E30+E34+E37</f>
        <v>2392043.5999999996</v>
      </c>
      <c r="F11" s="26">
        <f>F17+F21+F25+F30+F34+F37</f>
        <v>0</v>
      </c>
      <c r="G11" s="27"/>
      <c r="H11" s="28"/>
      <c r="I11" s="22"/>
      <c r="J11" s="22"/>
      <c r="K11" s="22"/>
    </row>
    <row r="12" s="1" customFormat="1" ht="17.25">
      <c r="A12" s="29"/>
      <c r="B12" s="30" t="s">
        <v>13</v>
      </c>
      <c r="C12" s="31"/>
      <c r="D12" s="32"/>
      <c r="E12" s="32"/>
      <c r="F12" s="32"/>
      <c r="G12" s="4"/>
      <c r="H12" s="5"/>
      <c r="I12" s="1"/>
      <c r="J12" s="1"/>
      <c r="K12" s="1"/>
    </row>
    <row r="13" s="33" customFormat="1" ht="17.25" hidden="1">
      <c r="A13" s="34"/>
      <c r="B13" s="35" t="s">
        <v>14</v>
      </c>
      <c r="C13" s="36"/>
      <c r="D13" s="37">
        <f>D19+D27+D32+D37</f>
        <v>35718.400000000001</v>
      </c>
      <c r="E13" s="37">
        <f>E19+E27+E32+E37</f>
        <v>397926.39999999997</v>
      </c>
      <c r="F13" s="37">
        <f>F19+F27+F32+F37</f>
        <v>0</v>
      </c>
      <c r="G13" s="38"/>
      <c r="H13" s="39" t="s">
        <v>15</v>
      </c>
      <c r="I13" s="40"/>
      <c r="J13" s="33"/>
      <c r="K13" s="33"/>
    </row>
    <row r="14" s="1" customFormat="1" ht="17.25">
      <c r="A14" s="29"/>
      <c r="B14" s="41" t="s">
        <v>16</v>
      </c>
      <c r="C14" s="42"/>
      <c r="D14" s="43">
        <f>D20+D23+D28+D33</f>
        <v>1707132.8</v>
      </c>
      <c r="E14" s="43">
        <f>E20+E23+E28+E33</f>
        <v>1376949.1000000001</v>
      </c>
      <c r="F14" s="43">
        <f>F20+F23+F28+F33</f>
        <v>0</v>
      </c>
      <c r="G14" s="4"/>
      <c r="H14" s="5"/>
      <c r="I14" s="44"/>
      <c r="J14" s="1"/>
      <c r="K14" s="1"/>
    </row>
    <row r="15" s="1" customFormat="1" ht="17.25">
      <c r="A15" s="29"/>
      <c r="B15" s="41" t="s">
        <v>17</v>
      </c>
      <c r="C15" s="42"/>
      <c r="D15" s="43">
        <f>D24+D29</f>
        <v>604377.09999999998</v>
      </c>
      <c r="E15" s="43">
        <f>E24+E29</f>
        <v>617168.09999999998</v>
      </c>
      <c r="F15" s="43">
        <f>F24+F29</f>
        <v>0</v>
      </c>
      <c r="G15" s="4"/>
      <c r="H15" s="5"/>
      <c r="I15" s="44"/>
      <c r="J15" s="1"/>
      <c r="K15" s="1"/>
    </row>
    <row r="16" s="1" customFormat="1" ht="17.25">
      <c r="A16" s="29"/>
      <c r="B16" s="41" t="s">
        <v>18</v>
      </c>
      <c r="C16" s="42"/>
      <c r="D16" s="43">
        <f>D36</f>
        <v>581.10000000000002</v>
      </c>
      <c r="E16" s="43">
        <f>E36</f>
        <v>0</v>
      </c>
      <c r="F16" s="43">
        <f>F36</f>
        <v>0</v>
      </c>
      <c r="G16" s="4"/>
      <c r="H16" s="5"/>
      <c r="I16" s="44"/>
      <c r="J16" s="1"/>
      <c r="K16" s="1"/>
    </row>
    <row r="17" s="1" customFormat="1" ht="51.75">
      <c r="A17" s="29" t="s">
        <v>19</v>
      </c>
      <c r="B17" s="45" t="s">
        <v>20</v>
      </c>
      <c r="C17" s="46" t="s">
        <v>21</v>
      </c>
      <c r="D17" s="47">
        <f>D19+D20</f>
        <v>836272.60000000009</v>
      </c>
      <c r="E17" s="47">
        <f>E19+E20</f>
        <v>1077500.5</v>
      </c>
      <c r="F17" s="47">
        <f>F19+F20</f>
        <v>0</v>
      </c>
      <c r="G17" s="4"/>
      <c r="H17" s="5"/>
      <c r="I17" s="44"/>
      <c r="J17" s="1"/>
      <c r="K17" s="1"/>
    </row>
    <row r="18" s="1" customFormat="1" ht="17.25">
      <c r="A18" s="29"/>
      <c r="B18" s="45" t="s">
        <v>13</v>
      </c>
      <c r="C18" s="48"/>
      <c r="D18" s="43"/>
      <c r="E18" s="43"/>
      <c r="F18" s="43"/>
      <c r="G18" s="4"/>
      <c r="H18" s="5"/>
      <c r="I18" s="44"/>
      <c r="J18" s="1"/>
      <c r="K18" s="1"/>
    </row>
    <row r="19" ht="17.25" hidden="1">
      <c r="A19" s="49"/>
      <c r="B19" s="50" t="s">
        <v>14</v>
      </c>
      <c r="C19" s="51"/>
      <c r="D19" s="52">
        <v>836.29999999999995</v>
      </c>
      <c r="E19" s="52">
        <v>1077.5</v>
      </c>
      <c r="F19" s="52">
        <v>0</v>
      </c>
      <c r="G19" s="53" t="s">
        <v>22</v>
      </c>
      <c r="H19" s="54" t="s">
        <v>15</v>
      </c>
      <c r="I19" s="55"/>
    </row>
    <row r="20" ht="17.25">
      <c r="A20" s="29"/>
      <c r="B20" s="56" t="s">
        <v>16</v>
      </c>
      <c r="C20" s="57"/>
      <c r="D20" s="43">
        <v>835436.30000000005</v>
      </c>
      <c r="E20" s="43">
        <v>1076423</v>
      </c>
      <c r="F20" s="43">
        <v>0</v>
      </c>
      <c r="G20" s="4" t="s">
        <v>23</v>
      </c>
      <c r="H20" s="5"/>
      <c r="I20" s="44"/>
    </row>
    <row r="21" ht="34.5">
      <c r="A21" s="29" t="s">
        <v>24</v>
      </c>
      <c r="B21" s="41" t="s">
        <v>25</v>
      </c>
      <c r="C21" s="41" t="s">
        <v>26</v>
      </c>
      <c r="D21" s="43">
        <f>D23+D24</f>
        <v>54620.700000000004</v>
      </c>
      <c r="E21" s="43">
        <f>E23+E24</f>
        <v>0</v>
      </c>
      <c r="F21" s="43">
        <f>F23+F24</f>
        <v>0</v>
      </c>
      <c r="G21" s="4"/>
      <c r="H21" s="5"/>
      <c r="I21" s="44"/>
    </row>
    <row r="22" ht="17.25">
      <c r="A22" s="29"/>
      <c r="B22" s="58" t="s">
        <v>13</v>
      </c>
      <c r="C22" s="41"/>
      <c r="D22" s="43"/>
      <c r="E22" s="43"/>
      <c r="F22" s="43"/>
      <c r="G22" s="4"/>
      <c r="H22" s="5"/>
      <c r="I22" s="44"/>
    </row>
    <row r="23" ht="17.25">
      <c r="A23" s="29"/>
      <c r="B23" s="41" t="s">
        <v>16</v>
      </c>
      <c r="C23" s="41"/>
      <c r="D23" s="43">
        <v>2184.8000000000002</v>
      </c>
      <c r="E23" s="43">
        <v>0</v>
      </c>
      <c r="F23" s="43">
        <v>0</v>
      </c>
      <c r="G23" s="4" t="s">
        <v>27</v>
      </c>
      <c r="H23" s="5"/>
      <c r="I23" s="44"/>
    </row>
    <row r="24" ht="17.25">
      <c r="A24" s="29"/>
      <c r="B24" s="41" t="s">
        <v>17</v>
      </c>
      <c r="C24" s="41"/>
      <c r="D24" s="43">
        <v>52435.900000000001</v>
      </c>
      <c r="E24" s="43">
        <v>0</v>
      </c>
      <c r="F24" s="43">
        <v>0</v>
      </c>
      <c r="G24" s="4" t="s">
        <v>27</v>
      </c>
      <c r="H24" s="5"/>
      <c r="I24" s="44"/>
    </row>
    <row r="25" ht="51.75">
      <c r="A25" s="29" t="s">
        <v>28</v>
      </c>
      <c r="B25" s="56" t="s">
        <v>25</v>
      </c>
      <c r="C25" s="59" t="s">
        <v>21</v>
      </c>
      <c r="D25" s="43">
        <f>D27+D28+D29</f>
        <v>575639</v>
      </c>
      <c r="E25" s="43">
        <f>E27+E28+E29</f>
        <v>643526.90000000002</v>
      </c>
      <c r="F25" s="43">
        <f>F27+F28+F29</f>
        <v>0</v>
      </c>
      <c r="G25" s="4"/>
      <c r="H25" s="5"/>
      <c r="I25" s="44"/>
    </row>
    <row r="26" ht="17.25">
      <c r="A26" s="29"/>
      <c r="B26" s="45" t="s">
        <v>13</v>
      </c>
      <c r="C26" s="48"/>
      <c r="D26" s="43"/>
      <c r="E26" s="43"/>
      <c r="F26" s="43"/>
      <c r="G26" s="4"/>
      <c r="H26" s="5"/>
      <c r="I26" s="44"/>
    </row>
    <row r="27" ht="17.25" hidden="1">
      <c r="A27" s="29"/>
      <c r="B27" s="60" t="s">
        <v>14</v>
      </c>
      <c r="C27" s="61"/>
      <c r="D27" s="43">
        <v>700.20000000000005</v>
      </c>
      <c r="E27" s="43">
        <v>643.5</v>
      </c>
      <c r="F27" s="43">
        <v>0</v>
      </c>
      <c r="G27" s="53" t="s">
        <v>27</v>
      </c>
      <c r="H27" s="5" t="s">
        <v>15</v>
      </c>
      <c r="I27" s="44"/>
    </row>
    <row r="28" ht="17.25">
      <c r="A28" s="29"/>
      <c r="B28" s="45" t="s">
        <v>16</v>
      </c>
      <c r="C28" s="48"/>
      <c r="D28" s="43">
        <v>22997.599999999999</v>
      </c>
      <c r="E28" s="43">
        <v>25715.299999999999</v>
      </c>
      <c r="F28" s="43">
        <v>0</v>
      </c>
      <c r="G28" s="53" t="s">
        <v>27</v>
      </c>
      <c r="H28" s="5"/>
      <c r="I28" s="44"/>
    </row>
    <row r="29" ht="17.25">
      <c r="A29" s="29"/>
      <c r="B29" s="45" t="s">
        <v>17</v>
      </c>
      <c r="C29" s="48"/>
      <c r="D29" s="43">
        <v>551941.19999999995</v>
      </c>
      <c r="E29" s="43">
        <v>617168.09999999998</v>
      </c>
      <c r="F29" s="43">
        <v>0</v>
      </c>
      <c r="G29" s="4" t="s">
        <v>27</v>
      </c>
      <c r="H29" s="5"/>
      <c r="I29" s="44"/>
    </row>
    <row r="30" ht="51.75">
      <c r="A30" s="29" t="s">
        <v>29</v>
      </c>
      <c r="B30" s="48" t="s">
        <v>30</v>
      </c>
      <c r="C30" s="62" t="s">
        <v>21</v>
      </c>
      <c r="D30" s="43">
        <f>D32+D33</f>
        <v>847361.40000000002</v>
      </c>
      <c r="E30" s="43">
        <f>E32+E33</f>
        <v>606016.19999999995</v>
      </c>
      <c r="F30" s="43">
        <f>F32+F33</f>
        <v>0</v>
      </c>
      <c r="G30" s="4"/>
      <c r="H30" s="5"/>
      <c r="I30" s="44"/>
    </row>
    <row r="31" ht="17.25">
      <c r="A31" s="29"/>
      <c r="B31" s="45" t="s">
        <v>13</v>
      </c>
      <c r="C31" s="48"/>
      <c r="D31" s="43"/>
      <c r="E31" s="43"/>
      <c r="F31" s="43"/>
      <c r="G31" s="4"/>
      <c r="H31" s="5"/>
      <c r="I31" s="44"/>
    </row>
    <row r="32" ht="17.25" hidden="1">
      <c r="A32" s="29"/>
      <c r="B32" s="60" t="s">
        <v>14</v>
      </c>
      <c r="C32" s="63"/>
      <c r="D32" s="43">
        <v>847.29999999999995</v>
      </c>
      <c r="E32" s="43">
        <v>331205.39999999997</v>
      </c>
      <c r="F32" s="43">
        <v>0</v>
      </c>
      <c r="G32" s="53" t="s">
        <v>31</v>
      </c>
      <c r="H32" s="5" t="s">
        <v>15</v>
      </c>
      <c r="I32" s="44"/>
    </row>
    <row r="33" ht="17.25">
      <c r="A33" s="29"/>
      <c r="B33" s="45" t="s">
        <v>16</v>
      </c>
      <c r="C33" s="63"/>
      <c r="D33" s="43">
        <v>846514.09999999998</v>
      </c>
      <c r="E33" s="43">
        <v>274810.79999999999</v>
      </c>
      <c r="F33" s="43">
        <v>0</v>
      </c>
      <c r="G33" s="4" t="s">
        <v>23</v>
      </c>
      <c r="H33" s="5"/>
      <c r="I33" s="44"/>
    </row>
    <row r="34" ht="51.75">
      <c r="A34" s="29" t="s">
        <v>32</v>
      </c>
      <c r="B34" s="64" t="s">
        <v>33</v>
      </c>
      <c r="C34" s="56" t="s">
        <v>21</v>
      </c>
      <c r="D34" s="43">
        <f>D36</f>
        <v>581.10000000000002</v>
      </c>
      <c r="E34" s="43">
        <f>E36</f>
        <v>0</v>
      </c>
      <c r="F34" s="43">
        <f>F36</f>
        <v>0</v>
      </c>
      <c r="G34" s="4"/>
      <c r="H34" s="5"/>
      <c r="I34" s="44"/>
    </row>
    <row r="35" ht="17.25">
      <c r="A35" s="29"/>
      <c r="B35" s="56" t="s">
        <v>13</v>
      </c>
      <c r="C35" s="48"/>
      <c r="D35" s="43"/>
      <c r="E35" s="43"/>
      <c r="F35" s="43"/>
      <c r="G35" s="4"/>
      <c r="H35" s="5"/>
      <c r="I35" s="44"/>
    </row>
    <row r="36" ht="17.25">
      <c r="A36" s="29"/>
      <c r="B36" s="56" t="s">
        <v>18</v>
      </c>
      <c r="C36" s="48"/>
      <c r="D36" s="43">
        <v>581.10000000000002</v>
      </c>
      <c r="E36" s="43">
        <v>0</v>
      </c>
      <c r="F36" s="43">
        <v>0</v>
      </c>
      <c r="G36" s="4" t="s">
        <v>34</v>
      </c>
      <c r="H36" s="5"/>
      <c r="I36" s="44"/>
    </row>
    <row r="37" ht="51.75">
      <c r="A37" s="29" t="s">
        <v>35</v>
      </c>
      <c r="B37" s="48" t="s">
        <v>36</v>
      </c>
      <c r="C37" s="48" t="s">
        <v>21</v>
      </c>
      <c r="D37" s="43">
        <v>33334.599999999999</v>
      </c>
      <c r="E37" s="43">
        <v>65000</v>
      </c>
      <c r="F37" s="43">
        <v>0</v>
      </c>
      <c r="G37" s="4" t="s">
        <v>37</v>
      </c>
      <c r="H37" s="5"/>
      <c r="I37" s="44"/>
    </row>
    <row r="38" s="22" customFormat="1" ht="33.75" customHeight="1">
      <c r="A38" s="65"/>
      <c r="B38" s="24" t="s">
        <v>38</v>
      </c>
      <c r="C38" s="25"/>
      <c r="D38" s="66">
        <f>D43+D44+D45+D46+D47+D48+D49+D50+D51+D52+D53+D54+D55+D56+D57+D58+D59+D60+D61+D62+D63+D68+D71</f>
        <v>3608633</v>
      </c>
      <c r="E38" s="66">
        <f>E43+E44+E45+E46+E47+E48+E49+E50+E51+E52+E53+E54+E55+E56+E57+E58+E59+E60+E61+E62+E63+E68+E71</f>
        <v>3662122.5</v>
      </c>
      <c r="F38" s="66">
        <f>F43+F44+F45+F46+F47+F48+F49+F50+F51+F52+F53+F54+F55+F56+F57+F58+F59+F60+F61+F62+F63+F68+F71</f>
        <v>2804976.0000000005</v>
      </c>
      <c r="G38" s="27"/>
      <c r="H38" s="28"/>
      <c r="I38" s="22"/>
      <c r="J38" s="22"/>
      <c r="K38" s="22"/>
    </row>
    <row r="39" s="1" customFormat="1" ht="17.25">
      <c r="A39" s="67"/>
      <c r="B39" s="31" t="s">
        <v>13</v>
      </c>
      <c r="C39" s="62"/>
      <c r="D39" s="32"/>
      <c r="E39" s="32"/>
      <c r="F39" s="32"/>
      <c r="G39" s="4"/>
      <c r="H39" s="5"/>
      <c r="I39" s="44"/>
      <c r="J39" s="1"/>
      <c r="K39" s="1"/>
    </row>
    <row r="40" s="33" customFormat="1" ht="17.25" hidden="1">
      <c r="A40" s="34"/>
      <c r="B40" s="68" t="s">
        <v>14</v>
      </c>
      <c r="C40" s="69"/>
      <c r="D40" s="70">
        <f>D43+D44+D45+D46+D47+D48+D49+D50+D51+D52+D53+D54+D55+D56+D57+D58+D59+D60+D61+D62+D65</f>
        <v>1713714.8999999999</v>
      </c>
      <c r="E40" s="70">
        <f>E43+E44+E45+E46+E47+E48+E49+E50+E51+E52+E53+E54+E55+E56+E57+E58+E59+E60+E61+E62+E65</f>
        <v>1600713.7</v>
      </c>
      <c r="F40" s="70">
        <f>F43+F44+F45+F46+F47+F48+F49+F50+F51+F52+F53+F54+F55+F56+F57+F58+F59+F60+F61+F62+F65</f>
        <v>800000</v>
      </c>
      <c r="G40" s="71"/>
      <c r="H40" s="39" t="s">
        <v>15</v>
      </c>
      <c r="I40" s="40"/>
      <c r="J40" s="33"/>
      <c r="K40" s="33"/>
    </row>
    <row r="41" s="1" customFormat="1" ht="17.25">
      <c r="A41" s="67"/>
      <c r="B41" s="48" t="s">
        <v>16</v>
      </c>
      <c r="C41" s="62"/>
      <c r="D41" s="32">
        <f>D66+D70+D73</f>
        <v>869260.20000000007</v>
      </c>
      <c r="E41" s="32">
        <f>E66+E70+E73</f>
        <v>933386</v>
      </c>
      <c r="F41" s="32">
        <f>F66+F70+F73</f>
        <v>1012081.6000000001</v>
      </c>
      <c r="G41" s="4"/>
      <c r="H41" s="5"/>
      <c r="I41" s="44"/>
      <c r="J41" s="1"/>
      <c r="K41" s="1"/>
    </row>
    <row r="42" s="1" customFormat="1" ht="17.25">
      <c r="A42" s="67"/>
      <c r="B42" s="48" t="s">
        <v>17</v>
      </c>
      <c r="C42" s="59"/>
      <c r="D42" s="32">
        <f>D74+D67</f>
        <v>1025657.9</v>
      </c>
      <c r="E42" s="32">
        <f>E74+E67</f>
        <v>1128022.8</v>
      </c>
      <c r="F42" s="32">
        <f>F74+F67</f>
        <v>992894.39999999991</v>
      </c>
      <c r="G42" s="4"/>
      <c r="H42" s="5"/>
      <c r="I42" s="44"/>
      <c r="J42" s="1"/>
      <c r="K42" s="1"/>
    </row>
    <row r="43" ht="51.75">
      <c r="A43" s="67" t="s">
        <v>39</v>
      </c>
      <c r="B43" s="48" t="s">
        <v>40</v>
      </c>
      <c r="C43" s="46" t="s">
        <v>21</v>
      </c>
      <c r="D43" s="32">
        <v>33851.199999999983</v>
      </c>
      <c r="E43" s="32">
        <v>364663.59999999998</v>
      </c>
      <c r="F43" s="72">
        <v>0</v>
      </c>
      <c r="G43" s="4" t="s">
        <v>41</v>
      </c>
      <c r="I43" s="44"/>
    </row>
    <row r="44" ht="51.75">
      <c r="A44" s="67" t="s">
        <v>42</v>
      </c>
      <c r="B44" s="48" t="s">
        <v>43</v>
      </c>
      <c r="C44" s="46" t="s">
        <v>21</v>
      </c>
      <c r="D44" s="32">
        <v>52115.800000000003</v>
      </c>
      <c r="E44" s="32">
        <v>0</v>
      </c>
      <c r="F44" s="72">
        <v>0</v>
      </c>
      <c r="G44" s="4" t="s">
        <v>44</v>
      </c>
      <c r="H44" s="5"/>
      <c r="I44" s="44"/>
    </row>
    <row r="45" ht="51.75">
      <c r="A45" s="67" t="s">
        <v>45</v>
      </c>
      <c r="B45" s="56" t="s">
        <v>46</v>
      </c>
      <c r="C45" s="73" t="s">
        <v>21</v>
      </c>
      <c r="D45" s="32">
        <v>4784.3000000000002</v>
      </c>
      <c r="E45" s="32">
        <v>0</v>
      </c>
      <c r="F45" s="72">
        <v>0</v>
      </c>
      <c r="G45" s="4" t="s">
        <v>47</v>
      </c>
      <c r="I45" s="44"/>
    </row>
    <row r="46" ht="51.75">
      <c r="A46" s="67" t="s">
        <v>48</v>
      </c>
      <c r="B46" s="48" t="s">
        <v>49</v>
      </c>
      <c r="C46" s="46" t="s">
        <v>21</v>
      </c>
      <c r="D46" s="32">
        <v>34485.800000000003</v>
      </c>
      <c r="E46" s="32">
        <v>0</v>
      </c>
      <c r="F46" s="72">
        <v>0</v>
      </c>
      <c r="G46" s="4" t="s">
        <v>50</v>
      </c>
      <c r="H46" s="74"/>
      <c r="I46" s="44"/>
    </row>
    <row r="47" ht="51.75">
      <c r="A47" s="67" t="s">
        <v>51</v>
      </c>
      <c r="B47" s="56" t="s">
        <v>52</v>
      </c>
      <c r="C47" s="73" t="s">
        <v>21</v>
      </c>
      <c r="D47" s="72">
        <v>43764.300000000003</v>
      </c>
      <c r="E47" s="32">
        <v>0</v>
      </c>
      <c r="F47" s="72">
        <v>0</v>
      </c>
      <c r="G47" s="4" t="s">
        <v>53</v>
      </c>
      <c r="I47" s="44"/>
    </row>
    <row r="48" ht="51.75">
      <c r="A48" s="75" t="s">
        <v>54</v>
      </c>
      <c r="B48" s="48" t="s">
        <v>55</v>
      </c>
      <c r="C48" s="46" t="s">
        <v>21</v>
      </c>
      <c r="D48" s="32">
        <v>108530.10000000001</v>
      </c>
      <c r="E48" s="32">
        <v>190578.5</v>
      </c>
      <c r="F48" s="72">
        <v>0</v>
      </c>
      <c r="G48" s="4" t="s">
        <v>56</v>
      </c>
      <c r="I48" s="44"/>
    </row>
    <row r="49" ht="51.75">
      <c r="A49" s="75" t="s">
        <v>57</v>
      </c>
      <c r="B49" s="56" t="s">
        <v>58</v>
      </c>
      <c r="C49" s="73" t="s">
        <v>21</v>
      </c>
      <c r="D49" s="72">
        <v>30453.799999999999</v>
      </c>
      <c r="E49" s="32">
        <v>0</v>
      </c>
      <c r="F49" s="72">
        <v>0</v>
      </c>
      <c r="G49" s="4" t="s">
        <v>59</v>
      </c>
      <c r="I49" s="44"/>
    </row>
    <row r="50" s="1" customFormat="1" ht="51.75">
      <c r="A50" s="67" t="s">
        <v>60</v>
      </c>
      <c r="B50" s="48" t="s">
        <v>61</v>
      </c>
      <c r="C50" s="46" t="s">
        <v>21</v>
      </c>
      <c r="D50" s="32">
        <v>26789.5</v>
      </c>
      <c r="E50" s="32">
        <v>0</v>
      </c>
      <c r="F50" s="32">
        <v>0</v>
      </c>
      <c r="G50" s="4" t="s">
        <v>62</v>
      </c>
      <c r="H50" s="5"/>
      <c r="I50" s="44"/>
    </row>
    <row r="51" ht="51.75">
      <c r="A51" s="67" t="s">
        <v>63</v>
      </c>
      <c r="B51" s="48" t="s">
        <v>64</v>
      </c>
      <c r="C51" s="62" t="s">
        <v>21</v>
      </c>
      <c r="D51" s="72">
        <v>11334.1</v>
      </c>
      <c r="E51" s="72">
        <v>0</v>
      </c>
      <c r="F51" s="72">
        <v>0</v>
      </c>
      <c r="G51" s="4" t="s">
        <v>65</v>
      </c>
      <c r="H51" s="5"/>
      <c r="I51" s="44"/>
      <c r="J51" s="1"/>
      <c r="K51" s="1"/>
    </row>
    <row r="52" ht="51.75">
      <c r="A52" s="67" t="s">
        <v>66</v>
      </c>
      <c r="B52" s="48" t="s">
        <v>67</v>
      </c>
      <c r="C52" s="62" t="s">
        <v>21</v>
      </c>
      <c r="D52" s="72">
        <v>4115.1000000000004</v>
      </c>
      <c r="E52" s="72">
        <v>168427.60000000001</v>
      </c>
      <c r="F52" s="72">
        <v>0</v>
      </c>
      <c r="G52" s="4" t="s">
        <v>68</v>
      </c>
      <c r="H52" s="5"/>
      <c r="I52" s="44"/>
    </row>
    <row r="53" ht="51.75">
      <c r="A53" s="67" t="s">
        <v>69</v>
      </c>
      <c r="B53" s="48" t="s">
        <v>70</v>
      </c>
      <c r="C53" s="62" t="s">
        <v>21</v>
      </c>
      <c r="D53" s="72">
        <v>1711.3</v>
      </c>
      <c r="E53" s="72">
        <v>0</v>
      </c>
      <c r="F53" s="72">
        <v>0</v>
      </c>
      <c r="G53" s="4" t="s">
        <v>71</v>
      </c>
      <c r="I53" s="44"/>
    </row>
    <row r="54" ht="51.75">
      <c r="A54" s="67" t="s">
        <v>72</v>
      </c>
      <c r="B54" s="48" t="s">
        <v>73</v>
      </c>
      <c r="C54" s="46" t="s">
        <v>21</v>
      </c>
      <c r="D54" s="32">
        <v>35550.599999999999</v>
      </c>
      <c r="E54" s="72">
        <v>0</v>
      </c>
      <c r="F54" s="72">
        <v>0</v>
      </c>
      <c r="G54" s="4" t="s">
        <v>74</v>
      </c>
      <c r="I54" s="44"/>
    </row>
    <row r="55" ht="69">
      <c r="A55" s="67" t="s">
        <v>75</v>
      </c>
      <c r="B55" s="48" t="s">
        <v>76</v>
      </c>
      <c r="C55" s="62" t="s">
        <v>77</v>
      </c>
      <c r="D55" s="72">
        <v>39000</v>
      </c>
      <c r="E55" s="72">
        <v>0</v>
      </c>
      <c r="F55" s="72">
        <v>0</v>
      </c>
      <c r="G55" s="4" t="s">
        <v>78</v>
      </c>
      <c r="I55" s="44"/>
    </row>
    <row r="56" ht="69">
      <c r="A56" s="67" t="s">
        <v>79</v>
      </c>
      <c r="B56" s="48" t="s">
        <v>80</v>
      </c>
      <c r="C56" s="62" t="s">
        <v>77</v>
      </c>
      <c r="D56" s="72">
        <v>0</v>
      </c>
      <c r="E56" s="72">
        <v>55200</v>
      </c>
      <c r="F56" s="72">
        <v>0</v>
      </c>
      <c r="G56" s="4" t="s">
        <v>81</v>
      </c>
      <c r="I56" s="44"/>
    </row>
    <row r="57" ht="69">
      <c r="A57" s="67" t="s">
        <v>82</v>
      </c>
      <c r="B57" s="48" t="s">
        <v>83</v>
      </c>
      <c r="C57" s="46" t="s">
        <v>77</v>
      </c>
      <c r="D57" s="32">
        <v>94706</v>
      </c>
      <c r="E57" s="72">
        <v>0</v>
      </c>
      <c r="F57" s="72">
        <v>0</v>
      </c>
      <c r="G57" s="4" t="s">
        <v>84</v>
      </c>
      <c r="I57" s="44"/>
    </row>
    <row r="58" ht="69">
      <c r="A58" s="67" t="s">
        <v>85</v>
      </c>
      <c r="B58" s="48" t="s">
        <v>86</v>
      </c>
      <c r="C58" s="62" t="s">
        <v>77</v>
      </c>
      <c r="D58" s="72">
        <v>38918</v>
      </c>
      <c r="E58" s="72">
        <v>0</v>
      </c>
      <c r="F58" s="72">
        <v>0</v>
      </c>
      <c r="G58" s="4" t="s">
        <v>87</v>
      </c>
      <c r="I58" s="44"/>
    </row>
    <row r="59" ht="69">
      <c r="A59" s="67" t="s">
        <v>88</v>
      </c>
      <c r="B59" s="48" t="s">
        <v>89</v>
      </c>
      <c r="C59" s="62" t="s">
        <v>77</v>
      </c>
      <c r="D59" s="72">
        <v>25020</v>
      </c>
      <c r="E59" s="72">
        <v>0</v>
      </c>
      <c r="F59" s="72">
        <v>0</v>
      </c>
      <c r="G59" s="4" t="s">
        <v>90</v>
      </c>
      <c r="I59" s="44"/>
    </row>
    <row r="60" ht="69">
      <c r="A60" s="67" t="s">
        <v>91</v>
      </c>
      <c r="B60" s="48" t="s">
        <v>92</v>
      </c>
      <c r="C60" s="46" t="s">
        <v>77</v>
      </c>
      <c r="D60" s="32">
        <v>0</v>
      </c>
      <c r="E60" s="72">
        <v>21844</v>
      </c>
      <c r="F60" s="72">
        <v>0</v>
      </c>
      <c r="G60" s="4" t="s">
        <v>93</v>
      </c>
      <c r="I60" s="44"/>
    </row>
    <row r="61" ht="69">
      <c r="A61" s="67" t="s">
        <v>94</v>
      </c>
      <c r="B61" s="48" t="s">
        <v>95</v>
      </c>
      <c r="C61" s="62" t="s">
        <v>77</v>
      </c>
      <c r="D61" s="72">
        <v>1235.5999999999999</v>
      </c>
      <c r="E61" s="72">
        <v>0</v>
      </c>
      <c r="F61" s="72">
        <v>0</v>
      </c>
      <c r="G61" s="4" t="s">
        <v>96</v>
      </c>
      <c r="H61" s="5"/>
      <c r="I61" s="44"/>
    </row>
    <row r="62" ht="69">
      <c r="A62" s="67" t="s">
        <v>97</v>
      </c>
      <c r="B62" s="48" t="s">
        <v>98</v>
      </c>
      <c r="C62" s="62" t="s">
        <v>77</v>
      </c>
      <c r="D62" s="72">
        <v>3660</v>
      </c>
      <c r="E62" s="72">
        <v>0</v>
      </c>
      <c r="F62" s="72">
        <v>0</v>
      </c>
      <c r="G62" s="4" t="s">
        <v>99</v>
      </c>
      <c r="H62" s="5"/>
      <c r="I62" s="44"/>
      <c r="J62" s="1"/>
      <c r="K62" s="1"/>
    </row>
    <row r="63" ht="51.75">
      <c r="A63" s="76" t="s">
        <v>100</v>
      </c>
      <c r="B63" s="48" t="s">
        <v>101</v>
      </c>
      <c r="C63" s="62" t="s">
        <v>102</v>
      </c>
      <c r="D63" s="32">
        <f>D65+D66+D67</f>
        <v>2397451.1000000001</v>
      </c>
      <c r="E63" s="32">
        <f>E65+E66+E67</f>
        <v>2126902.7999999998</v>
      </c>
      <c r="F63" s="32">
        <f>F65+F66+F67</f>
        <v>2147547.7000000002</v>
      </c>
      <c r="G63" s="4"/>
      <c r="H63" s="5"/>
      <c r="I63" s="44"/>
      <c r="J63" s="1"/>
      <c r="K63" s="1"/>
    </row>
    <row r="64" ht="17.25">
      <c r="A64" s="76"/>
      <c r="B64" s="56" t="s">
        <v>13</v>
      </c>
      <c r="C64" s="62"/>
      <c r="D64" s="32"/>
      <c r="E64" s="32"/>
      <c r="F64" s="32"/>
      <c r="G64" s="4"/>
      <c r="H64" s="5"/>
      <c r="I64" s="44"/>
      <c r="J64" s="1"/>
      <c r="K64" s="1"/>
    </row>
    <row r="65" ht="15" hidden="1">
      <c r="A65" s="76"/>
      <c r="B65" s="77" t="s">
        <v>14</v>
      </c>
      <c r="C65" s="62"/>
      <c r="D65" s="32">
        <v>1123689.3999999999</v>
      </c>
      <c r="E65" s="32">
        <v>800000</v>
      </c>
      <c r="F65" s="32">
        <v>800000</v>
      </c>
      <c r="G65" s="4" t="s">
        <v>103</v>
      </c>
      <c r="H65" s="5" t="s">
        <v>15</v>
      </c>
      <c r="I65" s="44"/>
      <c r="J65" s="1"/>
      <c r="K65" s="1"/>
    </row>
    <row r="66" ht="17.25">
      <c r="A66" s="76"/>
      <c r="B66" s="48" t="s">
        <v>16</v>
      </c>
      <c r="C66" s="62"/>
      <c r="D66" s="32">
        <v>488869.79999999999</v>
      </c>
      <c r="E66" s="32">
        <v>440906.70000000001</v>
      </c>
      <c r="F66" s="32">
        <v>539524.59999999998</v>
      </c>
      <c r="G66" s="4"/>
      <c r="H66" s="5"/>
      <c r="I66" s="44"/>
      <c r="J66" s="1"/>
      <c r="K66" s="1"/>
    </row>
    <row r="67" ht="17.25">
      <c r="A67" s="76"/>
      <c r="B67" s="48" t="s">
        <v>17</v>
      </c>
      <c r="C67" s="62"/>
      <c r="D67" s="32">
        <v>784891.90000000002</v>
      </c>
      <c r="E67" s="32">
        <v>885996.09999999998</v>
      </c>
      <c r="F67" s="32">
        <v>808023.09999999998</v>
      </c>
      <c r="G67" s="4" t="s">
        <v>104</v>
      </c>
      <c r="H67" s="5"/>
      <c r="I67" s="44"/>
      <c r="J67" s="1"/>
      <c r="K67" s="1"/>
    </row>
    <row r="68" ht="103.5">
      <c r="A68" s="76" t="s">
        <v>105</v>
      </c>
      <c r="B68" s="48" t="s">
        <v>106</v>
      </c>
      <c r="C68" s="62" t="s">
        <v>102</v>
      </c>
      <c r="D68" s="32">
        <f>D70</f>
        <v>300135</v>
      </c>
      <c r="E68" s="32">
        <f>E70</f>
        <v>411803.79999999999</v>
      </c>
      <c r="F68" s="32">
        <f>F70</f>
        <v>410933.20000000001</v>
      </c>
      <c r="G68" s="4"/>
      <c r="H68" s="5"/>
      <c r="I68" s="44"/>
      <c r="J68" s="1"/>
      <c r="K68" s="1"/>
    </row>
    <row r="69" ht="17.25">
      <c r="A69" s="76"/>
      <c r="B69" s="48" t="s">
        <v>13</v>
      </c>
      <c r="C69" s="62"/>
      <c r="D69" s="32"/>
      <c r="E69" s="32"/>
      <c r="F69" s="32"/>
      <c r="G69" s="4"/>
      <c r="H69" s="5"/>
      <c r="I69" s="44"/>
      <c r="J69" s="1"/>
      <c r="K69" s="1"/>
    </row>
    <row r="70" ht="17.25">
      <c r="A70" s="76"/>
      <c r="B70" s="48" t="s">
        <v>16</v>
      </c>
      <c r="C70" s="62"/>
      <c r="D70" s="32">
        <v>300135</v>
      </c>
      <c r="E70" s="32">
        <v>411803.79999999999</v>
      </c>
      <c r="F70" s="32">
        <v>410933.20000000001</v>
      </c>
      <c r="G70" s="4" t="s">
        <v>107</v>
      </c>
      <c r="H70" s="5"/>
      <c r="I70" s="44"/>
      <c r="J70" s="1"/>
      <c r="K70" s="1"/>
    </row>
    <row r="71" ht="51.75">
      <c r="A71" s="76" t="s">
        <v>108</v>
      </c>
      <c r="B71" s="48" t="s">
        <v>109</v>
      </c>
      <c r="C71" s="62" t="s">
        <v>102</v>
      </c>
      <c r="D71" s="32">
        <f>D73+D74</f>
        <v>321021.40000000002</v>
      </c>
      <c r="E71" s="32">
        <f>E73+E74</f>
        <v>322702.20000000001</v>
      </c>
      <c r="F71" s="32">
        <f>F73+F74</f>
        <v>246495.09999999998</v>
      </c>
      <c r="G71" s="4"/>
      <c r="H71" s="5"/>
      <c r="I71" s="44"/>
      <c r="J71" s="1"/>
      <c r="K71" s="1"/>
    </row>
    <row r="72" ht="17.25">
      <c r="A72" s="76"/>
      <c r="B72" s="48" t="s">
        <v>13</v>
      </c>
      <c r="C72" s="62"/>
      <c r="D72" s="32"/>
      <c r="E72" s="32"/>
      <c r="F72" s="78"/>
      <c r="G72" s="4"/>
      <c r="H72" s="5"/>
      <c r="I72" s="44"/>
      <c r="J72" s="1"/>
      <c r="K72" s="1"/>
    </row>
    <row r="73" ht="17.25">
      <c r="A73" s="76"/>
      <c r="B73" s="48" t="s">
        <v>16</v>
      </c>
      <c r="C73" s="62"/>
      <c r="D73" s="32">
        <v>80255.399999999994</v>
      </c>
      <c r="E73" s="79">
        <v>80675.5</v>
      </c>
      <c r="F73" s="43">
        <v>61623.800000000003</v>
      </c>
      <c r="G73" s="4" t="s">
        <v>110</v>
      </c>
      <c r="H73" s="5"/>
      <c r="I73" s="44"/>
      <c r="J73" s="1"/>
      <c r="K73" s="1"/>
    </row>
    <row r="74" ht="17.25">
      <c r="A74" s="76"/>
      <c r="B74" s="56" t="s">
        <v>17</v>
      </c>
      <c r="C74" s="59"/>
      <c r="D74" s="78">
        <v>240766</v>
      </c>
      <c r="E74" s="80">
        <v>242026.70000000001</v>
      </c>
      <c r="F74" s="43">
        <v>184871.29999999999</v>
      </c>
      <c r="G74" s="4" t="s">
        <v>110</v>
      </c>
      <c r="H74" s="5"/>
      <c r="I74" s="44"/>
      <c r="J74" s="1"/>
      <c r="K74" s="1"/>
    </row>
    <row r="75" s="22" customFormat="1" ht="33.75" customHeight="1">
      <c r="A75" s="81"/>
      <c r="B75" s="82" t="s">
        <v>111</v>
      </c>
      <c r="C75" s="83"/>
      <c r="D75" s="84">
        <f>D84+D80+D79</f>
        <v>300522</v>
      </c>
      <c r="E75" s="84">
        <f>E84+E80+E79</f>
        <v>878982.80000000005</v>
      </c>
      <c r="F75" s="84">
        <f>F84+F80+F79</f>
        <v>0</v>
      </c>
      <c r="G75" s="27"/>
      <c r="H75" s="28"/>
      <c r="I75" s="22"/>
      <c r="J75" s="22"/>
      <c r="K75" s="22"/>
    </row>
    <row r="76" s="1" customFormat="1" ht="17.25">
      <c r="A76" s="29"/>
      <c r="B76" s="41" t="s">
        <v>13</v>
      </c>
      <c r="C76" s="41"/>
      <c r="D76" s="43"/>
      <c r="E76" s="43"/>
      <c r="F76" s="43"/>
      <c r="G76" s="4"/>
      <c r="H76" s="5"/>
      <c r="I76" s="44"/>
      <c r="J76" s="1"/>
      <c r="K76" s="1"/>
    </row>
    <row r="77" s="33" customFormat="1" ht="17.25" hidden="1">
      <c r="A77" s="85"/>
      <c r="B77" s="86" t="s">
        <v>14</v>
      </c>
      <c r="C77" s="86"/>
      <c r="D77" s="87">
        <f>D79+D82+D84</f>
        <v>300522</v>
      </c>
      <c r="E77" s="87">
        <f>E79+E82+E84</f>
        <v>478982.79999999999</v>
      </c>
      <c r="F77" s="87">
        <f>F79+F82+F84</f>
        <v>0</v>
      </c>
      <c r="G77" s="71"/>
      <c r="H77" s="39" t="s">
        <v>15</v>
      </c>
      <c r="I77" s="40"/>
      <c r="J77" s="33"/>
      <c r="K77" s="33"/>
    </row>
    <row r="78" s="1" customFormat="1" ht="17.25">
      <c r="A78" s="29"/>
      <c r="B78" s="41" t="s">
        <v>16</v>
      </c>
      <c r="C78" s="41"/>
      <c r="D78" s="43">
        <f>D83</f>
        <v>0</v>
      </c>
      <c r="E78" s="43">
        <f>E83</f>
        <v>400000</v>
      </c>
      <c r="F78" s="43">
        <f>F83</f>
        <v>0</v>
      </c>
      <c r="G78" s="4"/>
      <c r="H78" s="5"/>
      <c r="I78" s="44"/>
      <c r="J78" s="1"/>
      <c r="K78" s="1"/>
    </row>
    <row r="79" s="1" customFormat="1" ht="51.75">
      <c r="A79" s="75" t="s">
        <v>112</v>
      </c>
      <c r="B79" s="41" t="s">
        <v>113</v>
      </c>
      <c r="C79" s="88" t="s">
        <v>21</v>
      </c>
      <c r="D79" s="43">
        <v>136122</v>
      </c>
      <c r="E79" s="43">
        <v>0</v>
      </c>
      <c r="F79" s="43">
        <v>0</v>
      </c>
      <c r="G79" s="4" t="s">
        <v>114</v>
      </c>
      <c r="H79" s="5"/>
      <c r="I79" s="44"/>
      <c r="J79" s="1"/>
      <c r="K79" s="1"/>
    </row>
    <row r="80" s="1" customFormat="1" ht="51.75">
      <c r="A80" s="67" t="s">
        <v>115</v>
      </c>
      <c r="B80" s="89" t="s">
        <v>116</v>
      </c>
      <c r="C80" s="90" t="s">
        <v>117</v>
      </c>
      <c r="D80" s="91">
        <f>D82+D83</f>
        <v>164400</v>
      </c>
      <c r="E80" s="91">
        <f>E82+E83</f>
        <v>400000</v>
      </c>
      <c r="F80" s="91">
        <f>F82+F83</f>
        <v>0</v>
      </c>
      <c r="G80" s="4"/>
      <c r="H80" s="5"/>
      <c r="I80" s="44"/>
      <c r="J80" s="1"/>
      <c r="K80" s="1"/>
    </row>
    <row r="81" s="1" customFormat="1" ht="17.25">
      <c r="A81" s="29"/>
      <c r="B81" s="45" t="s">
        <v>13</v>
      </c>
      <c r="C81" s="92"/>
      <c r="D81" s="32"/>
      <c r="E81" s="32"/>
      <c r="F81" s="32"/>
      <c r="G81" s="4"/>
      <c r="H81" s="5"/>
      <c r="I81" s="44"/>
      <c r="J81" s="1"/>
      <c r="K81" s="1"/>
    </row>
    <row r="82" s="1" customFormat="1" ht="17.25" hidden="1">
      <c r="A82" s="29"/>
      <c r="B82" s="60" t="s">
        <v>14</v>
      </c>
      <c r="C82" s="92"/>
      <c r="D82" s="32">
        <v>164400</v>
      </c>
      <c r="E82" s="32">
        <v>0</v>
      </c>
      <c r="F82" s="32">
        <v>0</v>
      </c>
      <c r="G82" s="53" t="s">
        <v>118</v>
      </c>
      <c r="H82" s="5" t="s">
        <v>15</v>
      </c>
      <c r="I82" s="44"/>
      <c r="J82" s="1"/>
      <c r="K82" s="1"/>
    </row>
    <row r="83" s="1" customFormat="1" ht="17.25">
      <c r="A83" s="29"/>
      <c r="B83" s="45" t="s">
        <v>16</v>
      </c>
      <c r="C83" s="92"/>
      <c r="D83" s="32">
        <v>0</v>
      </c>
      <c r="E83" s="32">
        <v>400000</v>
      </c>
      <c r="F83" s="32">
        <v>0</v>
      </c>
      <c r="G83" s="4" t="s">
        <v>118</v>
      </c>
      <c r="H83" s="5"/>
      <c r="I83" s="44"/>
      <c r="J83" s="1"/>
      <c r="K83" s="1"/>
    </row>
    <row r="84" ht="51.75">
      <c r="A84" s="75" t="s">
        <v>119</v>
      </c>
      <c r="B84" s="48" t="s">
        <v>120</v>
      </c>
      <c r="C84" s="88" t="s">
        <v>117</v>
      </c>
      <c r="D84" s="32">
        <v>0</v>
      </c>
      <c r="E84" s="32">
        <v>478982.79999999999</v>
      </c>
      <c r="F84" s="32">
        <v>0</v>
      </c>
      <c r="G84" s="4" t="s">
        <v>121</v>
      </c>
      <c r="H84" s="5"/>
      <c r="I84" s="44"/>
      <c r="J84" s="1"/>
      <c r="K84" s="1"/>
    </row>
    <row r="85" s="22" customFormat="1" ht="33.75" customHeight="1">
      <c r="A85" s="23"/>
      <c r="B85" s="93" t="s">
        <v>122</v>
      </c>
      <c r="C85" s="94"/>
      <c r="D85" s="26">
        <f>D89+D93+D94+D98+D99+D100+D101+D102+D103+D104+D105+D106+D107</f>
        <v>524262.5</v>
      </c>
      <c r="E85" s="26">
        <f>E89+E93+E94+E98+E99+E100+E101+E102+E103+E104+E105+E106+E107</f>
        <v>1162736.3</v>
      </c>
      <c r="F85" s="26">
        <f>F89+F93+F94+F98+F99+F100+F101+F102+F103+F104+F105+F106+F107</f>
        <v>145103.10000000001</v>
      </c>
      <c r="G85" s="27"/>
      <c r="H85" s="28"/>
      <c r="I85" s="22"/>
      <c r="J85" s="22"/>
      <c r="K85" s="22"/>
    </row>
    <row r="86" s="1" customFormat="1" ht="17.25">
      <c r="A86" s="67"/>
      <c r="B86" s="31" t="s">
        <v>13</v>
      </c>
      <c r="C86" s="48"/>
      <c r="D86" s="32"/>
      <c r="E86" s="32"/>
      <c r="F86" s="32"/>
      <c r="G86" s="4"/>
      <c r="H86" s="5"/>
      <c r="I86" s="44"/>
      <c r="J86" s="1"/>
      <c r="K86" s="1"/>
    </row>
    <row r="87" s="33" customFormat="1" ht="17.25" hidden="1">
      <c r="A87" s="34"/>
      <c r="B87" s="68" t="s">
        <v>14</v>
      </c>
      <c r="C87" s="95"/>
      <c r="D87" s="96">
        <f>D91+D93+D96+D98+D99+D100+D101+D102+D103+D104++D105+D106+D107</f>
        <v>494100.79999999999</v>
      </c>
      <c r="E87" s="96">
        <f>E91+E93+E96+E98+E99+E100+E101+E102+E103+E104++E105+E106+E107</f>
        <v>1162736.3</v>
      </c>
      <c r="F87" s="96">
        <f>F91+F93+F96+F98+F99+F100+F101+F102+F103+F104++F105+F106+F107</f>
        <v>0</v>
      </c>
      <c r="G87" s="38"/>
      <c r="H87" s="39" t="s">
        <v>15</v>
      </c>
      <c r="I87" s="40"/>
      <c r="J87" s="33"/>
      <c r="K87" s="33"/>
    </row>
    <row r="88" s="1" customFormat="1" ht="17.25">
      <c r="A88" s="67"/>
      <c r="B88" s="48" t="s">
        <v>123</v>
      </c>
      <c r="C88" s="48"/>
      <c r="D88" s="32">
        <f>D92+D97</f>
        <v>30161.700000000001</v>
      </c>
      <c r="E88" s="32">
        <f>E92+E97</f>
        <v>0</v>
      </c>
      <c r="F88" s="32">
        <f>F92+F97</f>
        <v>145103.10000000001</v>
      </c>
      <c r="G88" s="4"/>
      <c r="H88" s="5"/>
      <c r="I88" s="44"/>
      <c r="J88" s="1"/>
      <c r="K88" s="1"/>
    </row>
    <row r="89" ht="51.75">
      <c r="A89" s="67" t="s">
        <v>124</v>
      </c>
      <c r="B89" s="89" t="s">
        <v>125</v>
      </c>
      <c r="C89" s="97" t="s">
        <v>126</v>
      </c>
      <c r="D89" s="32">
        <f>D91+D92</f>
        <v>40215.599999999999</v>
      </c>
      <c r="E89" s="32">
        <f>E91+E92</f>
        <v>0</v>
      </c>
      <c r="F89" s="32">
        <f>F91+F92</f>
        <v>0</v>
      </c>
      <c r="G89" s="4"/>
      <c r="I89" s="44"/>
    </row>
    <row r="90" ht="17.25">
      <c r="A90" s="67"/>
      <c r="B90" s="89" t="s">
        <v>13</v>
      </c>
      <c r="C90" s="97" t="s">
        <v>127</v>
      </c>
      <c r="D90" s="32"/>
      <c r="E90" s="32"/>
      <c r="F90" s="72"/>
      <c r="G90" s="4"/>
      <c r="H90" s="5"/>
      <c r="I90" s="44"/>
    </row>
    <row r="91" ht="17.25" hidden="1">
      <c r="A91" s="49"/>
      <c r="B91" s="77" t="s">
        <v>14</v>
      </c>
      <c r="C91" s="77"/>
      <c r="D91" s="98">
        <v>10053.9</v>
      </c>
      <c r="E91" s="98">
        <v>0</v>
      </c>
      <c r="F91" s="99">
        <v>0</v>
      </c>
      <c r="G91" s="4" t="s">
        <v>128</v>
      </c>
      <c r="H91" s="54" t="s">
        <v>15</v>
      </c>
      <c r="I91" s="55"/>
    </row>
    <row r="92" ht="17.25">
      <c r="A92" s="67"/>
      <c r="B92" s="89" t="s">
        <v>123</v>
      </c>
      <c r="C92" s="97" t="s">
        <v>127</v>
      </c>
      <c r="D92" s="32">
        <v>30161.700000000001</v>
      </c>
      <c r="E92" s="32">
        <v>0</v>
      </c>
      <c r="F92" s="72">
        <v>0</v>
      </c>
      <c r="G92" s="4" t="s">
        <v>128</v>
      </c>
      <c r="I92" s="44"/>
    </row>
    <row r="93" ht="51.75">
      <c r="A93" s="67" t="s">
        <v>129</v>
      </c>
      <c r="B93" s="89" t="s">
        <v>130</v>
      </c>
      <c r="C93" s="97" t="s">
        <v>126</v>
      </c>
      <c r="D93" s="32">
        <v>5183.8000000000002</v>
      </c>
      <c r="E93" s="32">
        <v>118302.5</v>
      </c>
      <c r="F93" s="32">
        <v>0</v>
      </c>
      <c r="G93" s="4" t="s">
        <v>128</v>
      </c>
      <c r="H93" s="5"/>
      <c r="I93" s="44"/>
    </row>
    <row r="94" ht="51.75">
      <c r="A94" s="67" t="s">
        <v>131</v>
      </c>
      <c r="B94" s="89" t="s">
        <v>132</v>
      </c>
      <c r="C94" s="97" t="s">
        <v>126</v>
      </c>
      <c r="D94" s="32">
        <f>D96+D97</f>
        <v>14907.1</v>
      </c>
      <c r="E94" s="32">
        <f>E96+E97</f>
        <v>150000</v>
      </c>
      <c r="F94" s="32">
        <f>F96+F97</f>
        <v>145103.10000000001</v>
      </c>
      <c r="G94" s="4"/>
      <c r="I94" s="44"/>
    </row>
    <row r="95" ht="17.25">
      <c r="A95" s="67"/>
      <c r="B95" s="100" t="s">
        <v>13</v>
      </c>
      <c r="C95" s="97" t="s">
        <v>127</v>
      </c>
      <c r="D95" s="32"/>
      <c r="E95" s="32"/>
      <c r="F95" s="101"/>
      <c r="G95" s="4"/>
      <c r="I95" s="44"/>
    </row>
    <row r="96" ht="17.25" hidden="1">
      <c r="A96" s="67"/>
      <c r="B96" s="77" t="s">
        <v>14</v>
      </c>
      <c r="C96" s="62"/>
      <c r="D96" s="32">
        <v>14907.1</v>
      </c>
      <c r="E96" s="79">
        <v>150000</v>
      </c>
      <c r="F96" s="43">
        <v>0</v>
      </c>
      <c r="G96" s="53" t="s">
        <v>133</v>
      </c>
      <c r="H96" s="5" t="s">
        <v>15</v>
      </c>
      <c r="I96" s="44"/>
    </row>
    <row r="97" ht="17.25">
      <c r="A97" s="67"/>
      <c r="B97" s="45" t="s">
        <v>123</v>
      </c>
      <c r="C97" s="102"/>
      <c r="D97" s="32">
        <v>0</v>
      </c>
      <c r="E97" s="79">
        <v>0</v>
      </c>
      <c r="F97" s="43">
        <v>145103.10000000001</v>
      </c>
      <c r="G97" s="4" t="s">
        <v>128</v>
      </c>
      <c r="I97" s="44"/>
    </row>
    <row r="98" s="1" customFormat="1" ht="51.75">
      <c r="A98" s="67" t="s">
        <v>134</v>
      </c>
      <c r="B98" s="89" t="s">
        <v>135</v>
      </c>
      <c r="C98" s="103" t="s">
        <v>126</v>
      </c>
      <c r="D98" s="32">
        <v>0</v>
      </c>
      <c r="E98" s="79">
        <v>271343</v>
      </c>
      <c r="F98" s="43">
        <v>0</v>
      </c>
      <c r="G98" s="4" t="s">
        <v>136</v>
      </c>
      <c r="H98" s="5"/>
      <c r="I98" s="44"/>
    </row>
    <row r="99" ht="51.75">
      <c r="A99" s="67" t="s">
        <v>137</v>
      </c>
      <c r="B99" s="89" t="s">
        <v>138</v>
      </c>
      <c r="C99" s="97" t="s">
        <v>126</v>
      </c>
      <c r="D99" s="32">
        <v>133193.20000000001</v>
      </c>
      <c r="E99" s="79">
        <v>0</v>
      </c>
      <c r="F99" s="43">
        <v>0</v>
      </c>
      <c r="G99" s="4" t="s">
        <v>139</v>
      </c>
      <c r="I99" s="44"/>
    </row>
    <row r="100" ht="51.75">
      <c r="A100" s="67" t="s">
        <v>140</v>
      </c>
      <c r="B100" s="89" t="s">
        <v>141</v>
      </c>
      <c r="C100" s="97" t="s">
        <v>126</v>
      </c>
      <c r="D100" s="32">
        <v>29234.799999999999</v>
      </c>
      <c r="E100" s="32">
        <v>0</v>
      </c>
      <c r="F100" s="91">
        <v>0</v>
      </c>
      <c r="G100" s="4" t="s">
        <v>142</v>
      </c>
      <c r="I100" s="44"/>
    </row>
    <row r="101" ht="51.75">
      <c r="A101" s="67" t="s">
        <v>143</v>
      </c>
      <c r="B101" s="89" t="s">
        <v>144</v>
      </c>
      <c r="C101" s="97" t="s">
        <v>126</v>
      </c>
      <c r="D101" s="32">
        <v>8904.5</v>
      </c>
      <c r="E101" s="32">
        <v>91187.899999999994</v>
      </c>
      <c r="F101" s="32">
        <v>0</v>
      </c>
      <c r="G101" s="4" t="s">
        <v>145</v>
      </c>
      <c r="H101" s="5"/>
      <c r="I101" s="44"/>
    </row>
    <row r="102" ht="51.75">
      <c r="A102" s="67" t="s">
        <v>146</v>
      </c>
      <c r="B102" s="89" t="s">
        <v>147</v>
      </c>
      <c r="C102" s="97" t="s">
        <v>126</v>
      </c>
      <c r="D102" s="32">
        <v>124696.8</v>
      </c>
      <c r="E102" s="32">
        <v>0</v>
      </c>
      <c r="F102" s="32">
        <v>0</v>
      </c>
      <c r="G102" s="4" t="s">
        <v>148</v>
      </c>
      <c r="H102" s="5"/>
      <c r="I102" s="44"/>
    </row>
    <row r="103" ht="51.75">
      <c r="A103" s="67" t="s">
        <v>149</v>
      </c>
      <c r="B103" s="89" t="s">
        <v>150</v>
      </c>
      <c r="C103" s="97" t="s">
        <v>126</v>
      </c>
      <c r="D103" s="32">
        <v>4995.6000000000004</v>
      </c>
      <c r="E103" s="32">
        <v>0</v>
      </c>
      <c r="F103" s="78">
        <v>0</v>
      </c>
      <c r="G103" s="4" t="s">
        <v>151</v>
      </c>
      <c r="I103" s="44"/>
    </row>
    <row r="104" ht="51.75">
      <c r="A104" s="76" t="s">
        <v>152</v>
      </c>
      <c r="B104" s="89" t="s">
        <v>153</v>
      </c>
      <c r="C104" s="97" t="s">
        <v>126</v>
      </c>
      <c r="D104" s="32">
        <v>0</v>
      </c>
      <c r="E104" s="79">
        <v>531902.90000000002</v>
      </c>
      <c r="F104" s="43">
        <v>0</v>
      </c>
      <c r="G104" s="4" t="s">
        <v>154</v>
      </c>
      <c r="I104" s="44"/>
    </row>
    <row r="105" ht="51.75">
      <c r="A105" s="76" t="s">
        <v>155</v>
      </c>
      <c r="B105" s="89" t="s">
        <v>156</v>
      </c>
      <c r="C105" s="97" t="s">
        <v>126</v>
      </c>
      <c r="D105" s="32">
        <v>61100.199999999997</v>
      </c>
      <c r="E105" s="79">
        <v>0</v>
      </c>
      <c r="F105" s="43">
        <v>0</v>
      </c>
      <c r="G105" s="4" t="s">
        <v>157</v>
      </c>
      <c r="I105" s="44"/>
    </row>
    <row r="106" ht="51.75">
      <c r="A106" s="76" t="s">
        <v>158</v>
      </c>
      <c r="B106" s="89" t="s">
        <v>159</v>
      </c>
      <c r="C106" s="97" t="s">
        <v>126</v>
      </c>
      <c r="D106" s="32">
        <v>98254</v>
      </c>
      <c r="E106" s="79">
        <v>0</v>
      </c>
      <c r="F106" s="43">
        <v>0</v>
      </c>
      <c r="G106" s="4" t="s">
        <v>160</v>
      </c>
      <c r="I106" s="44"/>
    </row>
    <row r="107" ht="51.75">
      <c r="A107" s="76" t="s">
        <v>161</v>
      </c>
      <c r="B107" s="89" t="s">
        <v>162</v>
      </c>
      <c r="C107" s="97" t="s">
        <v>126</v>
      </c>
      <c r="D107" s="32">
        <v>3576.9000000000001</v>
      </c>
      <c r="E107" s="79">
        <v>0</v>
      </c>
      <c r="F107" s="43">
        <v>0</v>
      </c>
      <c r="G107" s="4" t="s">
        <v>163</v>
      </c>
      <c r="I107" s="44"/>
    </row>
    <row r="108" s="22" customFormat="1" ht="33.75" customHeight="1">
      <c r="A108" s="23"/>
      <c r="B108" s="24" t="s">
        <v>164</v>
      </c>
      <c r="C108" s="25"/>
      <c r="D108" s="26">
        <f>D109+D110</f>
        <v>67075.5</v>
      </c>
      <c r="E108" s="26">
        <f>E109+E110</f>
        <v>0</v>
      </c>
      <c r="F108" s="66">
        <f>F109+F110</f>
        <v>0</v>
      </c>
      <c r="G108" s="27"/>
      <c r="H108" s="28"/>
      <c r="I108" s="22"/>
      <c r="J108" s="22"/>
      <c r="K108" s="22"/>
    </row>
    <row r="109" ht="51.75">
      <c r="A109" s="67" t="s">
        <v>165</v>
      </c>
      <c r="B109" s="56" t="s">
        <v>166</v>
      </c>
      <c r="C109" s="73" t="s">
        <v>21</v>
      </c>
      <c r="D109" s="32">
        <v>12123.9</v>
      </c>
      <c r="E109" s="32">
        <v>0</v>
      </c>
      <c r="F109" s="32">
        <v>0</v>
      </c>
      <c r="G109" s="4" t="s">
        <v>167</v>
      </c>
      <c r="H109" s="74"/>
      <c r="I109" s="44"/>
    </row>
    <row r="110" ht="51.75">
      <c r="A110" s="76" t="s">
        <v>168</v>
      </c>
      <c r="B110" s="56" t="s">
        <v>169</v>
      </c>
      <c r="C110" s="104" t="s">
        <v>21</v>
      </c>
      <c r="D110" s="32">
        <v>54951.599999999999</v>
      </c>
      <c r="E110" s="32">
        <v>0</v>
      </c>
      <c r="F110" s="32">
        <v>0</v>
      </c>
      <c r="G110" s="4" t="s">
        <v>170</v>
      </c>
      <c r="H110" s="74"/>
      <c r="I110" s="44"/>
    </row>
    <row r="111" s="22" customFormat="1" ht="33.75" customHeight="1">
      <c r="A111" s="23"/>
      <c r="B111" s="105" t="s">
        <v>171</v>
      </c>
      <c r="C111" s="106"/>
      <c r="D111" s="26">
        <f>D112+D113+D114+D115+D116+D117+D118+D119+D120+D121+D122+D123+D124+D125+D126+D127+D128+D129+D130+D131+D132</f>
        <v>30099.799999999992</v>
      </c>
      <c r="E111" s="26">
        <f>E112+E113+E114+E115+E116+E117+E118+E119+E120+E121+E122+E123+E124+E125+E126+E127+E128+E129+E130+E131+E132</f>
        <v>89360.399999999994</v>
      </c>
      <c r="F111" s="26">
        <f>F112+F113+F114+F115+F116+F117+F118+F119+F120+F121+F122+F123+F124+F125+F126+F127+F128+F129+F130+F131+F132</f>
        <v>51708.000000000015</v>
      </c>
      <c r="G111" s="27"/>
      <c r="H111" s="28"/>
      <c r="I111" s="22"/>
      <c r="J111" s="22"/>
      <c r="K111" s="22"/>
    </row>
    <row r="112" ht="51.75">
      <c r="A112" s="29" t="s">
        <v>172</v>
      </c>
      <c r="B112" s="41" t="s">
        <v>173</v>
      </c>
      <c r="C112" s="88" t="s">
        <v>21</v>
      </c>
      <c r="D112" s="32">
        <v>14551.799999999999</v>
      </c>
      <c r="E112" s="72">
        <v>0</v>
      </c>
      <c r="F112" s="72">
        <v>0</v>
      </c>
      <c r="G112" s="4" t="s">
        <v>174</v>
      </c>
      <c r="H112" s="5"/>
      <c r="I112" s="44"/>
    </row>
    <row r="113" ht="51.75">
      <c r="A113" s="29" t="s">
        <v>175</v>
      </c>
      <c r="B113" s="41" t="s">
        <v>176</v>
      </c>
      <c r="C113" s="88" t="s">
        <v>21</v>
      </c>
      <c r="D113" s="32">
        <v>10011.700000000001</v>
      </c>
      <c r="E113" s="72">
        <v>0</v>
      </c>
      <c r="F113" s="72">
        <v>0</v>
      </c>
      <c r="G113" s="4" t="s">
        <v>177</v>
      </c>
      <c r="H113" s="5"/>
      <c r="I113" s="44"/>
    </row>
    <row r="114" ht="51.75">
      <c r="A114" s="29" t="s">
        <v>178</v>
      </c>
      <c r="B114" s="41" t="s">
        <v>179</v>
      </c>
      <c r="C114" s="88" t="s">
        <v>21</v>
      </c>
      <c r="D114" s="32">
        <v>308.60000000000002</v>
      </c>
      <c r="E114" s="72">
        <v>9745.1000000000004</v>
      </c>
      <c r="F114" s="72">
        <v>0</v>
      </c>
      <c r="G114" s="4" t="s">
        <v>180</v>
      </c>
      <c r="H114" s="5"/>
      <c r="I114" s="44"/>
    </row>
    <row r="115" ht="51.75">
      <c r="A115" s="29" t="s">
        <v>181</v>
      </c>
      <c r="B115" s="41" t="s">
        <v>182</v>
      </c>
      <c r="C115" s="88" t="s">
        <v>21</v>
      </c>
      <c r="D115" s="32">
        <v>0</v>
      </c>
      <c r="E115" s="72">
        <v>11328.9</v>
      </c>
      <c r="F115" s="72">
        <v>0</v>
      </c>
      <c r="G115" s="4" t="s">
        <v>183</v>
      </c>
      <c r="I115" s="44"/>
    </row>
    <row r="116" ht="51.75">
      <c r="A116" s="29" t="s">
        <v>184</v>
      </c>
      <c r="B116" s="41" t="s">
        <v>185</v>
      </c>
      <c r="C116" s="88" t="s">
        <v>21</v>
      </c>
      <c r="D116" s="32">
        <v>842.20000000000005</v>
      </c>
      <c r="E116" s="72">
        <v>10486.700000000001</v>
      </c>
      <c r="F116" s="72">
        <v>0</v>
      </c>
      <c r="G116" s="4" t="s">
        <v>186</v>
      </c>
      <c r="I116" s="44"/>
    </row>
    <row r="117" ht="51.75">
      <c r="A117" s="29" t="s">
        <v>187</v>
      </c>
      <c r="B117" s="41" t="s">
        <v>188</v>
      </c>
      <c r="C117" s="88" t="s">
        <v>21</v>
      </c>
      <c r="D117" s="32">
        <v>877.10000000000002</v>
      </c>
      <c r="E117" s="72">
        <v>10827.4</v>
      </c>
      <c r="F117" s="72">
        <v>0</v>
      </c>
      <c r="G117" s="4" t="s">
        <v>189</v>
      </c>
      <c r="I117" s="44"/>
    </row>
    <row r="118" ht="51.75">
      <c r="A118" s="29" t="s">
        <v>190</v>
      </c>
      <c r="B118" s="41" t="s">
        <v>191</v>
      </c>
      <c r="C118" s="88" t="s">
        <v>21</v>
      </c>
      <c r="D118" s="32">
        <v>877.10000000000002</v>
      </c>
      <c r="E118" s="72">
        <v>10827.4</v>
      </c>
      <c r="F118" s="72">
        <v>0</v>
      </c>
      <c r="G118" s="4" t="s">
        <v>192</v>
      </c>
      <c r="I118" s="44"/>
    </row>
    <row r="119" ht="51.75">
      <c r="A119" s="29" t="s">
        <v>193</v>
      </c>
      <c r="B119" s="41" t="s">
        <v>194</v>
      </c>
      <c r="C119" s="88" t="s">
        <v>21</v>
      </c>
      <c r="D119" s="32">
        <v>877.10000000000002</v>
      </c>
      <c r="E119" s="72">
        <v>10827.4</v>
      </c>
      <c r="F119" s="72">
        <v>0</v>
      </c>
      <c r="G119" s="4" t="s">
        <v>195</v>
      </c>
      <c r="I119" s="44"/>
    </row>
    <row r="120" ht="51.75">
      <c r="A120" s="29" t="s">
        <v>196</v>
      </c>
      <c r="B120" s="41" t="s">
        <v>197</v>
      </c>
      <c r="C120" s="88" t="s">
        <v>21</v>
      </c>
      <c r="D120" s="32">
        <v>877.10000000000002</v>
      </c>
      <c r="E120" s="72">
        <v>10827.4</v>
      </c>
      <c r="F120" s="72">
        <v>0</v>
      </c>
      <c r="G120" s="4" t="s">
        <v>198</v>
      </c>
      <c r="I120" s="44"/>
    </row>
    <row r="121" ht="51.75">
      <c r="A121" s="29" t="s">
        <v>199</v>
      </c>
      <c r="B121" s="41" t="s">
        <v>200</v>
      </c>
      <c r="C121" s="88" t="s">
        <v>21</v>
      </c>
      <c r="D121" s="32">
        <v>877.10000000000002</v>
      </c>
      <c r="E121" s="72">
        <v>10827.4</v>
      </c>
      <c r="F121" s="72">
        <v>0</v>
      </c>
      <c r="G121" s="4" t="s">
        <v>201</v>
      </c>
      <c r="I121" s="44"/>
    </row>
    <row r="122" ht="51.75">
      <c r="A122" s="29" t="s">
        <v>202</v>
      </c>
      <c r="B122" s="41" t="s">
        <v>203</v>
      </c>
      <c r="C122" s="88" t="s">
        <v>21</v>
      </c>
      <c r="D122" s="32">
        <v>0</v>
      </c>
      <c r="E122" s="72">
        <v>915.70000000000005</v>
      </c>
      <c r="F122" s="72">
        <v>11260.5</v>
      </c>
      <c r="G122" s="4" t="s">
        <v>204</v>
      </c>
      <c r="I122" s="44"/>
    </row>
    <row r="123" ht="51.75">
      <c r="A123" s="29" t="s">
        <v>205</v>
      </c>
      <c r="B123" s="41" t="s">
        <v>206</v>
      </c>
      <c r="C123" s="88" t="s">
        <v>21</v>
      </c>
      <c r="D123" s="32">
        <v>0</v>
      </c>
      <c r="E123" s="72">
        <v>915.70000000000005</v>
      </c>
      <c r="F123" s="72">
        <v>11260.5</v>
      </c>
      <c r="G123" s="4" t="s">
        <v>207</v>
      </c>
      <c r="I123" s="44"/>
    </row>
    <row r="124" ht="51.75">
      <c r="A124" s="29" t="s">
        <v>208</v>
      </c>
      <c r="B124" s="41" t="s">
        <v>209</v>
      </c>
      <c r="C124" s="88" t="s">
        <v>21</v>
      </c>
      <c r="D124" s="32">
        <v>0</v>
      </c>
      <c r="E124" s="72">
        <v>915.70000000000005</v>
      </c>
      <c r="F124" s="72">
        <v>11260.5</v>
      </c>
      <c r="G124" s="4" t="s">
        <v>210</v>
      </c>
      <c r="I124" s="44"/>
    </row>
    <row r="125" ht="51.75">
      <c r="A125" s="29" t="s">
        <v>211</v>
      </c>
      <c r="B125" s="41" t="s">
        <v>212</v>
      </c>
      <c r="C125" s="88" t="s">
        <v>21</v>
      </c>
      <c r="D125" s="32">
        <v>0</v>
      </c>
      <c r="E125" s="72">
        <v>915.60000000000002</v>
      </c>
      <c r="F125" s="72">
        <v>11260.5</v>
      </c>
      <c r="G125" s="4" t="s">
        <v>213</v>
      </c>
      <c r="I125" s="44"/>
    </row>
    <row r="126" ht="51.75">
      <c r="A126" s="29" t="s">
        <v>214</v>
      </c>
      <c r="B126" s="41" t="s">
        <v>215</v>
      </c>
      <c r="C126" s="88" t="s">
        <v>21</v>
      </c>
      <c r="D126" s="32">
        <v>0</v>
      </c>
      <c r="E126" s="72">
        <v>0</v>
      </c>
      <c r="F126" s="72">
        <v>952.29999999999995</v>
      </c>
      <c r="G126" s="4" t="s">
        <v>216</v>
      </c>
      <c r="I126" s="44"/>
    </row>
    <row r="127" ht="51.75">
      <c r="A127" s="29" t="s">
        <v>217</v>
      </c>
      <c r="B127" s="41" t="s">
        <v>218</v>
      </c>
      <c r="C127" s="88" t="s">
        <v>21</v>
      </c>
      <c r="D127" s="32">
        <v>0</v>
      </c>
      <c r="E127" s="72">
        <v>0</v>
      </c>
      <c r="F127" s="72">
        <v>952.29999999999995</v>
      </c>
      <c r="G127" s="4" t="s">
        <v>219</v>
      </c>
      <c r="I127" s="44"/>
    </row>
    <row r="128" ht="51.75">
      <c r="A128" s="29" t="s">
        <v>220</v>
      </c>
      <c r="B128" s="41" t="s">
        <v>221</v>
      </c>
      <c r="C128" s="88" t="s">
        <v>21</v>
      </c>
      <c r="D128" s="32">
        <v>0</v>
      </c>
      <c r="E128" s="72">
        <v>0</v>
      </c>
      <c r="F128" s="72">
        <v>952.29999999999995</v>
      </c>
      <c r="G128" s="4" t="s">
        <v>222</v>
      </c>
      <c r="I128" s="44"/>
    </row>
    <row r="129" ht="51.75">
      <c r="A129" s="29" t="s">
        <v>223</v>
      </c>
      <c r="B129" s="41" t="s">
        <v>224</v>
      </c>
      <c r="C129" s="88" t="s">
        <v>21</v>
      </c>
      <c r="D129" s="32">
        <v>0</v>
      </c>
      <c r="E129" s="72">
        <v>0</v>
      </c>
      <c r="F129" s="72">
        <v>952.29999999999995</v>
      </c>
      <c r="G129" s="4" t="s">
        <v>225</v>
      </c>
      <c r="I129" s="44"/>
    </row>
    <row r="130" ht="51.75">
      <c r="A130" s="29" t="s">
        <v>226</v>
      </c>
      <c r="B130" s="41" t="s">
        <v>227</v>
      </c>
      <c r="C130" s="88" t="s">
        <v>21</v>
      </c>
      <c r="D130" s="32">
        <v>0</v>
      </c>
      <c r="E130" s="72">
        <v>0</v>
      </c>
      <c r="F130" s="72">
        <v>952.29999999999995</v>
      </c>
      <c r="G130" s="4" t="s">
        <v>228</v>
      </c>
      <c r="I130" s="44"/>
    </row>
    <row r="131" ht="51.75">
      <c r="A131" s="29" t="s">
        <v>229</v>
      </c>
      <c r="B131" s="41" t="s">
        <v>230</v>
      </c>
      <c r="C131" s="88" t="s">
        <v>21</v>
      </c>
      <c r="D131" s="32">
        <v>0</v>
      </c>
      <c r="E131" s="72">
        <v>0</v>
      </c>
      <c r="F131" s="72">
        <v>952.29999999999995</v>
      </c>
      <c r="G131" s="4" t="s">
        <v>231</v>
      </c>
      <c r="I131" s="44"/>
    </row>
    <row r="132" ht="17.25">
      <c r="A132" s="107" t="s">
        <v>232</v>
      </c>
      <c r="B132" s="48" t="s">
        <v>233</v>
      </c>
      <c r="C132" s="46" t="s">
        <v>21</v>
      </c>
      <c r="D132" s="32">
        <v>0</v>
      </c>
      <c r="E132" s="72">
        <v>0</v>
      </c>
      <c r="F132" s="72">
        <v>952.20000000000005</v>
      </c>
      <c r="G132" s="4" t="s">
        <v>234</v>
      </c>
      <c r="I132" s="44"/>
    </row>
    <row r="133" s="22" customFormat="1" ht="33.75" customHeight="1">
      <c r="A133" s="23"/>
      <c r="B133" s="24" t="s">
        <v>235</v>
      </c>
      <c r="C133" s="25"/>
      <c r="D133" s="26">
        <f>D135+D134</f>
        <v>78136.5</v>
      </c>
      <c r="E133" s="26">
        <f>E135+E134</f>
        <v>0</v>
      </c>
      <c r="F133" s="26">
        <f>F135+F134</f>
        <v>0</v>
      </c>
      <c r="G133" s="27"/>
      <c r="H133" s="28"/>
      <c r="I133" s="22"/>
      <c r="J133" s="22"/>
      <c r="K133" s="22"/>
    </row>
    <row r="134" ht="51.75">
      <c r="A134" s="67" t="s">
        <v>236</v>
      </c>
      <c r="B134" s="48" t="s">
        <v>237</v>
      </c>
      <c r="C134" s="46" t="s">
        <v>21</v>
      </c>
      <c r="D134" s="32">
        <v>45427.900000000001</v>
      </c>
      <c r="E134" s="72">
        <v>0</v>
      </c>
      <c r="F134" s="72">
        <v>0</v>
      </c>
      <c r="G134" s="4" t="s">
        <v>238</v>
      </c>
      <c r="I134" s="44"/>
    </row>
    <row r="135" ht="17.25">
      <c r="A135" s="67" t="s">
        <v>239</v>
      </c>
      <c r="B135" s="48" t="s">
        <v>240</v>
      </c>
      <c r="C135" s="46" t="s">
        <v>21</v>
      </c>
      <c r="D135" s="32">
        <v>32708.599999999999</v>
      </c>
      <c r="E135" s="72">
        <v>0</v>
      </c>
      <c r="F135" s="72">
        <v>0</v>
      </c>
      <c r="G135" s="4" t="s">
        <v>241</v>
      </c>
      <c r="I135" s="44"/>
    </row>
    <row r="136" s="22" customFormat="1" ht="33.75" customHeight="1">
      <c r="A136" s="23"/>
      <c r="B136" s="108" t="s">
        <v>242</v>
      </c>
      <c r="C136" s="109"/>
      <c r="D136" s="26">
        <f>D11+D38+D75+D85+D108+D111+D133</f>
        <v>6956538.7000000002</v>
      </c>
      <c r="E136" s="26">
        <f>E11+E38+E75+E85+E108+E111+E133</f>
        <v>8185245.5999999996</v>
      </c>
      <c r="F136" s="26">
        <f>F11+F38+F75+F85+F108+F111+F133</f>
        <v>3001787.1000000006</v>
      </c>
      <c r="G136" s="27"/>
      <c r="H136" s="28"/>
      <c r="I136" s="22"/>
      <c r="J136" s="22"/>
      <c r="K136" s="22"/>
    </row>
    <row r="137" ht="17.25">
      <c r="A137" s="67"/>
      <c r="B137" s="110" t="s">
        <v>243</v>
      </c>
      <c r="C137" s="111"/>
      <c r="D137" s="72"/>
      <c r="E137" s="72"/>
      <c r="F137" s="72"/>
      <c r="G137" s="4"/>
      <c r="I137" s="44"/>
    </row>
    <row r="138" ht="17.25">
      <c r="A138" s="67"/>
      <c r="B138" s="112" t="s">
        <v>16</v>
      </c>
      <c r="C138" s="113"/>
      <c r="D138" s="72">
        <f>D14+D41+D78</f>
        <v>2576393</v>
      </c>
      <c r="E138" s="72">
        <f>E14+E41+E78</f>
        <v>2710335.1000000001</v>
      </c>
      <c r="F138" s="72">
        <f>F14+F41+F78</f>
        <v>1012081.6000000001</v>
      </c>
      <c r="G138" s="4"/>
      <c r="I138" s="44"/>
    </row>
    <row r="139" ht="17.25">
      <c r="A139" s="67"/>
      <c r="B139" s="110" t="s">
        <v>123</v>
      </c>
      <c r="C139" s="111"/>
      <c r="D139" s="72">
        <f>D88</f>
        <v>30161.700000000001</v>
      </c>
      <c r="E139" s="72">
        <f>E88</f>
        <v>0</v>
      </c>
      <c r="F139" s="72">
        <f>F88</f>
        <v>145103.10000000001</v>
      </c>
      <c r="G139" s="4"/>
      <c r="I139" s="44"/>
    </row>
    <row r="140" ht="17.25">
      <c r="A140" s="67"/>
      <c r="B140" s="112" t="s">
        <v>17</v>
      </c>
      <c r="C140" s="113"/>
      <c r="D140" s="72">
        <f>D42+D15</f>
        <v>1630035</v>
      </c>
      <c r="E140" s="72">
        <f>E42+E15</f>
        <v>1745190.8999999999</v>
      </c>
      <c r="F140" s="72">
        <f>F42+F15</f>
        <v>992894.39999999991</v>
      </c>
      <c r="G140" s="4"/>
      <c r="I140" s="44"/>
    </row>
    <row r="141" ht="17.25">
      <c r="A141" s="67"/>
      <c r="B141" s="112" t="s">
        <v>18</v>
      </c>
      <c r="C141" s="113"/>
      <c r="D141" s="72">
        <f>D16</f>
        <v>581.10000000000002</v>
      </c>
      <c r="E141" s="72">
        <f>E16</f>
        <v>0</v>
      </c>
      <c r="F141" s="72">
        <f>F16</f>
        <v>0</v>
      </c>
      <c r="G141" s="4"/>
      <c r="I141" s="44"/>
    </row>
    <row r="142" ht="17.25">
      <c r="A142" s="67"/>
      <c r="B142" s="114" t="s">
        <v>244</v>
      </c>
      <c r="C142" s="114"/>
      <c r="D142" s="115"/>
      <c r="E142" s="72"/>
      <c r="F142" s="72"/>
      <c r="G142" s="4"/>
      <c r="I142" s="44"/>
    </row>
    <row r="143" ht="17.25">
      <c r="A143" s="67"/>
      <c r="B143" s="114" t="s">
        <v>245</v>
      </c>
      <c r="C143" s="114"/>
      <c r="D143" s="72">
        <f>D17+D25+D30+D34+D37+D112+D113+D114+D115+D116+D117+D118+D119+D120+D121+D122+D123+D124+D125+D126+D127+D128+D129+D130+D131+D132+D134+D135+D43+D44+D45+D46+D47+D48+D49+D50+D51+D52+D53+D54+D109+D110+D79</f>
        <v>2992108.4000000004</v>
      </c>
      <c r="E143" s="72">
        <f>E17+E25+E30+E34+E37+E112+E113+E114+E115+E116+E117+E118+E119+E120+E121+E122+E123+E124+E125+E126+E127+E128+E129+E130+E131+E132+E134+E135+E43+E44+E45+E46+E47+E48+E49+E50+E51+E52+E53+E54+E109+E110+E79</f>
        <v>3205073.7000000002</v>
      </c>
      <c r="F143" s="72">
        <f>F17+F25+F30+F34+F37+F112+F113+F114+F115+F116+F117+F118+F119+F120+F121+F122+F123+F124+F125+F126+F127+F128+F129+F130+F131+F132+F134+F135+F43+F44+F45+F46+F47+F48+F49+F50+F51+F52+F53+F54+F109+F110+F79</f>
        <v>51708.000000000015</v>
      </c>
      <c r="G143" s="4"/>
      <c r="I143" s="44"/>
    </row>
    <row r="144" ht="17.25">
      <c r="A144" s="67"/>
      <c r="B144" s="114" t="s">
        <v>26</v>
      </c>
      <c r="C144" s="114"/>
      <c r="D144" s="72">
        <f>D21</f>
        <v>54620.700000000004</v>
      </c>
      <c r="E144" s="72">
        <f>E21</f>
        <v>0</v>
      </c>
      <c r="F144" s="72">
        <f>F21</f>
        <v>0</v>
      </c>
      <c r="G144" s="4"/>
      <c r="I144" s="44"/>
    </row>
    <row r="145" ht="15">
      <c r="A145" s="67"/>
      <c r="B145" s="116" t="s">
        <v>102</v>
      </c>
      <c r="C145" s="114"/>
      <c r="D145" s="72">
        <f>D63+D68+D71</f>
        <v>3018607.5</v>
      </c>
      <c r="E145" s="72">
        <f>E63+E68+E71</f>
        <v>2861408.7999999998</v>
      </c>
      <c r="F145" s="72">
        <f>F63+F68+F71</f>
        <v>2804976.0000000005</v>
      </c>
      <c r="G145" s="4"/>
      <c r="I145" s="44"/>
    </row>
    <row r="146" ht="17.25">
      <c r="A146" s="76"/>
      <c r="B146" s="117" t="s">
        <v>117</v>
      </c>
      <c r="C146" s="118"/>
      <c r="D146" s="101">
        <f>D80+D84+D89+D93+D94+D98+D99+D100+D101+D102+D103+D104+D105+D106+D107</f>
        <v>688662.5</v>
      </c>
      <c r="E146" s="101">
        <f>E80+E84+E89+E93+E94+E98+E99+E100+E101+E102+E103+E104+E105+E106+E107</f>
        <v>2041719.1000000001</v>
      </c>
      <c r="F146" s="101">
        <f>F80+F84+F89+F93+F94+F98+F99+F100+F101+F102+F103+F104+F105+F106+F107</f>
        <v>145103.10000000001</v>
      </c>
      <c r="G146" s="4"/>
      <c r="I146" s="44"/>
    </row>
    <row r="147" ht="17.25">
      <c r="A147" s="29"/>
      <c r="B147" s="119" t="s">
        <v>77</v>
      </c>
      <c r="C147" s="119"/>
      <c r="D147" s="43">
        <f>D55+D56+D57+D58+D59+D60+D61+D62</f>
        <v>202539.60000000001</v>
      </c>
      <c r="E147" s="43">
        <f>E55+E56+E57+E58+E59+E60+E61+E62</f>
        <v>77044</v>
      </c>
      <c r="F147" s="43">
        <f>F55+F56+F57+F58+F59+F60+F61+F62</f>
        <v>0</v>
      </c>
      <c r="G147" s="4"/>
    </row>
    <row r="148">
      <c r="A148" s="1"/>
      <c r="B148" s="2"/>
      <c r="C148" s="2"/>
      <c r="D148" s="120"/>
      <c r="E148" s="120"/>
      <c r="F148" s="120"/>
    </row>
    <row r="149">
      <c r="D149" s="120"/>
      <c r="E149" s="120"/>
      <c r="F149" s="120"/>
    </row>
    <row r="150" ht="12.75">
      <c r="D150" s="3"/>
      <c r="E150" s="3"/>
      <c r="F150" s="3"/>
    </row>
    <row r="151" ht="12.75">
      <c r="D151" s="3"/>
      <c r="E151" s="3"/>
      <c r="F151" s="3"/>
    </row>
    <row r="152" ht="12.75">
      <c r="D152" s="3"/>
      <c r="E152" s="3"/>
      <c r="F152" s="3"/>
    </row>
    <row r="153" ht="12.75">
      <c r="A153" s="1"/>
      <c r="D153" s="3"/>
      <c r="E153" s="3"/>
      <c r="F153" s="3"/>
    </row>
    <row r="154" ht="12.75">
      <c r="D154" s="3"/>
      <c r="E154" s="3"/>
      <c r="F154" s="3"/>
    </row>
    <row r="155" ht="12.75">
      <c r="D155" s="3"/>
      <c r="E155" s="3"/>
      <c r="F155" s="3"/>
    </row>
    <row r="156" ht="12.75">
      <c r="D156" s="3"/>
      <c r="E156" s="3"/>
      <c r="F156" s="3"/>
    </row>
    <row r="157" ht="12.75">
      <c r="D157" s="3"/>
      <c r="E157" s="3"/>
      <c r="F157" s="3"/>
    </row>
    <row r="159" ht="12.75">
      <c r="D159" s="3"/>
      <c r="E159" s="3"/>
      <c r="F159" s="3"/>
    </row>
    <row r="160" ht="12.75">
      <c r="D160" s="3"/>
      <c r="E160" s="3"/>
      <c r="F160" s="3"/>
    </row>
    <row r="161" ht="12.75">
      <c r="D161" s="3"/>
      <c r="E161" s="3"/>
      <c r="F161" s="3"/>
    </row>
    <row r="163" ht="12.75">
      <c r="D163" s="3"/>
      <c r="E163" s="3"/>
      <c r="F163" s="3"/>
    </row>
    <row r="164" ht="12.75">
      <c r="D164" s="3"/>
      <c r="E164" s="3"/>
      <c r="F164" s="3"/>
    </row>
    <row r="165" ht="12.75">
      <c r="D165" s="3"/>
      <c r="E165" s="3"/>
      <c r="F165" s="3"/>
    </row>
    <row r="166" ht="12.75">
      <c r="D166" s="3"/>
      <c r="E166" s="3"/>
      <c r="F166" s="3"/>
    </row>
    <row r="167" ht="12.75">
      <c r="D167" s="3"/>
      <c r="E167" s="3"/>
      <c r="F167" s="3"/>
    </row>
    <row r="168" ht="12.75">
      <c r="D168" s="3"/>
      <c r="E168" s="3"/>
      <c r="F168" s="3"/>
    </row>
  </sheetData>
  <autoFilter ref="A10:I148">
    <filterColumn colId="7">
      <filters blank="1"/>
    </filterColumn>
  </autoFilter>
  <mergeCells count="19">
    <mergeCell ref="A5:F5"/>
    <mergeCell ref="A6:F7"/>
    <mergeCell ref="A9:A10"/>
    <mergeCell ref="B9:B10"/>
    <mergeCell ref="C9:C10"/>
    <mergeCell ref="D9:D10"/>
    <mergeCell ref="E9:E10"/>
    <mergeCell ref="F9:F10"/>
    <mergeCell ref="B136:C136"/>
    <mergeCell ref="B137:C137"/>
    <mergeCell ref="B138:C138"/>
    <mergeCell ref="B139:C139"/>
    <mergeCell ref="B140:C140"/>
    <mergeCell ref="B142:C142"/>
    <mergeCell ref="B143:C143"/>
    <mergeCell ref="B144:C144"/>
    <mergeCell ref="B145:C145"/>
    <mergeCell ref="B146:C146"/>
    <mergeCell ref="B147:C147"/>
  </mergeCells>
  <printOptions headings="0" gridLines="0"/>
  <pageMargins left="0.23622047244094491" right="0.15748031496062992" top="0.39370078740157477" bottom="0.55118110236220474" header="0.51181102362204722" footer="0.11811023622047245"/>
  <pageSetup paperSize="9" scale="64" firstPageNumber="1" fitToWidth="1" fitToHeight="0" pageOrder="downThenOver" orientation="portrait" usePrinterDefaults="1" blackAndWhite="0" draft="0" cellComments="none" useFirstPageNumber="1" errors="displayed" horizontalDpi="2147483648" verticalDpi="2147483648" copies="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Company>Департамент финансов администрации г.Перми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Катцина Анна Владиславовна</dc:creator>
  <cp:lastModifiedBy>nazmudinova-tv</cp:lastModifiedBy>
  <cp:revision>60</cp:revision>
  <dcterms:created xsi:type="dcterms:W3CDTF">2014-02-04T08:37:28Z</dcterms:created>
  <dcterms:modified xsi:type="dcterms:W3CDTF">2025-10-20T10:01:38Z</dcterms:modified>
</cp:coreProperties>
</file>