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12" windowWidth="20952" windowHeight="9720"/>
  </bookViews>
  <sheets>
    <sheet name="доходы за 2025г" sheetId="1" r:id="rId1"/>
    <sheet name="Лист1" sheetId="2" r:id="rId2"/>
  </sheets>
  <definedNames>
    <definedName name="_xlnm._FilterDatabase" localSheetId="0" hidden="1">'доходы за 2025г'!$A$12:$F$555</definedName>
    <definedName name="Print_Titles" localSheetId="0">'доходы за 2025г'!#REF!</definedName>
    <definedName name="_xlnm.Print_Titles" localSheetId="0">'доходы за 2025г'!$10:$11</definedName>
    <definedName name="_xlnm.Print_Area" localSheetId="0">'доходы за 2025г'!$A$1:$F$555</definedName>
  </definedNames>
  <calcPr calcId="145621"/>
</workbook>
</file>

<file path=xl/calcChain.xml><?xml version="1.0" encoding="utf-8"?>
<calcChain xmlns="http://schemas.openxmlformats.org/spreadsheetml/2006/main">
  <c r="F553" i="1" l="1"/>
  <c r="F549" i="1"/>
  <c r="F547" i="1"/>
  <c r="F541" i="1"/>
  <c r="F538" i="1"/>
  <c r="F535" i="1"/>
  <c r="F533" i="1"/>
  <c r="F531" i="1"/>
  <c r="F528" i="1"/>
  <c r="F527" i="1"/>
  <c r="F526" i="1"/>
  <c r="F525" i="1"/>
  <c r="F524" i="1"/>
  <c r="F523" i="1"/>
  <c r="E522" i="1"/>
  <c r="D522" i="1"/>
  <c r="F519" i="1"/>
  <c r="F518" i="1"/>
  <c r="F517" i="1"/>
  <c r="F516" i="1"/>
  <c r="F515" i="1"/>
  <c r="F505" i="1"/>
  <c r="F504" i="1"/>
  <c r="E503" i="1"/>
  <c r="D503" i="1"/>
  <c r="E501" i="1"/>
  <c r="D501" i="1"/>
  <c r="E499" i="1"/>
  <c r="D499" i="1"/>
  <c r="F497" i="1"/>
  <c r="F496" i="1"/>
  <c r="E489" i="1"/>
  <c r="D489" i="1"/>
  <c r="F483" i="1"/>
  <c r="F482" i="1"/>
  <c r="F481" i="1"/>
  <c r="E480" i="1"/>
  <c r="D480" i="1"/>
  <c r="F478" i="1"/>
  <c r="F477" i="1"/>
  <c r="F472" i="1"/>
  <c r="E471" i="1"/>
  <c r="D471" i="1"/>
  <c r="F467" i="1"/>
  <c r="F466" i="1"/>
  <c r="E460" i="1"/>
  <c r="D460" i="1"/>
  <c r="F454" i="1"/>
  <c r="F453" i="1"/>
  <c r="F452" i="1"/>
  <c r="F450" i="1"/>
  <c r="E449" i="1"/>
  <c r="D449" i="1"/>
  <c r="F447" i="1"/>
  <c r="F446" i="1"/>
  <c r="F443" i="1"/>
  <c r="E441" i="1"/>
  <c r="D441" i="1"/>
  <c r="F439" i="1"/>
  <c r="F438" i="1"/>
  <c r="F437" i="1"/>
  <c r="F433" i="1"/>
  <c r="F431" i="1"/>
  <c r="F429" i="1"/>
  <c r="F428" i="1"/>
  <c r="F427" i="1"/>
  <c r="F426" i="1"/>
  <c r="E424" i="1"/>
  <c r="D424" i="1"/>
  <c r="F422" i="1"/>
  <c r="F421" i="1"/>
  <c r="F420" i="1"/>
  <c r="F418" i="1"/>
  <c r="F408" i="1"/>
  <c r="F402" i="1"/>
  <c r="F401" i="1"/>
  <c r="F399" i="1"/>
  <c r="E398" i="1"/>
  <c r="D398" i="1"/>
  <c r="F393" i="1"/>
  <c r="F392" i="1"/>
  <c r="F385" i="1"/>
  <c r="E384" i="1"/>
  <c r="D384" i="1"/>
  <c r="F382" i="1"/>
  <c r="F381" i="1"/>
  <c r="F373" i="1"/>
  <c r="E371" i="1"/>
  <c r="D371" i="1"/>
  <c r="F370" i="1"/>
  <c r="F367" i="1"/>
  <c r="E365" i="1"/>
  <c r="D365" i="1"/>
  <c r="F363" i="1"/>
  <c r="F359" i="1"/>
  <c r="E356" i="1"/>
  <c r="D356" i="1"/>
  <c r="F354" i="1"/>
  <c r="F348" i="1"/>
  <c r="E345" i="1"/>
  <c r="D345" i="1"/>
  <c r="F343" i="1"/>
  <c r="F338" i="1"/>
  <c r="E332" i="1"/>
  <c r="D332" i="1"/>
  <c r="F330" i="1"/>
  <c r="F326" i="1"/>
  <c r="E322" i="1"/>
  <c r="D322" i="1"/>
  <c r="F321" i="1"/>
  <c r="F315" i="1"/>
  <c r="E312" i="1"/>
  <c r="D312" i="1"/>
  <c r="F309" i="1"/>
  <c r="F302" i="1"/>
  <c r="E299" i="1"/>
  <c r="D299" i="1"/>
  <c r="F297" i="1"/>
  <c r="F294" i="1"/>
  <c r="E291" i="1"/>
  <c r="D291" i="1"/>
  <c r="F286" i="1"/>
  <c r="F285" i="1"/>
  <c r="F283" i="1"/>
  <c r="F282" i="1"/>
  <c r="F281" i="1"/>
  <c r="F279" i="1"/>
  <c r="F278" i="1"/>
  <c r="F277" i="1"/>
  <c r="F276" i="1"/>
  <c r="F275" i="1"/>
  <c r="F274" i="1"/>
  <c r="F273" i="1"/>
  <c r="F272" i="1"/>
  <c r="F271" i="1"/>
  <c r="F270" i="1"/>
  <c r="F269" i="1"/>
  <c r="F268" i="1"/>
  <c r="E260" i="1"/>
  <c r="D260" i="1"/>
  <c r="F258" i="1"/>
  <c r="F256" i="1"/>
  <c r="E247" i="1"/>
  <c r="D247" i="1"/>
  <c r="F245" i="1"/>
  <c r="F244" i="1"/>
  <c r="F242" i="1"/>
  <c r="F232" i="1"/>
  <c r="E228" i="1"/>
  <c r="D228" i="1"/>
  <c r="F227" i="1"/>
  <c r="E226" i="1"/>
  <c r="D226" i="1"/>
  <c r="F225" i="1"/>
  <c r="F224" i="1"/>
  <c r="F222" i="1"/>
  <c r="E221" i="1"/>
  <c r="D221" i="1"/>
  <c r="F220" i="1"/>
  <c r="E216" i="1"/>
  <c r="D216" i="1"/>
  <c r="F216" i="1" s="1"/>
  <c r="F215" i="1"/>
  <c r="F214"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E165" i="1"/>
  <c r="D165" i="1"/>
  <c r="E163" i="1"/>
  <c r="D163" i="1"/>
  <c r="F162" i="1"/>
  <c r="E161" i="1"/>
  <c r="D161" i="1"/>
  <c r="E159" i="1"/>
  <c r="D159" i="1"/>
  <c r="F157" i="1"/>
  <c r="F156" i="1"/>
  <c r="F155" i="1"/>
  <c r="F154" i="1"/>
  <c r="F153" i="1"/>
  <c r="F152" i="1"/>
  <c r="E151" i="1"/>
  <c r="D151" i="1"/>
  <c r="F150" i="1"/>
  <c r="E149" i="1"/>
  <c r="D149" i="1"/>
  <c r="F147" i="1"/>
  <c r="E146" i="1"/>
  <c r="D146" i="1"/>
  <c r="F145" i="1"/>
  <c r="F143" i="1"/>
  <c r="E140" i="1"/>
  <c r="D140" i="1"/>
  <c r="F140" i="1" s="1"/>
  <c r="E138" i="1"/>
  <c r="D138" i="1"/>
  <c r="F137" i="1"/>
  <c r="F136" i="1"/>
  <c r="F135" i="1"/>
  <c r="E133" i="1"/>
  <c r="D133" i="1"/>
  <c r="F132" i="1"/>
  <c r="F131" i="1"/>
  <c r="F130" i="1"/>
  <c r="F129" i="1"/>
  <c r="F128" i="1"/>
  <c r="F127" i="1"/>
  <c r="F126" i="1"/>
  <c r="F125" i="1"/>
  <c r="F124" i="1"/>
  <c r="F122" i="1"/>
  <c r="F121" i="1"/>
  <c r="F120" i="1"/>
  <c r="F119" i="1"/>
  <c r="F118" i="1"/>
  <c r="F117" i="1"/>
  <c r="F116" i="1"/>
  <c r="F115" i="1"/>
  <c r="F114" i="1"/>
  <c r="F113" i="1"/>
  <c r="F112" i="1"/>
  <c r="F111" i="1"/>
  <c r="E110" i="1"/>
  <c r="D110" i="1"/>
  <c r="E108" i="1"/>
  <c r="F107" i="1"/>
  <c r="E105" i="1"/>
  <c r="D105" i="1"/>
  <c r="F104" i="1"/>
  <c r="E103" i="1"/>
  <c r="D103" i="1"/>
  <c r="F102" i="1"/>
  <c r="F101" i="1"/>
  <c r="F99" i="1"/>
  <c r="F97" i="1"/>
  <c r="F95" i="1"/>
  <c r="F94" i="1"/>
  <c r="F93" i="1"/>
  <c r="F90" i="1"/>
  <c r="F84" i="1"/>
  <c r="F82" i="1"/>
  <c r="F80" i="1"/>
  <c r="F78" i="1"/>
  <c r="F77" i="1"/>
  <c r="F76" i="1"/>
  <c r="F72" i="1"/>
  <c r="F70" i="1"/>
  <c r="F67" i="1"/>
  <c r="F66" i="1"/>
  <c r="F65" i="1"/>
  <c r="F61" i="1"/>
  <c r="F59" i="1"/>
  <c r="F57" i="1"/>
  <c r="F56" i="1"/>
  <c r="F55" i="1"/>
  <c r="F54" i="1"/>
  <c r="F53" i="1"/>
  <c r="F51" i="1"/>
  <c r="F49" i="1"/>
  <c r="E48" i="1"/>
  <c r="D48" i="1"/>
  <c r="F39" i="1"/>
  <c r="F38" i="1"/>
  <c r="F37" i="1"/>
  <c r="F36" i="1"/>
  <c r="F34" i="1"/>
  <c r="F33" i="1"/>
  <c r="F32" i="1"/>
  <c r="F31" i="1"/>
  <c r="E30" i="1"/>
  <c r="D30" i="1"/>
  <c r="E28" i="1"/>
  <c r="D28" i="1"/>
  <c r="F27" i="1"/>
  <c r="E26" i="1"/>
  <c r="D26" i="1"/>
  <c r="F25" i="1"/>
  <c r="F24" i="1"/>
  <c r="E23" i="1"/>
  <c r="D23" i="1"/>
  <c r="F22" i="1"/>
  <c r="F21" i="1"/>
  <c r="F18" i="1"/>
  <c r="F16" i="1"/>
  <c r="F14" i="1"/>
  <c r="E12" i="1"/>
  <c r="D12" i="1"/>
  <c r="F165" i="1" l="1"/>
  <c r="F133" i="1"/>
  <c r="F23" i="1"/>
  <c r="F105" i="1"/>
  <c r="F110" i="1"/>
  <c r="F151" i="1"/>
  <c r="F221" i="1"/>
  <c r="F30" i="1"/>
  <c r="F226" i="1"/>
  <c r="F291" i="1"/>
  <c r="F299" i="1"/>
  <c r="F312" i="1"/>
  <c r="F365" i="1"/>
  <c r="F424" i="1"/>
  <c r="F449" i="1"/>
  <c r="F489" i="1"/>
  <c r="F503" i="1"/>
  <c r="F384" i="1"/>
  <c r="F12" i="1"/>
  <c r="F103" i="1"/>
  <c r="F149" i="1"/>
  <c r="F228" i="1"/>
  <c r="F48" i="1"/>
  <c r="F26" i="1"/>
  <c r="F356" i="1"/>
  <c r="F161" i="1"/>
  <c r="D555" i="1"/>
  <c r="F146" i="1"/>
  <c r="F247" i="1"/>
  <c r="F260" i="1"/>
  <c r="F322" i="1"/>
  <c r="F332" i="1"/>
  <c r="F345" i="1"/>
  <c r="F398" i="1"/>
  <c r="F460" i="1"/>
  <c r="F471" i="1"/>
  <c r="F522" i="1"/>
  <c r="E555" i="1"/>
  <c r="F371" i="1"/>
  <c r="F441" i="1"/>
  <c r="F480" i="1"/>
  <c r="F555" i="1" l="1"/>
</calcChain>
</file>

<file path=xl/sharedStrings.xml><?xml version="1.0" encoding="utf-8"?>
<sst xmlns="http://schemas.openxmlformats.org/spreadsheetml/2006/main" count="1863" uniqueCount="655">
  <si>
    <t>ПРИЛОЖЕНИЕ 1</t>
  </si>
  <si>
    <t>к решению</t>
  </si>
  <si>
    <t>Пермской городской Думы</t>
  </si>
  <si>
    <t>Отчет</t>
  </si>
  <si>
    <t xml:space="preserve">об исполнении доходов бюджета города Перми по кодам классификации доходов бюджетов </t>
  </si>
  <si>
    <t>за 2025 год</t>
  </si>
  <si>
    <t>тыс. руб.</t>
  </si>
  <si>
    <t>Код бюджетной классификации</t>
  </si>
  <si>
    <t>Наименование главного администратора доходов бюджета города Перми, наименование кода вида (подвида) доходов бюджета города Перми</t>
  </si>
  <si>
    <t>План в соответствии с решением ПГД от 17.12.2024 № 218 (в ред. от 28.10.2025 № 194)</t>
  </si>
  <si>
    <t>Исполнено</t>
  </si>
  <si>
    <t>% исполнения</t>
  </si>
  <si>
    <t>главного администратора доходов</t>
  </si>
  <si>
    <t>вида (подвида) доходов бюджета</t>
  </si>
  <si>
    <t>048</t>
  </si>
  <si>
    <t>Федеральная служба по надзору в сфере природопользования</t>
  </si>
  <si>
    <t>1 12 01 010 01 2100 120</t>
  </si>
  <si>
    <t>Плата за выбросы загрязняющих веществ в атмосферный воздух стационарными объектами (пени по соответствующему платежу)</t>
  </si>
  <si>
    <t>Х</t>
  </si>
  <si>
    <t>1 12 01 010 01 6000 120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</si>
  <si>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</si>
  <si>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1 12 01 030 01 2100 120</t>
  </si>
  <si>
    <t>Плата за сбросы загрязняющих веществ в водные объекты (пени по соответствующему платежу)</t>
  </si>
  <si>
    <t>1 12 01 030 01 6000 120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</si>
  <si>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</si>
  <si>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1 12 01 041 01 2100 120</t>
  </si>
  <si>
    <t>Плата за размещение отходов производства (пени по соответствующему платежу)</t>
  </si>
  <si>
    <t>1 12 01 041 01 6000 120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</si>
  <si>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</si>
  <si>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1 12 01 042 01 6000 120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</si>
  <si>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</si>
  <si>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1 12 01 070 01 6000 120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</si>
  <si>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</si>
  <si>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1 16 11 050 01 0000 140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</si>
  <si>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</si>
  <si>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1 16 11 130 01 0000 140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</si>
  <si>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</si>
  <si>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076</t>
  </si>
  <si>
    <t>Федеральное агентство по рыболовству</t>
  </si>
  <si>
    <t>1 16 10 123 01 0041 140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</si>
  <si>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</si>
  <si>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096</t>
  </si>
  <si>
    <t>Федеральная служба по надзору в сфере связи, информационных технологий и массовых коммуникаций</t>
  </si>
  <si>
    <t>1 08 07 130 01 1000 110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</si>
  <si>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 (сумма платежа (перерасчеты, недоимка и задолженность по соответствующему платежу, в том числе по отмененному)</t>
  </si>
  <si>
    <t>150</t>
  </si>
  <si>
    <t>Федеральная служба по труду и занятости</t>
  </si>
  <si>
    <t>163</t>
  </si>
  <si>
    <t>Департамент имущественных отношений администрации города Перми</t>
  </si>
  <si>
    <t>1 11 01 040 04 0000 120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</si>
  <si>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</si>
  <si>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1 11 05 074 04 1000 120</t>
  </si>
  <si>
    <t>Доходы от сдачи в аренду имущества, составляющего казну городских округов (за исключением земельных участков) (сумма платежа (перерасчеты, недоимка и задолженность) по данному виду дохода)</t>
  </si>
  <si>
    <t>1 11 09 044 04 0000 120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</si>
  <si>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</si>
  <si>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1 13 02 994 04 0030 130</t>
  </si>
  <si>
    <t>Прочие доходы от компенсации затрат бюджетов городских округов (прочие доходы)</t>
  </si>
  <si>
    <t>1 14 02 042 04 0000 440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</si>
  <si>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</si>
  <si>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1 14 02 043 04 0000 440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</si>
  <si>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</si>
  <si>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1 14 13 040 04 1000 410</t>
  </si>
  <si>
    <t>Доходы от приватизации имущества, находящегося в собственности городских округов, в части приватизации нефинансовых активов имущества казны (Сумма доходов (за исключением НДС) от реализации муниципального имущества в порядке, установленном Федеральным законом от 21.12.2001 № 178-ФЗ)</t>
  </si>
  <si>
    <t>1 14 13 040 04 2000 410</t>
  </si>
  <si>
    <t>Доходы от приватизации имущества, находящегося в собственности городских округов, в части приватизации нефинансовых активов имущества казны (Сумма НДС по договорам купли-продажи муниципального имущества, заключенным с физическими лицами, подлежащая перечислению в федеральный бюджет)</t>
  </si>
  <si>
    <t>1 14 13 040 04 3000 410</t>
  </si>
  <si>
    <t>Доходы от приватизации имущества, находящегося в собственности городских округов, в части приватизации нефинансовых активов имущества казны (Сумма доходов от реализации муниципального имущества в порядке, установленном Федеральным законом от 22.07.2008 № 159-ФЗ)</t>
  </si>
  <si>
    <t>1 16 07 090 04 1300 140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</si>
  <si>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договорам аренды муниципального имущества, составляющего казну городских округов)</t>
  </si>
  <si>
    <t>1 16 07 090 04 2200 140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</si>
  <si>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договорам купли-продажи муниципального имущества, реализованного в порядке, установленном Федеральным законом от 22.07.2008 №159-ФЗ)</t>
  </si>
  <si>
    <t>1 16 07 090 04 9000 140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</si>
  <si>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(прочие штрафы, неустойки, пени)</t>
  </si>
  <si>
    <t>1 16 10 032 04 0000 140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</si>
  <si>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</si>
  <si>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1 16 10 123 01 1300 140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</si>
  <si>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(штрафы, неустойки, пени, уплаченные по договорам аренды муниципального имущества, составляющего казну городских округов)</t>
  </si>
  <si>
    <t>1 16 10 123 01 2200 140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</si>
  <si>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(штрафы, неустойки, пени, уплаченные по договорам купли-продажи муниципального имущества, реализованного в порядке, установленном Федеральным законом от 22.07.2008 №159-ФЗ)</t>
  </si>
  <si>
    <t>1 17 01 040 04 0000 180</t>
  </si>
  <si>
    <t>Невыясненные поступления, зачисляемые в бюджеты городских округов</t>
  </si>
  <si>
    <t>1 17 05 040 04 9000 180</t>
  </si>
  <si>
    <t>Прочие неналоговые доходы бюджетов городских округов (Прочие доходы)</t>
  </si>
  <si>
    <t>182</t>
  </si>
  <si>
    <t>Федеральная налоговая служба</t>
  </si>
  <si>
    <t>1 01 02 010 01 1000 110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</si>
  <si>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</si>
  <si>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1 01 02 010 01 3000 110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</si>
  <si>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</si>
  <si>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1 01 02 020 01 1000 110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</si>
  <si>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</si>
  <si>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1 01 02 020 01 3000 110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</si>
  <si>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</si>
  <si>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1 01 02 021 01 1000 110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</si>
  <si>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</si>
  <si>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1 01 02 022 01 1000 110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</si>
  <si>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</si>
  <si>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1 01 02 023 01 1000 110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</si>
  <si>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</si>
  <si>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1 01 02 024 01 1000 110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</si>
  <si>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</si>
  <si>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1 01 02 030 01 1000 110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</si>
  <si>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</si>
  <si>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1 01 02 030 01 3000 110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</si>
  <si>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</si>
  <si>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1 01 02 040 01 1000 110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</si>
  <si>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</si>
  <si>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1 01 02 050 01 1000 110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</si>
  <si>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</si>
  <si>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1 01 02 080 01 1000 110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</si>
  <si>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</si>
  <si>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1 01 02 080 01 3000 110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</si>
  <si>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</si>
  <si>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1 01 02 090 01 1000 110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</si>
  <si>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</si>
  <si>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1 01 02 110 01 1000 110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</si>
  <si>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</si>
  <si>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1 01 02 130 01 1000 110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</si>
  <si>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</si>
  <si>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1 01 02 140 01 1000 110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</si>
  <si>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</si>
  <si>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1 01 02 150 01 1000 110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</si>
  <si>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</si>
  <si>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1 01 02 160 01 1000 110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</si>
  <si>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</si>
  <si>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1 01 02 170 01 1000 110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</si>
  <si>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</si>
  <si>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1 01 02 180 01 1000 110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</si>
  <si>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</si>
  <si>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1 01 02 200 01 1000 110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</si>
  <si>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</si>
  <si>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1 01 02 210 01 1000 110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</si>
  <si>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</si>
  <si>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1 01 02 210 01 3000 110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</si>
  <si>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(суммы денежных взысканий (штрафов) по соответствующему платежу согласно законодательству Российской Федерации)</t>
  </si>
  <si>
    <t>1 01 02 220 01 1000 110</t>
  </si>
  <si>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</si>
  <si>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1 01 02 230 01 1000 110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</si>
  <si>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 (сумма платежа (перерасчеты, недоимка и задолженность по соответствующему платежу, в том числе по отмененному)</t>
  </si>
  <si>
    <t>1 03 02 231 01 0000 110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</si>
  <si>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</si>
  <si>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</si>
  <si>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</si>
  <si>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</si>
  <si>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</si>
  <si>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</si>
  <si>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</si>
  <si>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1 03 03 000 01 0000 110</t>
  </si>
  <si>
    <t>Туристический налог</t>
  </si>
  <si>
    <t>1 03 03 000 01 1000 110</t>
  </si>
  <si>
    <t>Туристический налог (сумма платежа (перерасчеты, недоимка и задолженность по соответствующему платежу, в том числе по отмененному)</t>
  </si>
  <si>
    <t>1 05 01 011 01 1000 110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</si>
  <si>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</si>
  <si>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1 05 01 011 01 3000 110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</si>
  <si>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</si>
  <si>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1 05 01 021 01 1000 110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</si>
  <si>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</si>
  <si>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1 05 01 021 01 3000 110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</si>
  <si>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</si>
  <si>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1 05 01 050 01 3000 110</t>
  </si>
  <si>
    <t>Минимальный налог, зачисляемый в бюджеты субъектов Российской Федерации (за налоговые периоды, истекшие до 1 января 2016 года) (суммы денежных взысканий (штрафов) по соответствующему платежу согласно законодательству Российской Федерации)</t>
  </si>
  <si>
    <t>1 05 02 010 02 1000 110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</si>
  <si>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</si>
  <si>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1 05 02 010 02 3000 110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</si>
  <si>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</si>
  <si>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1 05 02 020 02 3000 110</t>
  </si>
  <si>
    <t>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</si>
  <si>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1 05 03 010 01 1000 110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</si>
  <si>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</si>
  <si>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1 05 03 010 01 3000 110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</si>
  <si>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</si>
  <si>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1 05 03 020 01 3000 110</t>
  </si>
  <si>
    <t>Единый сельскохозяйственный налог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</si>
  <si>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1 05 04 010 02 1000 110</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</si>
  <si>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</si>
  <si>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1 06 01 020 04 1000 110</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</si>
  <si>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</si>
  <si>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1 06 06 032 04 1000 110</t>
  </si>
  <si>
    <t>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</si>
  <si>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1 06 06 032 04 3000 110</t>
  </si>
  <si>
    <t>Земельный налог с организаций, обладающих земельным участком, расположенным в границах городских округов (суммы денежных взысканий (штрафов) по соответствующему платежу согласно законодательству Российской Федерации)</t>
  </si>
  <si>
    <t>1 06 06 042 04 1000 110</t>
  </si>
  <si>
    <t>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</si>
  <si>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1 06 06 042 04 3000 110</t>
  </si>
  <si>
    <t>Земельный налог с физических лиц, обладающих земельным участком, расположенным в границах городских округов (суммы денежных взысканий (штрафов) по соответствующему платежу согласно законодательству Российской Федерации)</t>
  </si>
  <si>
    <t>1 08 03 010 01 1050 110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</si>
  <si>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</si>
  <si>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1 08 03 010 01 1060 110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</si>
  <si>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</si>
  <si>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1 16 10 129 01 9000 140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</si>
  <si>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</si>
  <si>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188</t>
  </si>
  <si>
    <t>Министерство внутренних дел Российской Федерации</t>
  </si>
  <si>
    <t>318</t>
  </si>
  <si>
    <t>Министерство юстиции Российской Федерации</t>
  </si>
  <si>
    <t>1 08 07 110 01 0102 110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</si>
  <si>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 (государственная пошлина за государственную регистрацию отделений общероссийских общественных организаций инвалидов)</t>
  </si>
  <si>
    <t>1 08 07 110 01 0103 110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</si>
  <si>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 (государственная пошлина за государственную регистрацию иных общественных объединений (отделений общественных объединений)</t>
  </si>
  <si>
    <t>498</t>
  </si>
  <si>
    <t>Федеральная служба по экологическому, технологическому и атомному надзору</t>
  </si>
  <si>
    <t>811</t>
  </si>
  <si>
    <t>Администрация губернатора Пермского края</t>
  </si>
  <si>
    <t>1 16 01 053 01 0035 140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</si>
  <si>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</si>
  <si>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1 16 01 053 01 9000 140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</si>
  <si>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</si>
  <si>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1 16 01 063 01 0008 140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</si>
  <si>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</si>
  <si>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1 16 01 063 01 0009 140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</si>
  <si>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</si>
  <si>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1 16 01 063 01 0023 140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</si>
  <si>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</si>
  <si>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1 16 01 063 01 0024 140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</si>
  <si>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нарушение установленного федеральным законом запрета курения табака на отдельных территориях, в помещениях и на объектах)</t>
  </si>
  <si>
    <t>1 16 01 063 01 0101 140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</si>
  <si>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</si>
  <si>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1 16 01 063 01 9000 140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</si>
  <si>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</si>
  <si>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1 16 01 073 01 0017 140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</si>
  <si>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</si>
  <si>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1 16 01 073 01 0027 140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</si>
  <si>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</si>
  <si>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1 16 01 073 01 9000 140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</si>
  <si>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</si>
  <si>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1 16 01 113 01 9000 140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</si>
  <si>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</si>
  <si>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1 16 01 183 01 0000 140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</si>
  <si>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</si>
  <si>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1 16 01 193 01 0013 140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</si>
  <si>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</si>
  <si>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1 16 01 193 01 9000 140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</si>
  <si>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</si>
  <si>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1 16 01 203 01 0021 140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</si>
  <si>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</si>
  <si>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1 16 01 203 01 9000 140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</si>
  <si>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</si>
  <si>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1 16 01 333 01 0016 140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</si>
  <si>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 (штрафы, установленные Главой 14 КоАП РФ, за нарушение правил продажи этилового спирта, алкогольной и спиртосодержащей продукции)</t>
  </si>
  <si>
    <t>815</t>
  </si>
  <si>
    <t>Государственная инспекция по экологии и природопользованию Пермского края</t>
  </si>
  <si>
    <t>1 16 01 193 01 0005 140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</si>
  <si>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</si>
  <si>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1 16 01 193 01 0007 140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</si>
  <si>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</si>
  <si>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816</t>
  </si>
  <si>
    <t>Министерство природных ресурсов, лесного хозяйства и экологии Пермского края</t>
  </si>
  <si>
    <t>818</t>
  </si>
  <si>
    <t>Инспекция государственного строительного надзора Пермского края</t>
  </si>
  <si>
    <t>830</t>
  </si>
  <si>
    <t>Министерство образования и науки Пермского края</t>
  </si>
  <si>
    <t>1 16 01 193 01 0030 140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</si>
  <si>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нарушение требований к ведению образовательной деятельности и организации образовательного процесса)</t>
  </si>
  <si>
    <t>1 16 01 193 01 0401 140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</si>
  <si>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</si>
  <si>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832</t>
  </si>
  <si>
    <t>Министерство промышленности и торговли Пермского края</t>
  </si>
  <si>
    <t>1 16 01 143 01 9000 140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</si>
  <si>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</si>
  <si>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834</t>
  </si>
  <si>
    <t>Государственная ветеринарная инспекция Пермского края</t>
  </si>
  <si>
    <t>843</t>
  </si>
  <si>
    <t>Инспекция государственного жилищного надзора Пермского края</t>
  </si>
  <si>
    <t>1 16 01 133 01 9000 140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</si>
  <si>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</si>
  <si>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1 16 10 123 01 0000 140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</si>
  <si>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</si>
  <si>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846</t>
  </si>
  <si>
    <t>Министерство тарифного регулирования и энергетики Пермского края</t>
  </si>
  <si>
    <t>864</t>
  </si>
  <si>
    <t>Министерство территориальной безопасности Пермского края</t>
  </si>
  <si>
    <t>880</t>
  </si>
  <si>
    <t>Дорожное агентство Пермского края</t>
  </si>
  <si>
    <t>1 11 05 012 04 0000 120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</si>
  <si>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</si>
  <si>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886</t>
  </si>
  <si>
    <t>Агентство по делам юстиции и мировых судей Пермского края</t>
  </si>
  <si>
    <t>1 16 01 053 01 0027 140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</si>
  <si>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трудового законодательства и иных нормативных правовых актов, содержащих нормы трудового права)</t>
  </si>
  <si>
    <t>1 16 01 053 01 0059 140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</si>
  <si>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</si>
  <si>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1 16 01 063 01 0091 140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</si>
  <si>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</si>
  <si>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1 16 01 073 01 0019 140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</si>
  <si>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</si>
  <si>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1 16 01 083 01 0028 140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</si>
  <si>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незаконную рубку, повреждение лесных насаждений или самовольное выкапывание в лесах деревьев, кустарников, лиан)</t>
  </si>
  <si>
    <t>1 16 01 083 01 0281 140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</si>
  <si>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требований лесного законодательства об учете древесины и сделок с ней)</t>
  </si>
  <si>
    <t>1 16 01 083 01 9000 140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</si>
  <si>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(иные штрафы)</t>
  </si>
  <si>
    <t>1 16 01 093 01 0000 140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</si>
  <si>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</si>
  <si>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1 16 01 103 01 0000 140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</si>
  <si>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</si>
  <si>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1 16 01 113 01 0000 140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</si>
  <si>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</si>
  <si>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1 16 01 133 01 0000 140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</si>
  <si>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</si>
  <si>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1 16 01 143 01 0002 140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</si>
  <si>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продажу товаров (иных вещей), свободная реализация которых запрещена или ограничена)</t>
  </si>
  <si>
    <t>1 16 01 143 01 0102 140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</si>
  <si>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</si>
  <si>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1 16 01 143 01 0401 140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</si>
  <si>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требований законодательства в области технического осмотра транспортных средств)</t>
  </si>
  <si>
    <t>1 16 01 153 01 0005 140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</si>
  <si>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</si>
  <si>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1 16 01 153 01 0006 140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</si>
  <si>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</si>
  <si>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1 16 01 153 01 9000 140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</si>
  <si>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</si>
  <si>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1 16 01 163 01 0000 140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</si>
  <si>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</si>
  <si>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1 16 01 173 01 0007 140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</si>
  <si>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</si>
  <si>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1 16 01 173 01 0008 140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</si>
  <si>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</si>
  <si>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1 16 01 173 01 9000 140</t>
  </si>
  <si>
    <t>Административные штрафы, установленные Главой 17 КоАП РФ за административные правонарушения, посягающие на институты государственной власти, налагаемые мировыми судьями (иные штрафы)</t>
  </si>
  <si>
    <t>1 16 01 193 01 0020 140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</si>
  <si>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без специального разрешения (лицензии))</t>
  </si>
  <si>
    <t>1 16 01 193 01 0028 140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</si>
  <si>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вознаграждение от имени юридического лица)</t>
  </si>
  <si>
    <t>1 16 01 193 01 0029 140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</si>
  <si>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</si>
  <si>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1 16 01 203 01 0006 140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</si>
  <si>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норм и правил по предупреждению и ликвидации чрезвычайных ситуаций)</t>
  </si>
  <si>
    <t>1 16 01 203 01 0007 140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</si>
  <si>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</si>
  <si>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1 16 01 203 01 0008 140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</si>
  <si>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</si>
  <si>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1 16 01 203 01 0013 140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</si>
  <si>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</si>
  <si>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1 16 01 203 01 0020 140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</si>
  <si>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потребление (распитие) алкогольной продукции в запрещенных местах либо потребление наркотических средств или психотропных веществ, новых потенциально опасных психоактивных веществ или одурманивающих веществ в общественных местах)</t>
  </si>
  <si>
    <t>1 16 01 333 01 0012 140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</si>
  <si>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 (штрафы, установленные Главой 15 КоАП РФ,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</si>
  <si>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1 16 01 333 01 0015 140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</si>
  <si>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 (штрафы, установленные Главой 13 КоАП РФ, за злоупотребление свободой массовой информации)</t>
  </si>
  <si>
    <t>1 16 01 333 01 0171 140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</si>
  <si>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 (штрафы, установленные Главой 14 КоАП РФ, за незаконную розничную продажа алкогольной и спиртосодержащей пищевой продукции физическими лицами)</t>
  </si>
  <si>
    <t>902</t>
  </si>
  <si>
    <t>Департамент финансов администрации города Перми</t>
  </si>
  <si>
    <t>1 16 01 154 01 0000 140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</si>
  <si>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</si>
  <si>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2 02 16 549 04 0000 150</t>
  </si>
  <si>
    <t>Дотации (гранты) бюджетам городских округов за достижение показателей деятельности органов местного самоуправления</t>
  </si>
  <si>
    <t>2 02 19 999 04 0000 150</t>
  </si>
  <si>
    <t>Прочие дотации бюджетам городских округов</t>
  </si>
  <si>
    <t>903</t>
  </si>
  <si>
    <t>Департамент градостроительства и архитектуры администрации города Перми</t>
  </si>
  <si>
    <t>1 13 01 994 04 0020 130</t>
  </si>
  <si>
    <t>Прочие доходы от оказания платных услуг (работ) получателями средств бюджетов городских округов (прочие доходы)</t>
  </si>
  <si>
    <t>2 07 04 050 04 0000 150</t>
  </si>
  <si>
    <t>Прочие безвозмездные поступления в бюджеты городских округов</t>
  </si>
  <si>
    <t>910</t>
  </si>
  <si>
    <t>Управление записи актов гражданского состояния администрации города Перми</t>
  </si>
  <si>
    <t>2 02 35 930 04 0000 150</t>
  </si>
  <si>
    <t>Субвенции бюджетам городских округов на государственную регистрацию актов гражданского состояния</t>
  </si>
  <si>
    <t>915</t>
  </si>
  <si>
    <t>Управление по экологии и природопользованию администрации города Перми</t>
  </si>
  <si>
    <t>1 11 05 034 04 1000 120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</si>
  <si>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 (Платежи (перерасчеты) по данному виду дохода)</t>
  </si>
  <si>
    <t>1 12 04 041 04 0000 120</t>
  </si>
  <si>
    <t>Плата за использование лесов, расположенных на землях иных категорий, находящихся в собственности городских округов, в части платы по договору купли-продажи лесных насаждений</t>
  </si>
  <si>
    <t>1 12 04 042 04 0000 120</t>
  </si>
  <si>
    <t>Плата за использование лесов, расположенных на землях иных категорий, находящихся в собственности городских округов, в части арендной платы</t>
  </si>
  <si>
    <t>1 13 02 994 04 0095 130</t>
  </si>
  <si>
    <t>Прочие доходы от компенсации затрат бюджетов городских округов (Доходы от возврата субсидий, субвенций и иных межбюджетных трансфертов, имеющих целевое назначение, предоставленных за счет средств бюджета субъекта РФ, в результате исполнения предписаний, представлений органов государственного (муниципального) финансового контроля)</t>
  </si>
  <si>
    <t>1 16 02 020 02 0000 140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</si>
  <si>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</si>
  <si>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1 16 07 010 04 0000 140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</si>
  <si>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</si>
  <si>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1 16 07 030 04 0000 140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</si>
  <si>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</si>
  <si>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1 16 10 061 04 0000 140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</si>
  <si>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</si>
  <si>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1 16 10 123 01 9000 140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</si>
  <si>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(Прочие доходы от денежных взысканий (штрафов))</t>
  </si>
  <si>
    <t>1 16 11 030 01 0000 140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</si>
  <si>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на особо охраняемых природных территориях местного значения</t>
  </si>
  <si>
    <t>1 17 05 040 04 3000 180</t>
  </si>
  <si>
    <t>Прочие неналоговые доходы бюджетов городских округов (Восстановительная стоимость зеленых насаждений)</t>
  </si>
  <si>
    <t>1 17 15 020 04 1029 150</t>
  </si>
  <si>
    <t>Инициативные платежи, зачисляемые в бюджеты городских округов (Новая жизнь древесных отходов)</t>
  </si>
  <si>
    <t>2 02 30 024 04 0034 150</t>
  </si>
  <si>
    <t>Субвенции бюджетам городских округов на выполнение передаваемых полномочий субъектов Российской Федерации (субвенции на реализацию мероприятий по отлову безнадзорных животных, их транспортировке, учету и регистрации, содержанию, лечению, кастрации (стерилизации), эвтаназии, утилизации)</t>
  </si>
  <si>
    <t>2 02 30 024 04 0035 150</t>
  </si>
  <si>
    <t>Субвенции бюджетам городских округов на выполнение передаваемых полномочий субъектов Российской Федерации (администрирование государственных полномочий по организации проведения мероприятий по отлову безнадзорных животных, их транспортировке, учету и регистрации, содержанию, лечению, кастрации (стерилизации), эвтаназии, утилизации)</t>
  </si>
  <si>
    <t>2 19 60 010 04 0000 150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</si>
  <si>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</si>
  <si>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924</t>
  </si>
  <si>
    <t>Департамент культуры и молодежной политики администрации города Перми</t>
  </si>
  <si>
    <t>1 17 15 020 04 2003 150</t>
  </si>
  <si>
    <t>Инициативные платежи, зачисляемые в бюджеты городских округов (Создание социокультурного пространства "Арт-дворик")</t>
  </si>
  <si>
    <t>2 02 25 454 04 0000 150</t>
  </si>
  <si>
    <t>Субсидии бюджетам городских округов на создание модельных муниципальных библиотек</t>
  </si>
  <si>
    <t>2 02 25 517 04 0000 150</t>
  </si>
  <si>
    <t>Субсидии бюджетам городских округов на поддержку творческой деятельности и техническое оснащение детских и кукольных театров</t>
  </si>
  <si>
    <t>2 02 29 999 04 0000 150</t>
  </si>
  <si>
    <t>Прочие субсидии бюджетам городских округов</t>
  </si>
  <si>
    <t>2 02 30 024 04 0033 150</t>
  </si>
  <si>
    <t>Субвенции бюджетам городских округов на выполнение передаваемых полномочий субъектов Российской Федерации (субвенции на организацию и обеспечение отдыха детей и их оздоровления)</t>
  </si>
  <si>
    <t>2 02 49 999 04 0000 150</t>
  </si>
  <si>
    <t>Прочие межбюджетные трансферты, передаваемые бюджетам городских округов</t>
  </si>
  <si>
    <t>2 18 04 010 04 0000 150</t>
  </si>
  <si>
    <t>Доходы бюджетов городских округов от возврата бюджетными учреждениями остатков субсидий прошлых лет</t>
  </si>
  <si>
    <t>2 18 04 020 04 0000 150</t>
  </si>
  <si>
    <t>Доходы бюджетов городских округов от возврата автономными учреждениями остатков субсидий прошлых лет</t>
  </si>
  <si>
    <t>930</t>
  </si>
  <si>
    <t>Департамент образования администрации города Перми</t>
  </si>
  <si>
    <t>1 11 05 324 04 1000 120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</si>
  <si>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 (Сумма платежа (перерасчеты, недоимка и задолженность) по данному виду дохода)</t>
  </si>
  <si>
    <t>1 13 02 994 04 0093 130</t>
  </si>
  <si>
    <t>Прочие доходы от компенсации затрат бюджетов городских округов (Доходы от возврата субсидий, субвенций и иных межбюджетных трансфертов, имеющих целевое назначение, прошлых лет, предоставленных юридическим лицам, индивидуальным предпринимателям, физическим лицам за счет средств бюджета субъекта РФ)</t>
  </si>
  <si>
    <t>1 14 02 042 04 0000 410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</si>
  <si>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</si>
  <si>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2 02 25 315 04 0000 150</t>
  </si>
  <si>
    <t>Субсидии бюджетам городских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</si>
  <si>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2 02 25 750 04 0000 150</t>
  </si>
  <si>
    <t>Субсидии бюджетам городских округов на реализацию мероприятий по модернизации школьных систем образования</t>
  </si>
  <si>
    <t>2 02 30 024 04 0001 150</t>
  </si>
  <si>
    <t>Субвенции бюджетам городских округов на выполнение передаваемых полномочий субъектов Российской Федерации (cубвенции на обеспечение государственных гарантий прав граждан на получение общедоступного и бесплатного дошкольного, начального общего, основного общего, среднего общего образования, а также дополнительного образования в общеобразовательных организациях)</t>
  </si>
  <si>
    <t>2 02 30 024 04 0005 150</t>
  </si>
  <si>
    <t>Субвенции бюджетам городских округов на выполнение передаваемых полномочий субъектов Российской Федерации (субвенции на предоставление выплаты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</si>
  <si>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2 02 30 024 04 0016 150</t>
  </si>
  <si>
    <t>Субвенции бюджетам городских округов на выполнение передаваемых полномочий субъектов Российской Федерации (субвенции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</si>
  <si>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2 02 30 024 04 0017 150</t>
  </si>
  <si>
    <t>Субвенции бюджетам городских округов на выполнение передаваемых полномочий субъектов Российской Федерации (субвенции на предоставление мер социальной поддержки педагогическим работникам образовательных организаций)</t>
  </si>
  <si>
    <t>2 02 30 024 04 0018 150</t>
  </si>
  <si>
    <t>Субвенции бюджетам городских округов на выполнение передаваемых полномочий субъектов Российской Федерации (субвенции на предоставление мер социальной поддержки учащимся из малоимущих семей)</t>
  </si>
  <si>
    <t>2 02 30 024 04 0023 150</t>
  </si>
  <si>
    <t>Субвенции бюджетам городских округов на выполнение передаваемых полномочий субъектов Российской Федерации (субвенции на предоставление дополнительных мер социальной поддержки отдельны категориям лиц, которым присуждена ученая степень кандидата наук, доктора наук, работающих в общеобразовательных и профессиональных организациях)</t>
  </si>
  <si>
    <t>2 02 30 024 04 0031 150</t>
  </si>
  <si>
    <t>Субвенции бюджетам городских округов на выполнение передаваемых полномочий субъектов Российской Федерации (субвенции на 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t>
  </si>
  <si>
    <t>2 02 30 024 04 0039 150</t>
  </si>
  <si>
    <t>Субвенции бюджетам городских округов на выполнение передаваемых полномочий субъектов Российской Федерации (субвенция на финансовое обеспечение получения дошкольного образования в частных дошкольных образовательных организациях)</t>
  </si>
  <si>
    <t>2 02 30 024 04 0040 150</t>
  </si>
  <si>
    <t>Субвенции бюджетам городских округов на выполнение передаваемых полномочий субъектов Российской Федерации (субвенция на финансовое обеспечение получения дошкольного, начального общего, основного общего, среднего общего образования в частных общеобразовательных организациях)</t>
  </si>
  <si>
    <t>2 02 45 050 04 0000 150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</si>
  <si>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</si>
  <si>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2 02 45 179 04 0000 150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</si>
  <si>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</si>
  <si>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2 02 45 303 04 0000 150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</si>
  <si>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</si>
  <si>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2 03 04 099 04 0000 150</t>
  </si>
  <si>
    <t>Прочие безвозмездные поступления от государственных (муниципальных) организаций в бюджеты городских округов</t>
  </si>
  <si>
    <t>2 19 25 750 04 0000 150</t>
  </si>
  <si>
    <t>Возврат остатков субсидий на реализацию мероприятий по модернизации школьных систем образования из бюджетов городских округов</t>
  </si>
  <si>
    <t>2 19 45 050 04 0000 150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</si>
  <si>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городских округов</t>
  </si>
  <si>
    <t>2 19 45 303 04 0000 150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</si>
  <si>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t>
  </si>
  <si>
    <t>931</t>
  </si>
  <si>
    <t>Администрация Ленинского района города Перми</t>
  </si>
  <si>
    <t>1 16 01 204 01 0000 140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</si>
  <si>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муниципального контроля</t>
  </si>
  <si>
    <t>2 02 30 024 04 0007 150</t>
  </si>
  <si>
    <t>Субвенции бюджетам городских округов на выполнение передаваемых полномочий субъектов Российской Федерации (субвенции на образование комиссий по делам несовершеннолетних и защите их прав и организацию их деятельности)</t>
  </si>
  <si>
    <t>932</t>
  </si>
  <si>
    <t>Администрация Свердловского района города Перми</t>
  </si>
  <si>
    <t>1 17 15 020 04 1012 150</t>
  </si>
  <si>
    <t>Инициативные платежи, зачисляемые в бюджеты городских округов (Сквер у Дома - 1 этап)</t>
  </si>
  <si>
    <t>1 17 15 020 04 1024 150</t>
  </si>
  <si>
    <t>Инициативные платежи, зачисляемые в бюджеты городских округов (Оборудование зала общественного центра Свердловского района города Перми, расположенного по адресу: ул. Куйбышева, д. 145)</t>
  </si>
  <si>
    <t>1 17 15 020 04 1025 150</t>
  </si>
  <si>
    <t>Инициативные платежи, зачисляемые в бюджеты городских округов (Дооснащение спортивной площадки, расположенной по адресу: ул. Гатауллина, 7а)</t>
  </si>
  <si>
    <t>933</t>
  </si>
  <si>
    <t>Администрация Мотовилихинского района города Перми</t>
  </si>
  <si>
    <t>1 17 15 020 04 1014 150</t>
  </si>
  <si>
    <t>Инициативные платежи, зачисляемые в бюджеты городских округов (Велосипедная трасса (памп-трек) на территории спорта и отдыха "Пихтовая стрелка")</t>
  </si>
  <si>
    <t>934</t>
  </si>
  <si>
    <t>администрация Дзержинского района города Перми</t>
  </si>
  <si>
    <t>935</t>
  </si>
  <si>
    <t>Администрация Индустриального района города Перми</t>
  </si>
  <si>
    <t>1 16 01 074 01 0000 140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</si>
  <si>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</si>
  <si>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1 16 01 194 01 0000 140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</si>
  <si>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</si>
  <si>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936</t>
  </si>
  <si>
    <t>Администрация Кировского района города Перми</t>
  </si>
  <si>
    <t>1 17 15 020 04 1026 150</t>
  </si>
  <si>
    <t>Инициативные платежи, зачисляемые в бюджеты городских округов (Создание игрового пространства в общественном центре Кировского района "Пора сделать ход")</t>
  </si>
  <si>
    <t>937</t>
  </si>
  <si>
    <t>Администрация Орджоникидзевского района города Перми</t>
  </si>
  <si>
    <t>938</t>
  </si>
  <si>
    <t>администрация поселка Новые Ляды города Перми</t>
  </si>
  <si>
    <t>1 17 15 020 04 1027 150</t>
  </si>
  <si>
    <t>Инициативные платежи, зачисляемые в бюджеты городских округов (Обустройство спортивной площадки по ул. 40 лет Победы / Трактовая в микрорайоне Новые Ляды г. Перми)</t>
  </si>
  <si>
    <t>940</t>
  </si>
  <si>
    <t>Департамент жилищно-коммунального хозяйства администрации города Перми</t>
  </si>
  <si>
    <t>1 11 07 014 04 0000 120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</si>
  <si>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</si>
  <si>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1 16 10 081 04 0000 140</t>
  </si>
  <si>
    <t>Платежи в целях возмещения ущерба при расторжении муниципального контракта, заключенного с муниципальным органом городского округа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</si>
  <si>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942</t>
  </si>
  <si>
    <t>управление капитального строительства администрации города Перми</t>
  </si>
  <si>
    <t>1 13 02 994 04 0092 130</t>
  </si>
  <si>
    <t>Прочие доходы от компенсации затрат бюджетов городских округов (Доходы от возврата средств местного бюджета, предоставленных юридическим лицам, индивидуальным предпринимателям, физическим лицам)</t>
  </si>
  <si>
    <t>1 13 02 994 04 0094 130</t>
  </si>
  <si>
    <t>Прочие доходы от компенсации затрат бюджетов городских округов (Доходы от возврата средств местного бюджета, в результате исполнения предписаний, представлений органов государственного (муниципального) финансового контроля)</t>
  </si>
  <si>
    <t>2 02 20 077 04 0000 150</t>
  </si>
  <si>
    <t>Субсидии бюджетам городских округов на софинансирование капитальных вложений в объекты муниципальной собственности</t>
  </si>
  <si>
    <t>2 02 25 049 04 0000 150</t>
  </si>
  <si>
    <t>Субсидии бюджетам городских округов на адресное строительство школ в отдельных населенных пунктах с объективно выявленной потребностью инфраструктуры (зданий) школ</t>
  </si>
  <si>
    <t>2 02 25 305 04 0000 150</t>
  </si>
  <si>
    <t>Субсидии бюджетам городских округов на создание новых мест в общеобразовательных организациях в связи с ростом числа обучающихся, вызванным демографическим фактором</t>
  </si>
  <si>
    <t>2 19 25 305 04 0000 150</t>
  </si>
  <si>
    <t>Возврат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городских округов</t>
  </si>
  <si>
    <t>2 19 25 520 04 0000 150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</si>
  <si>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городских округов</t>
  </si>
  <si>
    <t>944</t>
  </si>
  <si>
    <t>Департамент дорог и благоустройства администрации города Перми</t>
  </si>
  <si>
    <t>1 11 05 092 04 0000 120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</si>
  <si>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</si>
  <si>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1 17 15 020 04 1008 150</t>
  </si>
  <si>
    <t>Инициативные платежи, зачисляемые в бюджеты городских округов (Благоустройство сквера на пересечении ул. Глинки и ул. Геологов, 1 этап)</t>
  </si>
  <si>
    <t>1 17 15 020 04 1010 150</t>
  </si>
  <si>
    <t>Инициативные платежи, зачисляемые в бюджеты городских округов (Озеленение сквера на пересечении ул. Глинки и ул. Геологов, 2 этап)</t>
  </si>
  <si>
    <t>1 17 15 020 04 1018 150</t>
  </si>
  <si>
    <t>Инициативные платежи, зачисляемые в бюджеты городских округов (Обустройство тротуара по улице Е.Пузырева "Пешеходной комфорт")</t>
  </si>
  <si>
    <t>1 17 15 020 04 1021 150</t>
  </si>
  <si>
    <t>Инициативные платежи, зачисляемые в бюджеты городских округов (Благоустройство нижней части лестничного марша по адресу: ул. Сургутская "100 шагов к мечте")</t>
  </si>
  <si>
    <t>1 17 15 020 04 2004 150</t>
  </si>
  <si>
    <t>Инициативные платежи, зачисляемые в бюджеты городских округов (Реконструкция сцены в сквере у ДК им. С.М.Кирова)</t>
  </si>
  <si>
    <t>2 02 25 447 04 0000 150</t>
  </si>
  <si>
    <t>Субсидии бюджетам городских округов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</si>
  <si>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2 02 25 555 04 0000 150</t>
  </si>
  <si>
    <t>Субсидии бюджетам городских округов на реализацию программ формирования современной городской среды</t>
  </si>
  <si>
    <t>2 02 45 393 04 0000 150</t>
  </si>
  <si>
    <t>Межбюджетные трансферты, передаваемые бюджетам городских округов на финансовое обеспечение дорожной деятельности</t>
  </si>
  <si>
    <t>945</t>
  </si>
  <si>
    <t>Департамент транспорта администрации города Перми</t>
  </si>
  <si>
    <t>1 13 02 994 04 0010 130</t>
  </si>
  <si>
    <t>Прочие доходы от компенсации затрат бюджетов городских округов (средства от реализации льготных проездных документов)</t>
  </si>
  <si>
    <t>1 13 02 994 04 0015 130</t>
  </si>
  <si>
    <t>Прочие доходы от компенсации затрат бюджетов городских округов (средства от реализации единых проездных документов)</t>
  </si>
  <si>
    <t>1 13 02 994 04 0020 130</t>
  </si>
  <si>
    <t>Прочие доходы от компенсации затрат бюджетов городских округов (доходы от перечисления платы за проезд пассажиров и провоз багажа)</t>
  </si>
  <si>
    <t>2 02 25 401 04 0000 150</t>
  </si>
  <si>
    <t>Субсидии бюджетам городских округов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</si>
  <si>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2 02 30 024 04 0012 150</t>
  </si>
  <si>
    <t>Субвенции бюджетам городских округов на выполнение передаваемых полномочий субъектов Российской Федерации (субвенции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поселенческих, районных и межмуниципальных маршрутах городского, пригородного и междугородного сообщений)</t>
  </si>
  <si>
    <t>950</t>
  </si>
  <si>
    <t>Контрольный департамент администрации города Перми</t>
  </si>
  <si>
    <t>1 16 10 031 04 0000 140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</si>
  <si>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</si>
  <si>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2 02 30 024 04 0008 150</t>
  </si>
  <si>
    <t>Субвенции бюджетам городских округов на выполнение передаваемых полномочий субъектов Российской Федерации (субвенции на составление протоколов об административных правонарушениях)</t>
  </si>
  <si>
    <t>2 02 30 024 04 0036 150</t>
  </si>
  <si>
    <t>Субвенции бюджетам городских округов на выполнение передаваемых полномочий субъектов Российской Федерации (субвенции на осуществление государственных полномочий по созданию и организации деятельности административных комиссий)</t>
  </si>
  <si>
    <t>951</t>
  </si>
  <si>
    <t>департамент экономики и промышленной политики администрации города Перми</t>
  </si>
  <si>
    <t>1 08 07 150 01 0000 110</t>
  </si>
  <si>
    <t>Государственная пошлина за выдачу разрешения на установку рекламной конструкции</t>
  </si>
  <si>
    <t>1 11 09 080 04 1000 120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</si>
  <si>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(Доходы по договорам на размещение рекламных конструкций)</t>
  </si>
  <si>
    <t>1 11 09 080 04 2000 120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</si>
  <si>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(Доходы по договорам на размещение нестационарных торговых объектов)</t>
  </si>
  <si>
    <t>1 16 07 090 04 1400 140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</si>
  <si>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договорам на размещение рекламных конструкций)</t>
  </si>
  <si>
    <t>1 16 07 090 04 1700 140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</si>
  <si>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договорам на размещение нестационарных торговых объектов)</t>
  </si>
  <si>
    <t>955</t>
  </si>
  <si>
    <t>департамент социальной политики администрации города Перми</t>
  </si>
  <si>
    <t>2 02 25 497 04 0000 150</t>
  </si>
  <si>
    <t>Субсидии бюджетам городских округов на реализацию мероприятий по обеспечению жильем молодых семей</t>
  </si>
  <si>
    <t>2 02 35 176 04 0000 150</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</si>
  <si>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</si>
  <si>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2 19 25 497 04 0000 150</t>
  </si>
  <si>
    <t>Возврат остатков субсидий на реализацию мероприятий по обеспечению жильем молодых семей из бюджетов городских округов</t>
  </si>
  <si>
    <t>964</t>
  </si>
  <si>
    <t>Департамент общественной безопасности администрации города Перми</t>
  </si>
  <si>
    <t>2 02 35 120 04 0000 150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</si>
  <si>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</si>
  <si>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975</t>
  </si>
  <si>
    <t>Администрация города Перми</t>
  </si>
  <si>
    <t>1 13 02 064 04 0000 130</t>
  </si>
  <si>
    <t>Доходы, поступающие в порядке возмещения расходов, понесенных в связи с эксплуатацией имущества городских округов</t>
  </si>
  <si>
    <t>976</t>
  </si>
  <si>
    <t>Комитет по физической культуре и спорту администрации города Перми</t>
  </si>
  <si>
    <t>1 16 07 090 04 1532 140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</si>
  <si>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</si>
  <si>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2 02 25 229 04 0000 150</t>
  </si>
  <si>
    <t>Субсидии бюджетам городских округов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</si>
  <si>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977</t>
  </si>
  <si>
    <t>Контрольно-счетная палата города Перми</t>
  </si>
  <si>
    <t>1 16 01 157 01 0000 140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</si>
  <si>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</si>
  <si>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985</t>
  </si>
  <si>
    <t>Пермская городская Дума</t>
  </si>
  <si>
    <t>991</t>
  </si>
  <si>
    <t>Управление жилищных отношений администрации города Перми</t>
  </si>
  <si>
    <t>1 14 01 040 04 0000 410</t>
  </si>
  <si>
    <t>Доходы от продажи квартир, находящихся в собственности городских округов</t>
  </si>
  <si>
    <t>1 16 07 090 04 3000 140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</si>
  <si>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договорам социального найма жилого помещения)</t>
  </si>
  <si>
    <t>2 02 30 024 04 0015 150</t>
  </si>
  <si>
    <t>Субвенции бюджетам городских округов на выполнение передаваемых полномочий субъектов Российской Федерации (субвенции на выполнение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t>
  </si>
  <si>
    <t>2 02 30 024 04 0038 150</t>
  </si>
  <si>
    <t>Субвенции бюджетам городских округов на выполнение передаваемых полномочий субъектов Российской Федерации (субвенции на организацию осуществления государственных полномочий по обеспечению жилыми помещениями детей-сирот и детей, оставшихся без попечения родителей, лиц из числа детей-сироти детей, оставшихся без попечения родителей)</t>
  </si>
  <si>
    <t>2 02 35 082 04 0000 150</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</si>
  <si>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</si>
  <si>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2 02 39 999 04 0000 150</t>
  </si>
  <si>
    <t>Прочие субвенции бюджетам городских округов</t>
  </si>
  <si>
    <t>2 19 35 082 04 0000 150</t>
  </si>
  <si>
    <t>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городских округов</t>
  </si>
  <si>
    <t>992</t>
  </si>
  <si>
    <t>Департамент земельных отношений администрации города Перми</t>
  </si>
  <si>
    <t>1 11 05 012 04 1000 120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</si>
  <si>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 (Сумма платежа (перерасчеты, недоимка и задолженность), кроме средств от продажи права на заключение договоров аренды по результатам аукциона и суммы платежей по договорам аренды, заключенным по итогам аукциона)</t>
  </si>
  <si>
    <t>1 11 05 012 04 1020 120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</si>
  <si>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 (Средства от продажи права на заключение договоров аренды по результатам аукциона)</t>
  </si>
  <si>
    <t>1 11 05 024 04 1000 120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</si>
  <si>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 (Сумма платежа (перерасчеты, недоимка и задолженность) по данному виду дохода, кроме средств от продажи права на заключение договоров аренды по результатам аукциона и суммы платежей по договорам аренды, заключенным по итогам аукциона)</t>
  </si>
  <si>
    <t>1 11 05 024 04 1020 120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</si>
  <si>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 (Средства от продажи права на заключение договоров аренды по результатам аукциона)</t>
  </si>
  <si>
    <t>1 11 05 312 04 1000 120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</si>
  <si>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 (Сумма платежа (перерасчеты, недоимка и задолженность) по данному виду дохода)</t>
  </si>
  <si>
    <t>1 11 05 410 04 1000 120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</si>
  <si>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 (Сумма платежа (перерасчеты, недоимка и задолженность) по данному виду дохода)</t>
  </si>
  <si>
    <t>1 11 05 420 04 1000 120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</si>
  <si>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городских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 (Сумма платежа (перерасчеты, недоимка и задолженность) по данному виду дохода)</t>
  </si>
  <si>
    <t>1 14 06 012 04 0000 430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</si>
  <si>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</si>
  <si>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1 14 06 024 04 0000 430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</si>
  <si>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</si>
  <si>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1 14 06 312 04 0000 430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</si>
  <si>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</si>
  <si>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1 14 06 324 04 0000 430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</si>
  <si>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</si>
  <si>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1 16 07 090 04 1120 140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</si>
  <si>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договорам аренды земельных участков, государственная собственность на которые не разграничена и которые расположены в границах городских округов, за исключением договоров, заключенных по итогам аукционов по продаже права на заключение договоров аренды указанных земельных участков)</t>
  </si>
  <si>
    <t>1 16 07 090 04 1123 140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</si>
  <si>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договорам аренды земельных участков, государственная собственность на которые не разграничена и которые расположены в границах городских округов, заключенных по итогам аукциона по продаже права на заключение договоров аренды указанных земельных участков)</t>
  </si>
  <si>
    <t>1 16 07 090 04 1124 140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</si>
  <si>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договорам купли-продажи земельных участков, государственная собственность на которые не разграничена и которые расположены в границах городских округов)</t>
  </si>
  <si>
    <t>1 16 07 090 04 1240 140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</si>
  <si>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договорам аренды земельных участков, находящихся в собственности городских округов (за исключением земельных участков муниципальных бюджетных и автономных учреждений), за исключением договоров, заключенных по итогам аукционов по продаже права на заключение договоров аренды указанных земельных участков)</t>
  </si>
  <si>
    <t>1 16 07 090 04 1244 140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</si>
  <si>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договорам купли-продажи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</si>
  <si>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1 16 07 090 04 1531 140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</si>
  <si>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</si>
  <si>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1 16 07 090 04 1541 140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</si>
  <si>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решению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</si>
  <si>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1 16 07 090 04 1542 140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</si>
  <si>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решению уполномоченного органа об установлении публичного сервитута в отношении земельных участков, находящихся в собственности городских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</si>
  <si>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1 16 10 123 01 1120 140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</si>
  <si>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от денежных взысканий (штрафов), уплаченные по договорам аренды земельных участков, государственная собственность на которые не разграничена и которые расположены в границах городских округов, за исключением договоров, заключенных по итогам аукционов по продаже права на заключение договоров аренды указанных земельных участков)</t>
  </si>
  <si>
    <t>1 16 10 123 01 1240 140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</si>
  <si>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от денежных взысканий (штрафов), уплаченные по договорам аренды земельных участков, находящихся в собственности городских округов (за исключением земельных участков муниципальных бюджетных и автономных учреждений), за исключением договоров, заключенных по итогам аукционов по продаже права на заключение договоров аренды указанных земельных участков)</t>
  </si>
  <si>
    <t>1 16 10 123 01 1531 140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</si>
  <si>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от денежных взысканий (штрафов), уплаченные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</si>
  <si>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Итого</t>
  </si>
  <si>
    <t>от 26.05.2026 № 89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</si>
</sst>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00"/>
    <numFmt numFmtId="166" formatCode="dd/mm/yyyy\ hh:mm"/>
    <numFmt numFmtId="167" formatCode="0.0%"/>
    <numFmt numFmtId="168" formatCode="?"/>
  </numFmts>
  <fonts count="4" x14ac:knownFonts="1">
    <font>
      <sz val="10"/>
      <color theme="1"/>
      <name val="Arial"/>
    </font>
    <font>
      <sz val="10"/>
      <name val="Times New Roman"/>
    </font>
    <font>
      <b/>
      <sz val="12"/>
      <name val="Times New Roman"/>
    </font>
    <font>
      <sz val="10"/>
      <color theme="1"/>
      <name val="Arial"/>
    </font>
  </fonts>
  <fills count="2">
    <fill>
      <patternFill patternType="none"/>
    </fill>
    <fill>
      <patternFill patternType="gray125"/>
    </fill>
  </fills>
  <borders count="4">
    <border>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3" fillId="0" borderId="0"/>
  </cellStyleXfs>
  <cellXfs count="3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top"/>
    </xf>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vertical="top" wrapText="1"/>
    </xf>
    <xf numFmtId="0" fontId="1" fillId="0" borderId="0" xfId="0" applyFont="1" applyAlignment="1">
      <alignment vertical="center" wrapText="1"/>
    </xf>
    <xf numFmtId="164" fontId="1" fillId="0" borderId="0" xfId="0" applyNumberFormat="1" applyFont="1" applyAlignment="1">
      <alignment horizontal="right" vertical="center"/>
    </xf>
    <xf numFmtId="165" fontId="1" fillId="0" borderId="0" xfId="0" applyNumberFormat="1" applyFont="1" applyAlignment="1">
      <alignment vertical="top"/>
    </xf>
    <xf numFmtId="0" fontId="1" fillId="0" borderId="0" xfId="0" applyFont="1" applyAlignment="1">
      <alignment horizontal="right" vertical="center"/>
    </xf>
    <xf numFmtId="166" fontId="1"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top" wrapText="1"/>
    </xf>
    <xf numFmtId="0" fontId="1" fillId="0" borderId="0" xfId="0" applyFont="1" applyAlignment="1">
      <alignment horizontal="right"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left" vertical="center"/>
    </xf>
    <xf numFmtId="49" fontId="1" fillId="0" borderId="1" xfId="0" applyNumberFormat="1" applyFont="1" applyBorder="1" applyAlignment="1">
      <alignment vertical="top" wrapText="1"/>
    </xf>
    <xf numFmtId="165" fontId="1" fillId="0" borderId="1" xfId="0" applyNumberFormat="1" applyFont="1" applyBorder="1" applyAlignment="1">
      <alignment vertical="center" wrapText="1"/>
    </xf>
    <xf numFmtId="167" fontId="1" fillId="0" borderId="1" xfId="1" applyNumberFormat="1" applyFont="1" applyBorder="1" applyAlignment="1">
      <alignment horizontal="center" vertical="center"/>
    </xf>
    <xf numFmtId="168" fontId="1" fillId="0" borderId="1" xfId="0" applyNumberFormat="1" applyFont="1" applyBorder="1" applyAlignment="1">
      <alignment vertical="top" wrapText="1"/>
    </xf>
    <xf numFmtId="49" fontId="1" fillId="0" borderId="1" xfId="0" applyNumberFormat="1" applyFont="1" applyBorder="1" applyAlignment="1">
      <alignment vertical="center" wrapText="1"/>
    </xf>
    <xf numFmtId="49" fontId="1" fillId="0" borderId="1" xfId="0" applyNumberFormat="1" applyFont="1" applyBorder="1" applyAlignment="1">
      <alignment horizontal="center" vertical="center"/>
    </xf>
    <xf numFmtId="49" fontId="1" fillId="0" borderId="1" xfId="0" applyNumberFormat="1" applyFont="1" applyBorder="1" applyAlignment="1">
      <alignment vertical="top"/>
    </xf>
    <xf numFmtId="165" fontId="1" fillId="0" borderId="1" xfId="0" applyNumberFormat="1" applyFont="1" applyBorder="1" applyAlignment="1">
      <alignment vertical="center"/>
    </xf>
    <xf numFmtId="167" fontId="1" fillId="0" borderId="1" xfId="1" applyNumberFormat="1" applyFont="1" applyBorder="1" applyAlignment="1">
      <alignment horizontal="center" vertical="center"/>
    </xf>
    <xf numFmtId="49" fontId="1" fillId="0" borderId="2"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49" fontId="1" fillId="0" borderId="2" xfId="0" applyNumberFormat="1" applyFont="1" applyBorder="1" applyAlignment="1">
      <alignment horizontal="left" vertical="center"/>
    </xf>
    <xf numFmtId="49" fontId="1" fillId="0" borderId="3" xfId="0" applyNumberFormat="1" applyFont="1" applyBorder="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vertical="top"/>
    </xf>
    <xf numFmtId="0" fontId="1"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top" wrapText="1"/>
    </xf>
    <xf numFmtId="0" fontId="1" fillId="0" borderId="1" xfId="0" applyFont="1" applyBorder="1" applyAlignment="1">
      <alignment horizontal="center" vertical="center" wrapText="1"/>
    </xf>
  </cellXfs>
  <cellStyles count="2">
    <cellStyle name="Обычный" xfId="0" builtinId="0"/>
    <cellStyle name="Процентный"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Liberation Sans"/>
        <a:ea typeface="Liberation Sans"/>
        <a:cs typeface="Liberation Sans"/>
      </a:majorFont>
      <a:minorFont>
        <a:latin typeface="Liberation Sans"/>
        <a:ea typeface="Liberation Sans"/>
        <a:cs typeface="Liberation Sans"/>
      </a:minorFont>
    </a:fontScheme>
    <a:fmtSchem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rgbClr val="000000"/>
        </a:solidFill>
        <a:solidFill>
          <a:srgbClr val="000000"/>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55"/>
  <sheetViews>
    <sheetView tabSelected="1" workbookViewId="0">
      <pane ySplit="11" topLeftCell="A12" activePane="bottomLeft" state="frozen"/>
      <selection pane="bottomLeft" activeCell="B5" sqref="B5:D5"/>
    </sheetView>
  </sheetViews>
  <sheetFormatPr defaultColWidth="9.109375" defaultRowHeight="13.2" x14ac:dyDescent="0.25"/>
  <cols>
    <col min="1" max="1" width="8.6640625" style="2" customWidth="1"/>
    <col min="2" max="2" width="23.109375" style="2" customWidth="1"/>
    <col min="3" max="3" width="54.44140625" style="3" customWidth="1"/>
    <col min="4" max="4" width="16.88671875" style="4" customWidth="1"/>
    <col min="5" max="5" width="15.5546875" style="4" customWidth="1"/>
    <col min="6" max="6" width="11.5546875" style="2" customWidth="1"/>
    <col min="7" max="16384" width="9.109375" style="1"/>
  </cols>
  <sheetData>
    <row r="1" spans="1:6" ht="12" customHeight="1" x14ac:dyDescent="0.25">
      <c r="A1" s="5"/>
      <c r="B1" s="5"/>
      <c r="C1" s="6"/>
      <c r="D1" s="7"/>
      <c r="F1" s="8" t="s">
        <v>0</v>
      </c>
    </row>
    <row r="2" spans="1:6" x14ac:dyDescent="0.25">
      <c r="C2" s="9"/>
      <c r="F2" s="8" t="s">
        <v>1</v>
      </c>
    </row>
    <row r="3" spans="1:6" x14ac:dyDescent="0.25">
      <c r="F3" s="10" t="s">
        <v>2</v>
      </c>
    </row>
    <row r="4" spans="1:6" x14ac:dyDescent="0.25">
      <c r="E4" s="31" t="s">
        <v>654</v>
      </c>
      <c r="F4" s="31"/>
    </row>
    <row r="5" spans="1:6" x14ac:dyDescent="0.25">
      <c r="B5" s="32"/>
      <c r="C5" s="33"/>
      <c r="D5" s="34"/>
      <c r="F5" s="11"/>
    </row>
    <row r="6" spans="1:6" ht="14.25" customHeight="1" x14ac:dyDescent="0.25">
      <c r="A6" s="35" t="s">
        <v>3</v>
      </c>
      <c r="B6" s="35"/>
      <c r="C6" s="36"/>
      <c r="D6" s="35"/>
      <c r="E6" s="35"/>
      <c r="F6" s="35"/>
    </row>
    <row r="7" spans="1:6" ht="14.25" customHeight="1" x14ac:dyDescent="0.25">
      <c r="A7" s="35" t="s">
        <v>4</v>
      </c>
      <c r="B7" s="35"/>
      <c r="C7" s="36"/>
      <c r="D7" s="35"/>
      <c r="E7" s="35"/>
      <c r="F7" s="35"/>
    </row>
    <row r="8" spans="1:6" ht="17.25" customHeight="1" x14ac:dyDescent="0.25">
      <c r="A8" s="35" t="s">
        <v>5</v>
      </c>
      <c r="B8" s="35"/>
      <c r="C8" s="36"/>
      <c r="D8" s="35"/>
      <c r="E8" s="35"/>
      <c r="F8" s="35"/>
    </row>
    <row r="9" spans="1:6" ht="15.6" x14ac:dyDescent="0.25">
      <c r="A9" s="12"/>
      <c r="B9" s="12"/>
      <c r="C9" s="13"/>
      <c r="D9" s="12"/>
      <c r="E9" s="12"/>
      <c r="F9" s="14" t="s">
        <v>6</v>
      </c>
    </row>
    <row r="10" spans="1:6" ht="19.5" customHeight="1" x14ac:dyDescent="0.25">
      <c r="A10" s="37" t="s">
        <v>7</v>
      </c>
      <c r="B10" s="37"/>
      <c r="C10" s="37" t="s">
        <v>8</v>
      </c>
      <c r="D10" s="37" t="s">
        <v>9</v>
      </c>
      <c r="E10" s="37" t="s">
        <v>10</v>
      </c>
      <c r="F10" s="37" t="s">
        <v>11</v>
      </c>
    </row>
    <row r="11" spans="1:6" ht="68.25" customHeight="1" x14ac:dyDescent="0.25">
      <c r="A11" s="15" t="s">
        <v>12</v>
      </c>
      <c r="B11" s="15" t="s">
        <v>13</v>
      </c>
      <c r="C11" s="37"/>
      <c r="D11" s="37"/>
      <c r="E11" s="37"/>
      <c r="F11" s="37"/>
    </row>
    <row r="12" spans="1:6" ht="18" customHeight="1" x14ac:dyDescent="0.25">
      <c r="A12" s="16" t="s">
        <v>14</v>
      </c>
      <c r="B12" s="17" t="s">
        <v>15</v>
      </c>
      <c r="C12" s="18"/>
      <c r="D12" s="19">
        <f>SUM(D13:D22)</f>
        <v>73997.299999999988</v>
      </c>
      <c r="E12" s="19">
        <f>SUM(E13:E22)</f>
        <v>62590.157999999996</v>
      </c>
      <c r="F12" s="20">
        <f>E12/D12</f>
        <v>0.84584380781460955</v>
      </c>
    </row>
    <row r="13" spans="1:6" ht="26.4" x14ac:dyDescent="0.25">
      <c r="A13" s="16" t="s">
        <v>14</v>
      </c>
      <c r="B13" s="16" t="s">
        <v>16</v>
      </c>
      <c r="C13" s="18" t="s">
        <v>17</v>
      </c>
      <c r="D13" s="19">
        <v>0</v>
      </c>
      <c r="E13" s="19">
        <v>1.6890000000000001</v>
      </c>
      <c r="F13" s="20" t="s">
        <v>18</v>
      </c>
    </row>
    <row r="14" spans="1:6" ht="52.8" x14ac:dyDescent="0.25">
      <c r="A14" s="16" t="s">
        <v>14</v>
      </c>
      <c r="B14" s="16" t="s">
        <v>19</v>
      </c>
      <c r="C14" s="18" t="s">
        <v>20</v>
      </c>
      <c r="D14" s="19">
        <v>30121</v>
      </c>
      <c r="E14" s="19">
        <v>39772.447</v>
      </c>
      <c r="F14" s="20">
        <f>E14/D14</f>
        <v>1.3204225291324989</v>
      </c>
    </row>
    <row r="15" spans="1:6" ht="26.4" x14ac:dyDescent="0.25">
      <c r="A15" s="16" t="s">
        <v>14</v>
      </c>
      <c r="B15" s="16" t="s">
        <v>21</v>
      </c>
      <c r="C15" s="18" t="s">
        <v>22</v>
      </c>
      <c r="D15" s="19">
        <v>0</v>
      </c>
      <c r="E15" s="19">
        <v>0.36699999999999999</v>
      </c>
      <c r="F15" s="20" t="s">
        <v>18</v>
      </c>
    </row>
    <row r="16" spans="1:6" ht="52.8" x14ac:dyDescent="0.25">
      <c r="A16" s="16" t="s">
        <v>14</v>
      </c>
      <c r="B16" s="16" t="s">
        <v>23</v>
      </c>
      <c r="C16" s="18" t="s">
        <v>24</v>
      </c>
      <c r="D16" s="19">
        <v>17237.599999999999</v>
      </c>
      <c r="E16" s="19">
        <v>20031.281999999999</v>
      </c>
      <c r="F16" s="20">
        <f>E16/D16</f>
        <v>1.1620690815426742</v>
      </c>
    </row>
    <row r="17" spans="1:6" ht="26.4" x14ac:dyDescent="0.25">
      <c r="A17" s="16" t="s">
        <v>14</v>
      </c>
      <c r="B17" s="16" t="s">
        <v>25</v>
      </c>
      <c r="C17" s="18" t="s">
        <v>26</v>
      </c>
      <c r="D17" s="19">
        <v>0</v>
      </c>
      <c r="E17" s="19">
        <v>-5.6000000000000001E-2</v>
      </c>
      <c r="F17" s="20" t="s">
        <v>18</v>
      </c>
    </row>
    <row r="18" spans="1:6" ht="52.8" x14ac:dyDescent="0.25">
      <c r="A18" s="16" t="s">
        <v>14</v>
      </c>
      <c r="B18" s="16" t="s">
        <v>27</v>
      </c>
      <c r="C18" s="18" t="s">
        <v>28</v>
      </c>
      <c r="D18" s="19">
        <v>638.70000000000005</v>
      </c>
      <c r="E18" s="19">
        <v>763.35199999999998</v>
      </c>
      <c r="F18" s="20">
        <f>E18/D18</f>
        <v>1.1951651792703928</v>
      </c>
    </row>
    <row r="19" spans="1:6" ht="52.8" x14ac:dyDescent="0.25">
      <c r="A19" s="16" t="s">
        <v>14</v>
      </c>
      <c r="B19" s="16" t="s">
        <v>29</v>
      </c>
      <c r="C19" s="18" t="s">
        <v>30</v>
      </c>
      <c r="D19" s="19">
        <v>0</v>
      </c>
      <c r="E19" s="19">
        <v>8.74</v>
      </c>
      <c r="F19" s="20" t="s">
        <v>18</v>
      </c>
    </row>
    <row r="20" spans="1:6" ht="66" x14ac:dyDescent="0.25">
      <c r="A20" s="16" t="s">
        <v>14</v>
      </c>
      <c r="B20" s="16" t="s">
        <v>31</v>
      </c>
      <c r="C20" s="21" t="s">
        <v>32</v>
      </c>
      <c r="D20" s="19">
        <v>0</v>
      </c>
      <c r="E20" s="19">
        <v>-33.430999999999997</v>
      </c>
      <c r="F20" s="20" t="s">
        <v>18</v>
      </c>
    </row>
    <row r="21" spans="1:6" ht="158.4" x14ac:dyDescent="0.25">
      <c r="A21" s="16" t="s">
        <v>14</v>
      </c>
      <c r="B21" s="16" t="s">
        <v>33</v>
      </c>
      <c r="C21" s="21" t="s">
        <v>34</v>
      </c>
      <c r="D21" s="19">
        <v>6000</v>
      </c>
      <c r="E21" s="19">
        <v>0</v>
      </c>
      <c r="F21" s="20">
        <f t="shared" ref="F21:F84" si="0">E21/D21</f>
        <v>0</v>
      </c>
    </row>
    <row r="22" spans="1:6" ht="66" x14ac:dyDescent="0.25">
      <c r="A22" s="16" t="s">
        <v>14</v>
      </c>
      <c r="B22" s="16" t="s">
        <v>35</v>
      </c>
      <c r="C22" s="21" t="s">
        <v>36</v>
      </c>
      <c r="D22" s="19">
        <v>20000</v>
      </c>
      <c r="E22" s="19">
        <v>2045.768</v>
      </c>
      <c r="F22" s="20">
        <f t="shared" si="0"/>
        <v>0.1022884</v>
      </c>
    </row>
    <row r="23" spans="1:6" ht="18" customHeight="1" x14ac:dyDescent="0.25">
      <c r="A23" s="16" t="s">
        <v>37</v>
      </c>
      <c r="B23" s="17" t="s">
        <v>38</v>
      </c>
      <c r="C23" s="18"/>
      <c r="D23" s="19">
        <f>SUM(D24:D25)</f>
        <v>1000</v>
      </c>
      <c r="E23" s="19">
        <f>SUM(E24:E25)</f>
        <v>12.911</v>
      </c>
      <c r="F23" s="20">
        <f t="shared" si="0"/>
        <v>1.2910999999999999E-2</v>
      </c>
    </row>
    <row r="24" spans="1:6" ht="118.8" x14ac:dyDescent="0.25">
      <c r="A24" s="16" t="s">
        <v>37</v>
      </c>
      <c r="B24" s="16" t="s">
        <v>39</v>
      </c>
      <c r="C24" s="21" t="s">
        <v>40</v>
      </c>
      <c r="D24" s="19">
        <v>300</v>
      </c>
      <c r="E24" s="19">
        <v>5.516</v>
      </c>
      <c r="F24" s="20">
        <f t="shared" si="0"/>
        <v>1.8386666666666666E-2</v>
      </c>
    </row>
    <row r="25" spans="1:6" ht="158.4" x14ac:dyDescent="0.25">
      <c r="A25" s="16" t="s">
        <v>37</v>
      </c>
      <c r="B25" s="16" t="s">
        <v>33</v>
      </c>
      <c r="C25" s="21" t="s">
        <v>34</v>
      </c>
      <c r="D25" s="19">
        <v>700</v>
      </c>
      <c r="E25" s="19">
        <v>7.3949999999999996</v>
      </c>
      <c r="F25" s="20">
        <f t="shared" si="0"/>
        <v>1.0564285714285714E-2</v>
      </c>
    </row>
    <row r="26" spans="1:6" ht="26.25" customHeight="1" x14ac:dyDescent="0.25">
      <c r="A26" s="16" t="s">
        <v>41</v>
      </c>
      <c r="B26" s="27" t="s">
        <v>42</v>
      </c>
      <c r="C26" s="28"/>
      <c r="D26" s="19">
        <f>D27</f>
        <v>56</v>
      </c>
      <c r="E26" s="19">
        <f>E27</f>
        <v>2</v>
      </c>
      <c r="F26" s="20">
        <f t="shared" si="0"/>
        <v>3.5714285714285712E-2</v>
      </c>
    </row>
    <row r="27" spans="1:6" ht="118.8" x14ac:dyDescent="0.25">
      <c r="A27" s="16" t="s">
        <v>41</v>
      </c>
      <c r="B27" s="16" t="s">
        <v>43</v>
      </c>
      <c r="C27" s="21" t="s">
        <v>44</v>
      </c>
      <c r="D27" s="19">
        <v>56</v>
      </c>
      <c r="E27" s="19">
        <v>2</v>
      </c>
      <c r="F27" s="20">
        <f t="shared" si="0"/>
        <v>3.5714285714285712E-2</v>
      </c>
    </row>
    <row r="28" spans="1:6" ht="18" customHeight="1" x14ac:dyDescent="0.25">
      <c r="A28" s="16" t="s">
        <v>45</v>
      </c>
      <c r="B28" s="17" t="s">
        <v>46</v>
      </c>
      <c r="C28" s="18"/>
      <c r="D28" s="19">
        <f>D29</f>
        <v>0</v>
      </c>
      <c r="E28" s="19">
        <f>E29</f>
        <v>-5</v>
      </c>
      <c r="F28" s="20" t="s">
        <v>18</v>
      </c>
    </row>
    <row r="29" spans="1:6" ht="118.8" x14ac:dyDescent="0.25">
      <c r="A29" s="16" t="s">
        <v>45</v>
      </c>
      <c r="B29" s="16" t="s">
        <v>39</v>
      </c>
      <c r="C29" s="21" t="s">
        <v>40</v>
      </c>
      <c r="D29" s="19">
        <v>0</v>
      </c>
      <c r="E29" s="19">
        <v>-5</v>
      </c>
      <c r="F29" s="20" t="s">
        <v>18</v>
      </c>
    </row>
    <row r="30" spans="1:6" ht="21.75" customHeight="1" x14ac:dyDescent="0.25">
      <c r="A30" s="16" t="s">
        <v>47</v>
      </c>
      <c r="B30" s="17" t="s">
        <v>48</v>
      </c>
      <c r="C30" s="18"/>
      <c r="D30" s="19">
        <f>SUM(D31:D47)</f>
        <v>189485.59999999998</v>
      </c>
      <c r="E30" s="19">
        <f>SUM(E31:E47)</f>
        <v>198254.22399999999</v>
      </c>
      <c r="F30" s="20">
        <f t="shared" si="0"/>
        <v>1.0462759386465252</v>
      </c>
    </row>
    <row r="31" spans="1:6" ht="39.6" x14ac:dyDescent="0.25">
      <c r="A31" s="16" t="s">
        <v>47</v>
      </c>
      <c r="B31" s="16" t="s">
        <v>49</v>
      </c>
      <c r="C31" s="18" t="s">
        <v>50</v>
      </c>
      <c r="D31" s="19">
        <v>7680</v>
      </c>
      <c r="E31" s="19">
        <v>0</v>
      </c>
      <c r="F31" s="20">
        <f t="shared" si="0"/>
        <v>0</v>
      </c>
    </row>
    <row r="32" spans="1:6" ht="52.8" x14ac:dyDescent="0.25">
      <c r="A32" s="16" t="s">
        <v>47</v>
      </c>
      <c r="B32" s="16" t="s">
        <v>51</v>
      </c>
      <c r="C32" s="18" t="s">
        <v>52</v>
      </c>
      <c r="D32" s="19">
        <v>80987</v>
      </c>
      <c r="E32" s="19">
        <v>81130.157999999996</v>
      </c>
      <c r="F32" s="20">
        <f t="shared" si="0"/>
        <v>1.0017676664155974</v>
      </c>
    </row>
    <row r="33" spans="1:6" ht="66" x14ac:dyDescent="0.25">
      <c r="A33" s="16" t="s">
        <v>47</v>
      </c>
      <c r="B33" s="16" t="s">
        <v>53</v>
      </c>
      <c r="C33" s="18" t="s">
        <v>54</v>
      </c>
      <c r="D33" s="19">
        <v>557</v>
      </c>
      <c r="E33" s="19">
        <v>1529.308</v>
      </c>
      <c r="F33" s="20">
        <f t="shared" si="0"/>
        <v>2.7456157989228007</v>
      </c>
    </row>
    <row r="34" spans="1:6" ht="26.4" x14ac:dyDescent="0.25">
      <c r="A34" s="16" t="s">
        <v>47</v>
      </c>
      <c r="B34" s="16" t="s">
        <v>55</v>
      </c>
      <c r="C34" s="18" t="s">
        <v>56</v>
      </c>
      <c r="D34" s="19">
        <v>1640.3</v>
      </c>
      <c r="E34" s="19">
        <v>3364.7020000000002</v>
      </c>
      <c r="F34" s="20">
        <f t="shared" si="0"/>
        <v>2.0512723282326406</v>
      </c>
    </row>
    <row r="35" spans="1:6" ht="66" x14ac:dyDescent="0.25">
      <c r="A35" s="16" t="s">
        <v>47</v>
      </c>
      <c r="B35" s="16" t="s">
        <v>57</v>
      </c>
      <c r="C35" s="21" t="s">
        <v>58</v>
      </c>
      <c r="D35" s="19">
        <v>0</v>
      </c>
      <c r="E35" s="19">
        <v>255.142</v>
      </c>
      <c r="F35" s="20" t="s">
        <v>18</v>
      </c>
    </row>
    <row r="36" spans="1:6" ht="79.2" x14ac:dyDescent="0.25">
      <c r="A36" s="16" t="s">
        <v>47</v>
      </c>
      <c r="B36" s="16" t="s">
        <v>59</v>
      </c>
      <c r="C36" s="21" t="s">
        <v>60</v>
      </c>
      <c r="D36" s="19">
        <v>13867.5</v>
      </c>
      <c r="E36" s="19">
        <v>16560</v>
      </c>
      <c r="F36" s="20">
        <f t="shared" si="0"/>
        <v>1.1941590048674959</v>
      </c>
    </row>
    <row r="37" spans="1:6" ht="79.2" x14ac:dyDescent="0.25">
      <c r="A37" s="16" t="s">
        <v>47</v>
      </c>
      <c r="B37" s="16" t="s">
        <v>61</v>
      </c>
      <c r="C37" s="21" t="s">
        <v>62</v>
      </c>
      <c r="D37" s="19">
        <v>45675.1</v>
      </c>
      <c r="E37" s="19">
        <v>59048.561999999998</v>
      </c>
      <c r="F37" s="20">
        <f t="shared" si="0"/>
        <v>1.2927954618599631</v>
      </c>
    </row>
    <row r="38" spans="1:6" ht="79.2" x14ac:dyDescent="0.25">
      <c r="A38" s="16" t="s">
        <v>47</v>
      </c>
      <c r="B38" s="16" t="s">
        <v>63</v>
      </c>
      <c r="C38" s="21" t="s">
        <v>64</v>
      </c>
      <c r="D38" s="19">
        <v>481</v>
      </c>
      <c r="E38" s="19">
        <v>0</v>
      </c>
      <c r="F38" s="20">
        <f t="shared" si="0"/>
        <v>0</v>
      </c>
    </row>
    <row r="39" spans="1:6" ht="66" x14ac:dyDescent="0.25">
      <c r="A39" s="16" t="s">
        <v>47</v>
      </c>
      <c r="B39" s="16" t="s">
        <v>65</v>
      </c>
      <c r="C39" s="21" t="s">
        <v>66</v>
      </c>
      <c r="D39" s="19">
        <v>38597.699999999997</v>
      </c>
      <c r="E39" s="19">
        <v>34781.714999999997</v>
      </c>
      <c r="F39" s="20">
        <f t="shared" si="0"/>
        <v>0.90113439401829643</v>
      </c>
    </row>
    <row r="40" spans="1:6" ht="92.4" x14ac:dyDescent="0.25">
      <c r="A40" s="16" t="s">
        <v>47</v>
      </c>
      <c r="B40" s="16" t="s">
        <v>67</v>
      </c>
      <c r="C40" s="21" t="s">
        <v>68</v>
      </c>
      <c r="D40" s="19">
        <v>0</v>
      </c>
      <c r="E40" s="19">
        <v>279.63600000000002</v>
      </c>
      <c r="F40" s="20" t="s">
        <v>18</v>
      </c>
    </row>
    <row r="41" spans="1:6" ht="105.6" x14ac:dyDescent="0.25">
      <c r="A41" s="16" t="s">
        <v>47</v>
      </c>
      <c r="B41" s="16" t="s">
        <v>69</v>
      </c>
      <c r="C41" s="21" t="s">
        <v>70</v>
      </c>
      <c r="D41" s="19">
        <v>0</v>
      </c>
      <c r="E41" s="19">
        <v>108.80500000000001</v>
      </c>
      <c r="F41" s="20" t="s">
        <v>18</v>
      </c>
    </row>
    <row r="42" spans="1:6" ht="66" x14ac:dyDescent="0.25">
      <c r="A42" s="16" t="s">
        <v>47</v>
      </c>
      <c r="B42" s="16" t="s">
        <v>71</v>
      </c>
      <c r="C42" s="21" t="s">
        <v>72</v>
      </c>
      <c r="D42" s="19">
        <v>0</v>
      </c>
      <c r="E42" s="19">
        <v>66.887</v>
      </c>
      <c r="F42" s="20" t="s">
        <v>18</v>
      </c>
    </row>
    <row r="43" spans="1:6" ht="52.8" x14ac:dyDescent="0.25">
      <c r="A43" s="16" t="s">
        <v>47</v>
      </c>
      <c r="B43" s="16" t="s">
        <v>73</v>
      </c>
      <c r="C43" s="18" t="s">
        <v>74</v>
      </c>
      <c r="D43" s="19">
        <v>0</v>
      </c>
      <c r="E43" s="19">
        <v>323.13299999999998</v>
      </c>
      <c r="F43" s="20" t="s">
        <v>18</v>
      </c>
    </row>
    <row r="44" spans="1:6" ht="92.4" x14ac:dyDescent="0.25">
      <c r="A44" s="16" t="s">
        <v>47</v>
      </c>
      <c r="B44" s="16" t="s">
        <v>75</v>
      </c>
      <c r="C44" s="21" t="s">
        <v>76</v>
      </c>
      <c r="D44" s="19">
        <v>0</v>
      </c>
      <c r="E44" s="19">
        <v>600.60299999999995</v>
      </c>
      <c r="F44" s="20" t="s">
        <v>18</v>
      </c>
    </row>
    <row r="45" spans="1:6" ht="92.4" x14ac:dyDescent="0.25">
      <c r="A45" s="16" t="s">
        <v>47</v>
      </c>
      <c r="B45" s="16" t="s">
        <v>77</v>
      </c>
      <c r="C45" s="21" t="s">
        <v>78</v>
      </c>
      <c r="D45" s="19">
        <v>0</v>
      </c>
      <c r="E45" s="19">
        <v>105.456</v>
      </c>
      <c r="F45" s="20" t="s">
        <v>18</v>
      </c>
    </row>
    <row r="46" spans="1:6" ht="26.4" x14ac:dyDescent="0.25">
      <c r="A46" s="16" t="s">
        <v>47</v>
      </c>
      <c r="B46" s="16" t="s">
        <v>79</v>
      </c>
      <c r="C46" s="18" t="s">
        <v>80</v>
      </c>
      <c r="D46" s="19">
        <v>0</v>
      </c>
      <c r="E46" s="19">
        <v>0.377</v>
      </c>
      <c r="F46" s="20" t="s">
        <v>18</v>
      </c>
    </row>
    <row r="47" spans="1:6" ht="26.4" x14ac:dyDescent="0.25">
      <c r="A47" s="16" t="s">
        <v>47</v>
      </c>
      <c r="B47" s="16" t="s">
        <v>81</v>
      </c>
      <c r="C47" s="18" t="s">
        <v>82</v>
      </c>
      <c r="D47" s="19">
        <v>0</v>
      </c>
      <c r="E47" s="19">
        <v>99.74</v>
      </c>
      <c r="F47" s="20" t="s">
        <v>18</v>
      </c>
    </row>
    <row r="48" spans="1:6" ht="18" customHeight="1" x14ac:dyDescent="0.25">
      <c r="A48" s="16" t="s">
        <v>83</v>
      </c>
      <c r="B48" s="17" t="s">
        <v>84</v>
      </c>
      <c r="C48" s="18"/>
      <c r="D48" s="19">
        <f>SUM(D49:D102)</f>
        <v>28068356.699999999</v>
      </c>
      <c r="E48" s="19">
        <f>SUM(E49:E102)</f>
        <v>26593979.47000001</v>
      </c>
      <c r="F48" s="20">
        <f t="shared" si="0"/>
        <v>0.94747190775155032</v>
      </c>
    </row>
    <row r="49" spans="1:6" ht="211.2" x14ac:dyDescent="0.25">
      <c r="A49" s="16" t="s">
        <v>83</v>
      </c>
      <c r="B49" s="16" t="s">
        <v>85</v>
      </c>
      <c r="C49" s="21" t="s">
        <v>86</v>
      </c>
      <c r="D49" s="19">
        <v>15682438.6</v>
      </c>
      <c r="E49" s="19">
        <v>14175592.081</v>
      </c>
      <c r="F49" s="20">
        <f t="shared" si="0"/>
        <v>0.90391503786917426</v>
      </c>
    </row>
    <row r="50" spans="1:6" ht="211.2" x14ac:dyDescent="0.25">
      <c r="A50" s="16" t="s">
        <v>83</v>
      </c>
      <c r="B50" s="16" t="s">
        <v>87</v>
      </c>
      <c r="C50" s="21" t="s">
        <v>88</v>
      </c>
      <c r="D50" s="19">
        <v>0</v>
      </c>
      <c r="E50" s="19">
        <v>444.423</v>
      </c>
      <c r="F50" s="20" t="s">
        <v>18</v>
      </c>
    </row>
    <row r="51" spans="1:6" ht="171.6" x14ac:dyDescent="0.25">
      <c r="A51" s="16" t="s">
        <v>83</v>
      </c>
      <c r="B51" s="16" t="s">
        <v>89</v>
      </c>
      <c r="C51" s="21" t="s">
        <v>90</v>
      </c>
      <c r="D51" s="19">
        <v>75222.899999999994</v>
      </c>
      <c r="E51" s="19">
        <v>40796.084999999999</v>
      </c>
      <c r="F51" s="20">
        <f t="shared" si="0"/>
        <v>0.54233597747494444</v>
      </c>
    </row>
    <row r="52" spans="1:6" ht="171.6" x14ac:dyDescent="0.25">
      <c r="A52" s="16" t="s">
        <v>83</v>
      </c>
      <c r="B52" s="16" t="s">
        <v>91</v>
      </c>
      <c r="C52" s="21" t="s">
        <v>92</v>
      </c>
      <c r="D52" s="19">
        <v>0</v>
      </c>
      <c r="E52" s="19">
        <v>42.353000000000002</v>
      </c>
      <c r="F52" s="20" t="s">
        <v>18</v>
      </c>
    </row>
    <row r="53" spans="1:6" ht="158.4" x14ac:dyDescent="0.25">
      <c r="A53" s="16" t="s">
        <v>83</v>
      </c>
      <c r="B53" s="16" t="s">
        <v>93</v>
      </c>
      <c r="C53" s="21" t="s">
        <v>94</v>
      </c>
      <c r="D53" s="19">
        <v>1083</v>
      </c>
      <c r="E53" s="19">
        <v>16198.501</v>
      </c>
      <c r="F53" s="20">
        <f t="shared" si="0"/>
        <v>14.957064635272392</v>
      </c>
    </row>
    <row r="54" spans="1:6" ht="158.4" x14ac:dyDescent="0.25">
      <c r="A54" s="16" t="s">
        <v>83</v>
      </c>
      <c r="B54" s="16" t="s">
        <v>95</v>
      </c>
      <c r="C54" s="21" t="s">
        <v>96</v>
      </c>
      <c r="D54" s="19">
        <v>11856.8</v>
      </c>
      <c r="E54" s="19">
        <v>36512.247000000003</v>
      </c>
      <c r="F54" s="20">
        <f t="shared" si="0"/>
        <v>3.079435176438837</v>
      </c>
    </row>
    <row r="55" spans="1:6" ht="158.4" x14ac:dyDescent="0.25">
      <c r="A55" s="16" t="s">
        <v>83</v>
      </c>
      <c r="B55" s="16" t="s">
        <v>97</v>
      </c>
      <c r="C55" s="21" t="s">
        <v>98</v>
      </c>
      <c r="D55" s="19">
        <v>7888.9</v>
      </c>
      <c r="E55" s="19">
        <v>29503.697</v>
      </c>
      <c r="F55" s="20">
        <f t="shared" si="0"/>
        <v>3.7398999860563578</v>
      </c>
    </row>
    <row r="56" spans="1:6" ht="145.19999999999999" x14ac:dyDescent="0.25">
      <c r="A56" s="16" t="s">
        <v>83</v>
      </c>
      <c r="B56" s="16" t="s">
        <v>99</v>
      </c>
      <c r="C56" s="21" t="s">
        <v>100</v>
      </c>
      <c r="D56" s="19">
        <v>12621.6</v>
      </c>
      <c r="E56" s="19">
        <v>46693.911999999997</v>
      </c>
      <c r="F56" s="20">
        <f t="shared" si="0"/>
        <v>3.6995239906192556</v>
      </c>
    </row>
    <row r="57" spans="1:6" ht="145.19999999999999" x14ac:dyDescent="0.25">
      <c r="A57" s="16" t="s">
        <v>83</v>
      </c>
      <c r="B57" s="16" t="s">
        <v>101</v>
      </c>
      <c r="C57" s="21" t="s">
        <v>102</v>
      </c>
      <c r="D57" s="19">
        <v>343927.9</v>
      </c>
      <c r="E57" s="19">
        <v>296182.07199999999</v>
      </c>
      <c r="F57" s="20">
        <f t="shared" si="0"/>
        <v>0.86117489159791916</v>
      </c>
    </row>
    <row r="58" spans="1:6" ht="145.19999999999999" x14ac:dyDescent="0.25">
      <c r="A58" s="16" t="s">
        <v>83</v>
      </c>
      <c r="B58" s="16" t="s">
        <v>103</v>
      </c>
      <c r="C58" s="21" t="s">
        <v>104</v>
      </c>
      <c r="D58" s="19">
        <v>0</v>
      </c>
      <c r="E58" s="19">
        <v>1821.6769999999999</v>
      </c>
      <c r="F58" s="20" t="s">
        <v>18</v>
      </c>
    </row>
    <row r="59" spans="1:6" ht="105.6" x14ac:dyDescent="0.25">
      <c r="A59" s="16" t="s">
        <v>83</v>
      </c>
      <c r="B59" s="16" t="s">
        <v>105</v>
      </c>
      <c r="C59" s="21" t="s">
        <v>106</v>
      </c>
      <c r="D59" s="19">
        <v>91470.8</v>
      </c>
      <c r="E59" s="19">
        <v>135060.10399999999</v>
      </c>
      <c r="F59" s="20">
        <f t="shared" si="0"/>
        <v>1.4765379115521018</v>
      </c>
    </row>
    <row r="60" spans="1:6" ht="158.4" x14ac:dyDescent="0.25">
      <c r="A60" s="16" t="s">
        <v>83</v>
      </c>
      <c r="B60" s="16" t="s">
        <v>107</v>
      </c>
      <c r="C60" s="21" t="s">
        <v>108</v>
      </c>
      <c r="D60" s="19">
        <v>0</v>
      </c>
      <c r="E60" s="19">
        <v>6.875</v>
      </c>
      <c r="F60" s="20" t="s">
        <v>18</v>
      </c>
    </row>
    <row r="61" spans="1:6" ht="409.6" x14ac:dyDescent="0.25">
      <c r="A61" s="16" t="s">
        <v>83</v>
      </c>
      <c r="B61" s="16" t="s">
        <v>109</v>
      </c>
      <c r="C61" s="21" t="s">
        <v>110</v>
      </c>
      <c r="D61" s="19">
        <v>719750.9</v>
      </c>
      <c r="E61" s="19">
        <v>819920.91599999997</v>
      </c>
      <c r="F61" s="20">
        <f t="shared" si="0"/>
        <v>1.1391731722739074</v>
      </c>
    </row>
    <row r="62" spans="1:6" ht="409.6" x14ac:dyDescent="0.25">
      <c r="A62" s="16" t="s">
        <v>83</v>
      </c>
      <c r="B62" s="16" t="s">
        <v>111</v>
      </c>
      <c r="C62" s="21" t="s">
        <v>112</v>
      </c>
      <c r="D62" s="19">
        <v>0</v>
      </c>
      <c r="E62" s="19">
        <v>0.47799999999999998</v>
      </c>
      <c r="F62" s="20" t="s">
        <v>18</v>
      </c>
    </row>
    <row r="63" spans="1:6" ht="145.19999999999999" x14ac:dyDescent="0.25">
      <c r="A63" s="16" t="s">
        <v>83</v>
      </c>
      <c r="B63" s="16" t="s">
        <v>113</v>
      </c>
      <c r="C63" s="21" t="s">
        <v>114</v>
      </c>
      <c r="D63" s="19">
        <v>0</v>
      </c>
      <c r="E63" s="19">
        <v>394.86700000000002</v>
      </c>
      <c r="F63" s="20" t="s">
        <v>18</v>
      </c>
    </row>
    <row r="64" spans="1:6" ht="145.19999999999999" x14ac:dyDescent="0.25">
      <c r="A64" s="16" t="s">
        <v>83</v>
      </c>
      <c r="B64" s="16" t="s">
        <v>115</v>
      </c>
      <c r="C64" s="21" t="s">
        <v>116</v>
      </c>
      <c r="D64" s="19">
        <v>0</v>
      </c>
      <c r="E64" s="19">
        <v>2266.35</v>
      </c>
      <c r="F64" s="20" t="s">
        <v>18</v>
      </c>
    </row>
    <row r="65" spans="1:6" ht="118.8" x14ac:dyDescent="0.25">
      <c r="A65" s="16" t="s">
        <v>83</v>
      </c>
      <c r="B65" s="16" t="s">
        <v>117</v>
      </c>
      <c r="C65" s="21" t="s">
        <v>118</v>
      </c>
      <c r="D65" s="19">
        <v>475159.3</v>
      </c>
      <c r="E65" s="19">
        <v>298429.185</v>
      </c>
      <c r="F65" s="20">
        <f t="shared" si="0"/>
        <v>0.62806133648231233</v>
      </c>
    </row>
    <row r="66" spans="1:6" ht="118.8" x14ac:dyDescent="0.25">
      <c r="A66" s="16" t="s">
        <v>83</v>
      </c>
      <c r="B66" s="16" t="s">
        <v>119</v>
      </c>
      <c r="C66" s="21" t="s">
        <v>120</v>
      </c>
      <c r="D66" s="19">
        <v>2180246.2999999998</v>
      </c>
      <c r="E66" s="19">
        <v>1303586.1740000001</v>
      </c>
      <c r="F66" s="20">
        <f t="shared" si="0"/>
        <v>0.59790775656860429</v>
      </c>
    </row>
    <row r="67" spans="1:6" ht="290.39999999999998" x14ac:dyDescent="0.25">
      <c r="A67" s="16" t="s">
        <v>83</v>
      </c>
      <c r="B67" s="16" t="s">
        <v>121</v>
      </c>
      <c r="C67" s="21" t="s">
        <v>122</v>
      </c>
      <c r="D67" s="19">
        <v>18780.400000000001</v>
      </c>
      <c r="E67" s="19">
        <v>265492.03000000003</v>
      </c>
      <c r="F67" s="20">
        <f t="shared" si="0"/>
        <v>14.136654703840174</v>
      </c>
    </row>
    <row r="68" spans="1:6" ht="290.39999999999998" x14ac:dyDescent="0.25">
      <c r="A68" s="16" t="s">
        <v>83</v>
      </c>
      <c r="B68" s="16" t="s">
        <v>123</v>
      </c>
      <c r="C68" s="21" t="s">
        <v>124</v>
      </c>
      <c r="D68" s="19">
        <v>0</v>
      </c>
      <c r="E68" s="19">
        <v>50738.798999999999</v>
      </c>
      <c r="F68" s="20" t="s">
        <v>18</v>
      </c>
    </row>
    <row r="69" spans="1:6" ht="277.2" x14ac:dyDescent="0.25">
      <c r="A69" s="16" t="s">
        <v>83</v>
      </c>
      <c r="B69" s="16" t="s">
        <v>125</v>
      </c>
      <c r="C69" s="21" t="s">
        <v>126</v>
      </c>
      <c r="D69" s="19">
        <v>0</v>
      </c>
      <c r="E69" s="19">
        <v>18975.967000000001</v>
      </c>
      <c r="F69" s="20" t="s">
        <v>18</v>
      </c>
    </row>
    <row r="70" spans="1:6" ht="184.8" x14ac:dyDescent="0.25">
      <c r="A70" s="16" t="s">
        <v>83</v>
      </c>
      <c r="B70" s="16" t="s">
        <v>127</v>
      </c>
      <c r="C70" s="21" t="s">
        <v>128</v>
      </c>
      <c r="D70" s="19">
        <v>48650.3</v>
      </c>
      <c r="E70" s="19">
        <v>55785.283000000003</v>
      </c>
      <c r="F70" s="20">
        <f t="shared" si="0"/>
        <v>1.1466585612010614</v>
      </c>
    </row>
    <row r="71" spans="1:6" ht="92.4" x14ac:dyDescent="0.25">
      <c r="A71" s="16" t="s">
        <v>83</v>
      </c>
      <c r="B71" s="16" t="s">
        <v>129</v>
      </c>
      <c r="C71" s="21" t="s">
        <v>130</v>
      </c>
      <c r="D71" s="19">
        <v>0</v>
      </c>
      <c r="E71" s="19">
        <v>117.624</v>
      </c>
      <c r="F71" s="20" t="s">
        <v>18</v>
      </c>
    </row>
    <row r="72" spans="1:6" ht="79.2" x14ac:dyDescent="0.25">
      <c r="A72" s="16" t="s">
        <v>83</v>
      </c>
      <c r="B72" s="16" t="s">
        <v>131</v>
      </c>
      <c r="C72" s="21" t="s">
        <v>132</v>
      </c>
      <c r="D72" s="19">
        <v>1809734.5</v>
      </c>
      <c r="E72" s="19">
        <v>1952616.2209999999</v>
      </c>
      <c r="F72" s="20">
        <f t="shared" si="0"/>
        <v>1.0789517583932891</v>
      </c>
    </row>
    <row r="73" spans="1:6" ht="79.2" x14ac:dyDescent="0.25">
      <c r="A73" s="16" t="s">
        <v>83</v>
      </c>
      <c r="B73" s="16" t="s">
        <v>133</v>
      </c>
      <c r="C73" s="21" t="s">
        <v>134</v>
      </c>
      <c r="D73" s="19">
        <v>0</v>
      </c>
      <c r="E73" s="19">
        <v>0.35199999999999998</v>
      </c>
      <c r="F73" s="20" t="s">
        <v>18</v>
      </c>
    </row>
    <row r="74" spans="1:6" ht="92.4" x14ac:dyDescent="0.25">
      <c r="A74" s="16" t="s">
        <v>83</v>
      </c>
      <c r="B74" s="16" t="s">
        <v>135</v>
      </c>
      <c r="C74" s="21" t="s">
        <v>136</v>
      </c>
      <c r="D74" s="19">
        <v>0</v>
      </c>
      <c r="E74" s="19">
        <v>0.23899999999999999</v>
      </c>
      <c r="F74" s="20" t="s">
        <v>18</v>
      </c>
    </row>
    <row r="75" spans="1:6" ht="79.2" x14ac:dyDescent="0.25">
      <c r="A75" s="16" t="s">
        <v>83</v>
      </c>
      <c r="B75" s="16" t="s">
        <v>137</v>
      </c>
      <c r="C75" s="21" t="s">
        <v>138</v>
      </c>
      <c r="D75" s="19">
        <v>0</v>
      </c>
      <c r="E75" s="19">
        <v>4040.453</v>
      </c>
      <c r="F75" s="20" t="s">
        <v>18</v>
      </c>
    </row>
    <row r="76" spans="1:6" ht="92.4" x14ac:dyDescent="0.25">
      <c r="A76" s="16" t="s">
        <v>83</v>
      </c>
      <c r="B76" s="16" t="s">
        <v>139</v>
      </c>
      <c r="C76" s="21" t="s">
        <v>140</v>
      </c>
      <c r="D76" s="19">
        <v>42605.5</v>
      </c>
      <c r="E76" s="19">
        <v>42465.923000000003</v>
      </c>
      <c r="F76" s="20">
        <f t="shared" si="0"/>
        <v>0.9967239675628734</v>
      </c>
    </row>
    <row r="77" spans="1:6" ht="105.6" x14ac:dyDescent="0.25">
      <c r="A77" s="16" t="s">
        <v>83</v>
      </c>
      <c r="B77" s="16" t="s">
        <v>141</v>
      </c>
      <c r="C77" s="21" t="s">
        <v>142</v>
      </c>
      <c r="D77" s="19">
        <v>248.9</v>
      </c>
      <c r="E77" s="19">
        <v>248.48500000000001</v>
      </c>
      <c r="F77" s="20">
        <f t="shared" si="0"/>
        <v>0.99833266372036966</v>
      </c>
    </row>
    <row r="78" spans="1:6" ht="92.4" x14ac:dyDescent="0.25">
      <c r="A78" s="16" t="s">
        <v>83</v>
      </c>
      <c r="B78" s="16" t="s">
        <v>143</v>
      </c>
      <c r="C78" s="21" t="s">
        <v>144</v>
      </c>
      <c r="D78" s="19">
        <v>39153.699999999997</v>
      </c>
      <c r="E78" s="19">
        <v>45244.872000000003</v>
      </c>
      <c r="F78" s="20">
        <f t="shared" si="0"/>
        <v>1.1555707889675817</v>
      </c>
    </row>
    <row r="79" spans="1:6" ht="92.4" x14ac:dyDescent="0.25">
      <c r="A79" s="16" t="s">
        <v>83</v>
      </c>
      <c r="B79" s="16" t="s">
        <v>145</v>
      </c>
      <c r="C79" s="21" t="s">
        <v>146</v>
      </c>
      <c r="D79" s="19">
        <v>0</v>
      </c>
      <c r="E79" s="19">
        <v>-4246.0230000000001</v>
      </c>
      <c r="F79" s="20" t="s">
        <v>18</v>
      </c>
    </row>
    <row r="80" spans="1:6" x14ac:dyDescent="0.25">
      <c r="A80" s="16" t="s">
        <v>83</v>
      </c>
      <c r="B80" s="16" t="s">
        <v>147</v>
      </c>
      <c r="C80" s="18" t="s">
        <v>148</v>
      </c>
      <c r="D80" s="19">
        <v>52994.3</v>
      </c>
      <c r="E80" s="19">
        <v>0</v>
      </c>
      <c r="F80" s="20">
        <f t="shared" si="0"/>
        <v>0</v>
      </c>
    </row>
    <row r="81" spans="1:6" ht="39.6" x14ac:dyDescent="0.25">
      <c r="A81" s="16" t="s">
        <v>83</v>
      </c>
      <c r="B81" s="16" t="s">
        <v>149</v>
      </c>
      <c r="C81" s="18" t="s">
        <v>150</v>
      </c>
      <c r="D81" s="19">
        <v>0</v>
      </c>
      <c r="E81" s="19">
        <v>30778.460999999999</v>
      </c>
      <c r="F81" s="20" t="s">
        <v>18</v>
      </c>
    </row>
    <row r="82" spans="1:6" ht="52.8" x14ac:dyDescent="0.25">
      <c r="A82" s="16" t="s">
        <v>83</v>
      </c>
      <c r="B82" s="16" t="s">
        <v>151</v>
      </c>
      <c r="C82" s="18" t="s">
        <v>152</v>
      </c>
      <c r="D82" s="19">
        <v>881586.4</v>
      </c>
      <c r="E82" s="19">
        <v>860949.44499999995</v>
      </c>
      <c r="F82" s="20">
        <f t="shared" si="0"/>
        <v>0.97659111460884596</v>
      </c>
    </row>
    <row r="83" spans="1:6" ht="52.8" x14ac:dyDescent="0.25">
      <c r="A83" s="16" t="s">
        <v>83</v>
      </c>
      <c r="B83" s="16" t="s">
        <v>153</v>
      </c>
      <c r="C83" s="18" t="s">
        <v>154</v>
      </c>
      <c r="D83" s="19">
        <v>0</v>
      </c>
      <c r="E83" s="19">
        <v>124.41800000000001</v>
      </c>
      <c r="F83" s="20" t="s">
        <v>18</v>
      </c>
    </row>
    <row r="84" spans="1:6" ht="79.2" x14ac:dyDescent="0.25">
      <c r="A84" s="16" t="s">
        <v>83</v>
      </c>
      <c r="B84" s="16" t="s">
        <v>155</v>
      </c>
      <c r="C84" s="21" t="s">
        <v>156</v>
      </c>
      <c r="D84" s="19">
        <v>377822.7</v>
      </c>
      <c r="E84" s="19">
        <v>354880.50900000002</v>
      </c>
      <c r="F84" s="20">
        <f t="shared" si="0"/>
        <v>0.93927789145543661</v>
      </c>
    </row>
    <row r="85" spans="1:6" ht="79.2" x14ac:dyDescent="0.25">
      <c r="A85" s="16" t="s">
        <v>83</v>
      </c>
      <c r="B85" s="16" t="s">
        <v>157</v>
      </c>
      <c r="C85" s="21" t="s">
        <v>158</v>
      </c>
      <c r="D85" s="19">
        <v>0</v>
      </c>
      <c r="E85" s="19">
        <v>78.254999999999995</v>
      </c>
      <c r="F85" s="20" t="s">
        <v>18</v>
      </c>
    </row>
    <row r="86" spans="1:6" ht="66" x14ac:dyDescent="0.25">
      <c r="A86" s="16" t="s">
        <v>83</v>
      </c>
      <c r="B86" s="16" t="s">
        <v>159</v>
      </c>
      <c r="C86" s="18" t="s">
        <v>160</v>
      </c>
      <c r="D86" s="19">
        <v>0</v>
      </c>
      <c r="E86" s="19">
        <v>3.5000000000000003E-2</v>
      </c>
      <c r="F86" s="20" t="s">
        <v>18</v>
      </c>
    </row>
    <row r="87" spans="1:6" ht="52.8" x14ac:dyDescent="0.25">
      <c r="A87" s="16" t="s">
        <v>83</v>
      </c>
      <c r="B87" s="16" t="s">
        <v>161</v>
      </c>
      <c r="C87" s="18" t="s">
        <v>162</v>
      </c>
      <c r="D87" s="19">
        <v>0</v>
      </c>
      <c r="E87" s="19">
        <v>253.67699999999999</v>
      </c>
      <c r="F87" s="20" t="s">
        <v>18</v>
      </c>
    </row>
    <row r="88" spans="1:6" ht="52.8" x14ac:dyDescent="0.25">
      <c r="A88" s="16" t="s">
        <v>83</v>
      </c>
      <c r="B88" s="16" t="s">
        <v>163</v>
      </c>
      <c r="C88" s="18" t="s">
        <v>164</v>
      </c>
      <c r="D88" s="19">
        <v>0</v>
      </c>
      <c r="E88" s="19">
        <v>50.273000000000003</v>
      </c>
      <c r="F88" s="20" t="s">
        <v>18</v>
      </c>
    </row>
    <row r="89" spans="1:6" ht="66" x14ac:dyDescent="0.25">
      <c r="A89" s="16" t="s">
        <v>83</v>
      </c>
      <c r="B89" s="16" t="s">
        <v>165</v>
      </c>
      <c r="C89" s="18" t="s">
        <v>166</v>
      </c>
      <c r="D89" s="19">
        <v>0</v>
      </c>
      <c r="E89" s="19">
        <v>2.7E-2</v>
      </c>
      <c r="F89" s="20" t="s">
        <v>18</v>
      </c>
    </row>
    <row r="90" spans="1:6" ht="39.6" x14ac:dyDescent="0.25">
      <c r="A90" s="16" t="s">
        <v>83</v>
      </c>
      <c r="B90" s="16" t="s">
        <v>167</v>
      </c>
      <c r="C90" s="18" t="s">
        <v>168</v>
      </c>
      <c r="D90" s="19">
        <v>1208.9000000000001</v>
      </c>
      <c r="E90" s="19">
        <v>1209.74</v>
      </c>
      <c r="F90" s="20">
        <f t="shared" ref="F90:F99" si="1">E90/D90</f>
        <v>1.0006948465547192</v>
      </c>
    </row>
    <row r="91" spans="1:6" ht="39.6" x14ac:dyDescent="0.25">
      <c r="A91" s="16" t="s">
        <v>83</v>
      </c>
      <c r="B91" s="16" t="s">
        <v>169</v>
      </c>
      <c r="C91" s="18" t="s">
        <v>170</v>
      </c>
      <c r="D91" s="19">
        <v>0</v>
      </c>
      <c r="E91" s="19">
        <v>4.2009999999999996</v>
      </c>
      <c r="F91" s="20" t="s">
        <v>18</v>
      </c>
    </row>
    <row r="92" spans="1:6" ht="52.8" x14ac:dyDescent="0.25">
      <c r="A92" s="16" t="s">
        <v>83</v>
      </c>
      <c r="B92" s="16" t="s">
        <v>171</v>
      </c>
      <c r="C92" s="18" t="s">
        <v>172</v>
      </c>
      <c r="D92" s="19">
        <v>0</v>
      </c>
      <c r="E92" s="19">
        <v>0.16600000000000001</v>
      </c>
      <c r="F92" s="20" t="s">
        <v>18</v>
      </c>
    </row>
    <row r="93" spans="1:6" ht="52.8" x14ac:dyDescent="0.25">
      <c r="A93" s="16" t="s">
        <v>83</v>
      </c>
      <c r="B93" s="16" t="s">
        <v>173</v>
      </c>
      <c r="C93" s="18" t="s">
        <v>174</v>
      </c>
      <c r="D93" s="19">
        <v>615839.4</v>
      </c>
      <c r="E93" s="19">
        <v>526084.37199999997</v>
      </c>
      <c r="F93" s="20">
        <f t="shared" si="1"/>
        <v>0.85425578811618741</v>
      </c>
    </row>
    <row r="94" spans="1:6" ht="66" x14ac:dyDescent="0.25">
      <c r="A94" s="16" t="s">
        <v>83</v>
      </c>
      <c r="B94" s="16" t="s">
        <v>175</v>
      </c>
      <c r="C94" s="18" t="s">
        <v>176</v>
      </c>
      <c r="D94" s="19">
        <v>1486170.1</v>
      </c>
      <c r="E94" s="19">
        <v>1847720.6040000001</v>
      </c>
      <c r="F94" s="20">
        <f t="shared" si="1"/>
        <v>1.2432766639565687</v>
      </c>
    </row>
    <row r="95" spans="1:6" ht="52.8" x14ac:dyDescent="0.25">
      <c r="A95" s="16" t="s">
        <v>83</v>
      </c>
      <c r="B95" s="16" t="s">
        <v>177</v>
      </c>
      <c r="C95" s="18" t="s">
        <v>178</v>
      </c>
      <c r="D95" s="19">
        <v>2093164</v>
      </c>
      <c r="E95" s="19">
        <v>2286725.1540000001</v>
      </c>
      <c r="F95" s="20">
        <f t="shared" si="1"/>
        <v>1.0924729997267295</v>
      </c>
    </row>
    <row r="96" spans="1:6" ht="52.8" x14ac:dyDescent="0.25">
      <c r="A96" s="16" t="s">
        <v>83</v>
      </c>
      <c r="B96" s="16" t="s">
        <v>179</v>
      </c>
      <c r="C96" s="18" t="s">
        <v>180</v>
      </c>
      <c r="D96" s="19">
        <v>0</v>
      </c>
      <c r="E96" s="19">
        <v>15.083</v>
      </c>
      <c r="F96" s="20" t="s">
        <v>18</v>
      </c>
    </row>
    <row r="97" spans="1:6" ht="52.8" x14ac:dyDescent="0.25">
      <c r="A97" s="16" t="s">
        <v>83</v>
      </c>
      <c r="B97" s="16" t="s">
        <v>181</v>
      </c>
      <c r="C97" s="18" t="s">
        <v>182</v>
      </c>
      <c r="D97" s="19">
        <v>346765.8</v>
      </c>
      <c r="E97" s="19">
        <v>366379.33299999998</v>
      </c>
      <c r="F97" s="20">
        <f t="shared" si="1"/>
        <v>1.05656132467504</v>
      </c>
    </row>
    <row r="98" spans="1:6" ht="52.8" x14ac:dyDescent="0.25">
      <c r="A98" s="16" t="s">
        <v>83</v>
      </c>
      <c r="B98" s="16" t="s">
        <v>183</v>
      </c>
      <c r="C98" s="18" t="s">
        <v>184</v>
      </c>
      <c r="D98" s="19">
        <v>0</v>
      </c>
      <c r="E98" s="19">
        <v>-5</v>
      </c>
      <c r="F98" s="20" t="s">
        <v>18</v>
      </c>
    </row>
    <row r="99" spans="1:6" ht="52.8" x14ac:dyDescent="0.25">
      <c r="A99" s="16" t="s">
        <v>83</v>
      </c>
      <c r="B99" s="16" t="s">
        <v>185</v>
      </c>
      <c r="C99" s="18" t="s">
        <v>186</v>
      </c>
      <c r="D99" s="19">
        <v>648364.80000000005</v>
      </c>
      <c r="E99" s="19">
        <v>662621.93900000001</v>
      </c>
      <c r="F99" s="20">
        <f t="shared" si="1"/>
        <v>1.0219893785103695</v>
      </c>
    </row>
    <row r="100" spans="1:6" ht="66" x14ac:dyDescent="0.25">
      <c r="A100" s="16" t="s">
        <v>83</v>
      </c>
      <c r="B100" s="16" t="s">
        <v>187</v>
      </c>
      <c r="C100" s="21" t="s">
        <v>188</v>
      </c>
      <c r="D100" s="19">
        <v>0</v>
      </c>
      <c r="E100" s="19">
        <v>19051.919999999998</v>
      </c>
      <c r="F100" s="20" t="s">
        <v>18</v>
      </c>
    </row>
    <row r="101" spans="1:6" ht="118.8" x14ac:dyDescent="0.25">
      <c r="A101" s="16" t="s">
        <v>83</v>
      </c>
      <c r="B101" s="16" t="s">
        <v>39</v>
      </c>
      <c r="C101" s="21" t="s">
        <v>40</v>
      </c>
      <c r="D101" s="19">
        <v>100</v>
      </c>
      <c r="E101" s="19">
        <v>373.029</v>
      </c>
      <c r="F101" s="20">
        <f t="shared" ref="F101:F162" si="2">E101/D101</f>
        <v>3.7302900000000001</v>
      </c>
    </row>
    <row r="102" spans="1:6" ht="66" x14ac:dyDescent="0.25">
      <c r="A102" s="16" t="s">
        <v>83</v>
      </c>
      <c r="B102" s="16" t="s">
        <v>189</v>
      </c>
      <c r="C102" s="18" t="s">
        <v>190</v>
      </c>
      <c r="D102" s="19">
        <v>3500</v>
      </c>
      <c r="E102" s="19">
        <v>1751.607</v>
      </c>
      <c r="F102" s="20">
        <f t="shared" si="2"/>
        <v>0.50045914285714288</v>
      </c>
    </row>
    <row r="103" spans="1:6" ht="18" customHeight="1" x14ac:dyDescent="0.25">
      <c r="A103" s="16" t="s">
        <v>191</v>
      </c>
      <c r="B103" s="17" t="s">
        <v>192</v>
      </c>
      <c r="C103" s="18"/>
      <c r="D103" s="19">
        <f>D104</f>
        <v>2000</v>
      </c>
      <c r="E103" s="19">
        <f>E104</f>
        <v>725.48800000000006</v>
      </c>
      <c r="F103" s="20">
        <f t="shared" si="2"/>
        <v>0.36274400000000001</v>
      </c>
    </row>
    <row r="104" spans="1:6" ht="118.8" x14ac:dyDescent="0.25">
      <c r="A104" s="16" t="s">
        <v>191</v>
      </c>
      <c r="B104" s="16" t="s">
        <v>39</v>
      </c>
      <c r="C104" s="21" t="s">
        <v>40</v>
      </c>
      <c r="D104" s="19">
        <v>2000</v>
      </c>
      <c r="E104" s="19">
        <v>725.48800000000006</v>
      </c>
      <c r="F104" s="20">
        <f t="shared" si="2"/>
        <v>0.36274400000000001</v>
      </c>
    </row>
    <row r="105" spans="1:6" ht="18" customHeight="1" x14ac:dyDescent="0.25">
      <c r="A105" s="16" t="s">
        <v>193</v>
      </c>
      <c r="B105" s="17" t="s">
        <v>194</v>
      </c>
      <c r="C105" s="18"/>
      <c r="D105" s="19">
        <f>D106+D107</f>
        <v>328.3</v>
      </c>
      <c r="E105" s="19">
        <f>E106+E107</f>
        <v>47.199999999999996</v>
      </c>
      <c r="F105" s="20">
        <f t="shared" si="2"/>
        <v>0.1437709412123058</v>
      </c>
    </row>
    <row r="106" spans="1:6" ht="92.4" x14ac:dyDescent="0.25">
      <c r="A106" s="16" t="s">
        <v>193</v>
      </c>
      <c r="B106" s="16" t="s">
        <v>195</v>
      </c>
      <c r="C106" s="21" t="s">
        <v>196</v>
      </c>
      <c r="D106" s="19">
        <v>0</v>
      </c>
      <c r="E106" s="19">
        <v>2.4</v>
      </c>
      <c r="F106" s="20" t="s">
        <v>18</v>
      </c>
    </row>
    <row r="107" spans="1:6" ht="92.4" x14ac:dyDescent="0.25">
      <c r="A107" s="16" t="s">
        <v>193</v>
      </c>
      <c r="B107" s="16" t="s">
        <v>197</v>
      </c>
      <c r="C107" s="21" t="s">
        <v>198</v>
      </c>
      <c r="D107" s="19">
        <v>328.3</v>
      </c>
      <c r="E107" s="19">
        <v>44.8</v>
      </c>
      <c r="F107" s="20">
        <f t="shared" si="2"/>
        <v>0.13646055437100213</v>
      </c>
    </row>
    <row r="108" spans="1:6" ht="18" customHeight="1" x14ac:dyDescent="0.25">
      <c r="A108" s="16" t="s">
        <v>199</v>
      </c>
      <c r="B108" s="17" t="s">
        <v>200</v>
      </c>
      <c r="C108" s="18"/>
      <c r="D108" s="19">
        <v>0</v>
      </c>
      <c r="E108" s="19">
        <f>E109</f>
        <v>10</v>
      </c>
      <c r="F108" s="20" t="s">
        <v>18</v>
      </c>
    </row>
    <row r="109" spans="1:6" ht="118.8" x14ac:dyDescent="0.25">
      <c r="A109" s="16" t="s">
        <v>199</v>
      </c>
      <c r="B109" s="16" t="s">
        <v>39</v>
      </c>
      <c r="C109" s="21" t="s">
        <v>40</v>
      </c>
      <c r="D109" s="19">
        <v>0</v>
      </c>
      <c r="E109" s="19">
        <v>10</v>
      </c>
      <c r="F109" s="20" t="s">
        <v>18</v>
      </c>
    </row>
    <row r="110" spans="1:6" ht="18" customHeight="1" x14ac:dyDescent="0.25">
      <c r="A110" s="16" t="s">
        <v>201</v>
      </c>
      <c r="B110" s="17" t="s">
        <v>202</v>
      </c>
      <c r="C110" s="18"/>
      <c r="D110" s="19">
        <f>SUM(D111:D128)</f>
        <v>1944.4999999999998</v>
      </c>
      <c r="E110" s="19">
        <f>SUM(E111:E128)</f>
        <v>625.39499999999998</v>
      </c>
      <c r="F110" s="20">
        <f t="shared" si="2"/>
        <v>0.32162252507071232</v>
      </c>
    </row>
    <row r="111" spans="1:6" ht="105.6" x14ac:dyDescent="0.25">
      <c r="A111" s="16" t="s">
        <v>201</v>
      </c>
      <c r="B111" s="16" t="s">
        <v>203</v>
      </c>
      <c r="C111" s="21" t="s">
        <v>204</v>
      </c>
      <c r="D111" s="19">
        <v>1000</v>
      </c>
      <c r="E111" s="19">
        <v>104.813</v>
      </c>
      <c r="F111" s="20">
        <f t="shared" si="2"/>
        <v>0.104813</v>
      </c>
    </row>
    <row r="112" spans="1:6" ht="66" x14ac:dyDescent="0.25">
      <c r="A112" s="16" t="s">
        <v>201</v>
      </c>
      <c r="B112" s="16" t="s">
        <v>205</v>
      </c>
      <c r="C112" s="21" t="s">
        <v>206</v>
      </c>
      <c r="D112" s="19">
        <v>10.3</v>
      </c>
      <c r="E112" s="19">
        <v>0.15</v>
      </c>
      <c r="F112" s="20">
        <f t="shared" si="2"/>
        <v>1.4563106796116504E-2</v>
      </c>
    </row>
    <row r="113" spans="1:6" ht="158.4" x14ac:dyDescent="0.25">
      <c r="A113" s="16" t="s">
        <v>201</v>
      </c>
      <c r="B113" s="16" t="s">
        <v>207</v>
      </c>
      <c r="C113" s="21" t="s">
        <v>208</v>
      </c>
      <c r="D113" s="19">
        <v>100</v>
      </c>
      <c r="E113" s="19">
        <v>8</v>
      </c>
      <c r="F113" s="20">
        <f t="shared" si="2"/>
        <v>0.08</v>
      </c>
    </row>
    <row r="114" spans="1:6" ht="118.8" x14ac:dyDescent="0.25">
      <c r="A114" s="16" t="s">
        <v>201</v>
      </c>
      <c r="B114" s="16" t="s">
        <v>209</v>
      </c>
      <c r="C114" s="21" t="s">
        <v>210</v>
      </c>
      <c r="D114" s="19">
        <v>9</v>
      </c>
      <c r="E114" s="19">
        <v>16</v>
      </c>
      <c r="F114" s="20">
        <f t="shared" si="2"/>
        <v>1.7777777777777777</v>
      </c>
    </row>
    <row r="115" spans="1:6" ht="105.6" x14ac:dyDescent="0.25">
      <c r="A115" s="16" t="s">
        <v>201</v>
      </c>
      <c r="B115" s="16" t="s">
        <v>211</v>
      </c>
      <c r="C115" s="21" t="s">
        <v>212</v>
      </c>
      <c r="D115" s="19">
        <v>100</v>
      </c>
      <c r="E115" s="19">
        <v>8</v>
      </c>
      <c r="F115" s="20">
        <f t="shared" si="2"/>
        <v>0.08</v>
      </c>
    </row>
    <row r="116" spans="1:6" ht="118.8" x14ac:dyDescent="0.25">
      <c r="A116" s="16" t="s">
        <v>201</v>
      </c>
      <c r="B116" s="16" t="s">
        <v>213</v>
      </c>
      <c r="C116" s="21" t="s">
        <v>214</v>
      </c>
      <c r="D116" s="19">
        <v>2.8</v>
      </c>
      <c r="E116" s="19">
        <v>5.8250000000000002</v>
      </c>
      <c r="F116" s="20">
        <f t="shared" si="2"/>
        <v>2.0803571428571432</v>
      </c>
    </row>
    <row r="117" spans="1:6" ht="92.4" x14ac:dyDescent="0.25">
      <c r="A117" s="16" t="s">
        <v>201</v>
      </c>
      <c r="B117" s="16" t="s">
        <v>215</v>
      </c>
      <c r="C117" s="21" t="s">
        <v>216</v>
      </c>
      <c r="D117" s="19">
        <v>61.8</v>
      </c>
      <c r="E117" s="19">
        <v>71.084000000000003</v>
      </c>
      <c r="F117" s="20">
        <f t="shared" si="2"/>
        <v>1.1502265372168285</v>
      </c>
    </row>
    <row r="118" spans="1:6" ht="92.4" x14ac:dyDescent="0.25">
      <c r="A118" s="16" t="s">
        <v>201</v>
      </c>
      <c r="B118" s="16" t="s">
        <v>217</v>
      </c>
      <c r="C118" s="21" t="s">
        <v>218</v>
      </c>
      <c r="D118" s="19">
        <v>44.8</v>
      </c>
      <c r="E118" s="19">
        <v>47.588000000000001</v>
      </c>
      <c r="F118" s="20">
        <f t="shared" si="2"/>
        <v>1.0622321428571428</v>
      </c>
    </row>
    <row r="119" spans="1:6" ht="79.2" x14ac:dyDescent="0.25">
      <c r="A119" s="16" t="s">
        <v>201</v>
      </c>
      <c r="B119" s="16" t="s">
        <v>219</v>
      </c>
      <c r="C119" s="21" t="s">
        <v>220</v>
      </c>
      <c r="D119" s="19">
        <v>0.6</v>
      </c>
      <c r="E119" s="19">
        <v>1.25</v>
      </c>
      <c r="F119" s="20">
        <f t="shared" si="2"/>
        <v>2.0833333333333335</v>
      </c>
    </row>
    <row r="120" spans="1:6" ht="79.2" x14ac:dyDescent="0.25">
      <c r="A120" s="16" t="s">
        <v>201</v>
      </c>
      <c r="B120" s="16" t="s">
        <v>221</v>
      </c>
      <c r="C120" s="21" t="s">
        <v>222</v>
      </c>
      <c r="D120" s="19">
        <v>200</v>
      </c>
      <c r="E120" s="19">
        <v>71.501000000000005</v>
      </c>
      <c r="F120" s="20">
        <f t="shared" si="2"/>
        <v>0.35750500000000002</v>
      </c>
    </row>
    <row r="121" spans="1:6" ht="66" x14ac:dyDescent="0.25">
      <c r="A121" s="16" t="s">
        <v>201</v>
      </c>
      <c r="B121" s="16" t="s">
        <v>223</v>
      </c>
      <c r="C121" s="21" t="s">
        <v>224</v>
      </c>
      <c r="D121" s="19">
        <v>2</v>
      </c>
      <c r="E121" s="19">
        <v>13</v>
      </c>
      <c r="F121" s="20">
        <f t="shared" si="2"/>
        <v>6.5</v>
      </c>
    </row>
    <row r="122" spans="1:6" ht="66" x14ac:dyDescent="0.25">
      <c r="A122" s="16" t="s">
        <v>201</v>
      </c>
      <c r="B122" s="16" t="s">
        <v>225</v>
      </c>
      <c r="C122" s="21" t="s">
        <v>226</v>
      </c>
      <c r="D122" s="19">
        <v>1</v>
      </c>
      <c r="E122" s="19">
        <v>5</v>
      </c>
      <c r="F122" s="20">
        <f t="shared" si="2"/>
        <v>5</v>
      </c>
    </row>
    <row r="123" spans="1:6" ht="105.6" x14ac:dyDescent="0.25">
      <c r="A123" s="16" t="s">
        <v>201</v>
      </c>
      <c r="B123" s="16" t="s">
        <v>227</v>
      </c>
      <c r="C123" s="21" t="s">
        <v>228</v>
      </c>
      <c r="D123" s="19">
        <v>0</v>
      </c>
      <c r="E123" s="19">
        <v>1</v>
      </c>
      <c r="F123" s="20" t="s">
        <v>18</v>
      </c>
    </row>
    <row r="124" spans="1:6" ht="79.2" x14ac:dyDescent="0.25">
      <c r="A124" s="16" t="s">
        <v>201</v>
      </c>
      <c r="B124" s="16" t="s">
        <v>229</v>
      </c>
      <c r="C124" s="21" t="s">
        <v>230</v>
      </c>
      <c r="D124" s="19">
        <v>1.7</v>
      </c>
      <c r="E124" s="19">
        <v>0</v>
      </c>
      <c r="F124" s="20">
        <f t="shared" si="2"/>
        <v>0</v>
      </c>
    </row>
    <row r="125" spans="1:6" ht="66" x14ac:dyDescent="0.25">
      <c r="A125" s="16" t="s">
        <v>201</v>
      </c>
      <c r="B125" s="16" t="s">
        <v>231</v>
      </c>
      <c r="C125" s="21" t="s">
        <v>232</v>
      </c>
      <c r="D125" s="19">
        <v>100</v>
      </c>
      <c r="E125" s="19">
        <v>14.769</v>
      </c>
      <c r="F125" s="20">
        <f t="shared" si="2"/>
        <v>0.14768999999999999</v>
      </c>
    </row>
    <row r="126" spans="1:6" ht="92.4" x14ac:dyDescent="0.25">
      <c r="A126" s="16" t="s">
        <v>201</v>
      </c>
      <c r="B126" s="16" t="s">
        <v>233</v>
      </c>
      <c r="C126" s="21" t="s">
        <v>234</v>
      </c>
      <c r="D126" s="19">
        <v>140.69999999999999</v>
      </c>
      <c r="E126" s="19">
        <v>153.70400000000001</v>
      </c>
      <c r="F126" s="20">
        <f t="shared" si="2"/>
        <v>1.0924235963041935</v>
      </c>
    </row>
    <row r="127" spans="1:6" ht="79.2" x14ac:dyDescent="0.25">
      <c r="A127" s="16" t="s">
        <v>201</v>
      </c>
      <c r="B127" s="16" t="s">
        <v>235</v>
      </c>
      <c r="C127" s="21" t="s">
        <v>236</v>
      </c>
      <c r="D127" s="19">
        <v>69.8</v>
      </c>
      <c r="E127" s="19">
        <v>93.710999999999999</v>
      </c>
      <c r="F127" s="20">
        <f t="shared" si="2"/>
        <v>1.3425644699140402</v>
      </c>
    </row>
    <row r="128" spans="1:6" ht="145.19999999999999" x14ac:dyDescent="0.25">
      <c r="A128" s="16" t="s">
        <v>201</v>
      </c>
      <c r="B128" s="16" t="s">
        <v>237</v>
      </c>
      <c r="C128" s="21" t="s">
        <v>238</v>
      </c>
      <c r="D128" s="19">
        <v>100</v>
      </c>
      <c r="E128" s="19">
        <v>10</v>
      </c>
      <c r="F128" s="20">
        <f t="shared" si="2"/>
        <v>0.1</v>
      </c>
    </row>
    <row r="129" spans="1:6" ht="18" customHeight="1" x14ac:dyDescent="0.25">
      <c r="A129" s="16" t="s">
        <v>239</v>
      </c>
      <c r="B129" s="17" t="s">
        <v>240</v>
      </c>
      <c r="C129" s="18"/>
      <c r="D129" s="19">
        <v>700.7</v>
      </c>
      <c r="E129" s="19">
        <v>0</v>
      </c>
      <c r="F129" s="20">
        <f t="shared" si="2"/>
        <v>0</v>
      </c>
    </row>
    <row r="130" spans="1:6" ht="158.4" x14ac:dyDescent="0.25">
      <c r="A130" s="16" t="s">
        <v>239</v>
      </c>
      <c r="B130" s="16" t="s">
        <v>241</v>
      </c>
      <c r="C130" s="21" t="s">
        <v>242</v>
      </c>
      <c r="D130" s="19">
        <v>200</v>
      </c>
      <c r="E130" s="19">
        <v>0</v>
      </c>
      <c r="F130" s="20">
        <f t="shared" si="2"/>
        <v>0</v>
      </c>
    </row>
    <row r="131" spans="1:6" ht="79.2" x14ac:dyDescent="0.25">
      <c r="A131" s="16" t="s">
        <v>239</v>
      </c>
      <c r="B131" s="16" t="s">
        <v>243</v>
      </c>
      <c r="C131" s="21" t="s">
        <v>244</v>
      </c>
      <c r="D131" s="19">
        <v>0.7</v>
      </c>
      <c r="E131" s="19">
        <v>0</v>
      </c>
      <c r="F131" s="20">
        <f t="shared" si="2"/>
        <v>0</v>
      </c>
    </row>
    <row r="132" spans="1:6" ht="79.2" x14ac:dyDescent="0.25">
      <c r="A132" s="16" t="s">
        <v>239</v>
      </c>
      <c r="B132" s="16" t="s">
        <v>235</v>
      </c>
      <c r="C132" s="21" t="s">
        <v>236</v>
      </c>
      <c r="D132" s="19">
        <v>500</v>
      </c>
      <c r="E132" s="19">
        <v>0</v>
      </c>
      <c r="F132" s="20">
        <f t="shared" si="2"/>
        <v>0</v>
      </c>
    </row>
    <row r="133" spans="1:6" ht="18" customHeight="1" x14ac:dyDescent="0.25">
      <c r="A133" s="16" t="s">
        <v>245</v>
      </c>
      <c r="B133" s="17" t="s">
        <v>246</v>
      </c>
      <c r="C133" s="18"/>
      <c r="D133" s="19">
        <f>SUM(D134:D137)</f>
        <v>8966.2000000000007</v>
      </c>
      <c r="E133" s="19">
        <f>SUM(E134:E137)</f>
        <v>2308.2280000000001</v>
      </c>
      <c r="F133" s="20">
        <f t="shared" si="2"/>
        <v>0.25743659521313378</v>
      </c>
    </row>
    <row r="134" spans="1:6" ht="158.4" x14ac:dyDescent="0.25">
      <c r="A134" s="16" t="s">
        <v>245</v>
      </c>
      <c r="B134" s="16" t="s">
        <v>241</v>
      </c>
      <c r="C134" s="21" t="s">
        <v>242</v>
      </c>
      <c r="D134" s="19">
        <v>0</v>
      </c>
      <c r="E134" s="19">
        <v>100</v>
      </c>
      <c r="F134" s="20" t="s">
        <v>18</v>
      </c>
    </row>
    <row r="135" spans="1:6" ht="79.2" x14ac:dyDescent="0.25">
      <c r="A135" s="16" t="s">
        <v>245</v>
      </c>
      <c r="B135" s="16" t="s">
        <v>243</v>
      </c>
      <c r="C135" s="21" t="s">
        <v>244</v>
      </c>
      <c r="D135" s="19">
        <v>100</v>
      </c>
      <c r="E135" s="19">
        <v>1.5</v>
      </c>
      <c r="F135" s="20">
        <f t="shared" si="2"/>
        <v>1.4999999999999999E-2</v>
      </c>
    </row>
    <row r="136" spans="1:6" ht="79.2" x14ac:dyDescent="0.25">
      <c r="A136" s="16" t="s">
        <v>245</v>
      </c>
      <c r="B136" s="16" t="s">
        <v>235</v>
      </c>
      <c r="C136" s="21" t="s">
        <v>236</v>
      </c>
      <c r="D136" s="19">
        <v>2866.2</v>
      </c>
      <c r="E136" s="19">
        <v>374.48399999999998</v>
      </c>
      <c r="F136" s="20">
        <f t="shared" si="2"/>
        <v>0.13065522294326984</v>
      </c>
    </row>
    <row r="137" spans="1:6" ht="158.4" x14ac:dyDescent="0.25">
      <c r="A137" s="16" t="s">
        <v>245</v>
      </c>
      <c r="B137" s="16" t="s">
        <v>33</v>
      </c>
      <c r="C137" s="21" t="s">
        <v>34</v>
      </c>
      <c r="D137" s="19">
        <v>6000</v>
      </c>
      <c r="E137" s="19">
        <v>1832.2439999999999</v>
      </c>
      <c r="F137" s="20">
        <f t="shared" si="2"/>
        <v>0.30537399999999998</v>
      </c>
    </row>
    <row r="138" spans="1:6" ht="18" customHeight="1" x14ac:dyDescent="0.25">
      <c r="A138" s="16" t="s">
        <v>247</v>
      </c>
      <c r="B138" s="17" t="s">
        <v>248</v>
      </c>
      <c r="C138" s="18"/>
      <c r="D138" s="19">
        <f>D139</f>
        <v>0</v>
      </c>
      <c r="E138" s="19">
        <f>E139</f>
        <v>2.5</v>
      </c>
      <c r="F138" s="20" t="s">
        <v>18</v>
      </c>
    </row>
    <row r="139" spans="1:6" ht="158.4" x14ac:dyDescent="0.25">
      <c r="A139" s="16" t="s">
        <v>247</v>
      </c>
      <c r="B139" s="16" t="s">
        <v>241</v>
      </c>
      <c r="C139" s="21" t="s">
        <v>242</v>
      </c>
      <c r="D139" s="19">
        <v>0</v>
      </c>
      <c r="E139" s="19">
        <v>2.5</v>
      </c>
      <c r="F139" s="20" t="s">
        <v>18</v>
      </c>
    </row>
    <row r="140" spans="1:6" ht="18" customHeight="1" x14ac:dyDescent="0.25">
      <c r="A140" s="16" t="s">
        <v>249</v>
      </c>
      <c r="B140" s="17" t="s">
        <v>250</v>
      </c>
      <c r="C140" s="18"/>
      <c r="D140" s="19">
        <f>SUM(D141:D145)</f>
        <v>200</v>
      </c>
      <c r="E140" s="19">
        <f>SUM(E141:E145)</f>
        <v>21.75</v>
      </c>
      <c r="F140" s="20">
        <f t="shared" si="2"/>
        <v>0.10875</v>
      </c>
    </row>
    <row r="141" spans="1:6" ht="66" x14ac:dyDescent="0.25">
      <c r="A141" s="16" t="s">
        <v>249</v>
      </c>
      <c r="B141" s="16" t="s">
        <v>205</v>
      </c>
      <c r="C141" s="21" t="s">
        <v>206</v>
      </c>
      <c r="D141" s="19">
        <v>0</v>
      </c>
      <c r="E141" s="19">
        <v>7.5</v>
      </c>
      <c r="F141" s="20" t="s">
        <v>18</v>
      </c>
    </row>
    <row r="142" spans="1:6" ht="158.4" x14ac:dyDescent="0.25">
      <c r="A142" s="16" t="s">
        <v>249</v>
      </c>
      <c r="B142" s="16" t="s">
        <v>241</v>
      </c>
      <c r="C142" s="21" t="s">
        <v>242</v>
      </c>
      <c r="D142" s="19">
        <v>0</v>
      </c>
      <c r="E142" s="19">
        <v>0.5</v>
      </c>
      <c r="F142" s="20" t="s">
        <v>18</v>
      </c>
    </row>
    <row r="143" spans="1:6" ht="92.4" x14ac:dyDescent="0.25">
      <c r="A143" s="16" t="s">
        <v>249</v>
      </c>
      <c r="B143" s="16" t="s">
        <v>251</v>
      </c>
      <c r="C143" s="21" t="s">
        <v>252</v>
      </c>
      <c r="D143" s="19">
        <v>100</v>
      </c>
      <c r="E143" s="19">
        <v>7.5</v>
      </c>
      <c r="F143" s="20">
        <f t="shared" si="2"/>
        <v>7.4999999999999997E-2</v>
      </c>
    </row>
    <row r="144" spans="1:6" ht="132" x14ac:dyDescent="0.25">
      <c r="A144" s="16" t="s">
        <v>249</v>
      </c>
      <c r="B144" s="16" t="s">
        <v>253</v>
      </c>
      <c r="C144" s="21" t="s">
        <v>254</v>
      </c>
      <c r="D144" s="19">
        <v>0</v>
      </c>
      <c r="E144" s="19">
        <v>6.25</v>
      </c>
      <c r="F144" s="20" t="s">
        <v>18</v>
      </c>
    </row>
    <row r="145" spans="1:6" ht="66" x14ac:dyDescent="0.25">
      <c r="A145" s="16" t="s">
        <v>249</v>
      </c>
      <c r="B145" s="16" t="s">
        <v>231</v>
      </c>
      <c r="C145" s="21" t="s">
        <v>232</v>
      </c>
      <c r="D145" s="19">
        <v>100</v>
      </c>
      <c r="E145" s="19">
        <v>0</v>
      </c>
      <c r="F145" s="20">
        <f t="shared" si="2"/>
        <v>0</v>
      </c>
    </row>
    <row r="146" spans="1:6" ht="18" customHeight="1" x14ac:dyDescent="0.25">
      <c r="A146" s="16" t="s">
        <v>255</v>
      </c>
      <c r="B146" s="17" t="s">
        <v>256</v>
      </c>
      <c r="C146" s="18"/>
      <c r="D146" s="19">
        <f>SUM(D147:D148)</f>
        <v>300</v>
      </c>
      <c r="E146" s="19">
        <f>SUM(E147:E148)</f>
        <v>76.5</v>
      </c>
      <c r="F146" s="20">
        <f t="shared" si="2"/>
        <v>0.255</v>
      </c>
    </row>
    <row r="147" spans="1:6" ht="92.4" x14ac:dyDescent="0.25">
      <c r="A147" s="16" t="s">
        <v>255</v>
      </c>
      <c r="B147" s="16" t="s">
        <v>257</v>
      </c>
      <c r="C147" s="21" t="s">
        <v>258</v>
      </c>
      <c r="D147" s="19">
        <v>300</v>
      </c>
      <c r="E147" s="19">
        <v>101.5</v>
      </c>
      <c r="F147" s="20">
        <f t="shared" si="2"/>
        <v>0.33833333333333332</v>
      </c>
    </row>
    <row r="148" spans="1:6" ht="79.2" x14ac:dyDescent="0.25">
      <c r="A148" s="16" t="s">
        <v>255</v>
      </c>
      <c r="B148" s="16" t="s">
        <v>235</v>
      </c>
      <c r="C148" s="21" t="s">
        <v>236</v>
      </c>
      <c r="D148" s="19">
        <v>0</v>
      </c>
      <c r="E148" s="19">
        <v>-25</v>
      </c>
      <c r="F148" s="20" t="s">
        <v>18</v>
      </c>
    </row>
    <row r="149" spans="1:6" ht="18" customHeight="1" x14ac:dyDescent="0.25">
      <c r="A149" s="16" t="s">
        <v>259</v>
      </c>
      <c r="B149" s="17" t="s">
        <v>260</v>
      </c>
      <c r="C149" s="18"/>
      <c r="D149" s="19">
        <f>D150</f>
        <v>150</v>
      </c>
      <c r="E149" s="19">
        <f>E150</f>
        <v>114.78400000000001</v>
      </c>
      <c r="F149" s="20">
        <f t="shared" si="2"/>
        <v>0.76522666666666672</v>
      </c>
    </row>
    <row r="150" spans="1:6" ht="79.2" x14ac:dyDescent="0.25">
      <c r="A150" s="16" t="s">
        <v>259</v>
      </c>
      <c r="B150" s="16" t="s">
        <v>235</v>
      </c>
      <c r="C150" s="21" t="s">
        <v>236</v>
      </c>
      <c r="D150" s="19">
        <v>150</v>
      </c>
      <c r="E150" s="19">
        <v>114.78400000000001</v>
      </c>
      <c r="F150" s="20">
        <f t="shared" si="2"/>
        <v>0.76522666666666672</v>
      </c>
    </row>
    <row r="151" spans="1:6" ht="18" customHeight="1" x14ac:dyDescent="0.25">
      <c r="A151" s="16" t="s">
        <v>261</v>
      </c>
      <c r="B151" s="17" t="s">
        <v>262</v>
      </c>
      <c r="C151" s="18"/>
      <c r="D151" s="19">
        <f>SUM(D152:D158)</f>
        <v>6045.6</v>
      </c>
      <c r="E151" s="19">
        <f>SUM(E152:E158)</f>
        <v>2816.0080000000003</v>
      </c>
      <c r="F151" s="20">
        <f t="shared" si="2"/>
        <v>0.4657946274976843</v>
      </c>
    </row>
    <row r="152" spans="1:6" ht="66" x14ac:dyDescent="0.25">
      <c r="A152" s="16" t="s">
        <v>261</v>
      </c>
      <c r="B152" s="16" t="s">
        <v>263</v>
      </c>
      <c r="C152" s="21" t="s">
        <v>264</v>
      </c>
      <c r="D152" s="19">
        <v>50</v>
      </c>
      <c r="E152" s="19">
        <v>13.791</v>
      </c>
      <c r="F152" s="20">
        <f t="shared" si="2"/>
        <v>0.27582000000000001</v>
      </c>
    </row>
    <row r="153" spans="1:6" ht="92.4" x14ac:dyDescent="0.25">
      <c r="A153" s="16" t="s">
        <v>261</v>
      </c>
      <c r="B153" s="16" t="s">
        <v>257</v>
      </c>
      <c r="C153" s="21" t="s">
        <v>258</v>
      </c>
      <c r="D153" s="19">
        <v>4000</v>
      </c>
      <c r="E153" s="19">
        <v>2160.192</v>
      </c>
      <c r="F153" s="20">
        <f t="shared" si="2"/>
        <v>0.54004799999999997</v>
      </c>
    </row>
    <row r="154" spans="1:6" ht="158.4" x14ac:dyDescent="0.25">
      <c r="A154" s="16" t="s">
        <v>261</v>
      </c>
      <c r="B154" s="16" t="s">
        <v>241</v>
      </c>
      <c r="C154" s="21" t="s">
        <v>242</v>
      </c>
      <c r="D154" s="19">
        <v>783.5</v>
      </c>
      <c r="E154" s="19">
        <v>506.262</v>
      </c>
      <c r="F154" s="20">
        <f t="shared" si="2"/>
        <v>0.64615443522654759</v>
      </c>
    </row>
    <row r="155" spans="1:6" ht="79.2" x14ac:dyDescent="0.25">
      <c r="A155" s="16" t="s">
        <v>261</v>
      </c>
      <c r="B155" s="16" t="s">
        <v>243</v>
      </c>
      <c r="C155" s="21" t="s">
        <v>244</v>
      </c>
      <c r="D155" s="19">
        <v>58.1</v>
      </c>
      <c r="E155" s="19">
        <v>55.932000000000002</v>
      </c>
      <c r="F155" s="20">
        <f t="shared" si="2"/>
        <v>0.96268502581755599</v>
      </c>
    </row>
    <row r="156" spans="1:6" ht="132" x14ac:dyDescent="0.25">
      <c r="A156" s="16" t="s">
        <v>261</v>
      </c>
      <c r="B156" s="16" t="s">
        <v>253</v>
      </c>
      <c r="C156" s="21" t="s">
        <v>254</v>
      </c>
      <c r="D156" s="19">
        <v>354</v>
      </c>
      <c r="E156" s="19">
        <v>50.685000000000002</v>
      </c>
      <c r="F156" s="20">
        <f t="shared" si="2"/>
        <v>0.14317796610169492</v>
      </c>
    </row>
    <row r="157" spans="1:6" ht="79.2" x14ac:dyDescent="0.25">
      <c r="A157" s="16" t="s">
        <v>261</v>
      </c>
      <c r="B157" s="16" t="s">
        <v>235</v>
      </c>
      <c r="C157" s="21" t="s">
        <v>236</v>
      </c>
      <c r="D157" s="19">
        <v>800</v>
      </c>
      <c r="E157" s="19">
        <v>59.146000000000001</v>
      </c>
      <c r="F157" s="20">
        <f t="shared" si="2"/>
        <v>7.3932499999999998E-2</v>
      </c>
    </row>
    <row r="158" spans="1:6" ht="52.8" x14ac:dyDescent="0.25">
      <c r="A158" s="16" t="s">
        <v>261</v>
      </c>
      <c r="B158" s="16" t="s">
        <v>265</v>
      </c>
      <c r="C158" s="18" t="s">
        <v>266</v>
      </c>
      <c r="D158" s="19">
        <v>0</v>
      </c>
      <c r="E158" s="19">
        <v>-30</v>
      </c>
      <c r="F158" s="20" t="s">
        <v>18</v>
      </c>
    </row>
    <row r="159" spans="1:6" ht="18" customHeight="1" x14ac:dyDescent="0.25">
      <c r="A159" s="16" t="s">
        <v>267</v>
      </c>
      <c r="B159" s="17" t="s">
        <v>268</v>
      </c>
      <c r="C159" s="18"/>
      <c r="D159" s="19">
        <f>D160</f>
        <v>0</v>
      </c>
      <c r="E159" s="19">
        <f>E160</f>
        <v>93.284000000000006</v>
      </c>
      <c r="F159" s="20" t="s">
        <v>18</v>
      </c>
    </row>
    <row r="160" spans="1:6" ht="79.2" x14ac:dyDescent="0.25">
      <c r="A160" s="16" t="s">
        <v>267</v>
      </c>
      <c r="B160" s="16" t="s">
        <v>235</v>
      </c>
      <c r="C160" s="21" t="s">
        <v>236</v>
      </c>
      <c r="D160" s="19">
        <v>0</v>
      </c>
      <c r="E160" s="19">
        <v>93.284000000000006</v>
      </c>
      <c r="F160" s="20" t="s">
        <v>18</v>
      </c>
    </row>
    <row r="161" spans="1:6" ht="18" customHeight="1" x14ac:dyDescent="0.25">
      <c r="A161" s="16" t="s">
        <v>269</v>
      </c>
      <c r="B161" s="17" t="s">
        <v>270</v>
      </c>
      <c r="C161" s="18"/>
      <c r="D161" s="19">
        <f>D162</f>
        <v>1500</v>
      </c>
      <c r="E161" s="19">
        <f>E162</f>
        <v>897.70899999999995</v>
      </c>
      <c r="F161" s="20">
        <f t="shared" si="2"/>
        <v>0.59847266666666665</v>
      </c>
    </row>
    <row r="162" spans="1:6" ht="79.2" x14ac:dyDescent="0.25">
      <c r="A162" s="16" t="s">
        <v>269</v>
      </c>
      <c r="B162" s="16" t="s">
        <v>235</v>
      </c>
      <c r="C162" s="21" t="s">
        <v>236</v>
      </c>
      <c r="D162" s="19">
        <v>1500</v>
      </c>
      <c r="E162" s="19">
        <v>897.70899999999995</v>
      </c>
      <c r="F162" s="20">
        <f t="shared" si="2"/>
        <v>0.59847266666666665</v>
      </c>
    </row>
    <row r="163" spans="1:6" ht="18" customHeight="1" x14ac:dyDescent="0.25">
      <c r="A163" s="16" t="s">
        <v>271</v>
      </c>
      <c r="B163" s="17" t="s">
        <v>272</v>
      </c>
      <c r="C163" s="18"/>
      <c r="D163" s="19">
        <f>D164</f>
        <v>0</v>
      </c>
      <c r="E163" s="19">
        <f>E164</f>
        <v>574.82799999999997</v>
      </c>
      <c r="F163" s="20" t="s">
        <v>18</v>
      </c>
    </row>
    <row r="164" spans="1:6" ht="66" x14ac:dyDescent="0.25">
      <c r="A164" s="16" t="s">
        <v>271</v>
      </c>
      <c r="B164" s="16" t="s">
        <v>273</v>
      </c>
      <c r="C164" s="21" t="s">
        <v>274</v>
      </c>
      <c r="D164" s="19">
        <v>0</v>
      </c>
      <c r="E164" s="19">
        <v>574.82799999999997</v>
      </c>
      <c r="F164" s="20" t="s">
        <v>18</v>
      </c>
    </row>
    <row r="165" spans="1:6" ht="18" customHeight="1" x14ac:dyDescent="0.25">
      <c r="A165" s="16" t="s">
        <v>275</v>
      </c>
      <c r="B165" s="17" t="s">
        <v>276</v>
      </c>
      <c r="C165" s="18"/>
      <c r="D165" s="19">
        <f>SUM(D166:D215)</f>
        <v>112231.19999999998</v>
      </c>
      <c r="E165" s="19">
        <f>SUM(E166:E215)</f>
        <v>42562.800999999999</v>
      </c>
      <c r="F165" s="20">
        <f t="shared" ref="F165:F228" si="3">E165/D165</f>
        <v>0.37924214478683294</v>
      </c>
    </row>
    <row r="166" spans="1:6" ht="92.4" x14ac:dyDescent="0.25">
      <c r="A166" s="16" t="s">
        <v>275</v>
      </c>
      <c r="B166" s="16" t="s">
        <v>277</v>
      </c>
      <c r="C166" s="21" t="s">
        <v>278</v>
      </c>
      <c r="D166" s="19">
        <v>46.2</v>
      </c>
      <c r="E166" s="19">
        <v>40</v>
      </c>
      <c r="F166" s="20">
        <f t="shared" si="3"/>
        <v>0.86580086580086579</v>
      </c>
    </row>
    <row r="167" spans="1:6" ht="79.2" x14ac:dyDescent="0.25">
      <c r="A167" s="16" t="s">
        <v>275</v>
      </c>
      <c r="B167" s="16" t="s">
        <v>279</v>
      </c>
      <c r="C167" s="21" t="s">
        <v>280</v>
      </c>
      <c r="D167" s="19">
        <v>300</v>
      </c>
      <c r="E167" s="19">
        <v>28.25</v>
      </c>
      <c r="F167" s="20">
        <f t="shared" si="3"/>
        <v>9.4166666666666662E-2</v>
      </c>
    </row>
    <row r="168" spans="1:6" ht="66" x14ac:dyDescent="0.25">
      <c r="A168" s="16" t="s">
        <v>275</v>
      </c>
      <c r="B168" s="16" t="s">
        <v>205</v>
      </c>
      <c r="C168" s="21" t="s">
        <v>206</v>
      </c>
      <c r="D168" s="19">
        <v>500</v>
      </c>
      <c r="E168" s="19">
        <v>505.202</v>
      </c>
      <c r="F168" s="20">
        <f t="shared" si="3"/>
        <v>1.0104040000000001</v>
      </c>
    </row>
    <row r="169" spans="1:6" ht="158.4" x14ac:dyDescent="0.25">
      <c r="A169" s="16" t="s">
        <v>275</v>
      </c>
      <c r="B169" s="16" t="s">
        <v>207</v>
      </c>
      <c r="C169" s="21" t="s">
        <v>208</v>
      </c>
      <c r="D169" s="19">
        <v>100</v>
      </c>
      <c r="E169" s="19">
        <v>64.289000000000001</v>
      </c>
      <c r="F169" s="20">
        <f t="shared" si="3"/>
        <v>0.64288999999999996</v>
      </c>
    </row>
    <row r="170" spans="1:6" ht="118.8" x14ac:dyDescent="0.25">
      <c r="A170" s="16" t="s">
        <v>275</v>
      </c>
      <c r="B170" s="16" t="s">
        <v>209</v>
      </c>
      <c r="C170" s="21" t="s">
        <v>210</v>
      </c>
      <c r="D170" s="19">
        <v>5000</v>
      </c>
      <c r="E170" s="19">
        <v>1181.3889999999999</v>
      </c>
      <c r="F170" s="20">
        <f t="shared" si="3"/>
        <v>0.23627779999999998</v>
      </c>
    </row>
    <row r="171" spans="1:6" ht="158.4" x14ac:dyDescent="0.25">
      <c r="A171" s="16" t="s">
        <v>275</v>
      </c>
      <c r="B171" s="16" t="s">
        <v>281</v>
      </c>
      <c r="C171" s="21" t="s">
        <v>282</v>
      </c>
      <c r="D171" s="19">
        <v>300</v>
      </c>
      <c r="E171" s="19">
        <v>276.67399999999998</v>
      </c>
      <c r="F171" s="20">
        <f t="shared" si="3"/>
        <v>0.92224666666666655</v>
      </c>
    </row>
    <row r="172" spans="1:6" ht="92.4" x14ac:dyDescent="0.25">
      <c r="A172" s="16" t="s">
        <v>275</v>
      </c>
      <c r="B172" s="16" t="s">
        <v>215</v>
      </c>
      <c r="C172" s="21" t="s">
        <v>216</v>
      </c>
      <c r="D172" s="19">
        <v>3000</v>
      </c>
      <c r="E172" s="19">
        <v>1954.338</v>
      </c>
      <c r="F172" s="20">
        <f t="shared" si="3"/>
        <v>0.65144599999999997</v>
      </c>
    </row>
    <row r="173" spans="1:6" ht="92.4" x14ac:dyDescent="0.25">
      <c r="A173" s="16" t="s">
        <v>275</v>
      </c>
      <c r="B173" s="16" t="s">
        <v>217</v>
      </c>
      <c r="C173" s="21" t="s">
        <v>218</v>
      </c>
      <c r="D173" s="19">
        <v>100</v>
      </c>
      <c r="E173" s="19">
        <v>11.872999999999999</v>
      </c>
      <c r="F173" s="20">
        <f t="shared" si="3"/>
        <v>0.11872999999999999</v>
      </c>
    </row>
    <row r="174" spans="1:6" ht="79.2" x14ac:dyDescent="0.25">
      <c r="A174" s="16" t="s">
        <v>275</v>
      </c>
      <c r="B174" s="16" t="s">
        <v>219</v>
      </c>
      <c r="C174" s="21" t="s">
        <v>220</v>
      </c>
      <c r="D174" s="19">
        <v>28.4</v>
      </c>
      <c r="E174" s="19">
        <v>8.1709999999999994</v>
      </c>
      <c r="F174" s="20">
        <f t="shared" si="3"/>
        <v>0.28771126760563381</v>
      </c>
    </row>
    <row r="175" spans="1:6" ht="92.4" x14ac:dyDescent="0.25">
      <c r="A175" s="16" t="s">
        <v>275</v>
      </c>
      <c r="B175" s="16" t="s">
        <v>283</v>
      </c>
      <c r="C175" s="21" t="s">
        <v>284</v>
      </c>
      <c r="D175" s="19">
        <v>144.69999999999999</v>
      </c>
      <c r="E175" s="19">
        <v>98.304000000000002</v>
      </c>
      <c r="F175" s="20">
        <f t="shared" si="3"/>
        <v>0.67936420179682111</v>
      </c>
    </row>
    <row r="176" spans="1:6" ht="79.2" x14ac:dyDescent="0.25">
      <c r="A176" s="16" t="s">
        <v>275</v>
      </c>
      <c r="B176" s="16" t="s">
        <v>221</v>
      </c>
      <c r="C176" s="21" t="s">
        <v>222</v>
      </c>
      <c r="D176" s="19">
        <v>500</v>
      </c>
      <c r="E176" s="19">
        <v>233.64599999999999</v>
      </c>
      <c r="F176" s="20">
        <f t="shared" si="3"/>
        <v>0.46729199999999999</v>
      </c>
    </row>
    <row r="177" spans="1:6" ht="66" x14ac:dyDescent="0.25">
      <c r="A177" s="16" t="s">
        <v>275</v>
      </c>
      <c r="B177" s="16" t="s">
        <v>223</v>
      </c>
      <c r="C177" s="21" t="s">
        <v>224</v>
      </c>
      <c r="D177" s="19">
        <v>25000</v>
      </c>
      <c r="E177" s="19">
        <v>5288.8860000000004</v>
      </c>
      <c r="F177" s="20">
        <f t="shared" si="3"/>
        <v>0.21155544000000001</v>
      </c>
    </row>
    <row r="178" spans="1:6" ht="105.6" x14ac:dyDescent="0.25">
      <c r="A178" s="16" t="s">
        <v>275</v>
      </c>
      <c r="B178" s="16" t="s">
        <v>285</v>
      </c>
      <c r="C178" s="21" t="s">
        <v>286</v>
      </c>
      <c r="D178" s="19">
        <v>11.2</v>
      </c>
      <c r="E178" s="19">
        <v>0</v>
      </c>
      <c r="F178" s="20">
        <f t="shared" si="3"/>
        <v>0</v>
      </c>
    </row>
    <row r="179" spans="1:6" ht="92.4" x14ac:dyDescent="0.25">
      <c r="A179" s="16" t="s">
        <v>275</v>
      </c>
      <c r="B179" s="16" t="s">
        <v>287</v>
      </c>
      <c r="C179" s="21" t="s">
        <v>288</v>
      </c>
      <c r="D179" s="19">
        <v>600</v>
      </c>
      <c r="E179" s="19">
        <v>0</v>
      </c>
      <c r="F179" s="20">
        <f t="shared" si="3"/>
        <v>0</v>
      </c>
    </row>
    <row r="180" spans="1:6" ht="79.2" x14ac:dyDescent="0.25">
      <c r="A180" s="16" t="s">
        <v>275</v>
      </c>
      <c r="B180" s="16" t="s">
        <v>289</v>
      </c>
      <c r="C180" s="21" t="s">
        <v>290</v>
      </c>
      <c r="D180" s="19">
        <v>300</v>
      </c>
      <c r="E180" s="19">
        <v>2</v>
      </c>
      <c r="F180" s="20">
        <f t="shared" si="3"/>
        <v>6.6666666666666671E-3</v>
      </c>
    </row>
    <row r="181" spans="1:6" ht="66" x14ac:dyDescent="0.25">
      <c r="A181" s="16" t="s">
        <v>275</v>
      </c>
      <c r="B181" s="16" t="s">
        <v>291</v>
      </c>
      <c r="C181" s="21" t="s">
        <v>292</v>
      </c>
      <c r="D181" s="19">
        <v>68.2</v>
      </c>
      <c r="E181" s="19">
        <v>11.25</v>
      </c>
      <c r="F181" s="20">
        <f t="shared" si="3"/>
        <v>0.16495601173020527</v>
      </c>
    </row>
    <row r="182" spans="1:6" ht="79.2" x14ac:dyDescent="0.25">
      <c r="A182" s="16" t="s">
        <v>275</v>
      </c>
      <c r="B182" s="16" t="s">
        <v>293</v>
      </c>
      <c r="C182" s="21" t="s">
        <v>294</v>
      </c>
      <c r="D182" s="19">
        <v>10</v>
      </c>
      <c r="E182" s="19">
        <v>0</v>
      </c>
      <c r="F182" s="20">
        <f t="shared" si="3"/>
        <v>0</v>
      </c>
    </row>
    <row r="183" spans="1:6" ht="66" x14ac:dyDescent="0.25">
      <c r="A183" s="16" t="s">
        <v>275</v>
      </c>
      <c r="B183" s="16" t="s">
        <v>295</v>
      </c>
      <c r="C183" s="18" t="s">
        <v>296</v>
      </c>
      <c r="D183" s="19">
        <v>19.8</v>
      </c>
      <c r="E183" s="19">
        <v>32.5</v>
      </c>
      <c r="F183" s="20">
        <f t="shared" si="3"/>
        <v>1.6414141414141414</v>
      </c>
    </row>
    <row r="184" spans="1:6" ht="66" x14ac:dyDescent="0.25">
      <c r="A184" s="16" t="s">
        <v>275</v>
      </c>
      <c r="B184" s="16" t="s">
        <v>297</v>
      </c>
      <c r="C184" s="21" t="s">
        <v>298</v>
      </c>
      <c r="D184" s="19">
        <v>283.89999999999998</v>
      </c>
      <c r="E184" s="19">
        <v>424.58199999999999</v>
      </c>
      <c r="F184" s="20">
        <f t="shared" si="3"/>
        <v>1.4955336386051428</v>
      </c>
    </row>
    <row r="185" spans="1:6" ht="105.6" x14ac:dyDescent="0.25">
      <c r="A185" s="16" t="s">
        <v>275</v>
      </c>
      <c r="B185" s="16" t="s">
        <v>299</v>
      </c>
      <c r="C185" s="21" t="s">
        <v>300</v>
      </c>
      <c r="D185" s="19">
        <v>210</v>
      </c>
      <c r="E185" s="19">
        <v>35.094000000000001</v>
      </c>
      <c r="F185" s="20">
        <f t="shared" si="3"/>
        <v>0.16711428571428572</v>
      </c>
    </row>
    <row r="186" spans="1:6" ht="105.6" x14ac:dyDescent="0.25">
      <c r="A186" s="16" t="s">
        <v>275</v>
      </c>
      <c r="B186" s="16" t="s">
        <v>301</v>
      </c>
      <c r="C186" s="21" t="s">
        <v>302</v>
      </c>
      <c r="D186" s="19">
        <v>300</v>
      </c>
      <c r="E186" s="19">
        <v>91</v>
      </c>
      <c r="F186" s="20">
        <f t="shared" si="3"/>
        <v>0.30333333333333334</v>
      </c>
    </row>
    <row r="187" spans="1:6" ht="105.6" x14ac:dyDescent="0.25">
      <c r="A187" s="16" t="s">
        <v>275</v>
      </c>
      <c r="B187" s="16" t="s">
        <v>303</v>
      </c>
      <c r="C187" s="21" t="s">
        <v>304</v>
      </c>
      <c r="D187" s="19">
        <v>132.6</v>
      </c>
      <c r="E187" s="19">
        <v>0</v>
      </c>
      <c r="F187" s="20">
        <f t="shared" si="3"/>
        <v>0</v>
      </c>
    </row>
    <row r="188" spans="1:6" ht="92.4" x14ac:dyDescent="0.25">
      <c r="A188" s="16" t="s">
        <v>275</v>
      </c>
      <c r="B188" s="16" t="s">
        <v>257</v>
      </c>
      <c r="C188" s="21" t="s">
        <v>258</v>
      </c>
      <c r="D188" s="19">
        <v>1500</v>
      </c>
      <c r="E188" s="19">
        <v>870.20500000000004</v>
      </c>
      <c r="F188" s="20">
        <f t="shared" si="3"/>
        <v>0.58013666666666674</v>
      </c>
    </row>
    <row r="189" spans="1:6" ht="118.8" x14ac:dyDescent="0.25">
      <c r="A189" s="16" t="s">
        <v>275</v>
      </c>
      <c r="B189" s="16" t="s">
        <v>305</v>
      </c>
      <c r="C189" s="21" t="s">
        <v>306</v>
      </c>
      <c r="D189" s="19">
        <v>37</v>
      </c>
      <c r="E189" s="19">
        <v>33.478999999999999</v>
      </c>
      <c r="F189" s="20">
        <f t="shared" si="3"/>
        <v>0.90483783783783778</v>
      </c>
    </row>
    <row r="190" spans="1:6" ht="132" x14ac:dyDescent="0.25">
      <c r="A190" s="16" t="s">
        <v>275</v>
      </c>
      <c r="B190" s="16" t="s">
        <v>307</v>
      </c>
      <c r="C190" s="21" t="s">
        <v>308</v>
      </c>
      <c r="D190" s="19">
        <v>300</v>
      </c>
      <c r="E190" s="19">
        <v>68.200999999999993</v>
      </c>
      <c r="F190" s="20">
        <f t="shared" si="3"/>
        <v>0.22733666666666663</v>
      </c>
    </row>
    <row r="191" spans="1:6" ht="105.6" x14ac:dyDescent="0.25">
      <c r="A191" s="16" t="s">
        <v>275</v>
      </c>
      <c r="B191" s="16" t="s">
        <v>309</v>
      </c>
      <c r="C191" s="21" t="s">
        <v>310</v>
      </c>
      <c r="D191" s="19">
        <v>800</v>
      </c>
      <c r="E191" s="19">
        <v>467.024</v>
      </c>
      <c r="F191" s="20">
        <f t="shared" si="3"/>
        <v>0.58377999999999997</v>
      </c>
    </row>
    <row r="192" spans="1:6" ht="79.2" x14ac:dyDescent="0.25">
      <c r="A192" s="16" t="s">
        <v>275</v>
      </c>
      <c r="B192" s="16" t="s">
        <v>311</v>
      </c>
      <c r="C192" s="21" t="s">
        <v>312</v>
      </c>
      <c r="D192" s="19">
        <v>300</v>
      </c>
      <c r="E192" s="19">
        <v>61.533000000000001</v>
      </c>
      <c r="F192" s="20">
        <f t="shared" si="3"/>
        <v>0.20511000000000001</v>
      </c>
    </row>
    <row r="193" spans="1:6" ht="118.8" x14ac:dyDescent="0.25">
      <c r="A193" s="16" t="s">
        <v>275</v>
      </c>
      <c r="B193" s="16" t="s">
        <v>313</v>
      </c>
      <c r="C193" s="21" t="s">
        <v>314</v>
      </c>
      <c r="D193" s="19">
        <v>72.2</v>
      </c>
      <c r="E193" s="19">
        <v>49</v>
      </c>
      <c r="F193" s="20">
        <f t="shared" si="3"/>
        <v>0.67867036011080328</v>
      </c>
    </row>
    <row r="194" spans="1:6" ht="132" x14ac:dyDescent="0.25">
      <c r="A194" s="16" t="s">
        <v>275</v>
      </c>
      <c r="B194" s="16" t="s">
        <v>315</v>
      </c>
      <c r="C194" s="21" t="s">
        <v>316</v>
      </c>
      <c r="D194" s="19">
        <v>100</v>
      </c>
      <c r="E194" s="19">
        <v>27.786999999999999</v>
      </c>
      <c r="F194" s="20">
        <f t="shared" si="3"/>
        <v>0.27787000000000001</v>
      </c>
    </row>
    <row r="195" spans="1:6" ht="52.8" x14ac:dyDescent="0.25">
      <c r="A195" s="16" t="s">
        <v>275</v>
      </c>
      <c r="B195" s="16" t="s">
        <v>317</v>
      </c>
      <c r="C195" s="18" t="s">
        <v>318</v>
      </c>
      <c r="D195" s="19">
        <v>200</v>
      </c>
      <c r="E195" s="19">
        <v>194.28</v>
      </c>
      <c r="F195" s="20">
        <f t="shared" si="3"/>
        <v>0.97140000000000004</v>
      </c>
    </row>
    <row r="196" spans="1:6" ht="105.6" x14ac:dyDescent="0.25">
      <c r="A196" s="16" t="s">
        <v>275</v>
      </c>
      <c r="B196" s="16" t="s">
        <v>227</v>
      </c>
      <c r="C196" s="21" t="s">
        <v>228</v>
      </c>
      <c r="D196" s="19">
        <v>100</v>
      </c>
      <c r="E196" s="19">
        <v>3</v>
      </c>
      <c r="F196" s="20">
        <f t="shared" si="3"/>
        <v>0.03</v>
      </c>
    </row>
    <row r="197" spans="1:6" ht="158.4" x14ac:dyDescent="0.25">
      <c r="A197" s="16" t="s">
        <v>275</v>
      </c>
      <c r="B197" s="16" t="s">
        <v>241</v>
      </c>
      <c r="C197" s="21" t="s">
        <v>242</v>
      </c>
      <c r="D197" s="19">
        <v>3500</v>
      </c>
      <c r="E197" s="19">
        <v>831.29200000000003</v>
      </c>
      <c r="F197" s="20">
        <f t="shared" si="3"/>
        <v>0.237512</v>
      </c>
    </row>
    <row r="198" spans="1:6" ht="79.2" x14ac:dyDescent="0.25">
      <c r="A198" s="16" t="s">
        <v>275</v>
      </c>
      <c r="B198" s="16" t="s">
        <v>243</v>
      </c>
      <c r="C198" s="21" t="s">
        <v>244</v>
      </c>
      <c r="D198" s="19">
        <v>119.9</v>
      </c>
      <c r="E198" s="19">
        <v>8.3829999999999991</v>
      </c>
      <c r="F198" s="20">
        <f t="shared" si="3"/>
        <v>6.9916597164303582E-2</v>
      </c>
    </row>
    <row r="199" spans="1:6" ht="79.2" x14ac:dyDescent="0.25">
      <c r="A199" s="16" t="s">
        <v>275</v>
      </c>
      <c r="B199" s="16" t="s">
        <v>229</v>
      </c>
      <c r="C199" s="21" t="s">
        <v>230</v>
      </c>
      <c r="D199" s="19">
        <v>200</v>
      </c>
      <c r="E199" s="19">
        <v>51.826000000000001</v>
      </c>
      <c r="F199" s="20">
        <f t="shared" si="3"/>
        <v>0.25913000000000003</v>
      </c>
    </row>
    <row r="200" spans="1:6" ht="92.4" x14ac:dyDescent="0.25">
      <c r="A200" s="16" t="s">
        <v>275</v>
      </c>
      <c r="B200" s="16" t="s">
        <v>319</v>
      </c>
      <c r="C200" s="21" t="s">
        <v>320</v>
      </c>
      <c r="D200" s="19">
        <v>74.2</v>
      </c>
      <c r="E200" s="19">
        <v>45.5</v>
      </c>
      <c r="F200" s="20">
        <f t="shared" si="3"/>
        <v>0.6132075471698113</v>
      </c>
    </row>
    <row r="201" spans="1:6" ht="79.2" x14ac:dyDescent="0.25">
      <c r="A201" s="16" t="s">
        <v>275</v>
      </c>
      <c r="B201" s="16" t="s">
        <v>321</v>
      </c>
      <c r="C201" s="21" t="s">
        <v>322</v>
      </c>
      <c r="D201" s="19">
        <v>25000</v>
      </c>
      <c r="E201" s="19">
        <v>12517.5</v>
      </c>
      <c r="F201" s="20">
        <f t="shared" si="3"/>
        <v>0.50070000000000003</v>
      </c>
    </row>
    <row r="202" spans="1:6" ht="118.8" x14ac:dyDescent="0.25">
      <c r="A202" s="16" t="s">
        <v>275</v>
      </c>
      <c r="B202" s="16" t="s">
        <v>323</v>
      </c>
      <c r="C202" s="21" t="s">
        <v>324</v>
      </c>
      <c r="D202" s="19">
        <v>471.7</v>
      </c>
      <c r="E202" s="19">
        <v>-7.5</v>
      </c>
      <c r="F202" s="20">
        <f t="shared" si="3"/>
        <v>-1.5899936400254399E-2</v>
      </c>
    </row>
    <row r="203" spans="1:6" ht="132" x14ac:dyDescent="0.25">
      <c r="A203" s="16" t="s">
        <v>275</v>
      </c>
      <c r="B203" s="16" t="s">
        <v>253</v>
      </c>
      <c r="C203" s="21" t="s">
        <v>254</v>
      </c>
      <c r="D203" s="19">
        <v>51.2</v>
      </c>
      <c r="E203" s="19">
        <v>28</v>
      </c>
      <c r="F203" s="20">
        <f t="shared" si="3"/>
        <v>0.546875</v>
      </c>
    </row>
    <row r="204" spans="1:6" ht="66" x14ac:dyDescent="0.25">
      <c r="A204" s="16" t="s">
        <v>275</v>
      </c>
      <c r="B204" s="16" t="s">
        <v>231</v>
      </c>
      <c r="C204" s="21" t="s">
        <v>232</v>
      </c>
      <c r="D204" s="19">
        <v>1500</v>
      </c>
      <c r="E204" s="19">
        <v>370.34699999999998</v>
      </c>
      <c r="F204" s="20">
        <f t="shared" si="3"/>
        <v>0.24689799999999998</v>
      </c>
    </row>
    <row r="205" spans="1:6" ht="105.6" x14ac:dyDescent="0.25">
      <c r="A205" s="16" t="s">
        <v>275</v>
      </c>
      <c r="B205" s="16" t="s">
        <v>325</v>
      </c>
      <c r="C205" s="21" t="s">
        <v>326</v>
      </c>
      <c r="D205" s="19">
        <v>300</v>
      </c>
      <c r="E205" s="19">
        <v>0</v>
      </c>
      <c r="F205" s="20">
        <f t="shared" si="3"/>
        <v>0</v>
      </c>
    </row>
    <row r="206" spans="1:6" ht="92.4" x14ac:dyDescent="0.25">
      <c r="A206" s="16" t="s">
        <v>275</v>
      </c>
      <c r="B206" s="16" t="s">
        <v>327</v>
      </c>
      <c r="C206" s="21" t="s">
        <v>328</v>
      </c>
      <c r="D206" s="19">
        <v>4000</v>
      </c>
      <c r="E206" s="19">
        <v>542.51199999999994</v>
      </c>
      <c r="F206" s="20">
        <f t="shared" si="3"/>
        <v>0.135628</v>
      </c>
    </row>
    <row r="207" spans="1:6" ht="211.2" x14ac:dyDescent="0.25">
      <c r="A207" s="16" t="s">
        <v>275</v>
      </c>
      <c r="B207" s="16" t="s">
        <v>329</v>
      </c>
      <c r="C207" s="21" t="s">
        <v>330</v>
      </c>
      <c r="D207" s="19">
        <v>50</v>
      </c>
      <c r="E207" s="19">
        <v>20.568999999999999</v>
      </c>
      <c r="F207" s="20">
        <f t="shared" si="3"/>
        <v>0.41137999999999997</v>
      </c>
    </row>
    <row r="208" spans="1:6" ht="105.6" x14ac:dyDescent="0.25">
      <c r="A208" s="16" t="s">
        <v>275</v>
      </c>
      <c r="B208" s="16" t="s">
        <v>331</v>
      </c>
      <c r="C208" s="21" t="s">
        <v>332</v>
      </c>
      <c r="D208" s="19">
        <v>400</v>
      </c>
      <c r="E208" s="19">
        <v>88.281000000000006</v>
      </c>
      <c r="F208" s="20">
        <f t="shared" si="3"/>
        <v>0.22070250000000002</v>
      </c>
    </row>
    <row r="209" spans="1:6" ht="132" x14ac:dyDescent="0.25">
      <c r="A209" s="16" t="s">
        <v>275</v>
      </c>
      <c r="B209" s="16" t="s">
        <v>333</v>
      </c>
      <c r="C209" s="21" t="s">
        <v>334</v>
      </c>
      <c r="D209" s="19">
        <v>300</v>
      </c>
      <c r="E209" s="19">
        <v>139.25800000000001</v>
      </c>
      <c r="F209" s="20">
        <f t="shared" si="3"/>
        <v>0.46419333333333335</v>
      </c>
    </row>
    <row r="210" spans="1:6" ht="92.4" x14ac:dyDescent="0.25">
      <c r="A210" s="16" t="s">
        <v>275</v>
      </c>
      <c r="B210" s="16" t="s">
        <v>233</v>
      </c>
      <c r="C210" s="21" t="s">
        <v>234</v>
      </c>
      <c r="D210" s="19">
        <v>100</v>
      </c>
      <c r="E210" s="19">
        <v>8.8030000000000008</v>
      </c>
      <c r="F210" s="20">
        <f t="shared" si="3"/>
        <v>8.8030000000000011E-2</v>
      </c>
    </row>
    <row r="211" spans="1:6" ht="79.2" x14ac:dyDescent="0.25">
      <c r="A211" s="16" t="s">
        <v>275</v>
      </c>
      <c r="B211" s="16" t="s">
        <v>235</v>
      </c>
      <c r="C211" s="21" t="s">
        <v>236</v>
      </c>
      <c r="D211" s="19">
        <v>30000</v>
      </c>
      <c r="E211" s="19">
        <v>12570.745000000001</v>
      </c>
      <c r="F211" s="20">
        <f t="shared" si="3"/>
        <v>0.41902483333333335</v>
      </c>
    </row>
    <row r="212" spans="1:6" ht="184.8" x14ac:dyDescent="0.25">
      <c r="A212" s="16" t="s">
        <v>275</v>
      </c>
      <c r="B212" s="16" t="s">
        <v>335</v>
      </c>
      <c r="C212" s="21" t="s">
        <v>336</v>
      </c>
      <c r="D212" s="19">
        <v>1500</v>
      </c>
      <c r="E212" s="19">
        <v>955.04399999999998</v>
      </c>
      <c r="F212" s="20">
        <f t="shared" si="3"/>
        <v>0.63669600000000004</v>
      </c>
    </row>
    <row r="213" spans="1:6" ht="132" x14ac:dyDescent="0.25">
      <c r="A213" s="16" t="s">
        <v>275</v>
      </c>
      <c r="B213" s="16" t="s">
        <v>337</v>
      </c>
      <c r="C213" s="21" t="s">
        <v>338</v>
      </c>
      <c r="D213" s="19">
        <v>0</v>
      </c>
      <c r="E213" s="19">
        <v>1.25</v>
      </c>
      <c r="F213" s="20" t="s">
        <v>18</v>
      </c>
    </row>
    <row r="214" spans="1:6" ht="145.19999999999999" x14ac:dyDescent="0.25">
      <c r="A214" s="16" t="s">
        <v>275</v>
      </c>
      <c r="B214" s="16" t="s">
        <v>237</v>
      </c>
      <c r="C214" s="21" t="s">
        <v>238</v>
      </c>
      <c r="D214" s="19">
        <v>4000</v>
      </c>
      <c r="E214" s="19">
        <v>2252.9699999999998</v>
      </c>
      <c r="F214" s="20">
        <f t="shared" si="3"/>
        <v>0.56324249999999998</v>
      </c>
    </row>
    <row r="215" spans="1:6" ht="145.19999999999999" x14ac:dyDescent="0.25">
      <c r="A215" s="16" t="s">
        <v>275</v>
      </c>
      <c r="B215" s="16" t="s">
        <v>339</v>
      </c>
      <c r="C215" s="21" t="s">
        <v>340</v>
      </c>
      <c r="D215" s="19">
        <v>300</v>
      </c>
      <c r="E215" s="19">
        <v>76.063999999999993</v>
      </c>
      <c r="F215" s="20">
        <f t="shared" si="3"/>
        <v>0.25354666666666664</v>
      </c>
    </row>
    <row r="216" spans="1:6" ht="18" customHeight="1" x14ac:dyDescent="0.25">
      <c r="A216" s="16" t="s">
        <v>341</v>
      </c>
      <c r="B216" s="17" t="s">
        <v>342</v>
      </c>
      <c r="C216" s="18"/>
      <c r="D216" s="19">
        <f>SUM(D217:D220)</f>
        <v>449533.2</v>
      </c>
      <c r="E216" s="19">
        <f>SUM(E217:E220)</f>
        <v>569419.08799999999</v>
      </c>
      <c r="F216" s="20">
        <f t="shared" si="3"/>
        <v>1.2666897305916447</v>
      </c>
    </row>
    <row r="217" spans="1:6" ht="26.4" x14ac:dyDescent="0.25">
      <c r="A217" s="16" t="s">
        <v>341</v>
      </c>
      <c r="B217" s="16" t="s">
        <v>55</v>
      </c>
      <c r="C217" s="18" t="s">
        <v>56</v>
      </c>
      <c r="D217" s="19">
        <v>0</v>
      </c>
      <c r="E217" s="19">
        <v>61.387999999999998</v>
      </c>
      <c r="F217" s="20" t="s">
        <v>18</v>
      </c>
    </row>
    <row r="218" spans="1:6" ht="118.8" x14ac:dyDescent="0.25">
      <c r="A218" s="16" t="s">
        <v>341</v>
      </c>
      <c r="B218" s="16" t="s">
        <v>343</v>
      </c>
      <c r="C218" s="21" t="s">
        <v>344</v>
      </c>
      <c r="D218" s="19">
        <v>0</v>
      </c>
      <c r="E218" s="19">
        <v>5</v>
      </c>
      <c r="F218" s="20" t="s">
        <v>18</v>
      </c>
    </row>
    <row r="219" spans="1:6" ht="26.4" x14ac:dyDescent="0.25">
      <c r="A219" s="16" t="s">
        <v>341</v>
      </c>
      <c r="B219" s="16" t="s">
        <v>345</v>
      </c>
      <c r="C219" s="18" t="s">
        <v>346</v>
      </c>
      <c r="D219" s="19">
        <v>0</v>
      </c>
      <c r="E219" s="19">
        <v>2106</v>
      </c>
      <c r="F219" s="20" t="s">
        <v>18</v>
      </c>
    </row>
    <row r="220" spans="1:6" x14ac:dyDescent="0.25">
      <c r="A220" s="16" t="s">
        <v>341</v>
      </c>
      <c r="B220" s="16" t="s">
        <v>347</v>
      </c>
      <c r="C220" s="18" t="s">
        <v>348</v>
      </c>
      <c r="D220" s="19">
        <v>449533.2</v>
      </c>
      <c r="E220" s="19">
        <v>567246.69999999995</v>
      </c>
      <c r="F220" s="20">
        <f t="shared" si="3"/>
        <v>1.2618571887460146</v>
      </c>
    </row>
    <row r="221" spans="1:6" ht="18" customHeight="1" x14ac:dyDescent="0.25">
      <c r="A221" s="16" t="s">
        <v>349</v>
      </c>
      <c r="B221" s="17" t="s">
        <v>350</v>
      </c>
      <c r="C221" s="18"/>
      <c r="D221" s="19">
        <f>SUM(D222:D225)</f>
        <v>84123.058000000005</v>
      </c>
      <c r="E221" s="19">
        <f>SUM(E222:E225)</f>
        <v>83931.379000000001</v>
      </c>
      <c r="F221" s="20">
        <f t="shared" si="3"/>
        <v>0.99772144517142969</v>
      </c>
    </row>
    <row r="222" spans="1:6" ht="26.4" x14ac:dyDescent="0.25">
      <c r="A222" s="16" t="s">
        <v>349</v>
      </c>
      <c r="B222" s="16" t="s">
        <v>351</v>
      </c>
      <c r="C222" s="18" t="s">
        <v>352</v>
      </c>
      <c r="D222" s="19">
        <v>671.8</v>
      </c>
      <c r="E222" s="19">
        <v>480.07299999999998</v>
      </c>
      <c r="F222" s="20">
        <f t="shared" si="3"/>
        <v>0.71460702590056568</v>
      </c>
    </row>
    <row r="223" spans="1:6" ht="26.4" x14ac:dyDescent="0.25">
      <c r="A223" s="16" t="s">
        <v>349</v>
      </c>
      <c r="B223" s="16" t="s">
        <v>55</v>
      </c>
      <c r="C223" s="18" t="s">
        <v>56</v>
      </c>
      <c r="D223" s="19">
        <v>0</v>
      </c>
      <c r="E223" s="19">
        <v>4.8000000000000001E-2</v>
      </c>
      <c r="F223" s="20" t="s">
        <v>18</v>
      </c>
    </row>
    <row r="224" spans="1:6" ht="26.4" x14ac:dyDescent="0.25">
      <c r="A224" s="16" t="s">
        <v>349</v>
      </c>
      <c r="B224" s="16" t="s">
        <v>81</v>
      </c>
      <c r="C224" s="18" t="s">
        <v>82</v>
      </c>
      <c r="D224" s="19">
        <v>38614.97</v>
      </c>
      <c r="E224" s="19">
        <v>38614.97</v>
      </c>
      <c r="F224" s="20">
        <f t="shared" si="3"/>
        <v>1</v>
      </c>
    </row>
    <row r="225" spans="1:6" ht="26.4" x14ac:dyDescent="0.25">
      <c r="A225" s="16" t="s">
        <v>349</v>
      </c>
      <c r="B225" s="16" t="s">
        <v>353</v>
      </c>
      <c r="C225" s="18" t="s">
        <v>354</v>
      </c>
      <c r="D225" s="19">
        <v>44836.288</v>
      </c>
      <c r="E225" s="19">
        <v>44836.288</v>
      </c>
      <c r="F225" s="20">
        <f t="shared" si="3"/>
        <v>1</v>
      </c>
    </row>
    <row r="226" spans="1:6" ht="18" customHeight="1" x14ac:dyDescent="0.25">
      <c r="A226" s="16" t="s">
        <v>355</v>
      </c>
      <c r="B226" s="17" t="s">
        <v>356</v>
      </c>
      <c r="C226" s="18"/>
      <c r="D226" s="19">
        <f>D227</f>
        <v>62931.8</v>
      </c>
      <c r="E226" s="19">
        <f>E227</f>
        <v>81706.600000000006</v>
      </c>
      <c r="F226" s="20">
        <f t="shared" si="3"/>
        <v>1.2983356586018515</v>
      </c>
    </row>
    <row r="227" spans="1:6" ht="26.4" x14ac:dyDescent="0.25">
      <c r="A227" s="16" t="s">
        <v>355</v>
      </c>
      <c r="B227" s="16" t="s">
        <v>357</v>
      </c>
      <c r="C227" s="18" t="s">
        <v>358</v>
      </c>
      <c r="D227" s="19">
        <v>62931.8</v>
      </c>
      <c r="E227" s="19">
        <v>81706.600000000006</v>
      </c>
      <c r="F227" s="20">
        <f t="shared" si="3"/>
        <v>1.2983356586018515</v>
      </c>
    </row>
    <row r="228" spans="1:6" ht="18" customHeight="1" x14ac:dyDescent="0.25">
      <c r="A228" s="16" t="s">
        <v>359</v>
      </c>
      <c r="B228" s="17" t="s">
        <v>360</v>
      </c>
      <c r="C228" s="18"/>
      <c r="D228" s="19">
        <f>SUM(D229:D246)</f>
        <v>86891.1</v>
      </c>
      <c r="E228" s="19">
        <f>SUM(E229:E246)</f>
        <v>171486.37900000002</v>
      </c>
      <c r="F228" s="20">
        <f t="shared" si="3"/>
        <v>1.973578180043756</v>
      </c>
    </row>
    <row r="229" spans="1:6" ht="66" x14ac:dyDescent="0.25">
      <c r="A229" s="16" t="s">
        <v>359</v>
      </c>
      <c r="B229" s="16" t="s">
        <v>361</v>
      </c>
      <c r="C229" s="21" t="s">
        <v>362</v>
      </c>
      <c r="D229" s="19">
        <v>0</v>
      </c>
      <c r="E229" s="19">
        <v>2542.1149999999998</v>
      </c>
      <c r="F229" s="20" t="s">
        <v>18</v>
      </c>
    </row>
    <row r="230" spans="1:6" ht="66" x14ac:dyDescent="0.25">
      <c r="A230" s="16" t="s">
        <v>359</v>
      </c>
      <c r="B230" s="16" t="s">
        <v>53</v>
      </c>
      <c r="C230" s="18" t="s">
        <v>54</v>
      </c>
      <c r="D230" s="19">
        <v>0</v>
      </c>
      <c r="E230" s="19">
        <v>60</v>
      </c>
      <c r="F230" s="20" t="s">
        <v>18</v>
      </c>
    </row>
    <row r="231" spans="1:6" ht="39.6" x14ac:dyDescent="0.25">
      <c r="A231" s="16" t="s">
        <v>359</v>
      </c>
      <c r="B231" s="16" t="s">
        <v>363</v>
      </c>
      <c r="C231" s="18" t="s">
        <v>364</v>
      </c>
      <c r="D231" s="19">
        <v>0</v>
      </c>
      <c r="E231" s="19">
        <v>4.3120000000000003</v>
      </c>
      <c r="F231" s="20" t="s">
        <v>18</v>
      </c>
    </row>
    <row r="232" spans="1:6" ht="39.6" x14ac:dyDescent="0.25">
      <c r="A232" s="16" t="s">
        <v>359</v>
      </c>
      <c r="B232" s="16" t="s">
        <v>365</v>
      </c>
      <c r="C232" s="18" t="s">
        <v>366</v>
      </c>
      <c r="D232" s="19">
        <v>3088.7</v>
      </c>
      <c r="E232" s="19">
        <v>3766.8589999999999</v>
      </c>
      <c r="F232" s="20">
        <f t="shared" ref="F232:F291" si="4">E232/D232</f>
        <v>1.2195613041085247</v>
      </c>
    </row>
    <row r="233" spans="1:6" ht="26.4" x14ac:dyDescent="0.25">
      <c r="A233" s="16" t="s">
        <v>359</v>
      </c>
      <c r="B233" s="16" t="s">
        <v>55</v>
      </c>
      <c r="C233" s="18" t="s">
        <v>56</v>
      </c>
      <c r="D233" s="19">
        <v>0</v>
      </c>
      <c r="E233" s="19">
        <v>252.34399999999999</v>
      </c>
      <c r="F233" s="20" t="s">
        <v>18</v>
      </c>
    </row>
    <row r="234" spans="1:6" ht="79.2" x14ac:dyDescent="0.25">
      <c r="A234" s="16" t="s">
        <v>359</v>
      </c>
      <c r="B234" s="16" t="s">
        <v>367</v>
      </c>
      <c r="C234" s="21" t="s">
        <v>368</v>
      </c>
      <c r="D234" s="19">
        <v>0</v>
      </c>
      <c r="E234" s="19">
        <v>411.49599999999998</v>
      </c>
      <c r="F234" s="20" t="s">
        <v>18</v>
      </c>
    </row>
    <row r="235" spans="1:6" ht="39.6" x14ac:dyDescent="0.25">
      <c r="A235" s="16" t="s">
        <v>359</v>
      </c>
      <c r="B235" s="16" t="s">
        <v>369</v>
      </c>
      <c r="C235" s="18" t="s">
        <v>370</v>
      </c>
      <c r="D235" s="19">
        <v>0</v>
      </c>
      <c r="E235" s="19">
        <v>95.75</v>
      </c>
      <c r="F235" s="20" t="s">
        <v>18</v>
      </c>
    </row>
    <row r="236" spans="1:6" ht="66" x14ac:dyDescent="0.25">
      <c r="A236" s="16" t="s">
        <v>359</v>
      </c>
      <c r="B236" s="16" t="s">
        <v>371</v>
      </c>
      <c r="C236" s="18" t="s">
        <v>372</v>
      </c>
      <c r="D236" s="19">
        <v>0</v>
      </c>
      <c r="E236" s="19">
        <v>804.44</v>
      </c>
      <c r="F236" s="20" t="s">
        <v>18</v>
      </c>
    </row>
    <row r="237" spans="1:6" ht="79.2" x14ac:dyDescent="0.25">
      <c r="A237" s="16" t="s">
        <v>359</v>
      </c>
      <c r="B237" s="16" t="s">
        <v>373</v>
      </c>
      <c r="C237" s="21" t="s">
        <v>374</v>
      </c>
      <c r="D237" s="19">
        <v>0</v>
      </c>
      <c r="E237" s="19">
        <v>20.997</v>
      </c>
      <c r="F237" s="20" t="s">
        <v>18</v>
      </c>
    </row>
    <row r="238" spans="1:6" ht="66" x14ac:dyDescent="0.25">
      <c r="A238" s="16" t="s">
        <v>359</v>
      </c>
      <c r="B238" s="16" t="s">
        <v>71</v>
      </c>
      <c r="C238" s="21" t="s">
        <v>72</v>
      </c>
      <c r="D238" s="19">
        <v>0</v>
      </c>
      <c r="E238" s="19">
        <v>5</v>
      </c>
      <c r="F238" s="20" t="s">
        <v>18</v>
      </c>
    </row>
    <row r="239" spans="1:6" ht="132" x14ac:dyDescent="0.25">
      <c r="A239" s="16" t="s">
        <v>359</v>
      </c>
      <c r="B239" s="16" t="s">
        <v>375</v>
      </c>
      <c r="C239" s="21" t="s">
        <v>376</v>
      </c>
      <c r="D239" s="19">
        <v>0</v>
      </c>
      <c r="E239" s="19">
        <v>19</v>
      </c>
      <c r="F239" s="20" t="s">
        <v>18</v>
      </c>
    </row>
    <row r="240" spans="1:6" ht="66" x14ac:dyDescent="0.25">
      <c r="A240" s="16" t="s">
        <v>359</v>
      </c>
      <c r="B240" s="16" t="s">
        <v>377</v>
      </c>
      <c r="C240" s="21" t="s">
        <v>378</v>
      </c>
      <c r="D240" s="19">
        <v>0</v>
      </c>
      <c r="E240" s="19">
        <v>-405.09100000000001</v>
      </c>
      <c r="F240" s="20" t="s">
        <v>18</v>
      </c>
    </row>
    <row r="241" spans="1:6" ht="66" x14ac:dyDescent="0.25">
      <c r="A241" s="16" t="s">
        <v>359</v>
      </c>
      <c r="B241" s="16" t="s">
        <v>379</v>
      </c>
      <c r="C241" s="18" t="s">
        <v>380</v>
      </c>
      <c r="D241" s="19">
        <v>0</v>
      </c>
      <c r="E241" s="19">
        <v>32.633000000000003</v>
      </c>
      <c r="F241" s="20" t="s">
        <v>18</v>
      </c>
    </row>
    <row r="242" spans="1:6" ht="26.4" x14ac:dyDescent="0.25">
      <c r="A242" s="16" t="s">
        <v>359</v>
      </c>
      <c r="B242" s="16" t="s">
        <v>381</v>
      </c>
      <c r="C242" s="18" t="s">
        <v>382</v>
      </c>
      <c r="D242" s="19">
        <v>50550.3</v>
      </c>
      <c r="E242" s="19">
        <v>130988.537</v>
      </c>
      <c r="F242" s="20">
        <f t="shared" si="4"/>
        <v>2.5912514267966755</v>
      </c>
    </row>
    <row r="243" spans="1:6" ht="26.4" x14ac:dyDescent="0.25">
      <c r="A243" s="16" t="s">
        <v>359</v>
      </c>
      <c r="B243" s="16" t="s">
        <v>383</v>
      </c>
      <c r="C243" s="18" t="s">
        <v>384</v>
      </c>
      <c r="D243" s="19">
        <v>0</v>
      </c>
      <c r="E243" s="19">
        <v>50.189</v>
      </c>
      <c r="F243" s="20" t="s">
        <v>18</v>
      </c>
    </row>
    <row r="244" spans="1:6" ht="66" x14ac:dyDescent="0.25">
      <c r="A244" s="16" t="s">
        <v>359</v>
      </c>
      <c r="B244" s="16" t="s">
        <v>385</v>
      </c>
      <c r="C244" s="21" t="s">
        <v>386</v>
      </c>
      <c r="D244" s="19">
        <v>31771.1</v>
      </c>
      <c r="E244" s="19">
        <v>31771.1</v>
      </c>
      <c r="F244" s="20">
        <f t="shared" si="4"/>
        <v>1</v>
      </c>
    </row>
    <row r="245" spans="1:6" ht="79.2" x14ac:dyDescent="0.25">
      <c r="A245" s="16" t="s">
        <v>359</v>
      </c>
      <c r="B245" s="16" t="s">
        <v>387</v>
      </c>
      <c r="C245" s="21" t="s">
        <v>388</v>
      </c>
      <c r="D245" s="19">
        <v>1481</v>
      </c>
      <c r="E245" s="19">
        <v>1520.4</v>
      </c>
      <c r="F245" s="20">
        <f t="shared" si="4"/>
        <v>1.0266036461850101</v>
      </c>
    </row>
    <row r="246" spans="1:6" ht="39.6" x14ac:dyDescent="0.25">
      <c r="A246" s="16" t="s">
        <v>359</v>
      </c>
      <c r="B246" s="16" t="s">
        <v>389</v>
      </c>
      <c r="C246" s="18" t="s">
        <v>390</v>
      </c>
      <c r="D246" s="19">
        <v>0</v>
      </c>
      <c r="E246" s="19">
        <v>-453.702</v>
      </c>
      <c r="F246" s="20" t="s">
        <v>18</v>
      </c>
    </row>
    <row r="247" spans="1:6" ht="18" customHeight="1" x14ac:dyDescent="0.25">
      <c r="A247" s="16" t="s">
        <v>391</v>
      </c>
      <c r="B247" s="17" t="s">
        <v>392</v>
      </c>
      <c r="C247" s="18"/>
      <c r="D247" s="19">
        <f>SUM(D248:D259)</f>
        <v>16808.774000000001</v>
      </c>
      <c r="E247" s="19">
        <f>SUM(E248:E259)</f>
        <v>61782.721999999987</v>
      </c>
      <c r="F247" s="20">
        <f t="shared" si="4"/>
        <v>3.6756233381447085</v>
      </c>
    </row>
    <row r="248" spans="1:6" ht="26.4" x14ac:dyDescent="0.25">
      <c r="A248" s="16" t="s">
        <v>391</v>
      </c>
      <c r="B248" s="16" t="s">
        <v>55</v>
      </c>
      <c r="C248" s="18" t="s">
        <v>56</v>
      </c>
      <c r="D248" s="19">
        <v>0</v>
      </c>
      <c r="E248" s="19">
        <v>175.315</v>
      </c>
      <c r="F248" s="20" t="s">
        <v>18</v>
      </c>
    </row>
    <row r="249" spans="1:6" ht="66" x14ac:dyDescent="0.25">
      <c r="A249" s="16" t="s">
        <v>391</v>
      </c>
      <c r="B249" s="16" t="s">
        <v>371</v>
      </c>
      <c r="C249" s="18" t="s">
        <v>372</v>
      </c>
      <c r="D249" s="19">
        <v>0</v>
      </c>
      <c r="E249" s="19">
        <v>5.7469999999999999</v>
      </c>
      <c r="F249" s="20" t="s">
        <v>18</v>
      </c>
    </row>
    <row r="250" spans="1:6" ht="66" x14ac:dyDescent="0.25">
      <c r="A250" s="16" t="s">
        <v>391</v>
      </c>
      <c r="B250" s="16" t="s">
        <v>71</v>
      </c>
      <c r="C250" s="21" t="s">
        <v>72</v>
      </c>
      <c r="D250" s="19">
        <v>0</v>
      </c>
      <c r="E250" s="19">
        <v>4.0339999999999998</v>
      </c>
      <c r="F250" s="20" t="s">
        <v>18</v>
      </c>
    </row>
    <row r="251" spans="1:6" ht="26.4" x14ac:dyDescent="0.25">
      <c r="A251" s="16" t="s">
        <v>391</v>
      </c>
      <c r="B251" s="16" t="s">
        <v>393</v>
      </c>
      <c r="C251" s="18" t="s">
        <v>394</v>
      </c>
      <c r="D251" s="19">
        <v>0</v>
      </c>
      <c r="E251" s="19">
        <v>141.5</v>
      </c>
      <c r="F251" s="20" t="s">
        <v>18</v>
      </c>
    </row>
    <row r="252" spans="1:6" ht="26.4" x14ac:dyDescent="0.25">
      <c r="A252" s="16" t="s">
        <v>391</v>
      </c>
      <c r="B252" s="16" t="s">
        <v>395</v>
      </c>
      <c r="C252" s="18" t="s">
        <v>396</v>
      </c>
      <c r="D252" s="19">
        <v>0</v>
      </c>
      <c r="E252" s="19">
        <v>16000</v>
      </c>
      <c r="F252" s="20" t="s">
        <v>18</v>
      </c>
    </row>
    <row r="253" spans="1:6" ht="39.6" x14ac:dyDescent="0.25">
      <c r="A253" s="16" t="s">
        <v>391</v>
      </c>
      <c r="B253" s="16" t="s">
        <v>397</v>
      </c>
      <c r="C253" s="18" t="s">
        <v>398</v>
      </c>
      <c r="D253" s="19">
        <v>0</v>
      </c>
      <c r="E253" s="19">
        <v>6488.0860000000002</v>
      </c>
      <c r="F253" s="20" t="s">
        <v>18</v>
      </c>
    </row>
    <row r="254" spans="1:6" x14ac:dyDescent="0.25">
      <c r="A254" s="16" t="s">
        <v>391</v>
      </c>
      <c r="B254" s="16" t="s">
        <v>399</v>
      </c>
      <c r="C254" s="18" t="s">
        <v>400</v>
      </c>
      <c r="D254" s="19">
        <v>0</v>
      </c>
      <c r="E254" s="19">
        <v>21199.67</v>
      </c>
      <c r="F254" s="20" t="s">
        <v>18</v>
      </c>
    </row>
    <row r="255" spans="1:6" ht="52.8" x14ac:dyDescent="0.25">
      <c r="A255" s="16" t="s">
        <v>391</v>
      </c>
      <c r="B255" s="16" t="s">
        <v>401</v>
      </c>
      <c r="C255" s="18" t="s">
        <v>402</v>
      </c>
      <c r="D255" s="19">
        <v>0</v>
      </c>
      <c r="E255" s="19">
        <v>773.84400000000005</v>
      </c>
      <c r="F255" s="20" t="s">
        <v>18</v>
      </c>
    </row>
    <row r="256" spans="1:6" ht="26.4" x14ac:dyDescent="0.25">
      <c r="A256" s="16" t="s">
        <v>391</v>
      </c>
      <c r="B256" s="16" t="s">
        <v>403</v>
      </c>
      <c r="C256" s="18" t="s">
        <v>404</v>
      </c>
      <c r="D256" s="19">
        <v>16657.2</v>
      </c>
      <c r="E256" s="19">
        <v>16657.2</v>
      </c>
      <c r="F256" s="20">
        <f t="shared" si="4"/>
        <v>1</v>
      </c>
    </row>
    <row r="257" spans="1:6" ht="26.4" x14ac:dyDescent="0.25">
      <c r="A257" s="16" t="s">
        <v>391</v>
      </c>
      <c r="B257" s="16" t="s">
        <v>405</v>
      </c>
      <c r="C257" s="18" t="s">
        <v>406</v>
      </c>
      <c r="D257" s="19">
        <v>0</v>
      </c>
      <c r="E257" s="19">
        <v>45.235999999999997</v>
      </c>
      <c r="F257" s="20" t="s">
        <v>18</v>
      </c>
    </row>
    <row r="258" spans="1:6" ht="26.4" x14ac:dyDescent="0.25">
      <c r="A258" s="16" t="s">
        <v>391</v>
      </c>
      <c r="B258" s="16" t="s">
        <v>407</v>
      </c>
      <c r="C258" s="18" t="s">
        <v>408</v>
      </c>
      <c r="D258" s="19">
        <v>151.57400000000001</v>
      </c>
      <c r="E258" s="19">
        <v>298.803</v>
      </c>
      <c r="F258" s="20">
        <f t="shared" si="4"/>
        <v>1.9713341338224233</v>
      </c>
    </row>
    <row r="259" spans="1:6" ht="39.6" x14ac:dyDescent="0.25">
      <c r="A259" s="16" t="s">
        <v>391</v>
      </c>
      <c r="B259" s="16" t="s">
        <v>389</v>
      </c>
      <c r="C259" s="18" t="s">
        <v>390</v>
      </c>
      <c r="D259" s="19">
        <v>0</v>
      </c>
      <c r="E259" s="19">
        <v>-6.7130000000000001</v>
      </c>
      <c r="F259" s="20" t="s">
        <v>18</v>
      </c>
    </row>
    <row r="260" spans="1:6" ht="18" customHeight="1" x14ac:dyDescent="0.25">
      <c r="A260" s="16" t="s">
        <v>409</v>
      </c>
      <c r="B260" s="17" t="s">
        <v>410</v>
      </c>
      <c r="C260" s="18"/>
      <c r="D260" s="19">
        <f>SUM(D261:D290)</f>
        <v>16849194.521000002</v>
      </c>
      <c r="E260" s="19">
        <f>SUM(E261:E290)</f>
        <v>18382912.734000005</v>
      </c>
      <c r="F260" s="20">
        <f t="shared" si="4"/>
        <v>1.0910262037208041</v>
      </c>
    </row>
    <row r="261" spans="1:6" ht="92.4" x14ac:dyDescent="0.25">
      <c r="A261" s="16" t="s">
        <v>409</v>
      </c>
      <c r="B261" s="16" t="s">
        <v>411</v>
      </c>
      <c r="C261" s="21" t="s">
        <v>412</v>
      </c>
      <c r="D261" s="19">
        <v>0</v>
      </c>
      <c r="E261" s="19">
        <v>134.26300000000001</v>
      </c>
      <c r="F261" s="20" t="s">
        <v>18</v>
      </c>
    </row>
    <row r="262" spans="1:6" ht="26.4" x14ac:dyDescent="0.25">
      <c r="A262" s="16" t="s">
        <v>409</v>
      </c>
      <c r="B262" s="16" t="s">
        <v>55</v>
      </c>
      <c r="C262" s="18" t="s">
        <v>56</v>
      </c>
      <c r="D262" s="19">
        <v>0</v>
      </c>
      <c r="E262" s="19">
        <v>444.30599999999998</v>
      </c>
      <c r="F262" s="20" t="s">
        <v>18</v>
      </c>
    </row>
    <row r="263" spans="1:6" ht="79.2" x14ac:dyDescent="0.25">
      <c r="A263" s="16" t="s">
        <v>409</v>
      </c>
      <c r="B263" s="16" t="s">
        <v>413</v>
      </c>
      <c r="C263" s="21" t="s">
        <v>414</v>
      </c>
      <c r="D263" s="19">
        <v>0</v>
      </c>
      <c r="E263" s="19">
        <v>1082.1420000000001</v>
      </c>
      <c r="F263" s="20" t="s">
        <v>18</v>
      </c>
    </row>
    <row r="264" spans="1:6" ht="79.2" x14ac:dyDescent="0.25">
      <c r="A264" s="16" t="s">
        <v>409</v>
      </c>
      <c r="B264" s="16" t="s">
        <v>367</v>
      </c>
      <c r="C264" s="21" t="s">
        <v>368</v>
      </c>
      <c r="D264" s="19">
        <v>0</v>
      </c>
      <c r="E264" s="19">
        <v>219.02500000000001</v>
      </c>
      <c r="F264" s="20" t="s">
        <v>18</v>
      </c>
    </row>
    <row r="265" spans="1:6" ht="66" x14ac:dyDescent="0.25">
      <c r="A265" s="16" t="s">
        <v>409</v>
      </c>
      <c r="B265" s="16" t="s">
        <v>415</v>
      </c>
      <c r="C265" s="21" t="s">
        <v>416</v>
      </c>
      <c r="D265" s="19">
        <v>0</v>
      </c>
      <c r="E265" s="19">
        <v>36.659999999999997</v>
      </c>
      <c r="F265" s="20" t="s">
        <v>18</v>
      </c>
    </row>
    <row r="266" spans="1:6" ht="66" x14ac:dyDescent="0.25">
      <c r="A266" s="16" t="s">
        <v>409</v>
      </c>
      <c r="B266" s="16" t="s">
        <v>371</v>
      </c>
      <c r="C266" s="18" t="s">
        <v>372</v>
      </c>
      <c r="D266" s="19">
        <v>0</v>
      </c>
      <c r="E266" s="19">
        <v>0.60499999999999998</v>
      </c>
      <c r="F266" s="20" t="s">
        <v>18</v>
      </c>
    </row>
    <row r="267" spans="1:6" ht="52.8" x14ac:dyDescent="0.25">
      <c r="A267" s="16" t="s">
        <v>409</v>
      </c>
      <c r="B267" s="16" t="s">
        <v>417</v>
      </c>
      <c r="C267" s="18" t="s">
        <v>418</v>
      </c>
      <c r="D267" s="19">
        <v>0</v>
      </c>
      <c r="E267" s="19">
        <v>64166.563000000002</v>
      </c>
      <c r="F267" s="20" t="s">
        <v>18</v>
      </c>
    </row>
    <row r="268" spans="1:6" ht="26.4" x14ac:dyDescent="0.25">
      <c r="A268" s="16" t="s">
        <v>409</v>
      </c>
      <c r="B268" s="16" t="s">
        <v>419</v>
      </c>
      <c r="C268" s="18" t="s">
        <v>420</v>
      </c>
      <c r="D268" s="19">
        <v>509061.8</v>
      </c>
      <c r="E268" s="19">
        <v>634177.26</v>
      </c>
      <c r="F268" s="20">
        <f t="shared" si="4"/>
        <v>1.2457765638670983</v>
      </c>
    </row>
    <row r="269" spans="1:6" x14ac:dyDescent="0.25">
      <c r="A269" s="16" t="s">
        <v>409</v>
      </c>
      <c r="B269" s="16" t="s">
        <v>399</v>
      </c>
      <c r="C269" s="18" t="s">
        <v>400</v>
      </c>
      <c r="D269" s="19">
        <v>79577.7</v>
      </c>
      <c r="E269" s="19">
        <v>340872.62400000001</v>
      </c>
      <c r="F269" s="20">
        <f t="shared" si="4"/>
        <v>4.2835194281815134</v>
      </c>
    </row>
    <row r="270" spans="1:6" ht="92.4" x14ac:dyDescent="0.25">
      <c r="A270" s="16" t="s">
        <v>409</v>
      </c>
      <c r="B270" s="16" t="s">
        <v>421</v>
      </c>
      <c r="C270" s="21" t="s">
        <v>422</v>
      </c>
      <c r="D270" s="19">
        <v>7743730.5</v>
      </c>
      <c r="E270" s="19">
        <v>8519030.9940000009</v>
      </c>
      <c r="F270" s="20">
        <f t="shared" si="4"/>
        <v>1.1001197670812537</v>
      </c>
    </row>
    <row r="271" spans="1:6" ht="79.2" x14ac:dyDescent="0.25">
      <c r="A271" s="16" t="s">
        <v>409</v>
      </c>
      <c r="B271" s="16" t="s">
        <v>423</v>
      </c>
      <c r="C271" s="21" t="s">
        <v>424</v>
      </c>
      <c r="D271" s="19">
        <v>41078.9</v>
      </c>
      <c r="E271" s="19">
        <v>17446.740000000002</v>
      </c>
      <c r="F271" s="20">
        <f t="shared" si="4"/>
        <v>0.4247129304825592</v>
      </c>
    </row>
    <row r="272" spans="1:6" ht="105.6" x14ac:dyDescent="0.25">
      <c r="A272" s="16" t="s">
        <v>409</v>
      </c>
      <c r="B272" s="16" t="s">
        <v>425</v>
      </c>
      <c r="C272" s="21" t="s">
        <v>426</v>
      </c>
      <c r="D272" s="19">
        <v>356</v>
      </c>
      <c r="E272" s="19">
        <v>356</v>
      </c>
      <c r="F272" s="20">
        <f t="shared" si="4"/>
        <v>1</v>
      </c>
    </row>
    <row r="273" spans="1:6" ht="52.8" x14ac:dyDescent="0.25">
      <c r="A273" s="16" t="s">
        <v>409</v>
      </c>
      <c r="B273" s="16" t="s">
        <v>427</v>
      </c>
      <c r="C273" s="18" t="s">
        <v>428</v>
      </c>
      <c r="D273" s="19">
        <v>364878.3</v>
      </c>
      <c r="E273" s="19">
        <v>378296.02</v>
      </c>
      <c r="F273" s="20">
        <f t="shared" si="4"/>
        <v>1.0367731377832006</v>
      </c>
    </row>
    <row r="274" spans="1:6" ht="52.8" x14ac:dyDescent="0.25">
      <c r="A274" s="16" t="s">
        <v>409</v>
      </c>
      <c r="B274" s="16" t="s">
        <v>429</v>
      </c>
      <c r="C274" s="18" t="s">
        <v>430</v>
      </c>
      <c r="D274" s="19">
        <v>64147.199999999997</v>
      </c>
      <c r="E274" s="19">
        <v>57542.6</v>
      </c>
      <c r="F274" s="20">
        <f t="shared" si="4"/>
        <v>0.89703993315374642</v>
      </c>
    </row>
    <row r="275" spans="1:6" ht="79.2" x14ac:dyDescent="0.25">
      <c r="A275" s="16" t="s">
        <v>409</v>
      </c>
      <c r="B275" s="16" t="s">
        <v>431</v>
      </c>
      <c r="C275" s="21" t="s">
        <v>432</v>
      </c>
      <c r="D275" s="19">
        <v>10422.4</v>
      </c>
      <c r="E275" s="19">
        <v>8717.0300000000007</v>
      </c>
      <c r="F275" s="20">
        <f t="shared" si="4"/>
        <v>0.83637453945348494</v>
      </c>
    </row>
    <row r="276" spans="1:6" ht="66" x14ac:dyDescent="0.25">
      <c r="A276" s="16" t="s">
        <v>409</v>
      </c>
      <c r="B276" s="16" t="s">
        <v>433</v>
      </c>
      <c r="C276" s="21" t="s">
        <v>434</v>
      </c>
      <c r="D276" s="19">
        <v>6171820</v>
      </c>
      <c r="E276" s="19">
        <v>6420128</v>
      </c>
      <c r="F276" s="20">
        <f t="shared" si="4"/>
        <v>1.0402325408064397</v>
      </c>
    </row>
    <row r="277" spans="1:6" ht="52.8" x14ac:dyDescent="0.25">
      <c r="A277" s="16" t="s">
        <v>409</v>
      </c>
      <c r="B277" s="16" t="s">
        <v>401</v>
      </c>
      <c r="C277" s="18" t="s">
        <v>402</v>
      </c>
      <c r="D277" s="19">
        <v>10734.3</v>
      </c>
      <c r="E277" s="19">
        <v>47314.203999999998</v>
      </c>
      <c r="F277" s="20">
        <f t="shared" si="4"/>
        <v>4.4077586801188717</v>
      </c>
    </row>
    <row r="278" spans="1:6" ht="66" x14ac:dyDescent="0.25">
      <c r="A278" s="16" t="s">
        <v>409</v>
      </c>
      <c r="B278" s="16" t="s">
        <v>435</v>
      </c>
      <c r="C278" s="18" t="s">
        <v>436</v>
      </c>
      <c r="D278" s="19">
        <v>217596.5</v>
      </c>
      <c r="E278" s="19">
        <v>215186.58600000001</v>
      </c>
      <c r="F278" s="20">
        <f t="shared" si="4"/>
        <v>0.98892484943461867</v>
      </c>
    </row>
    <row r="279" spans="1:6" ht="66" x14ac:dyDescent="0.25">
      <c r="A279" s="16" t="s">
        <v>409</v>
      </c>
      <c r="B279" s="16" t="s">
        <v>437</v>
      </c>
      <c r="C279" s="21" t="s">
        <v>438</v>
      </c>
      <c r="D279" s="19">
        <v>68128.800000000003</v>
      </c>
      <c r="E279" s="19">
        <v>69028.899999999994</v>
      </c>
      <c r="F279" s="20">
        <f t="shared" si="4"/>
        <v>1.0132117401157805</v>
      </c>
    </row>
    <row r="280" spans="1:6" ht="132" x14ac:dyDescent="0.25">
      <c r="A280" s="16" t="s">
        <v>409</v>
      </c>
      <c r="B280" s="16" t="s">
        <v>439</v>
      </c>
      <c r="C280" s="21" t="s">
        <v>440</v>
      </c>
      <c r="D280" s="19">
        <v>0</v>
      </c>
      <c r="E280" s="19">
        <v>9479</v>
      </c>
      <c r="F280" s="20" t="s">
        <v>18</v>
      </c>
    </row>
    <row r="281" spans="1:6" ht="66" x14ac:dyDescent="0.25">
      <c r="A281" s="16" t="s">
        <v>409</v>
      </c>
      <c r="B281" s="16" t="s">
        <v>441</v>
      </c>
      <c r="C281" s="18" t="s">
        <v>442</v>
      </c>
      <c r="D281" s="19">
        <v>36729.1</v>
      </c>
      <c r="E281" s="19">
        <v>36764.898999999998</v>
      </c>
      <c r="F281" s="20">
        <f t="shared" si="4"/>
        <v>1.0009746767549437</v>
      </c>
    </row>
    <row r="282" spans="1:6" ht="105.6" x14ac:dyDescent="0.25">
      <c r="A282" s="16" t="s">
        <v>409</v>
      </c>
      <c r="B282" s="16" t="s">
        <v>443</v>
      </c>
      <c r="C282" s="21" t="s">
        <v>444</v>
      </c>
      <c r="D282" s="19">
        <v>477399.1</v>
      </c>
      <c r="E282" s="19">
        <v>476051.6</v>
      </c>
      <c r="F282" s="20">
        <f t="shared" si="4"/>
        <v>0.997177414033667</v>
      </c>
    </row>
    <row r="283" spans="1:6" ht="26.4" x14ac:dyDescent="0.25">
      <c r="A283" s="16" t="s">
        <v>409</v>
      </c>
      <c r="B283" s="16" t="s">
        <v>403</v>
      </c>
      <c r="C283" s="18" t="s">
        <v>404</v>
      </c>
      <c r="D283" s="19">
        <v>1048778.2</v>
      </c>
      <c r="E283" s="19">
        <v>1073441.1610000001</v>
      </c>
      <c r="F283" s="20">
        <f t="shared" si="4"/>
        <v>1.023515897832354</v>
      </c>
    </row>
    <row r="284" spans="1:6" ht="26.4" x14ac:dyDescent="0.25">
      <c r="A284" s="16" t="s">
        <v>409</v>
      </c>
      <c r="B284" s="16" t="s">
        <v>445</v>
      </c>
      <c r="C284" s="18" t="s">
        <v>446</v>
      </c>
      <c r="D284" s="19">
        <v>0</v>
      </c>
      <c r="E284" s="19">
        <v>8310.2369999999992</v>
      </c>
      <c r="F284" s="20" t="s">
        <v>18</v>
      </c>
    </row>
    <row r="285" spans="1:6" ht="26.4" x14ac:dyDescent="0.25">
      <c r="A285" s="16" t="s">
        <v>409</v>
      </c>
      <c r="B285" s="16" t="s">
        <v>405</v>
      </c>
      <c r="C285" s="18" t="s">
        <v>406</v>
      </c>
      <c r="D285" s="19">
        <v>40.53</v>
      </c>
      <c r="E285" s="19">
        <v>368.17</v>
      </c>
      <c r="F285" s="20">
        <f t="shared" si="4"/>
        <v>9.0838884776708611</v>
      </c>
    </row>
    <row r="286" spans="1:6" ht="26.4" x14ac:dyDescent="0.25">
      <c r="A286" s="16" t="s">
        <v>409</v>
      </c>
      <c r="B286" s="16" t="s">
        <v>407</v>
      </c>
      <c r="C286" s="18" t="s">
        <v>408</v>
      </c>
      <c r="D286" s="19">
        <v>4715.1909999999998</v>
      </c>
      <c r="E286" s="19">
        <v>24656.646000000001</v>
      </c>
      <c r="F286" s="20">
        <f t="shared" si="4"/>
        <v>5.2291934727564593</v>
      </c>
    </row>
    <row r="287" spans="1:6" ht="39.6" x14ac:dyDescent="0.25">
      <c r="A287" s="16" t="s">
        <v>409</v>
      </c>
      <c r="B287" s="16" t="s">
        <v>447</v>
      </c>
      <c r="C287" s="18" t="s">
        <v>448</v>
      </c>
      <c r="D287" s="19">
        <v>0</v>
      </c>
      <c r="E287" s="19">
        <v>-145.661</v>
      </c>
      <c r="F287" s="20" t="s">
        <v>18</v>
      </c>
    </row>
    <row r="288" spans="1:6" ht="118.8" x14ac:dyDescent="0.25">
      <c r="A288" s="16" t="s">
        <v>409</v>
      </c>
      <c r="B288" s="16" t="s">
        <v>449</v>
      </c>
      <c r="C288" s="21" t="s">
        <v>450</v>
      </c>
      <c r="D288" s="19">
        <v>0</v>
      </c>
      <c r="E288" s="19">
        <v>-69.97</v>
      </c>
      <c r="F288" s="20" t="s">
        <v>18</v>
      </c>
    </row>
    <row r="289" spans="1:6" ht="105.6" x14ac:dyDescent="0.25">
      <c r="A289" s="16" t="s">
        <v>409</v>
      </c>
      <c r="B289" s="16" t="s">
        <v>451</v>
      </c>
      <c r="C289" s="21" t="s">
        <v>452</v>
      </c>
      <c r="D289" s="19">
        <v>0</v>
      </c>
      <c r="E289" s="19">
        <v>-587.31500000000005</v>
      </c>
      <c r="F289" s="20" t="s">
        <v>18</v>
      </c>
    </row>
    <row r="290" spans="1:6" ht="39.6" x14ac:dyDescent="0.25">
      <c r="A290" s="16" t="s">
        <v>409</v>
      </c>
      <c r="B290" s="16" t="s">
        <v>389</v>
      </c>
      <c r="C290" s="18" t="s">
        <v>390</v>
      </c>
      <c r="D290" s="19">
        <v>0</v>
      </c>
      <c r="E290" s="19">
        <v>-19536.555</v>
      </c>
      <c r="F290" s="20" t="s">
        <v>18</v>
      </c>
    </row>
    <row r="291" spans="1:6" ht="18" customHeight="1" x14ac:dyDescent="0.25">
      <c r="A291" s="16" t="s">
        <v>453</v>
      </c>
      <c r="B291" s="17" t="s">
        <v>454</v>
      </c>
      <c r="C291" s="18"/>
      <c r="D291" s="19">
        <f>SUM(D292:D298)</f>
        <v>3115.9</v>
      </c>
      <c r="E291" s="19">
        <f>SUM(E292:E298)</f>
        <v>6512.973</v>
      </c>
      <c r="F291" s="20">
        <f t="shared" si="4"/>
        <v>2.0902381334445908</v>
      </c>
    </row>
    <row r="292" spans="1:6" ht="26.4" x14ac:dyDescent="0.25">
      <c r="A292" s="16" t="s">
        <v>453</v>
      </c>
      <c r="B292" s="16" t="s">
        <v>55</v>
      </c>
      <c r="C292" s="18" t="s">
        <v>56</v>
      </c>
      <c r="D292" s="19">
        <v>0</v>
      </c>
      <c r="E292" s="19">
        <v>109.88200000000001</v>
      </c>
      <c r="F292" s="20" t="s">
        <v>18</v>
      </c>
    </row>
    <row r="293" spans="1:6" ht="79.2" x14ac:dyDescent="0.25">
      <c r="A293" s="16" t="s">
        <v>453</v>
      </c>
      <c r="B293" s="16" t="s">
        <v>455</v>
      </c>
      <c r="C293" s="21" t="s">
        <v>456</v>
      </c>
      <c r="D293" s="19">
        <v>0</v>
      </c>
      <c r="E293" s="19">
        <v>1466.162</v>
      </c>
      <c r="F293" s="20" t="s">
        <v>18</v>
      </c>
    </row>
    <row r="294" spans="1:6" ht="39.6" x14ac:dyDescent="0.25">
      <c r="A294" s="16" t="s">
        <v>453</v>
      </c>
      <c r="B294" s="16" t="s">
        <v>369</v>
      </c>
      <c r="C294" s="18" t="s">
        <v>370</v>
      </c>
      <c r="D294" s="19">
        <v>139.80000000000001</v>
      </c>
      <c r="E294" s="19">
        <v>1754.2629999999999</v>
      </c>
      <c r="F294" s="20">
        <f t="shared" ref="F294:F356" si="5">E294/D294</f>
        <v>12.548376251788268</v>
      </c>
    </row>
    <row r="295" spans="1:6" ht="66" x14ac:dyDescent="0.25">
      <c r="A295" s="16" t="s">
        <v>453</v>
      </c>
      <c r="B295" s="16" t="s">
        <v>371</v>
      </c>
      <c r="C295" s="18" t="s">
        <v>372</v>
      </c>
      <c r="D295" s="19">
        <v>0</v>
      </c>
      <c r="E295" s="19">
        <v>2.3540000000000001</v>
      </c>
      <c r="F295" s="20" t="s">
        <v>18</v>
      </c>
    </row>
    <row r="296" spans="1:6" ht="66" x14ac:dyDescent="0.25">
      <c r="A296" s="16" t="s">
        <v>453</v>
      </c>
      <c r="B296" s="16" t="s">
        <v>71</v>
      </c>
      <c r="C296" s="21" t="s">
        <v>72</v>
      </c>
      <c r="D296" s="19">
        <v>0</v>
      </c>
      <c r="E296" s="19">
        <v>126.914</v>
      </c>
      <c r="F296" s="20" t="s">
        <v>18</v>
      </c>
    </row>
    <row r="297" spans="1:6" ht="66" x14ac:dyDescent="0.25">
      <c r="A297" s="16" t="s">
        <v>453</v>
      </c>
      <c r="B297" s="16" t="s">
        <v>457</v>
      </c>
      <c r="C297" s="18" t="s">
        <v>458</v>
      </c>
      <c r="D297" s="19">
        <v>2976.1</v>
      </c>
      <c r="E297" s="19">
        <v>3053.9</v>
      </c>
      <c r="F297" s="20">
        <f t="shared" si="5"/>
        <v>1.0261415947044792</v>
      </c>
    </row>
    <row r="298" spans="1:6" ht="39.6" x14ac:dyDescent="0.25">
      <c r="A298" s="16" t="s">
        <v>453</v>
      </c>
      <c r="B298" s="16" t="s">
        <v>389</v>
      </c>
      <c r="C298" s="18" t="s">
        <v>390</v>
      </c>
      <c r="D298" s="19">
        <v>0</v>
      </c>
      <c r="E298" s="19">
        <v>-0.502</v>
      </c>
      <c r="F298" s="20" t="s">
        <v>18</v>
      </c>
    </row>
    <row r="299" spans="1:6" ht="18" customHeight="1" x14ac:dyDescent="0.25">
      <c r="A299" s="16" t="s">
        <v>459</v>
      </c>
      <c r="B299" s="17" t="s">
        <v>460</v>
      </c>
      <c r="C299" s="18"/>
      <c r="D299" s="19">
        <f>SUM(D300:D311)</f>
        <v>14834.099999999999</v>
      </c>
      <c r="E299" s="19">
        <f>SUM(E300:E311)</f>
        <v>20406.751</v>
      </c>
      <c r="F299" s="20">
        <f t="shared" si="5"/>
        <v>1.3756649206894926</v>
      </c>
    </row>
    <row r="300" spans="1:6" ht="26.4" x14ac:dyDescent="0.25">
      <c r="A300" s="16" t="s">
        <v>459</v>
      </c>
      <c r="B300" s="16" t="s">
        <v>55</v>
      </c>
      <c r="C300" s="18" t="s">
        <v>56</v>
      </c>
      <c r="D300" s="19">
        <v>0</v>
      </c>
      <c r="E300" s="19">
        <v>550.33199999999999</v>
      </c>
      <c r="F300" s="20" t="s">
        <v>18</v>
      </c>
    </row>
    <row r="301" spans="1:6" ht="79.2" x14ac:dyDescent="0.25">
      <c r="A301" s="16" t="s">
        <v>459</v>
      </c>
      <c r="B301" s="16" t="s">
        <v>455</v>
      </c>
      <c r="C301" s="21" t="s">
        <v>456</v>
      </c>
      <c r="D301" s="19">
        <v>0</v>
      </c>
      <c r="E301" s="19">
        <v>1037.096</v>
      </c>
      <c r="F301" s="20" t="s">
        <v>18</v>
      </c>
    </row>
    <row r="302" spans="1:6" ht="39.6" x14ac:dyDescent="0.25">
      <c r="A302" s="16" t="s">
        <v>459</v>
      </c>
      <c r="B302" s="16" t="s">
        <v>369</v>
      </c>
      <c r="C302" s="18" t="s">
        <v>370</v>
      </c>
      <c r="D302" s="19">
        <v>603.29999999999995</v>
      </c>
      <c r="E302" s="19">
        <v>3243.2869999999998</v>
      </c>
      <c r="F302" s="20">
        <f t="shared" si="5"/>
        <v>5.3759108238024202</v>
      </c>
    </row>
    <row r="303" spans="1:6" ht="66" x14ac:dyDescent="0.25">
      <c r="A303" s="16" t="s">
        <v>459</v>
      </c>
      <c r="B303" s="16" t="s">
        <v>371</v>
      </c>
      <c r="C303" s="18" t="s">
        <v>372</v>
      </c>
      <c r="D303" s="19">
        <v>0</v>
      </c>
      <c r="E303" s="19">
        <v>6</v>
      </c>
      <c r="F303" s="20" t="s">
        <v>18</v>
      </c>
    </row>
    <row r="304" spans="1:6" ht="66" x14ac:dyDescent="0.25">
      <c r="A304" s="16" t="s">
        <v>459</v>
      </c>
      <c r="B304" s="16" t="s">
        <v>71</v>
      </c>
      <c r="C304" s="21" t="s">
        <v>72</v>
      </c>
      <c r="D304" s="19">
        <v>0</v>
      </c>
      <c r="E304" s="19">
        <v>774.76300000000003</v>
      </c>
      <c r="F304" s="20" t="s">
        <v>18</v>
      </c>
    </row>
    <row r="305" spans="1:6" ht="26.4" x14ac:dyDescent="0.25">
      <c r="A305" s="16" t="s">
        <v>459</v>
      </c>
      <c r="B305" s="16" t="s">
        <v>79</v>
      </c>
      <c r="C305" s="18" t="s">
        <v>80</v>
      </c>
      <c r="D305" s="19">
        <v>0</v>
      </c>
      <c r="E305" s="19">
        <v>-0.2</v>
      </c>
      <c r="F305" s="20" t="s">
        <v>18</v>
      </c>
    </row>
    <row r="306" spans="1:6" ht="26.4" x14ac:dyDescent="0.25">
      <c r="A306" s="16" t="s">
        <v>459</v>
      </c>
      <c r="B306" s="16" t="s">
        <v>461</v>
      </c>
      <c r="C306" s="18" t="s">
        <v>462</v>
      </c>
      <c r="D306" s="19">
        <v>0</v>
      </c>
      <c r="E306" s="19">
        <v>102.28400000000001</v>
      </c>
      <c r="F306" s="20" t="s">
        <v>18</v>
      </c>
    </row>
    <row r="307" spans="1:6" ht="52.8" x14ac:dyDescent="0.25">
      <c r="A307" s="16" t="s">
        <v>459</v>
      </c>
      <c r="B307" s="16" t="s">
        <v>463</v>
      </c>
      <c r="C307" s="18" t="s">
        <v>464</v>
      </c>
      <c r="D307" s="19">
        <v>0</v>
      </c>
      <c r="E307" s="19">
        <v>5</v>
      </c>
      <c r="F307" s="20" t="s">
        <v>18</v>
      </c>
    </row>
    <row r="308" spans="1:6" ht="39.6" x14ac:dyDescent="0.25">
      <c r="A308" s="16" t="s">
        <v>459</v>
      </c>
      <c r="B308" s="16" t="s">
        <v>465</v>
      </c>
      <c r="C308" s="18" t="s">
        <v>466</v>
      </c>
      <c r="D308" s="19">
        <v>0</v>
      </c>
      <c r="E308" s="19">
        <v>18.600000000000001</v>
      </c>
      <c r="F308" s="20" t="s">
        <v>18</v>
      </c>
    </row>
    <row r="309" spans="1:6" ht="66" x14ac:dyDescent="0.25">
      <c r="A309" s="16" t="s">
        <v>459</v>
      </c>
      <c r="B309" s="16" t="s">
        <v>457</v>
      </c>
      <c r="C309" s="18" t="s">
        <v>458</v>
      </c>
      <c r="D309" s="19">
        <v>14230.8</v>
      </c>
      <c r="E309" s="19">
        <v>14600.8</v>
      </c>
      <c r="F309" s="20">
        <f t="shared" si="5"/>
        <v>1.0259999437839054</v>
      </c>
    </row>
    <row r="310" spans="1:6" ht="26.4" x14ac:dyDescent="0.25">
      <c r="A310" s="16" t="s">
        <v>459</v>
      </c>
      <c r="B310" s="16" t="s">
        <v>403</v>
      </c>
      <c r="C310" s="18" t="s">
        <v>404</v>
      </c>
      <c r="D310" s="19">
        <v>0</v>
      </c>
      <c r="E310" s="19">
        <v>70</v>
      </c>
      <c r="F310" s="20" t="s">
        <v>18</v>
      </c>
    </row>
    <row r="311" spans="1:6" ht="39.6" x14ac:dyDescent="0.25">
      <c r="A311" s="16" t="s">
        <v>459</v>
      </c>
      <c r="B311" s="16" t="s">
        <v>389</v>
      </c>
      <c r="C311" s="18" t="s">
        <v>390</v>
      </c>
      <c r="D311" s="19">
        <v>0</v>
      </c>
      <c r="E311" s="19">
        <v>-1.2110000000000001</v>
      </c>
      <c r="F311" s="20" t="s">
        <v>18</v>
      </c>
    </row>
    <row r="312" spans="1:6" ht="18" customHeight="1" x14ac:dyDescent="0.25">
      <c r="A312" s="16" t="s">
        <v>467</v>
      </c>
      <c r="B312" s="17" t="s">
        <v>468</v>
      </c>
      <c r="C312" s="18"/>
      <c r="D312" s="19">
        <f>SUM(D313:D321)</f>
        <v>11988.9</v>
      </c>
      <c r="E312" s="19">
        <f>SUM(E313:E321)</f>
        <v>16623.635999999999</v>
      </c>
      <c r="F312" s="20">
        <f t="shared" si="5"/>
        <v>1.3865855916722969</v>
      </c>
    </row>
    <row r="313" spans="1:6" ht="26.4" x14ac:dyDescent="0.25">
      <c r="A313" s="16" t="s">
        <v>467</v>
      </c>
      <c r="B313" s="16" t="s">
        <v>55</v>
      </c>
      <c r="C313" s="18" t="s">
        <v>56</v>
      </c>
      <c r="D313" s="19">
        <v>0</v>
      </c>
      <c r="E313" s="19">
        <v>237.71700000000001</v>
      </c>
      <c r="F313" s="20" t="s">
        <v>18</v>
      </c>
    </row>
    <row r="314" spans="1:6" ht="79.2" x14ac:dyDescent="0.25">
      <c r="A314" s="16" t="s">
        <v>467</v>
      </c>
      <c r="B314" s="16" t="s">
        <v>455</v>
      </c>
      <c r="C314" s="21" t="s">
        <v>456</v>
      </c>
      <c r="D314" s="19">
        <v>0</v>
      </c>
      <c r="E314" s="19">
        <v>477.84100000000001</v>
      </c>
      <c r="F314" s="20" t="s">
        <v>18</v>
      </c>
    </row>
    <row r="315" spans="1:6" ht="39.6" x14ac:dyDescent="0.25">
      <c r="A315" s="16" t="s">
        <v>467</v>
      </c>
      <c r="B315" s="16" t="s">
        <v>369</v>
      </c>
      <c r="C315" s="18" t="s">
        <v>370</v>
      </c>
      <c r="D315" s="19">
        <v>169.8</v>
      </c>
      <c r="E315" s="19">
        <v>2503.556</v>
      </c>
      <c r="F315" s="20">
        <f t="shared" si="5"/>
        <v>14.744146054181389</v>
      </c>
    </row>
    <row r="316" spans="1:6" ht="66" x14ac:dyDescent="0.25">
      <c r="A316" s="16" t="s">
        <v>467</v>
      </c>
      <c r="B316" s="16" t="s">
        <v>371</v>
      </c>
      <c r="C316" s="18" t="s">
        <v>372</v>
      </c>
      <c r="D316" s="19">
        <v>0</v>
      </c>
      <c r="E316" s="19">
        <v>264.99900000000002</v>
      </c>
      <c r="F316" s="20" t="s">
        <v>18</v>
      </c>
    </row>
    <row r="317" spans="1:6" ht="66" x14ac:dyDescent="0.25">
      <c r="A317" s="16" t="s">
        <v>467</v>
      </c>
      <c r="B317" s="16" t="s">
        <v>71</v>
      </c>
      <c r="C317" s="21" t="s">
        <v>72</v>
      </c>
      <c r="D317" s="19">
        <v>0</v>
      </c>
      <c r="E317" s="19">
        <v>84.992000000000004</v>
      </c>
      <c r="F317" s="20" t="s">
        <v>18</v>
      </c>
    </row>
    <row r="318" spans="1:6" ht="66" x14ac:dyDescent="0.25">
      <c r="A318" s="16" t="s">
        <v>467</v>
      </c>
      <c r="B318" s="16" t="s">
        <v>377</v>
      </c>
      <c r="C318" s="21" t="s">
        <v>378</v>
      </c>
      <c r="D318" s="19">
        <v>0</v>
      </c>
      <c r="E318" s="19">
        <v>1.05</v>
      </c>
      <c r="F318" s="20" t="s">
        <v>18</v>
      </c>
    </row>
    <row r="319" spans="1:6" ht="26.4" x14ac:dyDescent="0.25">
      <c r="A319" s="16" t="s">
        <v>467</v>
      </c>
      <c r="B319" s="16" t="s">
        <v>81</v>
      </c>
      <c r="C319" s="18" t="s">
        <v>82</v>
      </c>
      <c r="D319" s="19">
        <v>0</v>
      </c>
      <c r="E319" s="19">
        <v>86.87</v>
      </c>
      <c r="F319" s="20" t="s">
        <v>18</v>
      </c>
    </row>
    <row r="320" spans="1:6" ht="39.6" x14ac:dyDescent="0.25">
      <c r="A320" s="16" t="s">
        <v>467</v>
      </c>
      <c r="B320" s="16" t="s">
        <v>469</v>
      </c>
      <c r="C320" s="18" t="s">
        <v>470</v>
      </c>
      <c r="D320" s="19">
        <v>0</v>
      </c>
      <c r="E320" s="19">
        <v>840.11099999999999</v>
      </c>
      <c r="F320" s="20" t="s">
        <v>18</v>
      </c>
    </row>
    <row r="321" spans="1:6" ht="66" x14ac:dyDescent="0.25">
      <c r="A321" s="16" t="s">
        <v>467</v>
      </c>
      <c r="B321" s="16" t="s">
        <v>457</v>
      </c>
      <c r="C321" s="18" t="s">
        <v>458</v>
      </c>
      <c r="D321" s="19">
        <v>11819.1</v>
      </c>
      <c r="E321" s="19">
        <v>12126.5</v>
      </c>
      <c r="F321" s="20">
        <f t="shared" si="5"/>
        <v>1.026008748551074</v>
      </c>
    </row>
    <row r="322" spans="1:6" ht="18" customHeight="1" x14ac:dyDescent="0.25">
      <c r="A322" s="16" t="s">
        <v>471</v>
      </c>
      <c r="B322" s="17" t="s">
        <v>472</v>
      </c>
      <c r="C322" s="18"/>
      <c r="D322" s="19">
        <f>SUM(D323:D331)</f>
        <v>12921.800000000001</v>
      </c>
      <c r="E322" s="19">
        <f>SUM(E323:E331)</f>
        <v>17775.927</v>
      </c>
      <c r="F322" s="20">
        <f t="shared" si="5"/>
        <v>1.3756540884396908</v>
      </c>
    </row>
    <row r="323" spans="1:6" ht="26.4" x14ac:dyDescent="0.25">
      <c r="A323" s="16" t="s">
        <v>471</v>
      </c>
      <c r="B323" s="16" t="s">
        <v>55</v>
      </c>
      <c r="C323" s="18" t="s">
        <v>56</v>
      </c>
      <c r="D323" s="19">
        <v>0</v>
      </c>
      <c r="E323" s="19">
        <v>491.94799999999998</v>
      </c>
      <c r="F323" s="20" t="s">
        <v>18</v>
      </c>
    </row>
    <row r="324" spans="1:6" ht="66" x14ac:dyDescent="0.25">
      <c r="A324" s="16" t="s">
        <v>471</v>
      </c>
      <c r="B324" s="16" t="s">
        <v>57</v>
      </c>
      <c r="C324" s="21" t="s">
        <v>58</v>
      </c>
      <c r="D324" s="19">
        <v>0</v>
      </c>
      <c r="E324" s="19">
        <v>1.4419999999999999</v>
      </c>
      <c r="F324" s="20" t="s">
        <v>18</v>
      </c>
    </row>
    <row r="325" spans="1:6" ht="79.2" x14ac:dyDescent="0.25">
      <c r="A325" s="16" t="s">
        <v>471</v>
      </c>
      <c r="B325" s="16" t="s">
        <v>455</v>
      </c>
      <c r="C325" s="21" t="s">
        <v>456</v>
      </c>
      <c r="D325" s="19">
        <v>0</v>
      </c>
      <c r="E325" s="19">
        <v>740.96900000000005</v>
      </c>
      <c r="F325" s="20" t="s">
        <v>18</v>
      </c>
    </row>
    <row r="326" spans="1:6" ht="39.6" x14ac:dyDescent="0.25">
      <c r="A326" s="16" t="s">
        <v>471</v>
      </c>
      <c r="B326" s="16" t="s">
        <v>369</v>
      </c>
      <c r="C326" s="18" t="s">
        <v>370</v>
      </c>
      <c r="D326" s="19">
        <v>1102.7</v>
      </c>
      <c r="E326" s="19">
        <v>3174.4270000000001</v>
      </c>
      <c r="F326" s="20">
        <f t="shared" si="5"/>
        <v>2.8787766391584295</v>
      </c>
    </row>
    <row r="327" spans="1:6" ht="66" x14ac:dyDescent="0.25">
      <c r="A327" s="16" t="s">
        <v>471</v>
      </c>
      <c r="B327" s="16" t="s">
        <v>371</v>
      </c>
      <c r="C327" s="18" t="s">
        <v>372</v>
      </c>
      <c r="D327" s="19">
        <v>0</v>
      </c>
      <c r="E327" s="19">
        <v>319.92200000000003</v>
      </c>
      <c r="F327" s="20" t="s">
        <v>18</v>
      </c>
    </row>
    <row r="328" spans="1:6" ht="66" x14ac:dyDescent="0.25">
      <c r="A328" s="16" t="s">
        <v>471</v>
      </c>
      <c r="B328" s="16" t="s">
        <v>71</v>
      </c>
      <c r="C328" s="21" t="s">
        <v>72</v>
      </c>
      <c r="D328" s="19">
        <v>0</v>
      </c>
      <c r="E328" s="19">
        <v>910.76199999999994</v>
      </c>
      <c r="F328" s="20" t="s">
        <v>18</v>
      </c>
    </row>
    <row r="329" spans="1:6" ht="26.4" x14ac:dyDescent="0.25">
      <c r="A329" s="16" t="s">
        <v>471</v>
      </c>
      <c r="B329" s="16" t="s">
        <v>81</v>
      </c>
      <c r="C329" s="18" t="s">
        <v>82</v>
      </c>
      <c r="D329" s="19">
        <v>0</v>
      </c>
      <c r="E329" s="19">
        <v>10.84</v>
      </c>
      <c r="F329" s="20" t="s">
        <v>18</v>
      </c>
    </row>
    <row r="330" spans="1:6" ht="66" x14ac:dyDescent="0.25">
      <c r="A330" s="16" t="s">
        <v>471</v>
      </c>
      <c r="B330" s="16" t="s">
        <v>457</v>
      </c>
      <c r="C330" s="18" t="s">
        <v>458</v>
      </c>
      <c r="D330" s="19">
        <v>11819.1</v>
      </c>
      <c r="E330" s="19">
        <v>12126.5</v>
      </c>
      <c r="F330" s="20">
        <f t="shared" si="5"/>
        <v>1.026008748551074</v>
      </c>
    </row>
    <row r="331" spans="1:6" ht="39.6" x14ac:dyDescent="0.25">
      <c r="A331" s="16" t="s">
        <v>471</v>
      </c>
      <c r="B331" s="16" t="s">
        <v>389</v>
      </c>
      <c r="C331" s="18" t="s">
        <v>390</v>
      </c>
      <c r="D331" s="19">
        <v>0</v>
      </c>
      <c r="E331" s="19">
        <v>-0.88300000000000001</v>
      </c>
      <c r="F331" s="20" t="s">
        <v>18</v>
      </c>
    </row>
    <row r="332" spans="1:6" ht="18" customHeight="1" x14ac:dyDescent="0.25">
      <c r="A332" s="16" t="s">
        <v>473</v>
      </c>
      <c r="B332" s="17" t="s">
        <v>474</v>
      </c>
      <c r="C332" s="18"/>
      <c r="D332" s="19">
        <f>SUM(D333:D344)</f>
        <v>11892.1</v>
      </c>
      <c r="E332" s="19">
        <f>SUM(E333:E344)</f>
        <v>15238.992999999999</v>
      </c>
      <c r="F332" s="20">
        <f t="shared" si="5"/>
        <v>1.2814383498288779</v>
      </c>
    </row>
    <row r="333" spans="1:6" ht="66" x14ac:dyDescent="0.25">
      <c r="A333" s="16" t="s">
        <v>473</v>
      </c>
      <c r="B333" s="16" t="s">
        <v>53</v>
      </c>
      <c r="C333" s="18" t="s">
        <v>54</v>
      </c>
      <c r="D333" s="19">
        <v>0</v>
      </c>
      <c r="E333" s="19">
        <v>144.61000000000001</v>
      </c>
      <c r="F333" s="20" t="s">
        <v>18</v>
      </c>
    </row>
    <row r="334" spans="1:6" ht="26.4" x14ac:dyDescent="0.25">
      <c r="A334" s="16" t="s">
        <v>473</v>
      </c>
      <c r="B334" s="16" t="s">
        <v>55</v>
      </c>
      <c r="C334" s="18" t="s">
        <v>56</v>
      </c>
      <c r="D334" s="19">
        <v>0</v>
      </c>
      <c r="E334" s="19">
        <v>693.18799999999999</v>
      </c>
      <c r="F334" s="20" t="s">
        <v>18</v>
      </c>
    </row>
    <row r="335" spans="1:6" ht="66" x14ac:dyDescent="0.25">
      <c r="A335" s="16" t="s">
        <v>473</v>
      </c>
      <c r="B335" s="16" t="s">
        <v>475</v>
      </c>
      <c r="C335" s="18" t="s">
        <v>476</v>
      </c>
      <c r="D335" s="19">
        <v>0</v>
      </c>
      <c r="E335" s="19">
        <v>-18.36</v>
      </c>
      <c r="F335" s="20" t="s">
        <v>18</v>
      </c>
    </row>
    <row r="336" spans="1:6" ht="66" x14ac:dyDescent="0.25">
      <c r="A336" s="16" t="s">
        <v>473</v>
      </c>
      <c r="B336" s="16" t="s">
        <v>477</v>
      </c>
      <c r="C336" s="18" t="s">
        <v>478</v>
      </c>
      <c r="D336" s="19">
        <v>0</v>
      </c>
      <c r="E336" s="19">
        <v>41</v>
      </c>
      <c r="F336" s="20" t="s">
        <v>18</v>
      </c>
    </row>
    <row r="337" spans="1:6" ht="79.2" x14ac:dyDescent="0.25">
      <c r="A337" s="16" t="s">
        <v>473</v>
      </c>
      <c r="B337" s="16" t="s">
        <v>455</v>
      </c>
      <c r="C337" s="21" t="s">
        <v>456</v>
      </c>
      <c r="D337" s="19">
        <v>0</v>
      </c>
      <c r="E337" s="19">
        <v>1E-3</v>
      </c>
      <c r="F337" s="20" t="s">
        <v>18</v>
      </c>
    </row>
    <row r="338" spans="1:6" ht="39.6" x14ac:dyDescent="0.25">
      <c r="A338" s="16" t="s">
        <v>473</v>
      </c>
      <c r="B338" s="16" t="s">
        <v>369</v>
      </c>
      <c r="C338" s="18" t="s">
        <v>370</v>
      </c>
      <c r="D338" s="19">
        <v>1278.9000000000001</v>
      </c>
      <c r="E338" s="19">
        <v>2665.4670000000001</v>
      </c>
      <c r="F338" s="20">
        <f t="shared" si="5"/>
        <v>2.0841871921182267</v>
      </c>
    </row>
    <row r="339" spans="1:6" ht="66" x14ac:dyDescent="0.25">
      <c r="A339" s="16" t="s">
        <v>473</v>
      </c>
      <c r="B339" s="16" t="s">
        <v>371</v>
      </c>
      <c r="C339" s="18" t="s">
        <v>372</v>
      </c>
      <c r="D339" s="19">
        <v>0</v>
      </c>
      <c r="E339" s="19">
        <v>5.9610000000000003</v>
      </c>
      <c r="F339" s="20" t="s">
        <v>18</v>
      </c>
    </row>
    <row r="340" spans="1:6" ht="66" x14ac:dyDescent="0.25">
      <c r="A340" s="16" t="s">
        <v>473</v>
      </c>
      <c r="B340" s="16" t="s">
        <v>71</v>
      </c>
      <c r="C340" s="21" t="s">
        <v>72</v>
      </c>
      <c r="D340" s="19">
        <v>0</v>
      </c>
      <c r="E340" s="19">
        <v>1.8460000000000001</v>
      </c>
      <c r="F340" s="20" t="s">
        <v>18</v>
      </c>
    </row>
    <row r="341" spans="1:6" ht="132" x14ac:dyDescent="0.25">
      <c r="A341" s="16" t="s">
        <v>473</v>
      </c>
      <c r="B341" s="16" t="s">
        <v>375</v>
      </c>
      <c r="C341" s="21" t="s">
        <v>376</v>
      </c>
      <c r="D341" s="19">
        <v>0</v>
      </c>
      <c r="E341" s="19">
        <v>15.334</v>
      </c>
      <c r="F341" s="20" t="s">
        <v>18</v>
      </c>
    </row>
    <row r="342" spans="1:6" ht="26.4" x14ac:dyDescent="0.25">
      <c r="A342" s="16" t="s">
        <v>473</v>
      </c>
      <c r="B342" s="16" t="s">
        <v>81</v>
      </c>
      <c r="C342" s="18" t="s">
        <v>82</v>
      </c>
      <c r="D342" s="19">
        <v>0</v>
      </c>
      <c r="E342" s="19">
        <v>770.64599999999996</v>
      </c>
      <c r="F342" s="20" t="s">
        <v>18</v>
      </c>
    </row>
    <row r="343" spans="1:6" ht="66" x14ac:dyDescent="0.25">
      <c r="A343" s="16" t="s">
        <v>473</v>
      </c>
      <c r="B343" s="16" t="s">
        <v>457</v>
      </c>
      <c r="C343" s="18" t="s">
        <v>458</v>
      </c>
      <c r="D343" s="19">
        <v>10613.2</v>
      </c>
      <c r="E343" s="19">
        <v>10889.3</v>
      </c>
      <c r="F343" s="20">
        <f t="shared" si="5"/>
        <v>1.0260147740549503</v>
      </c>
    </row>
    <row r="344" spans="1:6" ht="26.4" x14ac:dyDescent="0.25">
      <c r="A344" s="16" t="s">
        <v>473</v>
      </c>
      <c r="B344" s="16" t="s">
        <v>403</v>
      </c>
      <c r="C344" s="18" t="s">
        <v>404</v>
      </c>
      <c r="D344" s="19">
        <v>0</v>
      </c>
      <c r="E344" s="19">
        <v>30</v>
      </c>
      <c r="F344" s="20" t="s">
        <v>18</v>
      </c>
    </row>
    <row r="345" spans="1:6" ht="18" customHeight="1" x14ac:dyDescent="0.25">
      <c r="A345" s="16" t="s">
        <v>479</v>
      </c>
      <c r="B345" s="17" t="s">
        <v>480</v>
      </c>
      <c r="C345" s="18"/>
      <c r="D345" s="19">
        <f>SUM(D346:D355)</f>
        <v>10497.5</v>
      </c>
      <c r="E345" s="19">
        <f>SUM(E346:E355)</f>
        <v>14850.055999999999</v>
      </c>
      <c r="F345" s="20">
        <f t="shared" si="5"/>
        <v>1.4146278637770897</v>
      </c>
    </row>
    <row r="346" spans="1:6" ht="26.4" x14ac:dyDescent="0.25">
      <c r="A346" s="16" t="s">
        <v>479</v>
      </c>
      <c r="B346" s="16" t="s">
        <v>55</v>
      </c>
      <c r="C346" s="18" t="s">
        <v>56</v>
      </c>
      <c r="D346" s="19">
        <v>0</v>
      </c>
      <c r="E346" s="19">
        <v>164.00800000000001</v>
      </c>
      <c r="F346" s="20" t="s">
        <v>18</v>
      </c>
    </row>
    <row r="347" spans="1:6" ht="79.2" x14ac:dyDescent="0.25">
      <c r="A347" s="16" t="s">
        <v>479</v>
      </c>
      <c r="B347" s="16" t="s">
        <v>455</v>
      </c>
      <c r="C347" s="21" t="s">
        <v>456</v>
      </c>
      <c r="D347" s="19">
        <v>0</v>
      </c>
      <c r="E347" s="19">
        <v>1316.328</v>
      </c>
      <c r="F347" s="20" t="s">
        <v>18</v>
      </c>
    </row>
    <row r="348" spans="1:6" ht="39.6" x14ac:dyDescent="0.25">
      <c r="A348" s="16" t="s">
        <v>479</v>
      </c>
      <c r="B348" s="16" t="s">
        <v>369</v>
      </c>
      <c r="C348" s="18" t="s">
        <v>370</v>
      </c>
      <c r="D348" s="19">
        <v>286.2</v>
      </c>
      <c r="E348" s="19">
        <v>2910.386</v>
      </c>
      <c r="F348" s="20">
        <f t="shared" si="5"/>
        <v>10.169063591893782</v>
      </c>
    </row>
    <row r="349" spans="1:6" ht="66" x14ac:dyDescent="0.25">
      <c r="A349" s="16" t="s">
        <v>479</v>
      </c>
      <c r="B349" s="16" t="s">
        <v>371</v>
      </c>
      <c r="C349" s="18" t="s">
        <v>372</v>
      </c>
      <c r="D349" s="19">
        <v>0</v>
      </c>
      <c r="E349" s="19">
        <v>33.298999999999999</v>
      </c>
      <c r="F349" s="20" t="s">
        <v>18</v>
      </c>
    </row>
    <row r="350" spans="1:6" ht="66" x14ac:dyDescent="0.25">
      <c r="A350" s="16" t="s">
        <v>479</v>
      </c>
      <c r="B350" s="16" t="s">
        <v>71</v>
      </c>
      <c r="C350" s="21" t="s">
        <v>72</v>
      </c>
      <c r="D350" s="19">
        <v>0</v>
      </c>
      <c r="E350" s="19">
        <v>-17.135999999999999</v>
      </c>
      <c r="F350" s="20" t="s">
        <v>18</v>
      </c>
    </row>
    <row r="351" spans="1:6" ht="66" x14ac:dyDescent="0.25">
      <c r="A351" s="16" t="s">
        <v>479</v>
      </c>
      <c r="B351" s="16" t="s">
        <v>377</v>
      </c>
      <c r="C351" s="21" t="s">
        <v>378</v>
      </c>
      <c r="D351" s="19">
        <v>0</v>
      </c>
      <c r="E351" s="19">
        <v>-60.124000000000002</v>
      </c>
      <c r="F351" s="20" t="s">
        <v>18</v>
      </c>
    </row>
    <row r="352" spans="1:6" ht="26.4" x14ac:dyDescent="0.25">
      <c r="A352" s="16" t="s">
        <v>479</v>
      </c>
      <c r="B352" s="16" t="s">
        <v>79</v>
      </c>
      <c r="C352" s="18" t="s">
        <v>80</v>
      </c>
      <c r="D352" s="19">
        <v>0</v>
      </c>
      <c r="E352" s="19">
        <v>-1.877</v>
      </c>
      <c r="F352" s="20" t="s">
        <v>18</v>
      </c>
    </row>
    <row r="353" spans="1:6" ht="39.6" x14ac:dyDescent="0.25">
      <c r="A353" s="16" t="s">
        <v>479</v>
      </c>
      <c r="B353" s="16" t="s">
        <v>481</v>
      </c>
      <c r="C353" s="18" t="s">
        <v>482</v>
      </c>
      <c r="D353" s="19">
        <v>0</v>
      </c>
      <c r="E353" s="19">
        <v>31.57</v>
      </c>
      <c r="F353" s="20" t="s">
        <v>18</v>
      </c>
    </row>
    <row r="354" spans="1:6" ht="66" x14ac:dyDescent="0.25">
      <c r="A354" s="16" t="s">
        <v>479</v>
      </c>
      <c r="B354" s="16" t="s">
        <v>457</v>
      </c>
      <c r="C354" s="18" t="s">
        <v>458</v>
      </c>
      <c r="D354" s="19">
        <v>10211.299999999999</v>
      </c>
      <c r="E354" s="19">
        <v>10476.9</v>
      </c>
      <c r="F354" s="20">
        <f t="shared" si="5"/>
        <v>1.0260104002428683</v>
      </c>
    </row>
    <row r="355" spans="1:6" ht="39.6" x14ac:dyDescent="0.25">
      <c r="A355" s="16" t="s">
        <v>479</v>
      </c>
      <c r="B355" s="16" t="s">
        <v>389</v>
      </c>
      <c r="C355" s="18" t="s">
        <v>390</v>
      </c>
      <c r="D355" s="19">
        <v>0</v>
      </c>
      <c r="E355" s="19">
        <v>-3.298</v>
      </c>
      <c r="F355" s="20" t="s">
        <v>18</v>
      </c>
    </row>
    <row r="356" spans="1:6" ht="18" customHeight="1" x14ac:dyDescent="0.25">
      <c r="A356" s="16" t="s">
        <v>483</v>
      </c>
      <c r="B356" s="17" t="s">
        <v>484</v>
      </c>
      <c r="C356" s="18"/>
      <c r="D356" s="19">
        <f>SUM(D357:D364)</f>
        <v>8169.6</v>
      </c>
      <c r="E356" s="19">
        <f>SUM(E357:E364)</f>
        <v>12808.489000000001</v>
      </c>
      <c r="F356" s="20">
        <f t="shared" si="5"/>
        <v>1.5678232716412066</v>
      </c>
    </row>
    <row r="357" spans="1:6" ht="26.4" x14ac:dyDescent="0.25">
      <c r="A357" s="16" t="s">
        <v>483</v>
      </c>
      <c r="B357" s="16" t="s">
        <v>55</v>
      </c>
      <c r="C357" s="18" t="s">
        <v>56</v>
      </c>
      <c r="D357" s="19">
        <v>0</v>
      </c>
      <c r="E357" s="19">
        <v>126.843</v>
      </c>
      <c r="F357" s="20" t="s">
        <v>18</v>
      </c>
    </row>
    <row r="358" spans="1:6" ht="79.2" x14ac:dyDescent="0.25">
      <c r="A358" s="16" t="s">
        <v>483</v>
      </c>
      <c r="B358" s="16" t="s">
        <v>455</v>
      </c>
      <c r="C358" s="21" t="s">
        <v>456</v>
      </c>
      <c r="D358" s="19">
        <v>0</v>
      </c>
      <c r="E358" s="19">
        <v>688.40800000000002</v>
      </c>
      <c r="F358" s="20" t="s">
        <v>18</v>
      </c>
    </row>
    <row r="359" spans="1:6" ht="39.6" x14ac:dyDescent="0.25">
      <c r="A359" s="16" t="s">
        <v>483</v>
      </c>
      <c r="B359" s="16" t="s">
        <v>369</v>
      </c>
      <c r="C359" s="18" t="s">
        <v>370</v>
      </c>
      <c r="D359" s="19">
        <v>370</v>
      </c>
      <c r="E359" s="19">
        <v>2837.337</v>
      </c>
      <c r="F359" s="20">
        <f t="shared" ref="F359:F420" si="6">E359/D359</f>
        <v>7.6684783783783788</v>
      </c>
    </row>
    <row r="360" spans="1:6" ht="66" x14ac:dyDescent="0.25">
      <c r="A360" s="16" t="s">
        <v>483</v>
      </c>
      <c r="B360" s="16" t="s">
        <v>371</v>
      </c>
      <c r="C360" s="18" t="s">
        <v>372</v>
      </c>
      <c r="D360" s="19">
        <v>0</v>
      </c>
      <c r="E360" s="19">
        <v>563.75599999999997</v>
      </c>
      <c r="F360" s="20" t="s">
        <v>18</v>
      </c>
    </row>
    <row r="361" spans="1:6" ht="66" x14ac:dyDescent="0.25">
      <c r="A361" s="16" t="s">
        <v>483</v>
      </c>
      <c r="B361" s="16" t="s">
        <v>71</v>
      </c>
      <c r="C361" s="21" t="s">
        <v>72</v>
      </c>
      <c r="D361" s="19">
        <v>0</v>
      </c>
      <c r="E361" s="19">
        <v>582.48900000000003</v>
      </c>
      <c r="F361" s="20" t="s">
        <v>18</v>
      </c>
    </row>
    <row r="362" spans="1:6" ht="26.4" x14ac:dyDescent="0.25">
      <c r="A362" s="16" t="s">
        <v>483</v>
      </c>
      <c r="B362" s="16" t="s">
        <v>81</v>
      </c>
      <c r="C362" s="18" t="s">
        <v>82</v>
      </c>
      <c r="D362" s="19">
        <v>0</v>
      </c>
      <c r="E362" s="19">
        <v>9.17</v>
      </c>
      <c r="F362" s="20" t="s">
        <v>18</v>
      </c>
    </row>
    <row r="363" spans="1:6" ht="66" x14ac:dyDescent="0.25">
      <c r="A363" s="16" t="s">
        <v>483</v>
      </c>
      <c r="B363" s="16" t="s">
        <v>457</v>
      </c>
      <c r="C363" s="18" t="s">
        <v>458</v>
      </c>
      <c r="D363" s="19">
        <v>7799.6</v>
      </c>
      <c r="E363" s="19">
        <v>8002.6</v>
      </c>
      <c r="F363" s="20">
        <f t="shared" si="6"/>
        <v>1.0260269757423457</v>
      </c>
    </row>
    <row r="364" spans="1:6" ht="39.6" x14ac:dyDescent="0.25">
      <c r="A364" s="16" t="s">
        <v>483</v>
      </c>
      <c r="B364" s="16" t="s">
        <v>389</v>
      </c>
      <c r="C364" s="18" t="s">
        <v>390</v>
      </c>
      <c r="D364" s="19">
        <v>0</v>
      </c>
      <c r="E364" s="19">
        <v>-2.1139999999999999</v>
      </c>
      <c r="F364" s="20" t="s">
        <v>18</v>
      </c>
    </row>
    <row r="365" spans="1:6" ht="18" customHeight="1" x14ac:dyDescent="0.25">
      <c r="A365" s="16" t="s">
        <v>485</v>
      </c>
      <c r="B365" s="17" t="s">
        <v>486</v>
      </c>
      <c r="C365" s="18"/>
      <c r="D365" s="19">
        <f>SUM(D366:D370)</f>
        <v>805</v>
      </c>
      <c r="E365" s="19">
        <f>SUM(E366:E370)</f>
        <v>1023.4639999999999</v>
      </c>
      <c r="F365" s="20">
        <f t="shared" si="6"/>
        <v>1.2713838509316771</v>
      </c>
    </row>
    <row r="366" spans="1:6" ht="26.4" x14ac:dyDescent="0.25">
      <c r="A366" s="16" t="s">
        <v>485</v>
      </c>
      <c r="B366" s="16" t="s">
        <v>55</v>
      </c>
      <c r="C366" s="18" t="s">
        <v>56</v>
      </c>
      <c r="D366" s="19">
        <v>0</v>
      </c>
      <c r="E366" s="19">
        <v>52.180999999999997</v>
      </c>
      <c r="F366" s="20" t="s">
        <v>18</v>
      </c>
    </row>
    <row r="367" spans="1:6" ht="39.6" x14ac:dyDescent="0.25">
      <c r="A367" s="16" t="s">
        <v>485</v>
      </c>
      <c r="B367" s="16" t="s">
        <v>369</v>
      </c>
      <c r="C367" s="18" t="s">
        <v>370</v>
      </c>
      <c r="D367" s="19">
        <v>1.3</v>
      </c>
      <c r="E367" s="19">
        <v>121.5</v>
      </c>
      <c r="F367" s="20">
        <f t="shared" si="6"/>
        <v>93.461538461538453</v>
      </c>
    </row>
    <row r="368" spans="1:6" ht="66" x14ac:dyDescent="0.25">
      <c r="A368" s="16" t="s">
        <v>485</v>
      </c>
      <c r="B368" s="16" t="s">
        <v>371</v>
      </c>
      <c r="C368" s="18" t="s">
        <v>372</v>
      </c>
      <c r="D368" s="19">
        <v>0</v>
      </c>
      <c r="E368" s="19">
        <v>2</v>
      </c>
      <c r="F368" s="20" t="s">
        <v>18</v>
      </c>
    </row>
    <row r="369" spans="1:6" ht="39.6" x14ac:dyDescent="0.25">
      <c r="A369" s="16" t="s">
        <v>485</v>
      </c>
      <c r="B369" s="16" t="s">
        <v>487</v>
      </c>
      <c r="C369" s="18" t="s">
        <v>488</v>
      </c>
      <c r="D369" s="19">
        <v>0</v>
      </c>
      <c r="E369" s="19">
        <v>22.683</v>
      </c>
      <c r="F369" s="20" t="s">
        <v>18</v>
      </c>
    </row>
    <row r="370" spans="1:6" ht="66" x14ac:dyDescent="0.25">
      <c r="A370" s="16" t="s">
        <v>485</v>
      </c>
      <c r="B370" s="16" t="s">
        <v>457</v>
      </c>
      <c r="C370" s="18" t="s">
        <v>458</v>
      </c>
      <c r="D370" s="19">
        <v>803.7</v>
      </c>
      <c r="E370" s="19">
        <v>825.1</v>
      </c>
      <c r="F370" s="20">
        <f t="shared" si="6"/>
        <v>1.0266268508149807</v>
      </c>
    </row>
    <row r="371" spans="1:6" ht="18" customHeight="1" x14ac:dyDescent="0.25">
      <c r="A371" s="16" t="s">
        <v>489</v>
      </c>
      <c r="B371" s="17" t="s">
        <v>490</v>
      </c>
      <c r="C371" s="18"/>
      <c r="D371" s="19">
        <f>SUM(D372:D383)</f>
        <v>350655.6</v>
      </c>
      <c r="E371" s="19">
        <f>SUM(E372:E383)</f>
        <v>379993.95399999997</v>
      </c>
      <c r="F371" s="20">
        <f t="shared" si="6"/>
        <v>1.0836671480506799</v>
      </c>
    </row>
    <row r="372" spans="1:6" ht="92.4" x14ac:dyDescent="0.25">
      <c r="A372" s="16" t="s">
        <v>489</v>
      </c>
      <c r="B372" s="16" t="s">
        <v>411</v>
      </c>
      <c r="C372" s="21" t="s">
        <v>412</v>
      </c>
      <c r="D372" s="19">
        <v>0</v>
      </c>
      <c r="E372" s="19">
        <v>0.436</v>
      </c>
      <c r="F372" s="20" t="s">
        <v>18</v>
      </c>
    </row>
    <row r="373" spans="1:6" ht="39.6" x14ac:dyDescent="0.25">
      <c r="A373" s="16" t="s">
        <v>489</v>
      </c>
      <c r="B373" s="16" t="s">
        <v>491</v>
      </c>
      <c r="C373" s="18" t="s">
        <v>492</v>
      </c>
      <c r="D373" s="19">
        <v>371</v>
      </c>
      <c r="E373" s="19">
        <v>0</v>
      </c>
      <c r="F373" s="20">
        <f t="shared" si="6"/>
        <v>0</v>
      </c>
    </row>
    <row r="374" spans="1:6" ht="26.4" x14ac:dyDescent="0.25">
      <c r="A374" s="16" t="s">
        <v>489</v>
      </c>
      <c r="B374" s="16" t="s">
        <v>351</v>
      </c>
      <c r="C374" s="18" t="s">
        <v>352</v>
      </c>
      <c r="D374" s="19">
        <v>0</v>
      </c>
      <c r="E374" s="19">
        <v>59.152999999999999</v>
      </c>
      <c r="F374" s="20" t="s">
        <v>18</v>
      </c>
    </row>
    <row r="375" spans="1:6" ht="26.4" x14ac:dyDescent="0.25">
      <c r="A375" s="16" t="s">
        <v>489</v>
      </c>
      <c r="B375" s="16" t="s">
        <v>55</v>
      </c>
      <c r="C375" s="18" t="s">
        <v>56</v>
      </c>
      <c r="D375" s="19">
        <v>0</v>
      </c>
      <c r="E375" s="19">
        <v>840.03700000000003</v>
      </c>
      <c r="F375" s="20" t="s">
        <v>18</v>
      </c>
    </row>
    <row r="376" spans="1:6" ht="79.2" x14ac:dyDescent="0.25">
      <c r="A376" s="16" t="s">
        <v>489</v>
      </c>
      <c r="B376" s="16" t="s">
        <v>413</v>
      </c>
      <c r="C376" s="21" t="s">
        <v>414</v>
      </c>
      <c r="D376" s="19">
        <v>0</v>
      </c>
      <c r="E376" s="19">
        <v>1805.502</v>
      </c>
      <c r="F376" s="20" t="s">
        <v>18</v>
      </c>
    </row>
    <row r="377" spans="1:6" ht="66" x14ac:dyDescent="0.25">
      <c r="A377" s="16" t="s">
        <v>489</v>
      </c>
      <c r="B377" s="16" t="s">
        <v>477</v>
      </c>
      <c r="C377" s="18" t="s">
        <v>478</v>
      </c>
      <c r="D377" s="19">
        <v>0</v>
      </c>
      <c r="E377" s="19">
        <v>41.7</v>
      </c>
      <c r="F377" s="20" t="s">
        <v>18</v>
      </c>
    </row>
    <row r="378" spans="1:6" ht="66" x14ac:dyDescent="0.25">
      <c r="A378" s="16" t="s">
        <v>489</v>
      </c>
      <c r="B378" s="16" t="s">
        <v>371</v>
      </c>
      <c r="C378" s="18" t="s">
        <v>372</v>
      </c>
      <c r="D378" s="19">
        <v>0</v>
      </c>
      <c r="E378" s="19">
        <v>10.022</v>
      </c>
      <c r="F378" s="20" t="s">
        <v>18</v>
      </c>
    </row>
    <row r="379" spans="1:6" ht="66" x14ac:dyDescent="0.25">
      <c r="A379" s="16" t="s">
        <v>489</v>
      </c>
      <c r="B379" s="16" t="s">
        <v>71</v>
      </c>
      <c r="C379" s="21" t="s">
        <v>72</v>
      </c>
      <c r="D379" s="19">
        <v>0</v>
      </c>
      <c r="E379" s="19">
        <v>7.8150000000000004</v>
      </c>
      <c r="F379" s="20" t="s">
        <v>18</v>
      </c>
    </row>
    <row r="380" spans="1:6" ht="92.4" x14ac:dyDescent="0.25">
      <c r="A380" s="16" t="s">
        <v>489</v>
      </c>
      <c r="B380" s="16" t="s">
        <v>493</v>
      </c>
      <c r="C380" s="21" t="s">
        <v>494</v>
      </c>
      <c r="D380" s="19">
        <v>0</v>
      </c>
      <c r="E380" s="19">
        <v>-1.7000000000000001E-2</v>
      </c>
      <c r="F380" s="20" t="s">
        <v>18</v>
      </c>
    </row>
    <row r="381" spans="1:6" x14ac:dyDescent="0.25">
      <c r="A381" s="16" t="s">
        <v>489</v>
      </c>
      <c r="B381" s="16" t="s">
        <v>399</v>
      </c>
      <c r="C381" s="18" t="s">
        <v>400</v>
      </c>
      <c r="D381" s="19">
        <v>350000</v>
      </c>
      <c r="E381" s="19">
        <v>383637.79499999998</v>
      </c>
      <c r="F381" s="20">
        <f t="shared" si="6"/>
        <v>1.0961079857142857</v>
      </c>
    </row>
    <row r="382" spans="1:6" ht="26.4" x14ac:dyDescent="0.25">
      <c r="A382" s="16" t="s">
        <v>489</v>
      </c>
      <c r="B382" s="16" t="s">
        <v>405</v>
      </c>
      <c r="C382" s="18" t="s">
        <v>406</v>
      </c>
      <c r="D382" s="19">
        <v>284.60000000000002</v>
      </c>
      <c r="E382" s="19">
        <v>284.60000000000002</v>
      </c>
      <c r="F382" s="20">
        <f t="shared" si="6"/>
        <v>1</v>
      </c>
    </row>
    <row r="383" spans="1:6" ht="39.6" x14ac:dyDescent="0.25">
      <c r="A383" s="16" t="s">
        <v>489</v>
      </c>
      <c r="B383" s="16" t="s">
        <v>389</v>
      </c>
      <c r="C383" s="18" t="s">
        <v>390</v>
      </c>
      <c r="D383" s="19">
        <v>0</v>
      </c>
      <c r="E383" s="19">
        <v>-6693.0889999999999</v>
      </c>
      <c r="F383" s="20" t="s">
        <v>18</v>
      </c>
    </row>
    <row r="384" spans="1:6" ht="18" customHeight="1" x14ac:dyDescent="0.25">
      <c r="A384" s="16" t="s">
        <v>495</v>
      </c>
      <c r="B384" s="17" t="s">
        <v>496</v>
      </c>
      <c r="C384" s="18"/>
      <c r="D384" s="19">
        <f>SUM(D385:D397)</f>
        <v>1099902.0079999999</v>
      </c>
      <c r="E384" s="19">
        <f>SUM(E385:E397)</f>
        <v>983823.59900000005</v>
      </c>
      <c r="F384" s="20">
        <f t="shared" si="6"/>
        <v>0.8944647721745046</v>
      </c>
    </row>
    <row r="385" spans="1:6" ht="26.4" x14ac:dyDescent="0.25">
      <c r="A385" s="16" t="s">
        <v>495</v>
      </c>
      <c r="B385" s="16" t="s">
        <v>55</v>
      </c>
      <c r="C385" s="18" t="s">
        <v>56</v>
      </c>
      <c r="D385" s="19">
        <v>2259</v>
      </c>
      <c r="E385" s="19">
        <v>5021.2129999999997</v>
      </c>
      <c r="F385" s="20">
        <f t="shared" si="6"/>
        <v>2.2227591854803008</v>
      </c>
    </row>
    <row r="386" spans="1:6" ht="52.8" x14ac:dyDescent="0.25">
      <c r="A386" s="16" t="s">
        <v>495</v>
      </c>
      <c r="B386" s="16" t="s">
        <v>497</v>
      </c>
      <c r="C386" s="18" t="s">
        <v>498</v>
      </c>
      <c r="D386" s="19">
        <v>0</v>
      </c>
      <c r="E386" s="19">
        <v>853.077</v>
      </c>
      <c r="F386" s="20" t="s">
        <v>18</v>
      </c>
    </row>
    <row r="387" spans="1:6" ht="79.2" x14ac:dyDescent="0.25">
      <c r="A387" s="16" t="s">
        <v>495</v>
      </c>
      <c r="B387" s="16" t="s">
        <v>413</v>
      </c>
      <c r="C387" s="21" t="s">
        <v>414</v>
      </c>
      <c r="D387" s="19">
        <v>0</v>
      </c>
      <c r="E387" s="19">
        <v>13.606999999999999</v>
      </c>
      <c r="F387" s="20" t="s">
        <v>18</v>
      </c>
    </row>
    <row r="388" spans="1:6" ht="52.8" x14ac:dyDescent="0.25">
      <c r="A388" s="16" t="s">
        <v>495</v>
      </c>
      <c r="B388" s="16" t="s">
        <v>499</v>
      </c>
      <c r="C388" s="18" t="s">
        <v>500</v>
      </c>
      <c r="D388" s="19">
        <v>0</v>
      </c>
      <c r="E388" s="19">
        <v>763.125</v>
      </c>
      <c r="F388" s="20" t="s">
        <v>18</v>
      </c>
    </row>
    <row r="389" spans="1:6" ht="79.2" x14ac:dyDescent="0.25">
      <c r="A389" s="16" t="s">
        <v>495</v>
      </c>
      <c r="B389" s="16" t="s">
        <v>367</v>
      </c>
      <c r="C389" s="21" t="s">
        <v>368</v>
      </c>
      <c r="D389" s="19">
        <v>0</v>
      </c>
      <c r="E389" s="19">
        <v>1898.069</v>
      </c>
      <c r="F389" s="20" t="s">
        <v>18</v>
      </c>
    </row>
    <row r="390" spans="1:6" ht="66" x14ac:dyDescent="0.25">
      <c r="A390" s="16" t="s">
        <v>495</v>
      </c>
      <c r="B390" s="16" t="s">
        <v>371</v>
      </c>
      <c r="C390" s="18" t="s">
        <v>372</v>
      </c>
      <c r="D390" s="19">
        <v>0</v>
      </c>
      <c r="E390" s="19">
        <v>348.53100000000001</v>
      </c>
      <c r="F390" s="20" t="s">
        <v>18</v>
      </c>
    </row>
    <row r="391" spans="1:6" ht="66" x14ac:dyDescent="0.25">
      <c r="A391" s="16" t="s">
        <v>495</v>
      </c>
      <c r="B391" s="16" t="s">
        <v>71</v>
      </c>
      <c r="C391" s="21" t="s">
        <v>72</v>
      </c>
      <c r="D391" s="19">
        <v>0</v>
      </c>
      <c r="E391" s="19">
        <v>218.51599999999999</v>
      </c>
      <c r="F391" s="20" t="s">
        <v>18</v>
      </c>
    </row>
    <row r="392" spans="1:6" ht="26.4" x14ac:dyDescent="0.25">
      <c r="A392" s="16" t="s">
        <v>495</v>
      </c>
      <c r="B392" s="16" t="s">
        <v>501</v>
      </c>
      <c r="C392" s="18" t="s">
        <v>502</v>
      </c>
      <c r="D392" s="19">
        <v>805297.8</v>
      </c>
      <c r="E392" s="19">
        <v>679010.77099999995</v>
      </c>
      <c r="F392" s="20">
        <f t="shared" si="6"/>
        <v>0.84317971686995785</v>
      </c>
    </row>
    <row r="393" spans="1:6" ht="52.8" x14ac:dyDescent="0.25">
      <c r="A393" s="16" t="s">
        <v>495</v>
      </c>
      <c r="B393" s="16" t="s">
        <v>503</v>
      </c>
      <c r="C393" s="18" t="s">
        <v>504</v>
      </c>
      <c r="D393" s="19">
        <v>292345.20799999998</v>
      </c>
      <c r="E393" s="19">
        <v>292345.20799999998</v>
      </c>
      <c r="F393" s="20">
        <f t="shared" si="6"/>
        <v>1</v>
      </c>
    </row>
    <row r="394" spans="1:6" ht="39.6" x14ac:dyDescent="0.25">
      <c r="A394" s="16" t="s">
        <v>495</v>
      </c>
      <c r="B394" s="16" t="s">
        <v>505</v>
      </c>
      <c r="C394" s="18" t="s">
        <v>506</v>
      </c>
      <c r="D394" s="19">
        <v>0</v>
      </c>
      <c r="E394" s="19">
        <v>5263.1580000000004</v>
      </c>
      <c r="F394" s="20" t="s">
        <v>18</v>
      </c>
    </row>
    <row r="395" spans="1:6" ht="52.8" x14ac:dyDescent="0.25">
      <c r="A395" s="16" t="s">
        <v>495</v>
      </c>
      <c r="B395" s="16" t="s">
        <v>507</v>
      </c>
      <c r="C395" s="18" t="s">
        <v>508</v>
      </c>
      <c r="D395" s="19">
        <v>0</v>
      </c>
      <c r="E395" s="19">
        <v>-1249.8599999999999</v>
      </c>
      <c r="F395" s="20" t="s">
        <v>18</v>
      </c>
    </row>
    <row r="396" spans="1:6" ht="52.8" x14ac:dyDescent="0.25">
      <c r="A396" s="16" t="s">
        <v>495</v>
      </c>
      <c r="B396" s="16" t="s">
        <v>509</v>
      </c>
      <c r="C396" s="18" t="s">
        <v>510</v>
      </c>
      <c r="D396" s="19">
        <v>0</v>
      </c>
      <c r="E396" s="19">
        <v>-620.95100000000002</v>
      </c>
      <c r="F396" s="20" t="s">
        <v>18</v>
      </c>
    </row>
    <row r="397" spans="1:6" ht="39.6" x14ac:dyDescent="0.25">
      <c r="A397" s="16" t="s">
        <v>495</v>
      </c>
      <c r="B397" s="16" t="s">
        <v>389</v>
      </c>
      <c r="C397" s="18" t="s">
        <v>390</v>
      </c>
      <c r="D397" s="19">
        <v>0</v>
      </c>
      <c r="E397" s="19">
        <v>-40.865000000000002</v>
      </c>
      <c r="F397" s="20" t="s">
        <v>18</v>
      </c>
    </row>
    <row r="398" spans="1:6" ht="18" customHeight="1" x14ac:dyDescent="0.25">
      <c r="A398" s="16" t="s">
        <v>511</v>
      </c>
      <c r="B398" s="17" t="s">
        <v>512</v>
      </c>
      <c r="C398" s="18"/>
      <c r="D398" s="19">
        <f>SUM(D399:D423)</f>
        <v>3074945.7</v>
      </c>
      <c r="E398" s="19">
        <f>SUM(E399:E423)</f>
        <v>3353794.7920000004</v>
      </c>
      <c r="F398" s="20">
        <f t="shared" si="6"/>
        <v>1.0906842328955597</v>
      </c>
    </row>
    <row r="399" spans="1:6" ht="52.8" x14ac:dyDescent="0.25">
      <c r="A399" s="16" t="s">
        <v>511</v>
      </c>
      <c r="B399" s="16" t="s">
        <v>513</v>
      </c>
      <c r="C399" s="18" t="s">
        <v>514</v>
      </c>
      <c r="D399" s="19">
        <v>261278.4</v>
      </c>
      <c r="E399" s="19">
        <v>305451.32900000003</v>
      </c>
      <c r="F399" s="20">
        <f t="shared" si="6"/>
        <v>1.1690646031206562</v>
      </c>
    </row>
    <row r="400" spans="1:6" ht="92.4" x14ac:dyDescent="0.25">
      <c r="A400" s="16" t="s">
        <v>511</v>
      </c>
      <c r="B400" s="16" t="s">
        <v>411</v>
      </c>
      <c r="C400" s="18" t="s">
        <v>412</v>
      </c>
      <c r="D400" s="19">
        <v>0</v>
      </c>
      <c r="E400" s="19">
        <v>1596.6320000000001</v>
      </c>
      <c r="F400" s="20" t="s">
        <v>18</v>
      </c>
    </row>
    <row r="401" spans="1:6" ht="39.6" x14ac:dyDescent="0.25">
      <c r="A401" s="16" t="s">
        <v>511</v>
      </c>
      <c r="B401" s="16" t="s">
        <v>491</v>
      </c>
      <c r="C401" s="18" t="s">
        <v>492</v>
      </c>
      <c r="D401" s="19">
        <v>3515.6</v>
      </c>
      <c r="E401" s="19">
        <v>647</v>
      </c>
      <c r="F401" s="20">
        <f t="shared" si="6"/>
        <v>0.18403686426214588</v>
      </c>
    </row>
    <row r="402" spans="1:6" ht="26.4" x14ac:dyDescent="0.25">
      <c r="A402" s="16" t="s">
        <v>511</v>
      </c>
      <c r="B402" s="16" t="s">
        <v>55</v>
      </c>
      <c r="C402" s="18" t="s">
        <v>56</v>
      </c>
      <c r="D402" s="19">
        <v>20485.5</v>
      </c>
      <c r="E402" s="19">
        <v>779.41</v>
      </c>
      <c r="F402" s="20">
        <f t="shared" si="6"/>
        <v>3.8046911229894315E-2</v>
      </c>
    </row>
    <row r="403" spans="1:6" ht="79.2" x14ac:dyDescent="0.25">
      <c r="A403" s="16" t="s">
        <v>511</v>
      </c>
      <c r="B403" s="16" t="s">
        <v>413</v>
      </c>
      <c r="C403" s="21" t="s">
        <v>414</v>
      </c>
      <c r="D403" s="19">
        <v>0</v>
      </c>
      <c r="E403" s="19">
        <v>1910.143</v>
      </c>
      <c r="F403" s="20" t="s">
        <v>18</v>
      </c>
    </row>
    <row r="404" spans="1:6" ht="52.8" x14ac:dyDescent="0.25">
      <c r="A404" s="16" t="s">
        <v>511</v>
      </c>
      <c r="B404" s="16" t="s">
        <v>499</v>
      </c>
      <c r="C404" s="18" t="s">
        <v>500</v>
      </c>
      <c r="D404" s="19">
        <v>0</v>
      </c>
      <c r="E404" s="19">
        <v>897.41399999999999</v>
      </c>
      <c r="F404" s="20" t="s">
        <v>18</v>
      </c>
    </row>
    <row r="405" spans="1:6" ht="79.2" x14ac:dyDescent="0.25">
      <c r="A405" s="16" t="s">
        <v>511</v>
      </c>
      <c r="B405" s="16" t="s">
        <v>367</v>
      </c>
      <c r="C405" s="21" t="s">
        <v>368</v>
      </c>
      <c r="D405" s="19">
        <v>0</v>
      </c>
      <c r="E405" s="19">
        <v>8938.4719999999998</v>
      </c>
      <c r="F405" s="20" t="s">
        <v>18</v>
      </c>
    </row>
    <row r="406" spans="1:6" ht="66" x14ac:dyDescent="0.25">
      <c r="A406" s="16" t="s">
        <v>511</v>
      </c>
      <c r="B406" s="16" t="s">
        <v>57</v>
      </c>
      <c r="C406" s="21" t="s">
        <v>58</v>
      </c>
      <c r="D406" s="19">
        <v>0</v>
      </c>
      <c r="E406" s="19">
        <v>222.37799999999999</v>
      </c>
      <c r="F406" s="20" t="s">
        <v>18</v>
      </c>
    </row>
    <row r="407" spans="1:6" ht="79.2" x14ac:dyDescent="0.25">
      <c r="A407" s="16" t="s">
        <v>511</v>
      </c>
      <c r="B407" s="16" t="s">
        <v>455</v>
      </c>
      <c r="C407" s="21" t="s">
        <v>456</v>
      </c>
      <c r="D407" s="19">
        <v>0</v>
      </c>
      <c r="E407" s="19">
        <v>2038.492</v>
      </c>
      <c r="F407" s="20" t="s">
        <v>18</v>
      </c>
    </row>
    <row r="408" spans="1:6" ht="39.6" x14ac:dyDescent="0.25">
      <c r="A408" s="16" t="s">
        <v>511</v>
      </c>
      <c r="B408" s="16" t="s">
        <v>369</v>
      </c>
      <c r="C408" s="18" t="s">
        <v>370</v>
      </c>
      <c r="D408" s="19">
        <v>240354.9</v>
      </c>
      <c r="E408" s="19">
        <v>262745.34299999999</v>
      </c>
      <c r="F408" s="20">
        <f t="shared" si="6"/>
        <v>1.0931557584222331</v>
      </c>
    </row>
    <row r="409" spans="1:6" ht="66" x14ac:dyDescent="0.25">
      <c r="A409" s="16" t="s">
        <v>511</v>
      </c>
      <c r="B409" s="16" t="s">
        <v>371</v>
      </c>
      <c r="C409" s="18" t="s">
        <v>372</v>
      </c>
      <c r="D409" s="19">
        <v>0</v>
      </c>
      <c r="E409" s="19">
        <v>3632.7</v>
      </c>
      <c r="F409" s="20" t="s">
        <v>18</v>
      </c>
    </row>
    <row r="410" spans="1:6" ht="66" x14ac:dyDescent="0.25">
      <c r="A410" s="16" t="s">
        <v>511</v>
      </c>
      <c r="B410" s="16" t="s">
        <v>71</v>
      </c>
      <c r="C410" s="21" t="s">
        <v>72</v>
      </c>
      <c r="D410" s="19">
        <v>0</v>
      </c>
      <c r="E410" s="19">
        <v>191.99299999999999</v>
      </c>
      <c r="F410" s="20" t="s">
        <v>18</v>
      </c>
    </row>
    <row r="411" spans="1:6" ht="52.8" x14ac:dyDescent="0.25">
      <c r="A411" s="16" t="s">
        <v>511</v>
      </c>
      <c r="B411" s="16" t="s">
        <v>73</v>
      </c>
      <c r="C411" s="18" t="s">
        <v>74</v>
      </c>
      <c r="D411" s="19">
        <v>0</v>
      </c>
      <c r="E411" s="19">
        <v>37.590000000000003</v>
      </c>
      <c r="F411" s="20" t="s">
        <v>18</v>
      </c>
    </row>
    <row r="412" spans="1:6" ht="26.4" x14ac:dyDescent="0.25">
      <c r="A412" s="16" t="s">
        <v>511</v>
      </c>
      <c r="B412" s="16" t="s">
        <v>79</v>
      </c>
      <c r="C412" s="18" t="s">
        <v>80</v>
      </c>
      <c r="D412" s="19">
        <v>0</v>
      </c>
      <c r="E412" s="19">
        <v>-1</v>
      </c>
      <c r="F412" s="20" t="s">
        <v>18</v>
      </c>
    </row>
    <row r="413" spans="1:6" ht="39.6" x14ac:dyDescent="0.25">
      <c r="A413" s="16" t="s">
        <v>511</v>
      </c>
      <c r="B413" s="16" t="s">
        <v>515</v>
      </c>
      <c r="C413" s="18" t="s">
        <v>516</v>
      </c>
      <c r="D413" s="19">
        <v>0</v>
      </c>
      <c r="E413" s="19">
        <v>2700</v>
      </c>
      <c r="F413" s="20" t="s">
        <v>18</v>
      </c>
    </row>
    <row r="414" spans="1:6" ht="39.6" x14ac:dyDescent="0.25">
      <c r="A414" s="16" t="s">
        <v>511</v>
      </c>
      <c r="B414" s="16" t="s">
        <v>517</v>
      </c>
      <c r="C414" s="18" t="s">
        <v>518</v>
      </c>
      <c r="D414" s="19">
        <v>0</v>
      </c>
      <c r="E414" s="19">
        <v>1450</v>
      </c>
      <c r="F414" s="20" t="s">
        <v>18</v>
      </c>
    </row>
    <row r="415" spans="1:6" ht="39.6" x14ac:dyDescent="0.25">
      <c r="A415" s="16" t="s">
        <v>511</v>
      </c>
      <c r="B415" s="16" t="s">
        <v>519</v>
      </c>
      <c r="C415" s="18" t="s">
        <v>520</v>
      </c>
      <c r="D415" s="19">
        <v>0</v>
      </c>
      <c r="E415" s="19">
        <v>149.363</v>
      </c>
      <c r="F415" s="20" t="s">
        <v>18</v>
      </c>
    </row>
    <row r="416" spans="1:6" ht="39.6" x14ac:dyDescent="0.25">
      <c r="A416" s="16" t="s">
        <v>511</v>
      </c>
      <c r="B416" s="16" t="s">
        <v>521</v>
      </c>
      <c r="C416" s="18" t="s">
        <v>522</v>
      </c>
      <c r="D416" s="19">
        <v>0</v>
      </c>
      <c r="E416" s="19">
        <v>75.638000000000005</v>
      </c>
      <c r="F416" s="20" t="s">
        <v>18</v>
      </c>
    </row>
    <row r="417" spans="1:6" ht="26.4" x14ac:dyDescent="0.25">
      <c r="A417" s="16" t="s">
        <v>511</v>
      </c>
      <c r="B417" s="16" t="s">
        <v>523</v>
      </c>
      <c r="C417" s="18" t="s">
        <v>524</v>
      </c>
      <c r="D417" s="19">
        <v>0</v>
      </c>
      <c r="E417" s="19">
        <v>83.35</v>
      </c>
      <c r="F417" s="20" t="s">
        <v>18</v>
      </c>
    </row>
    <row r="418" spans="1:6" ht="26.4" x14ac:dyDescent="0.25">
      <c r="A418" s="16" t="s">
        <v>511</v>
      </c>
      <c r="B418" s="16" t="s">
        <v>501</v>
      </c>
      <c r="C418" s="18" t="s">
        <v>502</v>
      </c>
      <c r="D418" s="19">
        <v>706141.9</v>
      </c>
      <c r="E418" s="19">
        <v>906141.89</v>
      </c>
      <c r="F418" s="20">
        <f t="shared" si="6"/>
        <v>1.2832291781581011</v>
      </c>
    </row>
    <row r="419" spans="1:6" ht="52.8" x14ac:dyDescent="0.25">
      <c r="A419" s="16" t="s">
        <v>511</v>
      </c>
      <c r="B419" s="16" t="s">
        <v>525</v>
      </c>
      <c r="C419" s="18" t="s">
        <v>526</v>
      </c>
      <c r="D419" s="19">
        <v>0</v>
      </c>
      <c r="E419" s="19">
        <v>116632.00900000001</v>
      </c>
      <c r="F419" s="20" t="s">
        <v>18</v>
      </c>
    </row>
    <row r="420" spans="1:6" ht="26.4" x14ac:dyDescent="0.25">
      <c r="A420" s="16" t="s">
        <v>511</v>
      </c>
      <c r="B420" s="16" t="s">
        <v>527</v>
      </c>
      <c r="C420" s="18" t="s">
        <v>528</v>
      </c>
      <c r="D420" s="19">
        <v>79870.600000000006</v>
      </c>
      <c r="E420" s="19">
        <v>221358.364</v>
      </c>
      <c r="F420" s="20">
        <f t="shared" si="6"/>
        <v>2.7714623904164983</v>
      </c>
    </row>
    <row r="421" spans="1:6" x14ac:dyDescent="0.25">
      <c r="A421" s="16" t="s">
        <v>511</v>
      </c>
      <c r="B421" s="16" t="s">
        <v>399</v>
      </c>
      <c r="C421" s="18" t="s">
        <v>400</v>
      </c>
      <c r="D421" s="19">
        <v>931467.8</v>
      </c>
      <c r="E421" s="19">
        <v>695763.63899999997</v>
      </c>
      <c r="F421" s="20">
        <f t="shared" ref="F421:F483" si="7">E421/D421</f>
        <v>0.74695404285580236</v>
      </c>
    </row>
    <row r="422" spans="1:6" ht="39.6" x14ac:dyDescent="0.25">
      <c r="A422" s="16" t="s">
        <v>511</v>
      </c>
      <c r="B422" s="16" t="s">
        <v>529</v>
      </c>
      <c r="C422" s="18" t="s">
        <v>530</v>
      </c>
      <c r="D422" s="19">
        <v>831831</v>
      </c>
      <c r="E422" s="19">
        <v>831831.02599999995</v>
      </c>
      <c r="F422" s="20">
        <f t="shared" si="7"/>
        <v>1.0000000312563488</v>
      </c>
    </row>
    <row r="423" spans="1:6" ht="39.6" x14ac:dyDescent="0.25">
      <c r="A423" s="16" t="s">
        <v>511</v>
      </c>
      <c r="B423" s="16" t="s">
        <v>389</v>
      </c>
      <c r="C423" s="18" t="s">
        <v>390</v>
      </c>
      <c r="D423" s="19">
        <v>0</v>
      </c>
      <c r="E423" s="19">
        <v>-11478.383</v>
      </c>
      <c r="F423" s="20" t="s">
        <v>18</v>
      </c>
    </row>
    <row r="424" spans="1:6" ht="18" customHeight="1" x14ac:dyDescent="0.25">
      <c r="A424" s="16" t="s">
        <v>531</v>
      </c>
      <c r="B424" s="17" t="s">
        <v>532</v>
      </c>
      <c r="C424" s="18"/>
      <c r="D424" s="19">
        <f>SUM(D425:D440)</f>
        <v>6448304</v>
      </c>
      <c r="E424" s="19">
        <f>SUM(E425:E440)</f>
        <v>6753231.9740000004</v>
      </c>
      <c r="F424" s="20">
        <f t="shared" si="7"/>
        <v>1.0472880890851299</v>
      </c>
    </row>
    <row r="425" spans="1:6" ht="66" x14ac:dyDescent="0.25">
      <c r="A425" s="16" t="s">
        <v>531</v>
      </c>
      <c r="B425" s="16" t="s">
        <v>361</v>
      </c>
      <c r="C425" s="21" t="s">
        <v>362</v>
      </c>
      <c r="D425" s="19">
        <v>0</v>
      </c>
      <c r="E425" s="19">
        <v>4845.8339999999998</v>
      </c>
      <c r="F425" s="20" t="s">
        <v>18</v>
      </c>
    </row>
    <row r="426" spans="1:6" ht="39.6" x14ac:dyDescent="0.25">
      <c r="A426" s="16" t="s">
        <v>531</v>
      </c>
      <c r="B426" s="16" t="s">
        <v>533</v>
      </c>
      <c r="C426" s="18" t="s">
        <v>534</v>
      </c>
      <c r="D426" s="19">
        <v>653882.1</v>
      </c>
      <c r="E426" s="19">
        <v>635408.473</v>
      </c>
      <c r="F426" s="20">
        <f t="shared" si="7"/>
        <v>0.97174777073726293</v>
      </c>
    </row>
    <row r="427" spans="1:6" ht="26.4" x14ac:dyDescent="0.25">
      <c r="A427" s="16" t="s">
        <v>531</v>
      </c>
      <c r="B427" s="16" t="s">
        <v>535</v>
      </c>
      <c r="C427" s="18" t="s">
        <v>536</v>
      </c>
      <c r="D427" s="19">
        <v>423200.8</v>
      </c>
      <c r="E427" s="19">
        <v>469350.65899999999</v>
      </c>
      <c r="F427" s="20">
        <f t="shared" si="7"/>
        <v>1.1090495551993285</v>
      </c>
    </row>
    <row r="428" spans="1:6" ht="39.6" x14ac:dyDescent="0.25">
      <c r="A428" s="16" t="s">
        <v>531</v>
      </c>
      <c r="B428" s="16" t="s">
        <v>537</v>
      </c>
      <c r="C428" s="18" t="s">
        <v>538</v>
      </c>
      <c r="D428" s="19">
        <v>4515290.5999999996</v>
      </c>
      <c r="E428" s="19">
        <v>4206708.3370000003</v>
      </c>
      <c r="F428" s="20">
        <f t="shared" si="7"/>
        <v>0.93165838251916733</v>
      </c>
    </row>
    <row r="429" spans="1:6" ht="26.4" x14ac:dyDescent="0.25">
      <c r="A429" s="16" t="s">
        <v>531</v>
      </c>
      <c r="B429" s="16" t="s">
        <v>55</v>
      </c>
      <c r="C429" s="18" t="s">
        <v>56</v>
      </c>
      <c r="D429" s="19">
        <v>4371.8</v>
      </c>
      <c r="E429" s="19">
        <v>2691.9670000000001</v>
      </c>
      <c r="F429" s="20">
        <f t="shared" si="7"/>
        <v>0.61575712521158332</v>
      </c>
    </row>
    <row r="430" spans="1:6" ht="66" x14ac:dyDescent="0.25">
      <c r="A430" s="16" t="s">
        <v>531</v>
      </c>
      <c r="B430" s="16" t="s">
        <v>57</v>
      </c>
      <c r="C430" s="21" t="s">
        <v>58</v>
      </c>
      <c r="D430" s="19">
        <v>0</v>
      </c>
      <c r="E430" s="19">
        <v>424.92500000000001</v>
      </c>
      <c r="F430" s="20" t="s">
        <v>18</v>
      </c>
    </row>
    <row r="431" spans="1:6" ht="39.6" x14ac:dyDescent="0.25">
      <c r="A431" s="16" t="s">
        <v>531</v>
      </c>
      <c r="B431" s="16" t="s">
        <v>369</v>
      </c>
      <c r="C431" s="18" t="s">
        <v>370</v>
      </c>
      <c r="D431" s="19">
        <v>16126.6</v>
      </c>
      <c r="E431" s="19">
        <v>48642.940999999999</v>
      </c>
      <c r="F431" s="20">
        <f t="shared" si="7"/>
        <v>3.0163172026341569</v>
      </c>
    </row>
    <row r="432" spans="1:6" ht="66" x14ac:dyDescent="0.25">
      <c r="A432" s="16" t="s">
        <v>531</v>
      </c>
      <c r="B432" s="16" t="s">
        <v>371</v>
      </c>
      <c r="C432" s="18" t="s">
        <v>372</v>
      </c>
      <c r="D432" s="19">
        <v>0</v>
      </c>
      <c r="E432" s="19">
        <v>61.430999999999997</v>
      </c>
      <c r="F432" s="20" t="s">
        <v>18</v>
      </c>
    </row>
    <row r="433" spans="1:6" ht="66" x14ac:dyDescent="0.25">
      <c r="A433" s="16" t="s">
        <v>531</v>
      </c>
      <c r="B433" s="16" t="s">
        <v>71</v>
      </c>
      <c r="C433" s="21" t="s">
        <v>72</v>
      </c>
      <c r="D433" s="19">
        <v>25470.400000000001</v>
      </c>
      <c r="E433" s="19">
        <v>57303.775000000001</v>
      </c>
      <c r="F433" s="20">
        <f t="shared" si="7"/>
        <v>2.2498184166719013</v>
      </c>
    </row>
    <row r="434" spans="1:6" ht="52.8" x14ac:dyDescent="0.25">
      <c r="A434" s="16" t="s">
        <v>531</v>
      </c>
      <c r="B434" s="16" t="s">
        <v>73</v>
      </c>
      <c r="C434" s="18" t="s">
        <v>74</v>
      </c>
      <c r="D434" s="19">
        <v>0</v>
      </c>
      <c r="E434" s="19">
        <v>35.813000000000002</v>
      </c>
      <c r="F434" s="20" t="s">
        <v>18</v>
      </c>
    </row>
    <row r="435" spans="1:6" ht="132" x14ac:dyDescent="0.25">
      <c r="A435" s="16" t="s">
        <v>531</v>
      </c>
      <c r="B435" s="16" t="s">
        <v>375</v>
      </c>
      <c r="C435" s="21" t="s">
        <v>376</v>
      </c>
      <c r="D435" s="19">
        <v>0</v>
      </c>
      <c r="E435" s="19">
        <v>762.024</v>
      </c>
      <c r="F435" s="20" t="s">
        <v>18</v>
      </c>
    </row>
    <row r="436" spans="1:6" ht="26.4" x14ac:dyDescent="0.25">
      <c r="A436" s="16" t="s">
        <v>531</v>
      </c>
      <c r="B436" s="16" t="s">
        <v>79</v>
      </c>
      <c r="C436" s="18" t="s">
        <v>80</v>
      </c>
      <c r="D436" s="19">
        <v>0</v>
      </c>
      <c r="E436" s="19">
        <v>0.58399999999999996</v>
      </c>
      <c r="F436" s="20" t="s">
        <v>18</v>
      </c>
    </row>
    <row r="437" spans="1:6" ht="118.8" x14ac:dyDescent="0.25">
      <c r="A437" s="16" t="s">
        <v>531</v>
      </c>
      <c r="B437" s="16" t="s">
        <v>539</v>
      </c>
      <c r="C437" s="21" t="s">
        <v>540</v>
      </c>
      <c r="D437" s="19">
        <v>366817</v>
      </c>
      <c r="E437" s="19">
        <v>370678.19500000001</v>
      </c>
      <c r="F437" s="20">
        <f t="shared" si="7"/>
        <v>1.0105262160695934</v>
      </c>
    </row>
    <row r="438" spans="1:6" x14ac:dyDescent="0.25">
      <c r="A438" s="16" t="s">
        <v>531</v>
      </c>
      <c r="B438" s="16" t="s">
        <v>399</v>
      </c>
      <c r="C438" s="18" t="s">
        <v>400</v>
      </c>
      <c r="D438" s="19">
        <v>443080.2</v>
      </c>
      <c r="E438" s="19">
        <v>498419.36300000001</v>
      </c>
      <c r="F438" s="20">
        <f t="shared" si="7"/>
        <v>1.124896492779411</v>
      </c>
    </row>
    <row r="439" spans="1:6" ht="92.4" x14ac:dyDescent="0.25">
      <c r="A439" s="16" t="s">
        <v>531</v>
      </c>
      <c r="B439" s="16" t="s">
        <v>541</v>
      </c>
      <c r="C439" s="21" t="s">
        <v>542</v>
      </c>
      <c r="D439" s="19">
        <v>64.5</v>
      </c>
      <c r="E439" s="19">
        <v>66.3</v>
      </c>
      <c r="F439" s="20">
        <f t="shared" si="7"/>
        <v>1.027906976744186</v>
      </c>
    </row>
    <row r="440" spans="1:6" ht="26.4" x14ac:dyDescent="0.25">
      <c r="A440" s="16" t="s">
        <v>531</v>
      </c>
      <c r="B440" s="16" t="s">
        <v>403</v>
      </c>
      <c r="C440" s="18" t="s">
        <v>404</v>
      </c>
      <c r="D440" s="19">
        <v>0</v>
      </c>
      <c r="E440" s="19">
        <v>457831.353</v>
      </c>
      <c r="F440" s="20" t="s">
        <v>18</v>
      </c>
    </row>
    <row r="441" spans="1:6" ht="18" customHeight="1" x14ac:dyDescent="0.25">
      <c r="A441" s="16" t="s">
        <v>543</v>
      </c>
      <c r="B441" s="17" t="s">
        <v>544</v>
      </c>
      <c r="C441" s="18"/>
      <c r="D441" s="19">
        <f>SUM(D442:D448)</f>
        <v>32441.3</v>
      </c>
      <c r="E441" s="19">
        <f>SUM(E442:E448)</f>
        <v>39733.212</v>
      </c>
      <c r="F441" s="20">
        <f t="shared" si="7"/>
        <v>1.2247724967865037</v>
      </c>
    </row>
    <row r="442" spans="1:6" ht="26.4" x14ac:dyDescent="0.25">
      <c r="A442" s="16" t="s">
        <v>543</v>
      </c>
      <c r="B442" s="16" t="s">
        <v>55</v>
      </c>
      <c r="C442" s="18" t="s">
        <v>56</v>
      </c>
      <c r="D442" s="19">
        <v>0</v>
      </c>
      <c r="E442" s="19">
        <v>5.4260000000000002</v>
      </c>
      <c r="F442" s="20" t="s">
        <v>18</v>
      </c>
    </row>
    <row r="443" spans="1:6" ht="39.6" x14ac:dyDescent="0.25">
      <c r="A443" s="16" t="s">
        <v>543</v>
      </c>
      <c r="B443" s="16" t="s">
        <v>369</v>
      </c>
      <c r="C443" s="18" t="s">
        <v>370</v>
      </c>
      <c r="D443" s="19">
        <v>3094.4</v>
      </c>
      <c r="E443" s="19">
        <v>9768.7099999999991</v>
      </c>
      <c r="F443" s="20">
        <f t="shared" si="7"/>
        <v>3.1568995604963801</v>
      </c>
    </row>
    <row r="444" spans="1:6" ht="66" x14ac:dyDescent="0.25">
      <c r="A444" s="16" t="s">
        <v>543</v>
      </c>
      <c r="B444" s="16" t="s">
        <v>371</v>
      </c>
      <c r="C444" s="18" t="s">
        <v>372</v>
      </c>
      <c r="D444" s="19">
        <v>0</v>
      </c>
      <c r="E444" s="19">
        <v>18.283999999999999</v>
      </c>
      <c r="F444" s="20" t="s">
        <v>18</v>
      </c>
    </row>
    <row r="445" spans="1:6" ht="39.6" x14ac:dyDescent="0.25">
      <c r="A445" s="16" t="s">
        <v>543</v>
      </c>
      <c r="B445" s="16" t="s">
        <v>545</v>
      </c>
      <c r="C445" s="18" t="s">
        <v>546</v>
      </c>
      <c r="D445" s="19">
        <v>0</v>
      </c>
      <c r="E445" s="19">
        <v>123.35599999999999</v>
      </c>
      <c r="F445" s="20" t="s">
        <v>18</v>
      </c>
    </row>
    <row r="446" spans="1:6" ht="52.8" x14ac:dyDescent="0.25">
      <c r="A446" s="16" t="s">
        <v>543</v>
      </c>
      <c r="B446" s="16" t="s">
        <v>547</v>
      </c>
      <c r="C446" s="18" t="s">
        <v>548</v>
      </c>
      <c r="D446" s="19">
        <v>4835.1000000000004</v>
      </c>
      <c r="E446" s="19">
        <v>4835.1000000000004</v>
      </c>
      <c r="F446" s="20">
        <f t="shared" si="7"/>
        <v>1</v>
      </c>
    </row>
    <row r="447" spans="1:6" ht="66" x14ac:dyDescent="0.25">
      <c r="A447" s="16" t="s">
        <v>543</v>
      </c>
      <c r="B447" s="16" t="s">
        <v>549</v>
      </c>
      <c r="C447" s="18" t="s">
        <v>550</v>
      </c>
      <c r="D447" s="19">
        <v>24511.8</v>
      </c>
      <c r="E447" s="19">
        <v>25153.200000000001</v>
      </c>
      <c r="F447" s="20">
        <f t="shared" si="7"/>
        <v>1.026166988960419</v>
      </c>
    </row>
    <row r="448" spans="1:6" ht="39.6" x14ac:dyDescent="0.25">
      <c r="A448" s="16" t="s">
        <v>543</v>
      </c>
      <c r="B448" s="16" t="s">
        <v>389</v>
      </c>
      <c r="C448" s="18" t="s">
        <v>390</v>
      </c>
      <c r="D448" s="19">
        <v>0</v>
      </c>
      <c r="E448" s="19">
        <v>-170.864</v>
      </c>
      <c r="F448" s="20" t="s">
        <v>18</v>
      </c>
    </row>
    <row r="449" spans="1:6" ht="18" customHeight="1" x14ac:dyDescent="0.25">
      <c r="A449" s="16" t="s">
        <v>551</v>
      </c>
      <c r="B449" s="17" t="s">
        <v>552</v>
      </c>
      <c r="C449" s="18"/>
      <c r="D449" s="19">
        <f>SUM(D450:D459)</f>
        <v>116924.49999999999</v>
      </c>
      <c r="E449" s="19">
        <f>SUM(E450:E459)</f>
        <v>163323.01900000003</v>
      </c>
      <c r="F449" s="20">
        <f t="shared" si="7"/>
        <v>1.3968246090425878</v>
      </c>
    </row>
    <row r="450" spans="1:6" ht="26.4" x14ac:dyDescent="0.25">
      <c r="A450" s="16" t="s">
        <v>551</v>
      </c>
      <c r="B450" s="16" t="s">
        <v>553</v>
      </c>
      <c r="C450" s="18" t="s">
        <v>554</v>
      </c>
      <c r="D450" s="19">
        <v>80</v>
      </c>
      <c r="E450" s="19">
        <v>130</v>
      </c>
      <c r="F450" s="20">
        <f t="shared" si="7"/>
        <v>1.625</v>
      </c>
    </row>
    <row r="451" spans="1:6" ht="66" x14ac:dyDescent="0.25">
      <c r="A451" s="16" t="s">
        <v>551</v>
      </c>
      <c r="B451" s="16" t="s">
        <v>361</v>
      </c>
      <c r="C451" s="21" t="s">
        <v>362</v>
      </c>
      <c r="D451" s="19">
        <v>0</v>
      </c>
      <c r="E451" s="19">
        <v>102.752</v>
      </c>
      <c r="F451" s="20" t="s">
        <v>18</v>
      </c>
    </row>
    <row r="452" spans="1:6" ht="92.4" x14ac:dyDescent="0.25">
      <c r="A452" s="16" t="s">
        <v>551</v>
      </c>
      <c r="B452" s="16" t="s">
        <v>555</v>
      </c>
      <c r="C452" s="21" t="s">
        <v>556</v>
      </c>
      <c r="D452" s="19">
        <v>104746.7</v>
      </c>
      <c r="E452" s="19">
        <v>141068.05900000001</v>
      </c>
      <c r="F452" s="20">
        <f t="shared" si="7"/>
        <v>1.3467542080084625</v>
      </c>
    </row>
    <row r="453" spans="1:6" ht="105.6" x14ac:dyDescent="0.25">
      <c r="A453" s="16" t="s">
        <v>551</v>
      </c>
      <c r="B453" s="16" t="s">
        <v>557</v>
      </c>
      <c r="C453" s="21" t="s">
        <v>558</v>
      </c>
      <c r="D453" s="19">
        <v>11046.9</v>
      </c>
      <c r="E453" s="19">
        <v>14907.205</v>
      </c>
      <c r="F453" s="20">
        <f t="shared" si="7"/>
        <v>1.3494469036562293</v>
      </c>
    </row>
    <row r="454" spans="1:6" ht="26.4" x14ac:dyDescent="0.25">
      <c r="A454" s="16" t="s">
        <v>551</v>
      </c>
      <c r="B454" s="16" t="s">
        <v>351</v>
      </c>
      <c r="C454" s="18" t="s">
        <v>352</v>
      </c>
      <c r="D454" s="19">
        <v>1050.9000000000001</v>
      </c>
      <c r="E454" s="19">
        <v>2665.5909999999999</v>
      </c>
      <c r="F454" s="20">
        <f t="shared" si="7"/>
        <v>2.536483966124274</v>
      </c>
    </row>
    <row r="455" spans="1:6" ht="26.4" x14ac:dyDescent="0.25">
      <c r="A455" s="16" t="s">
        <v>551</v>
      </c>
      <c r="B455" s="16" t="s">
        <v>55</v>
      </c>
      <c r="C455" s="18" t="s">
        <v>56</v>
      </c>
      <c r="D455" s="19">
        <v>0</v>
      </c>
      <c r="E455" s="19">
        <v>1567.953</v>
      </c>
      <c r="F455" s="20" t="s">
        <v>18</v>
      </c>
    </row>
    <row r="456" spans="1:6" ht="66" x14ac:dyDescent="0.25">
      <c r="A456" s="16" t="s">
        <v>551</v>
      </c>
      <c r="B456" s="16" t="s">
        <v>371</v>
      </c>
      <c r="C456" s="18" t="s">
        <v>372</v>
      </c>
      <c r="D456" s="19">
        <v>0</v>
      </c>
      <c r="E456" s="19">
        <v>145.643</v>
      </c>
      <c r="F456" s="20" t="s">
        <v>18</v>
      </c>
    </row>
    <row r="457" spans="1:6" ht="79.2" x14ac:dyDescent="0.25">
      <c r="A457" s="16" t="s">
        <v>551</v>
      </c>
      <c r="B457" s="16" t="s">
        <v>559</v>
      </c>
      <c r="C457" s="21" t="s">
        <v>560</v>
      </c>
      <c r="D457" s="19">
        <v>0</v>
      </c>
      <c r="E457" s="19">
        <v>82.495999999999995</v>
      </c>
      <c r="F457" s="20" t="s">
        <v>18</v>
      </c>
    </row>
    <row r="458" spans="1:6" ht="79.2" x14ac:dyDescent="0.25">
      <c r="A458" s="16" t="s">
        <v>551</v>
      </c>
      <c r="B458" s="16" t="s">
        <v>561</v>
      </c>
      <c r="C458" s="21" t="s">
        <v>562</v>
      </c>
      <c r="D458" s="19">
        <v>0</v>
      </c>
      <c r="E458" s="19">
        <v>2645.32</v>
      </c>
      <c r="F458" s="20" t="s">
        <v>18</v>
      </c>
    </row>
    <row r="459" spans="1:6" ht="66" x14ac:dyDescent="0.25">
      <c r="A459" s="16" t="s">
        <v>551</v>
      </c>
      <c r="B459" s="16" t="s">
        <v>71</v>
      </c>
      <c r="C459" s="21" t="s">
        <v>72</v>
      </c>
      <c r="D459" s="19">
        <v>0</v>
      </c>
      <c r="E459" s="19">
        <v>8</v>
      </c>
      <c r="F459" s="20" t="s">
        <v>18</v>
      </c>
    </row>
    <row r="460" spans="1:6" ht="18" customHeight="1" x14ac:dyDescent="0.25">
      <c r="A460" s="16" t="s">
        <v>563</v>
      </c>
      <c r="B460" s="17" t="s">
        <v>564</v>
      </c>
      <c r="C460" s="18"/>
      <c r="D460" s="19">
        <f>SUM(D461:D470)</f>
        <v>292674.59999999998</v>
      </c>
      <c r="E460" s="19">
        <f>SUM(E461:E470)</f>
        <v>327474.99099999992</v>
      </c>
      <c r="F460" s="20">
        <f t="shared" si="7"/>
        <v>1.1189047187559151</v>
      </c>
    </row>
    <row r="461" spans="1:6" ht="26.4" x14ac:dyDescent="0.25">
      <c r="A461" s="16" t="s">
        <v>563</v>
      </c>
      <c r="B461" s="16" t="s">
        <v>55</v>
      </c>
      <c r="C461" s="18" t="s">
        <v>56</v>
      </c>
      <c r="D461" s="19">
        <v>0</v>
      </c>
      <c r="E461" s="19">
        <v>11.211</v>
      </c>
      <c r="F461" s="20" t="s">
        <v>18</v>
      </c>
    </row>
    <row r="462" spans="1:6" ht="52.8" x14ac:dyDescent="0.25">
      <c r="A462" s="16" t="s">
        <v>563</v>
      </c>
      <c r="B462" s="16" t="s">
        <v>497</v>
      </c>
      <c r="C462" s="18" t="s">
        <v>498</v>
      </c>
      <c r="D462" s="19">
        <v>0</v>
      </c>
      <c r="E462" s="19">
        <v>100</v>
      </c>
      <c r="F462" s="20" t="s">
        <v>18</v>
      </c>
    </row>
    <row r="463" spans="1:6" ht="79.2" x14ac:dyDescent="0.25">
      <c r="A463" s="16" t="s">
        <v>563</v>
      </c>
      <c r="B463" s="16" t="s">
        <v>413</v>
      </c>
      <c r="C463" s="21" t="s">
        <v>414</v>
      </c>
      <c r="D463" s="19">
        <v>0</v>
      </c>
      <c r="E463" s="19">
        <v>788.30899999999997</v>
      </c>
      <c r="F463" s="20" t="s">
        <v>18</v>
      </c>
    </row>
    <row r="464" spans="1:6" ht="66" x14ac:dyDescent="0.25">
      <c r="A464" s="16" t="s">
        <v>563</v>
      </c>
      <c r="B464" s="16" t="s">
        <v>371</v>
      </c>
      <c r="C464" s="18" t="s">
        <v>372</v>
      </c>
      <c r="D464" s="19">
        <v>0</v>
      </c>
      <c r="E464" s="19">
        <v>15.369</v>
      </c>
      <c r="F464" s="20" t="s">
        <v>18</v>
      </c>
    </row>
    <row r="465" spans="1:6" ht="26.4" x14ac:dyDescent="0.25">
      <c r="A465" s="16" t="s">
        <v>563</v>
      </c>
      <c r="B465" s="16" t="s">
        <v>565</v>
      </c>
      <c r="C465" s="18" t="s">
        <v>566</v>
      </c>
      <c r="D465" s="19">
        <v>0</v>
      </c>
      <c r="E465" s="19">
        <v>49862.447999999997</v>
      </c>
      <c r="F465" s="20" t="s">
        <v>18</v>
      </c>
    </row>
    <row r="466" spans="1:6" ht="52.8" x14ac:dyDescent="0.25">
      <c r="A466" s="16" t="s">
        <v>563</v>
      </c>
      <c r="B466" s="16" t="s">
        <v>401</v>
      </c>
      <c r="C466" s="18" t="s">
        <v>402</v>
      </c>
      <c r="D466" s="19">
        <v>288182</v>
      </c>
      <c r="E466" s="19">
        <v>144095.226</v>
      </c>
      <c r="F466" s="20">
        <f t="shared" si="7"/>
        <v>0.50001466434406039</v>
      </c>
    </row>
    <row r="467" spans="1:6" ht="66" x14ac:dyDescent="0.25">
      <c r="A467" s="16" t="s">
        <v>563</v>
      </c>
      <c r="B467" s="16" t="s">
        <v>567</v>
      </c>
      <c r="C467" s="18" t="s">
        <v>568</v>
      </c>
      <c r="D467" s="19">
        <v>4492.6000000000004</v>
      </c>
      <c r="E467" s="19">
        <v>2042.154</v>
      </c>
      <c r="F467" s="20">
        <f t="shared" si="7"/>
        <v>0.45455949784089389</v>
      </c>
    </row>
    <row r="468" spans="1:6" ht="26.4" x14ac:dyDescent="0.25">
      <c r="A468" s="16" t="s">
        <v>563</v>
      </c>
      <c r="B468" s="16" t="s">
        <v>403</v>
      </c>
      <c r="C468" s="18" t="s">
        <v>404</v>
      </c>
      <c r="D468" s="19">
        <v>0</v>
      </c>
      <c r="E468" s="19">
        <v>131871.09099999999</v>
      </c>
      <c r="F468" s="20" t="s">
        <v>18</v>
      </c>
    </row>
    <row r="469" spans="1:6" ht="39.6" x14ac:dyDescent="0.25">
      <c r="A469" s="16" t="s">
        <v>563</v>
      </c>
      <c r="B469" s="16" t="s">
        <v>569</v>
      </c>
      <c r="C469" s="18" t="s">
        <v>570</v>
      </c>
      <c r="D469" s="19">
        <v>0</v>
      </c>
      <c r="E469" s="19">
        <v>-482.93900000000002</v>
      </c>
      <c r="F469" s="20" t="s">
        <v>18</v>
      </c>
    </row>
    <row r="470" spans="1:6" ht="39.6" x14ac:dyDescent="0.25">
      <c r="A470" s="16" t="s">
        <v>563</v>
      </c>
      <c r="B470" s="16" t="s">
        <v>389</v>
      </c>
      <c r="C470" s="18" t="s">
        <v>390</v>
      </c>
      <c r="D470" s="19">
        <v>0</v>
      </c>
      <c r="E470" s="19">
        <v>-827.87800000000004</v>
      </c>
      <c r="F470" s="20" t="s">
        <v>18</v>
      </c>
    </row>
    <row r="471" spans="1:6" ht="18" customHeight="1" x14ac:dyDescent="0.25">
      <c r="A471" s="16" t="s">
        <v>571</v>
      </c>
      <c r="B471" s="17" t="s">
        <v>572</v>
      </c>
      <c r="C471" s="18"/>
      <c r="D471" s="19">
        <f>SUM(D472:D479)</f>
        <v>8658.4</v>
      </c>
      <c r="E471" s="19">
        <f>SUM(E472:E479)</f>
        <v>3381.72</v>
      </c>
      <c r="F471" s="20">
        <f t="shared" si="7"/>
        <v>0.39057100619052021</v>
      </c>
    </row>
    <row r="472" spans="1:6" ht="26.4" x14ac:dyDescent="0.25">
      <c r="A472" s="16" t="s">
        <v>571</v>
      </c>
      <c r="B472" s="16" t="s">
        <v>351</v>
      </c>
      <c r="C472" s="18" t="s">
        <v>352</v>
      </c>
      <c r="D472" s="19">
        <v>7000</v>
      </c>
      <c r="E472" s="19">
        <v>918.81100000000004</v>
      </c>
      <c r="F472" s="20">
        <f t="shared" si="7"/>
        <v>0.13125871428571428</v>
      </c>
    </row>
    <row r="473" spans="1:6" ht="26.4" x14ac:dyDescent="0.25">
      <c r="A473" s="16" t="s">
        <v>571</v>
      </c>
      <c r="B473" s="16" t="s">
        <v>55</v>
      </c>
      <c r="C473" s="18" t="s">
        <v>56</v>
      </c>
      <c r="D473" s="19">
        <v>0</v>
      </c>
      <c r="E473" s="19">
        <v>122.785</v>
      </c>
      <c r="F473" s="20" t="s">
        <v>18</v>
      </c>
    </row>
    <row r="474" spans="1:6" ht="66" x14ac:dyDescent="0.25">
      <c r="A474" s="16" t="s">
        <v>571</v>
      </c>
      <c r="B474" s="16" t="s">
        <v>415</v>
      </c>
      <c r="C474" s="21" t="s">
        <v>416</v>
      </c>
      <c r="D474" s="19">
        <v>0</v>
      </c>
      <c r="E474" s="19">
        <v>50.831000000000003</v>
      </c>
      <c r="F474" s="20" t="s">
        <v>18</v>
      </c>
    </row>
    <row r="475" spans="1:6" ht="66" x14ac:dyDescent="0.25">
      <c r="A475" s="16" t="s">
        <v>571</v>
      </c>
      <c r="B475" s="16" t="s">
        <v>371</v>
      </c>
      <c r="C475" s="18" t="s">
        <v>372</v>
      </c>
      <c r="D475" s="19">
        <v>0</v>
      </c>
      <c r="E475" s="19">
        <v>1.2929999999999999</v>
      </c>
      <c r="F475" s="20" t="s">
        <v>18</v>
      </c>
    </row>
    <row r="476" spans="1:6" ht="39.6" x14ac:dyDescent="0.25">
      <c r="A476" s="16" t="s">
        <v>571</v>
      </c>
      <c r="B476" s="16" t="s">
        <v>545</v>
      </c>
      <c r="C476" s="18" t="s">
        <v>546</v>
      </c>
      <c r="D476" s="19">
        <v>0</v>
      </c>
      <c r="E476" s="19">
        <v>28.5</v>
      </c>
      <c r="F476" s="20" t="s">
        <v>18</v>
      </c>
    </row>
    <row r="477" spans="1:6" x14ac:dyDescent="0.25">
      <c r="A477" s="16" t="s">
        <v>571</v>
      </c>
      <c r="B477" s="16" t="s">
        <v>399</v>
      </c>
      <c r="C477" s="18" t="s">
        <v>400</v>
      </c>
      <c r="D477" s="19">
        <v>1447.9</v>
      </c>
      <c r="E477" s="19">
        <v>1447.9</v>
      </c>
      <c r="F477" s="20">
        <f t="shared" si="7"/>
        <v>1</v>
      </c>
    </row>
    <row r="478" spans="1:6" ht="52.8" x14ac:dyDescent="0.25">
      <c r="A478" s="16" t="s">
        <v>571</v>
      </c>
      <c r="B478" s="16" t="s">
        <v>573</v>
      </c>
      <c r="C478" s="18" t="s">
        <v>574</v>
      </c>
      <c r="D478" s="19">
        <v>210.5</v>
      </c>
      <c r="E478" s="19">
        <v>211.6</v>
      </c>
      <c r="F478" s="20">
        <f t="shared" si="7"/>
        <v>1.0052256532066508</v>
      </c>
    </row>
    <row r="479" spans="1:6" ht="26.4" x14ac:dyDescent="0.25">
      <c r="A479" s="16" t="s">
        <v>571</v>
      </c>
      <c r="B479" s="16" t="s">
        <v>403</v>
      </c>
      <c r="C479" s="18" t="s">
        <v>404</v>
      </c>
      <c r="D479" s="19">
        <v>0</v>
      </c>
      <c r="E479" s="19">
        <v>600</v>
      </c>
      <c r="F479" s="20" t="s">
        <v>18</v>
      </c>
    </row>
    <row r="480" spans="1:6" ht="18" customHeight="1" x14ac:dyDescent="0.25">
      <c r="A480" s="16" t="s">
        <v>575</v>
      </c>
      <c r="B480" s="17" t="s">
        <v>576</v>
      </c>
      <c r="C480" s="18"/>
      <c r="D480" s="19">
        <f>SUM(D481:D488)</f>
        <v>6158</v>
      </c>
      <c r="E480" s="19">
        <f>SUM(E481:E488)</f>
        <v>30968.691000000003</v>
      </c>
      <c r="F480" s="20">
        <f t="shared" si="7"/>
        <v>5.0290177005521279</v>
      </c>
    </row>
    <row r="481" spans="1:6" ht="66" x14ac:dyDescent="0.25">
      <c r="A481" s="16" t="s">
        <v>575</v>
      </c>
      <c r="B481" s="16" t="s">
        <v>361</v>
      </c>
      <c r="C481" s="21" t="s">
        <v>362</v>
      </c>
      <c r="D481" s="19">
        <v>30.7</v>
      </c>
      <c r="E481" s="19">
        <v>599.87599999999998</v>
      </c>
      <c r="F481" s="20">
        <f t="shared" si="7"/>
        <v>19.539934853420196</v>
      </c>
    </row>
    <row r="482" spans="1:6" ht="92.4" x14ac:dyDescent="0.25">
      <c r="A482" s="16" t="s">
        <v>575</v>
      </c>
      <c r="B482" s="16" t="s">
        <v>411</v>
      </c>
      <c r="C482" s="21" t="s">
        <v>412</v>
      </c>
      <c r="D482" s="19">
        <v>26</v>
      </c>
      <c r="E482" s="19">
        <v>46.947000000000003</v>
      </c>
      <c r="F482" s="20">
        <f t="shared" si="7"/>
        <v>1.8056538461538463</v>
      </c>
    </row>
    <row r="483" spans="1:6" ht="39.6" x14ac:dyDescent="0.25">
      <c r="A483" s="16" t="s">
        <v>575</v>
      </c>
      <c r="B483" s="16" t="s">
        <v>577</v>
      </c>
      <c r="C483" s="18" t="s">
        <v>578</v>
      </c>
      <c r="D483" s="19">
        <v>6101.3</v>
      </c>
      <c r="E483" s="19">
        <v>11077.397999999999</v>
      </c>
      <c r="F483" s="20">
        <f t="shared" si="7"/>
        <v>1.8155799583695276</v>
      </c>
    </row>
    <row r="484" spans="1:6" ht="26.4" x14ac:dyDescent="0.25">
      <c r="A484" s="16" t="s">
        <v>575</v>
      </c>
      <c r="B484" s="16" t="s">
        <v>55</v>
      </c>
      <c r="C484" s="18" t="s">
        <v>56</v>
      </c>
      <c r="D484" s="19">
        <v>0</v>
      </c>
      <c r="E484" s="19">
        <v>17609.528999999999</v>
      </c>
      <c r="F484" s="20" t="s">
        <v>18</v>
      </c>
    </row>
    <row r="485" spans="1:6" ht="66" x14ac:dyDescent="0.25">
      <c r="A485" s="16" t="s">
        <v>575</v>
      </c>
      <c r="B485" s="16" t="s">
        <v>371</v>
      </c>
      <c r="C485" s="18" t="s">
        <v>372</v>
      </c>
      <c r="D485" s="19">
        <v>0</v>
      </c>
      <c r="E485" s="19">
        <v>809.72</v>
      </c>
      <c r="F485" s="20" t="s">
        <v>18</v>
      </c>
    </row>
    <row r="486" spans="1:6" ht="39.6" x14ac:dyDescent="0.25">
      <c r="A486" s="16" t="s">
        <v>575</v>
      </c>
      <c r="B486" s="16" t="s">
        <v>545</v>
      </c>
      <c r="C486" s="18" t="s">
        <v>546</v>
      </c>
      <c r="D486" s="19">
        <v>0</v>
      </c>
      <c r="E486" s="19">
        <v>151.86500000000001</v>
      </c>
      <c r="F486" s="20" t="s">
        <v>18</v>
      </c>
    </row>
    <row r="487" spans="1:6" ht="52.8" x14ac:dyDescent="0.25">
      <c r="A487" s="16" t="s">
        <v>575</v>
      </c>
      <c r="B487" s="16" t="s">
        <v>73</v>
      </c>
      <c r="C487" s="18" t="s">
        <v>74</v>
      </c>
      <c r="D487" s="19">
        <v>0</v>
      </c>
      <c r="E487" s="19">
        <v>13.856</v>
      </c>
      <c r="F487" s="20" t="s">
        <v>18</v>
      </c>
    </row>
    <row r="488" spans="1:6" ht="26.4" x14ac:dyDescent="0.25">
      <c r="A488" s="16" t="s">
        <v>575</v>
      </c>
      <c r="B488" s="16" t="s">
        <v>403</v>
      </c>
      <c r="C488" s="18" t="s">
        <v>404</v>
      </c>
      <c r="D488" s="19">
        <v>0</v>
      </c>
      <c r="E488" s="19">
        <v>659.5</v>
      </c>
      <c r="F488" s="20" t="s">
        <v>18</v>
      </c>
    </row>
    <row r="489" spans="1:6" ht="18" customHeight="1" x14ac:dyDescent="0.25">
      <c r="A489" s="16" t="s">
        <v>579</v>
      </c>
      <c r="B489" s="17" t="s">
        <v>580</v>
      </c>
      <c r="C489" s="18"/>
      <c r="D489" s="19">
        <f>SUM(D490:D498)</f>
        <v>1452.713</v>
      </c>
      <c r="E489" s="19">
        <f>SUM(E490:E498)</f>
        <v>60440.179999999993</v>
      </c>
      <c r="F489" s="20">
        <f t="shared" ref="F489:F547" si="8">E489/D489</f>
        <v>41.605038297309925</v>
      </c>
    </row>
    <row r="490" spans="1:6" ht="92.4" x14ac:dyDescent="0.25">
      <c r="A490" s="16" t="s">
        <v>579</v>
      </c>
      <c r="B490" s="16" t="s">
        <v>411</v>
      </c>
      <c r="C490" s="21" t="s">
        <v>412</v>
      </c>
      <c r="D490" s="19">
        <v>0</v>
      </c>
      <c r="E490" s="19">
        <v>269.47300000000001</v>
      </c>
      <c r="F490" s="20" t="s">
        <v>18</v>
      </c>
    </row>
    <row r="491" spans="1:6" ht="26.4" x14ac:dyDescent="0.25">
      <c r="A491" s="16" t="s">
        <v>579</v>
      </c>
      <c r="B491" s="16" t="s">
        <v>55</v>
      </c>
      <c r="C491" s="18" t="s">
        <v>56</v>
      </c>
      <c r="D491" s="19">
        <v>0</v>
      </c>
      <c r="E491" s="19">
        <v>118.923</v>
      </c>
      <c r="F491" s="20" t="s">
        <v>18</v>
      </c>
    </row>
    <row r="492" spans="1:6" ht="132" x14ac:dyDescent="0.25">
      <c r="A492" s="16" t="s">
        <v>579</v>
      </c>
      <c r="B492" s="16" t="s">
        <v>581</v>
      </c>
      <c r="C492" s="21" t="s">
        <v>582</v>
      </c>
      <c r="D492" s="19">
        <v>0</v>
      </c>
      <c r="E492" s="19">
        <v>0.54800000000000004</v>
      </c>
      <c r="F492" s="20" t="s">
        <v>18</v>
      </c>
    </row>
    <row r="493" spans="1:6" ht="79.2" x14ac:dyDescent="0.25">
      <c r="A493" s="16" t="s">
        <v>579</v>
      </c>
      <c r="B493" s="16" t="s">
        <v>583</v>
      </c>
      <c r="C493" s="21" t="s">
        <v>584</v>
      </c>
      <c r="D493" s="19">
        <v>0</v>
      </c>
      <c r="E493" s="19">
        <v>15324.267</v>
      </c>
      <c r="F493" s="20" t="s">
        <v>18</v>
      </c>
    </row>
    <row r="494" spans="1:6" x14ac:dyDescent="0.25">
      <c r="A494" s="16" t="s">
        <v>579</v>
      </c>
      <c r="B494" s="16" t="s">
        <v>399</v>
      </c>
      <c r="C494" s="18" t="s">
        <v>400</v>
      </c>
      <c r="D494" s="19">
        <v>0</v>
      </c>
      <c r="E494" s="19">
        <v>36999.732000000004</v>
      </c>
      <c r="F494" s="20" t="s">
        <v>18</v>
      </c>
    </row>
    <row r="495" spans="1:6" ht="52.8" x14ac:dyDescent="0.25">
      <c r="A495" s="16" t="s">
        <v>579</v>
      </c>
      <c r="B495" s="16" t="s">
        <v>401</v>
      </c>
      <c r="C495" s="18" t="s">
        <v>402</v>
      </c>
      <c r="D495" s="19">
        <v>0</v>
      </c>
      <c r="E495" s="19">
        <v>5733.0259999999998</v>
      </c>
      <c r="F495" s="20" t="s">
        <v>18</v>
      </c>
    </row>
    <row r="496" spans="1:6" ht="26.4" x14ac:dyDescent="0.25">
      <c r="A496" s="16" t="s">
        <v>579</v>
      </c>
      <c r="B496" s="16" t="s">
        <v>405</v>
      </c>
      <c r="C496" s="18" t="s">
        <v>406</v>
      </c>
      <c r="D496" s="19">
        <v>458.38900000000001</v>
      </c>
      <c r="E496" s="19">
        <v>459.94799999999998</v>
      </c>
      <c r="F496" s="20">
        <f t="shared" si="8"/>
        <v>1.0034010414735082</v>
      </c>
    </row>
    <row r="497" spans="1:6" ht="26.4" x14ac:dyDescent="0.25">
      <c r="A497" s="16" t="s">
        <v>579</v>
      </c>
      <c r="B497" s="16" t="s">
        <v>407</v>
      </c>
      <c r="C497" s="18" t="s">
        <v>408</v>
      </c>
      <c r="D497" s="19">
        <v>994.32399999999996</v>
      </c>
      <c r="E497" s="19">
        <v>1594.2629999999999</v>
      </c>
      <c r="F497" s="20">
        <f t="shared" si="8"/>
        <v>1.6033636923175947</v>
      </c>
    </row>
    <row r="498" spans="1:6" ht="39.6" x14ac:dyDescent="0.25">
      <c r="A498" s="16" t="s">
        <v>579</v>
      </c>
      <c r="B498" s="16" t="s">
        <v>389</v>
      </c>
      <c r="C498" s="18" t="s">
        <v>390</v>
      </c>
      <c r="D498" s="19">
        <v>0</v>
      </c>
      <c r="E498" s="19">
        <v>-60</v>
      </c>
      <c r="F498" s="20" t="s">
        <v>18</v>
      </c>
    </row>
    <row r="499" spans="1:6" ht="18" customHeight="1" x14ac:dyDescent="0.25">
      <c r="A499" s="16" t="s">
        <v>585</v>
      </c>
      <c r="B499" s="17" t="s">
        <v>586</v>
      </c>
      <c r="C499" s="18"/>
      <c r="D499" s="19">
        <f>D500</f>
        <v>0</v>
      </c>
      <c r="E499" s="19">
        <f>E500</f>
        <v>50</v>
      </c>
      <c r="F499" s="20" t="s">
        <v>18</v>
      </c>
    </row>
    <row r="500" spans="1:6" ht="184.8" x14ac:dyDescent="0.25">
      <c r="A500" s="16" t="s">
        <v>585</v>
      </c>
      <c r="B500" s="16" t="s">
        <v>587</v>
      </c>
      <c r="C500" s="21" t="s">
        <v>588</v>
      </c>
      <c r="D500" s="19">
        <v>0</v>
      </c>
      <c r="E500" s="19">
        <v>50</v>
      </c>
      <c r="F500" s="20" t="s">
        <v>18</v>
      </c>
    </row>
    <row r="501" spans="1:6" ht="18" customHeight="1" x14ac:dyDescent="0.25">
      <c r="A501" s="16" t="s">
        <v>589</v>
      </c>
      <c r="B501" s="29" t="s">
        <v>590</v>
      </c>
      <c r="C501" s="30"/>
      <c r="D501" s="19">
        <f>D502</f>
        <v>0</v>
      </c>
      <c r="E501" s="19">
        <f>E502</f>
        <v>10.901</v>
      </c>
      <c r="F501" s="20" t="s">
        <v>18</v>
      </c>
    </row>
    <row r="502" spans="1:6" ht="26.4" x14ac:dyDescent="0.25">
      <c r="A502" s="16" t="s">
        <v>589</v>
      </c>
      <c r="B502" s="16" t="s">
        <v>55</v>
      </c>
      <c r="C502" s="18" t="s">
        <v>56</v>
      </c>
      <c r="D502" s="19">
        <v>0</v>
      </c>
      <c r="E502" s="19">
        <v>10.901</v>
      </c>
      <c r="F502" s="20" t="s">
        <v>18</v>
      </c>
    </row>
    <row r="503" spans="1:6" ht="18" customHeight="1" x14ac:dyDescent="0.25">
      <c r="A503" s="16" t="s">
        <v>591</v>
      </c>
      <c r="B503" s="17" t="s">
        <v>592</v>
      </c>
      <c r="C503" s="18"/>
      <c r="D503" s="19">
        <f>SUM(D504:D521)</f>
        <v>1144010.2999999998</v>
      </c>
      <c r="E503" s="19">
        <f>SUM(E504:E521)</f>
        <v>1941179.7919999999</v>
      </c>
      <c r="F503" s="20">
        <f t="shared" si="8"/>
        <v>1.6968202052026982</v>
      </c>
    </row>
    <row r="504" spans="1:6" ht="66" x14ac:dyDescent="0.25">
      <c r="A504" s="16" t="s">
        <v>591</v>
      </c>
      <c r="B504" s="16" t="s">
        <v>53</v>
      </c>
      <c r="C504" s="18" t="s">
        <v>54</v>
      </c>
      <c r="D504" s="19">
        <v>66470.8</v>
      </c>
      <c r="E504" s="19">
        <v>67460.144</v>
      </c>
      <c r="F504" s="20">
        <f t="shared" si="8"/>
        <v>1.0148838888654867</v>
      </c>
    </row>
    <row r="505" spans="1:6" ht="26.4" x14ac:dyDescent="0.25">
      <c r="A505" s="16" t="s">
        <v>591</v>
      </c>
      <c r="B505" s="16" t="s">
        <v>55</v>
      </c>
      <c r="C505" s="18" t="s">
        <v>56</v>
      </c>
      <c r="D505" s="19">
        <v>16012.3</v>
      </c>
      <c r="E505" s="19">
        <v>63032.124000000003</v>
      </c>
      <c r="F505" s="20">
        <f t="shared" si="8"/>
        <v>3.9364815797855401</v>
      </c>
    </row>
    <row r="506" spans="1:6" ht="79.2" x14ac:dyDescent="0.25">
      <c r="A506" s="16" t="s">
        <v>591</v>
      </c>
      <c r="B506" s="16" t="s">
        <v>413</v>
      </c>
      <c r="C506" s="21" t="s">
        <v>414</v>
      </c>
      <c r="D506" s="19">
        <v>0</v>
      </c>
      <c r="E506" s="19">
        <v>710</v>
      </c>
      <c r="F506" s="20" t="s">
        <v>18</v>
      </c>
    </row>
    <row r="507" spans="1:6" ht="26.4" x14ac:dyDescent="0.25">
      <c r="A507" s="16" t="s">
        <v>591</v>
      </c>
      <c r="B507" s="16" t="s">
        <v>593</v>
      </c>
      <c r="C507" s="18" t="s">
        <v>594</v>
      </c>
      <c r="D507" s="19">
        <v>0</v>
      </c>
      <c r="E507" s="19">
        <v>4998.0940000000001</v>
      </c>
      <c r="F507" s="20" t="s">
        <v>18</v>
      </c>
    </row>
    <row r="508" spans="1:6" ht="66" x14ac:dyDescent="0.25">
      <c r="A508" s="16" t="s">
        <v>591</v>
      </c>
      <c r="B508" s="16" t="s">
        <v>371</v>
      </c>
      <c r="C508" s="18" t="s">
        <v>372</v>
      </c>
      <c r="D508" s="19">
        <v>0</v>
      </c>
      <c r="E508" s="19">
        <v>2168.8850000000002</v>
      </c>
      <c r="F508" s="20" t="s">
        <v>18</v>
      </c>
    </row>
    <row r="509" spans="1:6" ht="79.2" x14ac:dyDescent="0.25">
      <c r="A509" s="16" t="s">
        <v>591</v>
      </c>
      <c r="B509" s="16" t="s">
        <v>595</v>
      </c>
      <c r="C509" s="21" t="s">
        <v>596</v>
      </c>
      <c r="D509" s="19">
        <v>0</v>
      </c>
      <c r="E509" s="19">
        <v>3392.6959999999999</v>
      </c>
      <c r="F509" s="20" t="s">
        <v>18</v>
      </c>
    </row>
    <row r="510" spans="1:6" ht="66" x14ac:dyDescent="0.25">
      <c r="A510" s="16" t="s">
        <v>591</v>
      </c>
      <c r="B510" s="16" t="s">
        <v>71</v>
      </c>
      <c r="C510" s="21" t="s">
        <v>72</v>
      </c>
      <c r="D510" s="19">
        <v>0</v>
      </c>
      <c r="E510" s="19">
        <v>291.97300000000001</v>
      </c>
      <c r="F510" s="20" t="s">
        <v>18</v>
      </c>
    </row>
    <row r="511" spans="1:6" ht="132" x14ac:dyDescent="0.25">
      <c r="A511" s="16" t="s">
        <v>591</v>
      </c>
      <c r="B511" s="16" t="s">
        <v>375</v>
      </c>
      <c r="C511" s="21" t="s">
        <v>376</v>
      </c>
      <c r="D511" s="19">
        <v>0</v>
      </c>
      <c r="E511" s="19">
        <v>19.311</v>
      </c>
      <c r="F511" s="20" t="s">
        <v>18</v>
      </c>
    </row>
    <row r="512" spans="1:6" ht="66" x14ac:dyDescent="0.25">
      <c r="A512" s="16" t="s">
        <v>591</v>
      </c>
      <c r="B512" s="16" t="s">
        <v>377</v>
      </c>
      <c r="C512" s="21" t="s">
        <v>378</v>
      </c>
      <c r="D512" s="19">
        <v>0</v>
      </c>
      <c r="E512" s="19">
        <v>22.538</v>
      </c>
      <c r="F512" s="20" t="s">
        <v>18</v>
      </c>
    </row>
    <row r="513" spans="1:6" ht="26.4" x14ac:dyDescent="0.25">
      <c r="A513" s="16" t="s">
        <v>591</v>
      </c>
      <c r="B513" s="16" t="s">
        <v>79</v>
      </c>
      <c r="C513" s="18" t="s">
        <v>80</v>
      </c>
      <c r="D513" s="19">
        <v>0</v>
      </c>
      <c r="E513" s="19">
        <v>0.32900000000000001</v>
      </c>
      <c r="F513" s="20" t="s">
        <v>18</v>
      </c>
    </row>
    <row r="514" spans="1:6" x14ac:dyDescent="0.25">
      <c r="A514" s="16" t="s">
        <v>591</v>
      </c>
      <c r="B514" s="16" t="s">
        <v>399</v>
      </c>
      <c r="C514" s="18" t="s">
        <v>400</v>
      </c>
      <c r="D514" s="19">
        <v>0</v>
      </c>
      <c r="E514" s="19">
        <v>1025572.6949999999</v>
      </c>
      <c r="F514" s="20" t="s">
        <v>18</v>
      </c>
    </row>
    <row r="515" spans="1:6" ht="79.2" x14ac:dyDescent="0.25">
      <c r="A515" s="16" t="s">
        <v>591</v>
      </c>
      <c r="B515" s="16" t="s">
        <v>597</v>
      </c>
      <c r="C515" s="21" t="s">
        <v>598</v>
      </c>
      <c r="D515" s="19">
        <v>4.0999999999999996</v>
      </c>
      <c r="E515" s="19">
        <v>4.2</v>
      </c>
      <c r="F515" s="20">
        <f t="shared" si="8"/>
        <v>1.024390243902439</v>
      </c>
    </row>
    <row r="516" spans="1:6" ht="79.2" x14ac:dyDescent="0.25">
      <c r="A516" s="16" t="s">
        <v>591</v>
      </c>
      <c r="B516" s="16" t="s">
        <v>599</v>
      </c>
      <c r="C516" s="21" t="s">
        <v>600</v>
      </c>
      <c r="D516" s="19">
        <v>4198.8999999999996</v>
      </c>
      <c r="E516" s="19">
        <v>4309.3</v>
      </c>
      <c r="F516" s="20">
        <f t="shared" si="8"/>
        <v>1.0262926004429733</v>
      </c>
    </row>
    <row r="517" spans="1:6" ht="52.8" x14ac:dyDescent="0.25">
      <c r="A517" s="16" t="s">
        <v>591</v>
      </c>
      <c r="B517" s="16" t="s">
        <v>601</v>
      </c>
      <c r="C517" s="18" t="s">
        <v>602</v>
      </c>
      <c r="D517" s="19">
        <v>604873.4</v>
      </c>
      <c r="E517" s="19">
        <v>607098.65</v>
      </c>
      <c r="F517" s="20">
        <f t="shared" si="8"/>
        <v>1.0036788689996947</v>
      </c>
    </row>
    <row r="518" spans="1:6" x14ac:dyDescent="0.25">
      <c r="A518" s="16" t="s">
        <v>591</v>
      </c>
      <c r="B518" s="16" t="s">
        <v>603</v>
      </c>
      <c r="C518" s="18" t="s">
        <v>604</v>
      </c>
      <c r="D518" s="19">
        <v>4433.2</v>
      </c>
      <c r="E518" s="19">
        <v>5656.43</v>
      </c>
      <c r="F518" s="20">
        <f t="shared" si="8"/>
        <v>1.2759248398448075</v>
      </c>
    </row>
    <row r="519" spans="1:6" ht="26.4" x14ac:dyDescent="0.25">
      <c r="A519" s="16" t="s">
        <v>591</v>
      </c>
      <c r="B519" s="16" t="s">
        <v>403</v>
      </c>
      <c r="C519" s="18" t="s">
        <v>404</v>
      </c>
      <c r="D519" s="19">
        <v>448017.6</v>
      </c>
      <c r="E519" s="19">
        <v>193485.644</v>
      </c>
      <c r="F519" s="20">
        <f t="shared" si="8"/>
        <v>0.43187063186803376</v>
      </c>
    </row>
    <row r="520" spans="1:6" ht="52.8" x14ac:dyDescent="0.25">
      <c r="A520" s="16" t="s">
        <v>591</v>
      </c>
      <c r="B520" s="16" t="s">
        <v>605</v>
      </c>
      <c r="C520" s="18" t="s">
        <v>606</v>
      </c>
      <c r="D520" s="19">
        <v>0</v>
      </c>
      <c r="E520" s="19">
        <v>-1849.1969999999999</v>
      </c>
      <c r="F520" s="20" t="s">
        <v>18</v>
      </c>
    </row>
    <row r="521" spans="1:6" ht="39.6" x14ac:dyDescent="0.25">
      <c r="A521" s="16" t="s">
        <v>591</v>
      </c>
      <c r="B521" s="16" t="s">
        <v>389</v>
      </c>
      <c r="C521" s="18" t="s">
        <v>390</v>
      </c>
      <c r="D521" s="19">
        <v>0</v>
      </c>
      <c r="E521" s="19">
        <v>-35194.023999999998</v>
      </c>
      <c r="F521" s="20" t="s">
        <v>18</v>
      </c>
    </row>
    <row r="522" spans="1:6" ht="18" customHeight="1" x14ac:dyDescent="0.25">
      <c r="A522" s="16" t="s">
        <v>607</v>
      </c>
      <c r="B522" s="17" t="s">
        <v>608</v>
      </c>
      <c r="C522" s="18"/>
      <c r="D522" s="19">
        <f>SUM(D523:D554)</f>
        <v>947303.40000000026</v>
      </c>
      <c r="E522" s="19">
        <f>SUM(E523:E554)</f>
        <v>1078240.8850000002</v>
      </c>
      <c r="F522" s="20">
        <f t="shared" si="8"/>
        <v>1.1382212763091528</v>
      </c>
    </row>
    <row r="523" spans="1:6" ht="118.8" x14ac:dyDescent="0.25">
      <c r="A523" s="16" t="s">
        <v>607</v>
      </c>
      <c r="B523" s="16" t="s">
        <v>609</v>
      </c>
      <c r="C523" s="21" t="s">
        <v>610</v>
      </c>
      <c r="D523" s="19">
        <v>293156.2</v>
      </c>
      <c r="E523" s="19">
        <v>275275.78999999998</v>
      </c>
      <c r="F523" s="20">
        <f t="shared" si="8"/>
        <v>0.93900722549957993</v>
      </c>
    </row>
    <row r="524" spans="1:6" ht="92.4" x14ac:dyDescent="0.25">
      <c r="A524" s="16" t="s">
        <v>607</v>
      </c>
      <c r="B524" s="16" t="s">
        <v>611</v>
      </c>
      <c r="C524" s="21" t="s">
        <v>612</v>
      </c>
      <c r="D524" s="19">
        <v>100194.1</v>
      </c>
      <c r="E524" s="19">
        <v>287670.36800000002</v>
      </c>
      <c r="F524" s="20">
        <f t="shared" si="8"/>
        <v>2.8711308150879145</v>
      </c>
    </row>
    <row r="525" spans="1:6" ht="118.8" x14ac:dyDescent="0.25">
      <c r="A525" s="16" t="s">
        <v>607</v>
      </c>
      <c r="B525" s="16" t="s">
        <v>613</v>
      </c>
      <c r="C525" s="21" t="s">
        <v>614</v>
      </c>
      <c r="D525" s="19">
        <v>53573.9</v>
      </c>
      <c r="E525" s="19">
        <v>85592.676000000007</v>
      </c>
      <c r="F525" s="20">
        <f t="shared" si="8"/>
        <v>1.5976562467918147</v>
      </c>
    </row>
    <row r="526" spans="1:6" ht="79.2" x14ac:dyDescent="0.25">
      <c r="A526" s="16" t="s">
        <v>607</v>
      </c>
      <c r="B526" s="16" t="s">
        <v>615</v>
      </c>
      <c r="C526" s="21" t="s">
        <v>616</v>
      </c>
      <c r="D526" s="19">
        <v>115809.2</v>
      </c>
      <c r="E526" s="19">
        <v>13376.929</v>
      </c>
      <c r="F526" s="20">
        <f t="shared" si="8"/>
        <v>0.11550834476017449</v>
      </c>
    </row>
    <row r="527" spans="1:6" ht="105.6" x14ac:dyDescent="0.25">
      <c r="A527" s="16" t="s">
        <v>607</v>
      </c>
      <c r="B527" s="16" t="s">
        <v>617</v>
      </c>
      <c r="C527" s="21" t="s">
        <v>618</v>
      </c>
      <c r="D527" s="19">
        <v>1406.5</v>
      </c>
      <c r="E527" s="19">
        <v>1596.6690000000001</v>
      </c>
      <c r="F527" s="20">
        <f t="shared" si="8"/>
        <v>1.135207252044081</v>
      </c>
    </row>
    <row r="528" spans="1:6" ht="92.4" x14ac:dyDescent="0.25">
      <c r="A528" s="16" t="s">
        <v>607</v>
      </c>
      <c r="B528" s="16" t="s">
        <v>411</v>
      </c>
      <c r="C528" s="21" t="s">
        <v>412</v>
      </c>
      <c r="D528" s="19">
        <v>2029.8</v>
      </c>
      <c r="E528" s="19">
        <v>1358.154</v>
      </c>
      <c r="F528" s="20">
        <f t="shared" si="8"/>
        <v>0.66910730121194206</v>
      </c>
    </row>
    <row r="529" spans="1:6" ht="145.19999999999999" x14ac:dyDescent="0.25">
      <c r="A529" s="16" t="s">
        <v>607</v>
      </c>
      <c r="B529" s="16" t="s">
        <v>619</v>
      </c>
      <c r="C529" s="21" t="s">
        <v>620</v>
      </c>
      <c r="D529" s="19">
        <v>0</v>
      </c>
      <c r="E529" s="19">
        <v>1019.888</v>
      </c>
      <c r="F529" s="20" t="s">
        <v>18</v>
      </c>
    </row>
    <row r="530" spans="1:6" ht="132" x14ac:dyDescent="0.25">
      <c r="A530" s="16" t="s">
        <v>607</v>
      </c>
      <c r="B530" s="16" t="s">
        <v>621</v>
      </c>
      <c r="C530" s="21" t="s">
        <v>622</v>
      </c>
      <c r="D530" s="19">
        <v>0</v>
      </c>
      <c r="E530" s="19">
        <v>75.525999999999996</v>
      </c>
      <c r="F530" s="20" t="s">
        <v>18</v>
      </c>
    </row>
    <row r="531" spans="1:6" ht="66" x14ac:dyDescent="0.25">
      <c r="A531" s="16" t="s">
        <v>607</v>
      </c>
      <c r="B531" s="16" t="s">
        <v>53</v>
      </c>
      <c r="C531" s="18" t="s">
        <v>54</v>
      </c>
      <c r="D531" s="19">
        <v>3014.8</v>
      </c>
      <c r="E531" s="19">
        <v>3815.2919999999999</v>
      </c>
      <c r="F531" s="20">
        <f t="shared" si="8"/>
        <v>1.2655207642297996</v>
      </c>
    </row>
    <row r="532" spans="1:6" ht="26.4" x14ac:dyDescent="0.25">
      <c r="A532" s="16" t="s">
        <v>607</v>
      </c>
      <c r="B532" s="16" t="s">
        <v>55</v>
      </c>
      <c r="C532" s="18" t="s">
        <v>56</v>
      </c>
      <c r="D532" s="19">
        <v>0</v>
      </c>
      <c r="E532" s="19">
        <v>250.90100000000001</v>
      </c>
      <c r="F532" s="20" t="s">
        <v>18</v>
      </c>
    </row>
    <row r="533" spans="1:6" ht="39.6" x14ac:dyDescent="0.25">
      <c r="A533" s="16" t="s">
        <v>607</v>
      </c>
      <c r="B533" s="16" t="s">
        <v>623</v>
      </c>
      <c r="C533" s="18" t="s">
        <v>624</v>
      </c>
      <c r="D533" s="19">
        <v>202788.7</v>
      </c>
      <c r="E533" s="19">
        <v>212291.96599999999</v>
      </c>
      <c r="F533" s="20">
        <f t="shared" si="8"/>
        <v>1.0468628971929894</v>
      </c>
    </row>
    <row r="534" spans="1:6" ht="39.6" x14ac:dyDescent="0.25">
      <c r="A534" s="16" t="s">
        <v>607</v>
      </c>
      <c r="B534" s="16" t="s">
        <v>625</v>
      </c>
      <c r="C534" s="18" t="s">
        <v>626</v>
      </c>
      <c r="D534" s="19">
        <v>0</v>
      </c>
      <c r="E534" s="19">
        <v>18706.46</v>
      </c>
      <c r="F534" s="20" t="s">
        <v>18</v>
      </c>
    </row>
    <row r="535" spans="1:6" ht="66" x14ac:dyDescent="0.25">
      <c r="A535" s="16" t="s">
        <v>607</v>
      </c>
      <c r="B535" s="16" t="s">
        <v>627</v>
      </c>
      <c r="C535" s="21" t="s">
        <v>628</v>
      </c>
      <c r="D535" s="19">
        <v>96901.9</v>
      </c>
      <c r="E535" s="19">
        <v>84420.251000000004</v>
      </c>
      <c r="F535" s="20">
        <f t="shared" si="8"/>
        <v>0.87119293842535606</v>
      </c>
    </row>
    <row r="536" spans="1:6" ht="52.8" x14ac:dyDescent="0.25">
      <c r="A536" s="16" t="s">
        <v>607</v>
      </c>
      <c r="B536" s="16" t="s">
        <v>629</v>
      </c>
      <c r="C536" s="18" t="s">
        <v>630</v>
      </c>
      <c r="D536" s="19">
        <v>0</v>
      </c>
      <c r="E536" s="19">
        <v>13748.521000000001</v>
      </c>
      <c r="F536" s="20" t="s">
        <v>18</v>
      </c>
    </row>
    <row r="537" spans="1:6" ht="66" x14ac:dyDescent="0.25">
      <c r="A537" s="16" t="s">
        <v>607</v>
      </c>
      <c r="B537" s="16" t="s">
        <v>371</v>
      </c>
      <c r="C537" s="18" t="s">
        <v>372</v>
      </c>
      <c r="D537" s="19">
        <v>0</v>
      </c>
      <c r="E537" s="19">
        <v>30.6</v>
      </c>
      <c r="F537" s="20" t="s">
        <v>18</v>
      </c>
    </row>
    <row r="538" spans="1:6" ht="132" x14ac:dyDescent="0.25">
      <c r="A538" s="16" t="s">
        <v>607</v>
      </c>
      <c r="B538" s="16" t="s">
        <v>631</v>
      </c>
      <c r="C538" s="21" t="s">
        <v>632</v>
      </c>
      <c r="D538" s="19">
        <v>5495.9</v>
      </c>
      <c r="E538" s="19">
        <v>3092.268</v>
      </c>
      <c r="F538" s="20">
        <f t="shared" si="8"/>
        <v>0.5626499754362343</v>
      </c>
    </row>
    <row r="539" spans="1:6" ht="132" x14ac:dyDescent="0.25">
      <c r="A539" s="16" t="s">
        <v>607</v>
      </c>
      <c r="B539" s="16" t="s">
        <v>633</v>
      </c>
      <c r="C539" s="21" t="s">
        <v>634</v>
      </c>
      <c r="D539" s="19">
        <v>0</v>
      </c>
      <c r="E539" s="19">
        <v>172.89699999999999</v>
      </c>
      <c r="F539" s="20" t="s">
        <v>18</v>
      </c>
    </row>
    <row r="540" spans="1:6" ht="105.6" x14ac:dyDescent="0.25">
      <c r="A540" s="16" t="s">
        <v>607</v>
      </c>
      <c r="B540" s="16" t="s">
        <v>635</v>
      </c>
      <c r="C540" s="21" t="s">
        <v>636</v>
      </c>
      <c r="D540" s="19">
        <v>0</v>
      </c>
      <c r="E540" s="19">
        <v>10.084</v>
      </c>
      <c r="F540" s="20" t="s">
        <v>18</v>
      </c>
    </row>
    <row r="541" spans="1:6" ht="145.19999999999999" x14ac:dyDescent="0.25">
      <c r="A541" s="16" t="s">
        <v>607</v>
      </c>
      <c r="B541" s="16" t="s">
        <v>637</v>
      </c>
      <c r="C541" s="21" t="s">
        <v>638</v>
      </c>
      <c r="D541" s="19">
        <v>349.5</v>
      </c>
      <c r="E541" s="19">
        <v>1366.8889999999999</v>
      </c>
      <c r="F541" s="20">
        <f t="shared" si="8"/>
        <v>3.9109842632331899</v>
      </c>
    </row>
    <row r="542" spans="1:6" ht="105.6" x14ac:dyDescent="0.25">
      <c r="A542" s="16" t="s">
        <v>607</v>
      </c>
      <c r="B542" s="16" t="s">
        <v>639</v>
      </c>
      <c r="C542" s="21" t="s">
        <v>640</v>
      </c>
      <c r="D542" s="19">
        <v>0</v>
      </c>
      <c r="E542" s="19">
        <v>5.7990000000000004</v>
      </c>
      <c r="F542" s="20" t="s">
        <v>18</v>
      </c>
    </row>
    <row r="543" spans="1:6" ht="158.4" x14ac:dyDescent="0.25">
      <c r="A543" s="16" t="s">
        <v>607</v>
      </c>
      <c r="B543" s="16" t="s">
        <v>641</v>
      </c>
      <c r="C543" s="21" t="s">
        <v>642</v>
      </c>
      <c r="D543" s="19">
        <v>0</v>
      </c>
      <c r="E543" s="19">
        <v>15.753</v>
      </c>
      <c r="F543" s="20" t="s">
        <v>18</v>
      </c>
    </row>
    <row r="544" spans="1:6" ht="132" x14ac:dyDescent="0.25">
      <c r="A544" s="16" t="s">
        <v>607</v>
      </c>
      <c r="B544" s="16" t="s">
        <v>581</v>
      </c>
      <c r="C544" s="21" t="s">
        <v>582</v>
      </c>
      <c r="D544" s="19">
        <v>0</v>
      </c>
      <c r="E544" s="19">
        <v>23.234000000000002</v>
      </c>
      <c r="F544" s="20" t="s">
        <v>18</v>
      </c>
    </row>
    <row r="545" spans="1:6" ht="184.8" x14ac:dyDescent="0.25">
      <c r="A545" s="16" t="s">
        <v>607</v>
      </c>
      <c r="B545" s="16" t="s">
        <v>643</v>
      </c>
      <c r="C545" s="21" t="s">
        <v>644</v>
      </c>
      <c r="D545" s="19">
        <v>0</v>
      </c>
      <c r="E545" s="19">
        <v>5.3440000000000003</v>
      </c>
      <c r="F545" s="20" t="s">
        <v>18</v>
      </c>
    </row>
    <row r="546" spans="1:6" ht="171.6" x14ac:dyDescent="0.25">
      <c r="A546" s="16" t="s">
        <v>607</v>
      </c>
      <c r="B546" s="16" t="s">
        <v>645</v>
      </c>
      <c r="C546" s="21" t="s">
        <v>646</v>
      </c>
      <c r="D546" s="19">
        <v>0</v>
      </c>
      <c r="E546" s="19">
        <v>0.14199999999999999</v>
      </c>
      <c r="F546" s="20" t="s">
        <v>18</v>
      </c>
    </row>
    <row r="547" spans="1:6" ht="66" x14ac:dyDescent="0.25">
      <c r="A547" s="16" t="s">
        <v>607</v>
      </c>
      <c r="B547" s="16" t="s">
        <v>71</v>
      </c>
      <c r="C547" s="21" t="s">
        <v>72</v>
      </c>
      <c r="D547" s="19">
        <v>5074.7</v>
      </c>
      <c r="E547" s="19">
        <v>4168.2700000000004</v>
      </c>
      <c r="F547" s="20">
        <f t="shared" si="8"/>
        <v>0.82138254478097239</v>
      </c>
    </row>
    <row r="548" spans="1:6" ht="132" x14ac:dyDescent="0.25">
      <c r="A548" s="16" t="s">
        <v>607</v>
      </c>
      <c r="B548" s="16" t="s">
        <v>375</v>
      </c>
      <c r="C548" s="21" t="s">
        <v>376</v>
      </c>
      <c r="D548" s="19">
        <v>0</v>
      </c>
      <c r="E548" s="19">
        <v>72.462000000000003</v>
      </c>
      <c r="F548" s="20" t="s">
        <v>18</v>
      </c>
    </row>
    <row r="549" spans="1:6" ht="132" x14ac:dyDescent="0.25">
      <c r="A549" s="16" t="s">
        <v>607</v>
      </c>
      <c r="B549" s="16" t="s">
        <v>647</v>
      </c>
      <c r="C549" s="21" t="s">
        <v>648</v>
      </c>
      <c r="D549" s="19">
        <v>2057.9</v>
      </c>
      <c r="E549" s="19">
        <v>952.99800000000005</v>
      </c>
      <c r="F549" s="20">
        <f t="shared" ref="F549:F555" si="9">E549/D549</f>
        <v>0.46309247290927646</v>
      </c>
    </row>
    <row r="550" spans="1:6" ht="145.19999999999999" x14ac:dyDescent="0.25">
      <c r="A550" s="16" t="s">
        <v>607</v>
      </c>
      <c r="B550" s="16" t="s">
        <v>649</v>
      </c>
      <c r="C550" s="21" t="s">
        <v>650</v>
      </c>
      <c r="D550" s="19">
        <v>0</v>
      </c>
      <c r="E550" s="19">
        <v>1.726</v>
      </c>
      <c r="F550" s="20" t="s">
        <v>18</v>
      </c>
    </row>
    <row r="551" spans="1:6" ht="158.4" x14ac:dyDescent="0.25">
      <c r="A551" s="16" t="s">
        <v>607</v>
      </c>
      <c r="B551" s="16" t="s">
        <v>651</v>
      </c>
      <c r="C551" s="21" t="s">
        <v>652</v>
      </c>
      <c r="D551" s="19">
        <v>0</v>
      </c>
      <c r="E551" s="19">
        <v>1.4999999999999999E-2</v>
      </c>
      <c r="F551" s="20" t="s">
        <v>18</v>
      </c>
    </row>
    <row r="552" spans="1:6" ht="26.4" x14ac:dyDescent="0.25">
      <c r="A552" s="16" t="s">
        <v>607</v>
      </c>
      <c r="B552" s="16" t="s">
        <v>79</v>
      </c>
      <c r="C552" s="18" t="s">
        <v>80</v>
      </c>
      <c r="D552" s="19">
        <v>0</v>
      </c>
      <c r="E552" s="19">
        <v>103.17100000000001</v>
      </c>
      <c r="F552" s="20" t="s">
        <v>18</v>
      </c>
    </row>
    <row r="553" spans="1:6" ht="26.4" x14ac:dyDescent="0.25">
      <c r="A553" s="16" t="s">
        <v>607</v>
      </c>
      <c r="B553" s="16" t="s">
        <v>81</v>
      </c>
      <c r="C553" s="18" t="s">
        <v>82</v>
      </c>
      <c r="D553" s="19">
        <v>65450.3</v>
      </c>
      <c r="E553" s="19">
        <v>67134.241999999998</v>
      </c>
      <c r="F553" s="20">
        <f t="shared" si="9"/>
        <v>1.0257285604496846</v>
      </c>
    </row>
    <row r="554" spans="1:6" ht="15.75" customHeight="1" x14ac:dyDescent="0.25">
      <c r="A554" s="16" t="s">
        <v>607</v>
      </c>
      <c r="B554" s="16" t="s">
        <v>399</v>
      </c>
      <c r="C554" s="22" t="s">
        <v>400</v>
      </c>
      <c r="D554" s="19">
        <v>0</v>
      </c>
      <c r="E554" s="19">
        <v>1885.6</v>
      </c>
      <c r="F554" s="20" t="s">
        <v>18</v>
      </c>
    </row>
    <row r="555" spans="1:6" ht="19.5" customHeight="1" x14ac:dyDescent="0.25">
      <c r="A555" s="23" t="s">
        <v>653</v>
      </c>
      <c r="B555" s="23"/>
      <c r="C555" s="24"/>
      <c r="D555" s="25">
        <f>D12+D23+D26+D28+D30+D48+D103+D105+D108+D110+D129+D133+D138+D140+D146+D149+D151+D159+D161+D163+D165+D216+D221+D226+D228+D247+D260+D291+D299+D312+D322+D332+D345+D356+D365+D371+D384+D398+D424+D441+D449+D460+D471+D480+D489+D499+D501+D502+D503++D522</f>
        <v>59614399.973999999</v>
      </c>
      <c r="E555" s="25">
        <f>E12+E23+E26+E28+E30+E48+E103+E105+E108+E110+E129+E133+E138+E140+E146+E149+E151+E159+E161+E163+E165+E216+E221+E226+E228+E247+E260+E291+E299+E312+E322+E332+E345+E356+E365+E371+E384+E398+E424+E441+E449+E460+E471+E480+E489+E499+E501+E503++E522</f>
        <v>61477837.139000028</v>
      </c>
      <c r="F555" s="26">
        <f t="shared" si="9"/>
        <v>1.031258171948602</v>
      </c>
    </row>
  </sheetData>
  <sheetProtection password="CF5C" sheet="1" objects="1" scenarios="1"/>
  <mergeCells count="12">
    <mergeCell ref="B26:C26"/>
    <mergeCell ref="B501:C501"/>
    <mergeCell ref="E4:F4"/>
    <mergeCell ref="B5:D5"/>
    <mergeCell ref="A6:F6"/>
    <mergeCell ref="A7:F7"/>
    <mergeCell ref="A8:F8"/>
    <mergeCell ref="A10:B10"/>
    <mergeCell ref="C10:C11"/>
    <mergeCell ref="D10:D11"/>
    <mergeCell ref="E10:E11"/>
    <mergeCell ref="F10:F11"/>
  </mergeCells>
  <pageMargins left="0.78740157480314965" right="0.43307086614173229" top="0.49" bottom="0.6692913385826772" header="0.31496062992125984" footer="0.31496062992125984"/>
  <pageSetup paperSize="9" scale="70" fitToHeight="0" orientation="portrait" useFirstPageNumber="1" r:id="rId1"/>
  <headerFooter>
    <oddFooter>&amp;R&amp;9&amp;P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доходы за 2025г</vt:lpstr>
      <vt:lpstr>Лист1</vt:lpstr>
      <vt:lpstr>'доходы за 2025г'!Заголовки_для_печати</vt:lpstr>
      <vt:lpstr>'доходы за 2025г'!Область_печати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Колышкина Елена Владимировна</cp:lastModifiedBy>
  <cp:revision>12</cp:revision>
  <cp:lastPrinted>2026-05-27T04:59:33Z</cp:lastPrinted>
  <dcterms:modified xsi:type="dcterms:W3CDTF">2026-05-27T04:59:43Z</dcterms:modified>
</cp:coreProperties>
</file>