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<sst xmlns="http://schemas.openxmlformats.org/spreadsheetml/2006/main" count="75" uniqueCount="75">
  <si>
    <t xml:space="preserve">ПРИЛОЖЕНИЕ 4</t>
  </si>
  <si>
    <t xml:space="preserve">к решению</t>
  </si>
  <si>
    <t xml:space="preserve">Пермской городской Думы</t>
  </si>
  <si>
    <t xml:space="preserve">от 16.12.2025 № 234</t>
  </si>
  <si>
    <t xml:space="preserve">Источники финансирования дефицита бюджета города Перми на 2026 год и на плановый период 2027 и 2028 годов</t>
  </si>
  <si>
    <t>тыс.руб.</t>
  </si>
  <si>
    <t xml:space="preserve">Код классификации источников  внутреннего финансирования дефицита </t>
  </si>
  <si>
    <t xml:space="preserve">Наименование кода классификации источников  внутреннего финансирования дефицита </t>
  </si>
  <si>
    <t xml:space="preserve">2026 год</t>
  </si>
  <si>
    <t xml:space="preserve">2027 год</t>
  </si>
  <si>
    <t xml:space="preserve"> 2028 год</t>
  </si>
  <si>
    <t xml:space="preserve"> 01 00 00 00 00 0000 000</t>
  </si>
  <si>
    <t xml:space="preserve">Источники внутреннего финансирования дефицита бюджета</t>
  </si>
  <si>
    <t xml:space="preserve">000 01 01 00 00 00 0000 000  </t>
  </si>
  <si>
    <t xml:space="preserve">Государственные   (муниципальные)   ценные   бумаги,   номинальная стоимость которых указана в валюте Российской Федерации</t>
  </si>
  <si>
    <t xml:space="preserve">000 01 01 00 00 00 0000 700</t>
  </si>
  <si>
    <t xml:space="preserve">Размещение государственных   (муниципальных)   ценных бумаг, номинальная стоимость которых указана в валюте Российской Федерации </t>
  </si>
  <si>
    <t xml:space="preserve">000 01 01 00 00 04 0000 710  </t>
  </si>
  <si>
    <t xml:space="preserve">Размещение муниципальных ценных бумаг городских округов</t>
  </si>
  <si>
    <t xml:space="preserve">000 01 01 00 00 00 0000 800</t>
  </si>
  <si>
    <t xml:space="preserve">Погашение государственных (муниципальных) ценных бумаг, номинальная стоимость которых указана в валюте Российской Федерации</t>
  </si>
  <si>
    <t xml:space="preserve">000 01 01 00 00 04 0000 810  </t>
  </si>
  <si>
    <t xml:space="preserve">Погашение муниципальных ценных бумаг городских округов</t>
  </si>
  <si>
    <t xml:space="preserve"> 01 02 00 00 00 0000 000</t>
  </si>
  <si>
    <t xml:space="preserve">Кредиты кредитных организаций в валюте Российской Федерации</t>
  </si>
  <si>
    <t xml:space="preserve"> 01 02 00 00 00 0000 700</t>
  </si>
  <si>
    <t xml:space="preserve">Привлечение кредитов от кредитных организаций в валюте Российской Федерации </t>
  </si>
  <si>
    <t xml:space="preserve"> 01 02 00 00 04 0000 710</t>
  </si>
  <si>
    <t xml:space="preserve">Привлечение городским округом кредитов от кредитных организаций в валюте Российской Федерации  </t>
  </si>
  <si>
    <t xml:space="preserve"> 01 02 00 00 00 0000 800</t>
  </si>
  <si>
    <t xml:space="preserve">Погашение кредитов, предоставленных кредитными организациями в валюте Российской Федерации </t>
  </si>
  <si>
    <t xml:space="preserve"> 01 02 00 00 04 0000 810</t>
  </si>
  <si>
    <t xml:space="preserve">Погашение городским округом кредитов от кредитных организаций в валюте Российской Федерации   </t>
  </si>
  <si>
    <t xml:space="preserve"> 01 03 00 00 00 0000 000</t>
  </si>
  <si>
    <t xml:space="preserve">Бюджетные кредиты из других бюджетов бюджетной системы Российской Федерации</t>
  </si>
  <si>
    <t xml:space="preserve"> 01 03 01 00 00 0000 700</t>
  </si>
  <si>
    <t xml:space="preserve">Привлечение бюджетных кредитов из других бюджетов бюджетной системы Российской Федерации в валюте Российской Федерации </t>
  </si>
  <si>
    <t xml:space="preserve"> 01 03 01 00 04 0000 710</t>
  </si>
  <si>
    <t xml:space="preserve">Привлечение кредитов из других бюджетов бюджетной системы Российской Федерации бюджетом городского округа в валюте Российской Федерации    </t>
  </si>
  <si>
    <t xml:space="preserve"> 01 03 01 00 00 0000 800</t>
  </si>
  <si>
    <t xml:space="preserve"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</si>
  <si>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01 03 01 00 04 0000 810</t>
  </si>
  <si>
    <t xml:space="preserve">Погашение бюджетом городского округа кредитов из других бюджетов бюджетной системы Российской Федерации в валюте Российской Федерации</t>
  </si>
  <si>
    <t xml:space="preserve"> 01 05 00 00 00 0000 000</t>
  </si>
  <si>
    <t xml:space="preserve">Изменение остатков средств на счетах по учету средств бюджета</t>
  </si>
  <si>
    <t xml:space="preserve"> 01 05 00 00 00 0000 500</t>
  </si>
  <si>
    <t xml:space="preserve">Увеличение остатков средств бюджета</t>
  </si>
  <si>
    <t xml:space="preserve"> 01 05 02 00 00 0000 500</t>
  </si>
  <si>
    <t xml:space="preserve">Увеличение прочих остатков средств бюджета</t>
  </si>
  <si>
    <t xml:space="preserve"> 01 05 02 01 00 0000 510</t>
  </si>
  <si>
    <t xml:space="preserve">Увеличение прочих остатков денежных средств бюджета</t>
  </si>
  <si>
    <t xml:space="preserve"> 01 05 02 01 04 0000 510</t>
  </si>
  <si>
    <t xml:space="preserve">Увеличение прочих остатков денежных средств  бюджета городского округа</t>
  </si>
  <si>
    <t xml:space="preserve"> 01 05 00 00 00 0000 600</t>
  </si>
  <si>
    <t xml:space="preserve">Уменьшение остатков средств бюджета</t>
  </si>
  <si>
    <t xml:space="preserve"> 01 05 02 00 00 0000 600</t>
  </si>
  <si>
    <t xml:space="preserve">Уменьшение прочих остатков средств бюджета</t>
  </si>
  <si>
    <t xml:space="preserve"> 01 05 02 01 00 0000 610</t>
  </si>
  <si>
    <t xml:space="preserve">Уменьшение прочих остатков денежных средств бюджета</t>
  </si>
  <si>
    <t xml:space="preserve"> 01 05 02 01 04 0000 610</t>
  </si>
  <si>
    <t xml:space="preserve">Уменьшение прочих остатков денежных средств  бюджета городского округа</t>
  </si>
  <si>
    <t xml:space="preserve">000 01 06 00 00 00 0000 000</t>
  </si>
  <si>
    <t xml:space="preserve">Иные источники внутреннего финансирования дефицитов бюджетов</t>
  </si>
  <si>
    <t xml:space="preserve">000 01 06 01 00 00 0000 000</t>
  </si>
  <si>
    <t xml:space="preserve">Акции и иные формы участия в капитале, находящиеся в государственной и муниципальной собственности</t>
  </si>
  <si>
    <t xml:space="preserve">000 01 06 01 00 00 0000 630</t>
  </si>
  <si>
    <t xml:space="preserve">Средства от продажи акций и иных форм участия в капитале, находящихся в государственной и муниципальной собственности</t>
  </si>
  <si>
    <t xml:space="preserve">000 01 06 01 00 04 0000 630</t>
  </si>
  <si>
    <t xml:space="preserve">Средства от продажи акций и иных форм участия в капитале, находящихся в собственности городских округов</t>
  </si>
  <si>
    <t xml:space="preserve">000 01 06 10 00 00 0000 000</t>
  </si>
  <si>
    <t xml:space="preserve">Операции по управлению остатками средств на единых счетах бюджетов</t>
  </si>
  <si>
    <t xml:space="preserve">000 01 06 10 02 04 0001 550</t>
  </si>
  <si>
    <t xml:space="preserve">Увеличение финансовых активов в муниципальной собственности за счет средств во временном распоряжении</t>
  </si>
  <si>
    <t xml:space="preserve">000 01 06 10 02 04 0003 550</t>
  </si>
  <si>
    <t xml:space="preserve">Увеличение финансовых активов в муниципальной собственности за счет средств автономных и бюджетных учреждений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</si>
</sst>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#,##0.000"/>
  </numFmts>
  <fonts count="25">
    <font>
      <sz val="10.000000"/>
      <color theme="1"/>
      <name val="Arial Cyr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0.000000"/>
      <color indexed="20"/>
      <name val="Arial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2.000000"/>
      <name val="Times New Roman"/>
    </font>
    <font>
      <sz val="14.000000"/>
      <name val="Times New Roman"/>
    </font>
    <font>
      <b/>
      <sz val="14.000000"/>
      <name val="Times New Roman"/>
    </font>
    <font>
      <sz val="12.000000"/>
      <color indexed="2"/>
      <name val="Times New Roman"/>
    </font>
    <font>
      <b/>
      <sz val="12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0" borderId="0" numFmtId="0" applyNumberFormat="1" applyFont="1" applyFill="1" applyBorder="1"/>
    <xf fontId="16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32" borderId="0" numFmtId="0" applyNumberFormat="1" applyFont="1" applyFill="1" applyBorder="1"/>
  </cellStyleXfs>
  <cellXfs count="28">
    <xf fontId="0" fillId="0" borderId="0" numFmtId="0" xfId="0"/>
    <xf fontId="20" fillId="0" borderId="0" numFmtId="49" xfId="0" applyNumberFormat="1" applyFont="1" applyAlignment="1">
      <alignment vertical="top" wrapText="1"/>
    </xf>
    <xf fontId="20" fillId="0" borderId="0" numFmtId="164" xfId="0" applyNumberFormat="1" applyFont="1" applyAlignment="1">
      <alignment horizontal="right" vertical="top" wrapText="1"/>
    </xf>
    <xf fontId="20" fillId="0" borderId="0" numFmtId="0" xfId="0" applyFont="1" applyAlignment="1">
      <alignment horizontal="right" vertical="center"/>
    </xf>
    <xf fontId="20" fillId="0" borderId="0" numFmtId="0" xfId="0" applyFont="1" applyAlignment="1">
      <alignment horizontal="right" vertical="center" wrapText="1"/>
    </xf>
    <xf fontId="21" fillId="0" borderId="0" numFmtId="164" xfId="0" applyNumberFormat="1" applyFont="1" applyAlignment="1">
      <alignment horizontal="right" vertical="top" wrapText="1"/>
    </xf>
    <xf fontId="22" fillId="0" borderId="0" numFmtId="49" xfId="0" applyNumberFormat="1" applyFont="1" applyAlignment="1">
      <alignment horizontal="center" vertical="center" wrapText="1"/>
    </xf>
    <xf fontId="20" fillId="0" borderId="0" numFmtId="49" xfId="0" applyNumberFormat="1" applyFont="1" applyAlignment="1">
      <alignment horizontal="center" vertical="top" wrapText="1"/>
    </xf>
    <xf fontId="21" fillId="0" borderId="10" numFmtId="49" xfId="0" applyNumberFormat="1" applyFont="1" applyBorder="1" applyAlignment="1">
      <alignment horizontal="center" vertical="center" wrapText="1"/>
    </xf>
    <xf fontId="21" fillId="0" borderId="10" numFmtId="0" xfId="0" applyFont="1" applyBorder="1" applyAlignment="1">
      <alignment horizontal="center" vertical="center" wrapText="1"/>
    </xf>
    <xf fontId="21" fillId="0" borderId="11" numFmtId="0" xfId="0" applyFont="1" applyBorder="1" applyAlignment="1">
      <alignment horizontal="center" vertical="center" wrapText="1"/>
    </xf>
    <xf fontId="21" fillId="0" borderId="10" numFmtId="164" xfId="0" applyNumberFormat="1" applyFont="1" applyBorder="1" applyAlignment="1">
      <alignment horizontal="center" vertical="center" wrapText="1"/>
    </xf>
    <xf fontId="21" fillId="0" borderId="11" numFmtId="0" xfId="0" applyFont="1" applyBorder="1" applyAlignment="1">
      <alignment horizontal="justify" vertical="top" wrapText="1"/>
    </xf>
    <xf fontId="21" fillId="0" borderId="11" numFmtId="164" xfId="0" applyNumberFormat="1" applyFont="1" applyBorder="1" applyAlignment="1">
      <alignment horizontal="right" vertical="center" wrapText="1"/>
    </xf>
    <xf fontId="21" fillId="0" borderId="11" numFmtId="164" xfId="0" applyNumberFormat="1" applyFont="1" applyBorder="1" applyAlignment="1">
      <alignment horizontal="right" vertical="top" wrapText="1"/>
    </xf>
    <xf fontId="21" fillId="0" borderId="11" numFmtId="0" xfId="0" applyFont="1" applyBorder="1" applyAlignment="1">
      <alignment vertical="top" wrapText="1"/>
    </xf>
    <xf fontId="23" fillId="0" borderId="0" numFmtId="49" xfId="0" applyNumberFormat="1" applyFont="1" applyAlignment="1">
      <alignment vertical="top" wrapText="1"/>
    </xf>
    <xf fontId="21" fillId="33" borderId="11" numFmtId="0" xfId="0" applyFont="1" applyFill="1" applyBorder="1" applyAlignment="1">
      <alignment horizontal="center" vertical="center" wrapText="1"/>
    </xf>
    <xf fontId="21" fillId="33" borderId="11" numFmtId="0" xfId="0" applyFont="1" applyFill="1" applyBorder="1" applyAlignment="1">
      <alignment horizontal="justify" vertical="top" wrapText="1"/>
    </xf>
    <xf fontId="21" fillId="33" borderId="11" numFmtId="164" xfId="0" applyNumberFormat="1" applyFont="1" applyFill="1" applyBorder="1" applyAlignment="1">
      <alignment horizontal="right" vertical="center" wrapText="1"/>
    </xf>
    <xf fontId="20" fillId="0" borderId="0" numFmtId="164" xfId="0" applyNumberFormat="1" applyFont="1" applyAlignment="1">
      <alignment vertical="top" wrapText="1"/>
    </xf>
    <xf fontId="24" fillId="0" borderId="0" numFmtId="49" xfId="0" applyNumberFormat="1" applyFont="1" applyAlignment="1">
      <alignment vertical="top" wrapText="1"/>
    </xf>
    <xf fontId="24" fillId="0" borderId="11" numFmtId="0" xfId="0" applyFont="1" applyBorder="1" applyAlignment="1">
      <alignment horizontal="justify" vertical="top" wrapText="1"/>
    </xf>
    <xf fontId="24" fillId="0" borderId="11" numFmtId="164" xfId="0" applyNumberFormat="1" applyFont="1" applyBorder="1" applyAlignment="1">
      <alignment horizontal="right" indent="2" vertical="top" wrapText="1"/>
    </xf>
    <xf fontId="20" fillId="0" borderId="11" numFmtId="0" xfId="0" applyFont="1" applyBorder="1" applyAlignment="1">
      <alignment horizontal="justify" vertical="top" wrapText="1"/>
    </xf>
    <xf fontId="20" fillId="0" borderId="11" numFmtId="164" xfId="0" applyNumberFormat="1" applyFont="1" applyBorder="1" applyAlignment="1">
      <alignment horizontal="right" indent="2" vertical="top" wrapText="1"/>
    </xf>
    <xf fontId="20" fillId="0" borderId="11" numFmtId="0" xfId="0" applyFont="1" applyBorder="1" applyAlignment="1">
      <alignment horizontal="left" vertical="top" wrapText="1"/>
    </xf>
    <xf fontId="20" fillId="0" borderId="11" numFmtId="49" xfId="0" applyNumberFormat="1" applyFont="1" applyBorder="1" applyAlignment="1">
      <alignment vertical="top" wrapText="1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H9" activeCellId="0" sqref="H9"/>
    </sheetView>
  </sheetViews>
  <sheetFormatPr baseColWidth="8" defaultRowHeight="15.75" customHeight="1"/>
  <cols>
    <col customWidth="1" min="1" max="1" style="1" width="31.140599999999999"/>
    <col customWidth="1" min="2" max="2" style="1" width="58.855499999999999"/>
    <col customWidth="1" min="3" max="3" style="1" width="18.425799999999999"/>
    <col customWidth="1" min="4" max="4" style="2" width="17.855499999999999"/>
    <col customWidth="1" min="5" max="5" style="2" width="18.425799999999999"/>
    <col customWidth="1" min="6" max="6" style="1" width="7.4257799999999996"/>
    <col customWidth="1" min="7" max="8" style="1" width="9.1406200000000002"/>
    <col customWidth="1" min="9" max="9" style="1" width="16.855499999999999"/>
    <col customWidth="1" min="10" max="11" style="1" width="20.140599999999999"/>
    <col customWidth="1" min="12" max="257" style="1" width="9.1406200000000002"/>
  </cols>
  <sheetData>
    <row r="1" ht="15.75" customHeight="1">
      <c r="D1" s="3" t="s">
        <v>0</v>
      </c>
      <c r="E1" s="3"/>
    </row>
    <row r="2" ht="15.75" customHeight="1">
      <c r="D2" s="3" t="s">
        <v>1</v>
      </c>
      <c r="E2" s="3"/>
    </row>
    <row r="3" ht="15.75" customHeight="1">
      <c r="D3" s="3" t="s">
        <v>2</v>
      </c>
      <c r="E3" s="3"/>
    </row>
    <row r="4" ht="15.75" customHeight="1">
      <c r="D4" s="4"/>
      <c r="E4" s="4"/>
    </row>
    <row r="5" ht="15.75" customHeight="1">
      <c r="D5" s="3" t="s">
        <v>0</v>
      </c>
      <c r="E5" s="3"/>
    </row>
    <row r="6" ht="15.75" customHeight="1">
      <c r="D6" s="3" t="s">
        <v>1</v>
      </c>
      <c r="E6" s="3"/>
    </row>
    <row r="7" ht="15.75" customHeight="1">
      <c r="D7" s="3" t="s">
        <v>2</v>
      </c>
      <c r="E7" s="3"/>
    </row>
    <row r="8" ht="15.75" customHeight="1">
      <c r="D8" s="3" t="s">
        <v>3</v>
      </c>
      <c r="E8" s="3"/>
    </row>
    <row r="9" ht="17.25">
      <c r="D9" s="5"/>
      <c r="E9" s="5"/>
    </row>
    <row r="10" ht="103.5">
      <c r="A10" s="6" t="s">
        <v>4</v>
      </c>
      <c r="B10" s="6"/>
      <c r="C10" s="6"/>
      <c r="D10" s="6"/>
      <c r="E10" s="6"/>
    </row>
    <row r="11" ht="17.25">
      <c r="A11" s="6"/>
      <c r="B11" s="6"/>
      <c r="C11" s="6"/>
      <c r="D11" s="6"/>
      <c r="E11" s="6"/>
    </row>
    <row r="12" ht="17.25">
      <c r="A12" s="6"/>
      <c r="B12" s="6"/>
      <c r="C12" s="6"/>
      <c r="D12" s="5"/>
      <c r="E12" s="5" t="s">
        <v>5</v>
      </c>
    </row>
    <row r="13" s="7" customFormat="1" ht="77.25" customHeight="1">
      <c r="A13" s="8" t="s">
        <v>6</v>
      </c>
      <c r="B13" s="9" t="s">
        <v>7</v>
      </c>
      <c r="C13" s="10" t="s">
        <v>8</v>
      </c>
      <c r="D13" s="11" t="s">
        <v>9</v>
      </c>
      <c r="E13" s="11" t="s">
        <v>10</v>
      </c>
    </row>
    <row r="14" ht="44.25" customHeight="1">
      <c r="A14" s="10" t="s">
        <v>11</v>
      </c>
      <c r="B14" s="12" t="s">
        <v>12</v>
      </c>
      <c r="C14" s="13">
        <f>C15+C20+C25+C30+C39</f>
        <v>3285775.1350000012</v>
      </c>
      <c r="D14" s="13">
        <f>D15+D20+D25+D30+D39</f>
        <v>3249875.7999999998</v>
      </c>
      <c r="E14" s="13">
        <f>E15+E20+E25+E30+E39</f>
        <v>903119.49800001492</v>
      </c>
    </row>
    <row r="15" ht="56.25" hidden="1">
      <c r="A15" s="10" t="s">
        <v>13</v>
      </c>
      <c r="B15" s="12" t="s">
        <v>14</v>
      </c>
      <c r="C15" s="14"/>
      <c r="D15" s="13">
        <f>D16-D18</f>
        <v>0</v>
      </c>
      <c r="E15" s="13">
        <f>E16-E18</f>
        <v>0</v>
      </c>
    </row>
    <row r="16" ht="75" hidden="1">
      <c r="A16" s="10" t="s">
        <v>15</v>
      </c>
      <c r="B16" s="12" t="s">
        <v>16</v>
      </c>
      <c r="C16" s="14"/>
      <c r="D16" s="13">
        <f>D17</f>
        <v>0</v>
      </c>
      <c r="E16" s="13">
        <f>E17</f>
        <v>0</v>
      </c>
    </row>
    <row r="17" ht="37.5" hidden="1">
      <c r="A17" s="10" t="s">
        <v>17</v>
      </c>
      <c r="B17" s="15" t="s">
        <v>18</v>
      </c>
      <c r="C17" s="14"/>
      <c r="D17" s="13"/>
      <c r="E17" s="13"/>
    </row>
    <row r="18" ht="50.25" hidden="1" customHeight="1">
      <c r="A18" s="10" t="s">
        <v>19</v>
      </c>
      <c r="B18" s="12" t="s">
        <v>20</v>
      </c>
      <c r="C18" s="14"/>
      <c r="D18" s="13">
        <f>D19</f>
        <v>0</v>
      </c>
      <c r="E18" s="13">
        <f>E19</f>
        <v>0</v>
      </c>
    </row>
    <row r="19" ht="22.5" hidden="1" customHeight="1">
      <c r="A19" s="10" t="s">
        <v>21</v>
      </c>
      <c r="B19" s="12" t="s">
        <v>22</v>
      </c>
      <c r="C19" s="14"/>
      <c r="D19" s="13"/>
      <c r="E19" s="13"/>
    </row>
    <row r="20" s="16" customFormat="1" ht="40.5" customHeight="1">
      <c r="A20" s="17" t="s">
        <v>23</v>
      </c>
      <c r="B20" s="18" t="s">
        <v>24</v>
      </c>
      <c r="C20" s="19">
        <f>C21-C23</f>
        <v>3322884.5830000001</v>
      </c>
      <c r="D20" s="19">
        <f>D21-D23</f>
        <v>4219717.5999999996</v>
      </c>
      <c r="E20" s="19">
        <f>E21-E23</f>
        <v>1630819.898</v>
      </c>
    </row>
    <row r="21" s="16" customFormat="1" ht="39.75" customHeight="1">
      <c r="A21" s="17" t="s">
        <v>25</v>
      </c>
      <c r="B21" s="18" t="s">
        <v>26</v>
      </c>
      <c r="C21" s="19">
        <f>C22</f>
        <v>3322884.5830000001</v>
      </c>
      <c r="D21" s="19">
        <f>D22</f>
        <v>7542602.1830000002</v>
      </c>
      <c r="E21" s="19">
        <f>E22</f>
        <v>9173422.0810000002</v>
      </c>
    </row>
    <row r="22" s="16" customFormat="1" ht="57.75" customHeight="1">
      <c r="A22" s="17" t="s">
        <v>27</v>
      </c>
      <c r="B22" s="18" t="s">
        <v>28</v>
      </c>
      <c r="C22" s="19">
        <f>3543881-581.117-220415.3</f>
        <v>3322884.5830000001</v>
      </c>
      <c r="D22" s="19">
        <f>C22+4219717.6</f>
        <v>7542602.1830000002</v>
      </c>
      <c r="E22" s="19">
        <f>D22+903119.498+727700.4</f>
        <v>9173422.0810000002</v>
      </c>
    </row>
    <row r="23" s="16" customFormat="1" ht="60" customHeight="1">
      <c r="A23" s="17" t="s">
        <v>29</v>
      </c>
      <c r="B23" s="18" t="s">
        <v>30</v>
      </c>
      <c r="C23" s="19">
        <f>C24</f>
        <v>0</v>
      </c>
      <c r="D23" s="19">
        <f>D24</f>
        <v>3322884.5830000001</v>
      </c>
      <c r="E23" s="19">
        <f>E24</f>
        <v>7542602.1830000002</v>
      </c>
    </row>
    <row r="24" s="16" customFormat="1" ht="59.25" customHeight="1">
      <c r="A24" s="17" t="s">
        <v>31</v>
      </c>
      <c r="B24" s="18" t="s">
        <v>32</v>
      </c>
      <c r="C24" s="19">
        <v>0</v>
      </c>
      <c r="D24" s="19">
        <f>C22</f>
        <v>3322884.5830000001</v>
      </c>
      <c r="E24" s="19">
        <f>D22</f>
        <v>7542602.1830000002</v>
      </c>
    </row>
    <row r="25" ht="40.5" customHeight="1">
      <c r="A25" s="10" t="s">
        <v>33</v>
      </c>
      <c r="B25" s="12" t="s">
        <v>34</v>
      </c>
      <c r="C25" s="13">
        <f>C26-C28</f>
        <v>-230446.5</v>
      </c>
      <c r="D25" s="13">
        <f>D26-D28</f>
        <v>-969841.80000000005</v>
      </c>
      <c r="E25" s="13">
        <f>E26-E28</f>
        <v>-727700.40000000002</v>
      </c>
    </row>
    <row r="26" ht="62.25" customHeight="1">
      <c r="A26" s="10" t="s">
        <v>35</v>
      </c>
      <c r="B26" s="15" t="s">
        <v>36</v>
      </c>
      <c r="C26" s="13">
        <f>C27</f>
        <v>0</v>
      </c>
      <c r="D26" s="13">
        <f>D27</f>
        <v>0</v>
      </c>
      <c r="E26" s="13">
        <f>E27</f>
        <v>0</v>
      </c>
    </row>
    <row r="27" ht="69">
      <c r="A27" s="10" t="s">
        <v>37</v>
      </c>
      <c r="B27" s="12" t="s">
        <v>38</v>
      </c>
      <c r="C27" s="13">
        <v>0</v>
      </c>
      <c r="D27" s="13">
        <v>0</v>
      </c>
      <c r="E27" s="13">
        <v>0</v>
      </c>
    </row>
    <row r="28" ht="81" customHeight="1">
      <c r="A28" s="10" t="s">
        <v>39</v>
      </c>
      <c r="B28" s="12" t="s">
        <v>40</v>
      </c>
      <c r="C28" s="13">
        <f>C29</f>
        <v>230446.5</v>
      </c>
      <c r="D28" s="13">
        <f>D29</f>
        <v>969841.80000000005</v>
      </c>
      <c r="E28" s="13">
        <f>E29</f>
        <v>727700.40000000002</v>
      </c>
    </row>
    <row r="29" ht="81.75" customHeight="1">
      <c r="A29" s="10" t="s">
        <v>41</v>
      </c>
      <c r="B29" s="12" t="s">
        <v>42</v>
      </c>
      <c r="C29" s="13">
        <f>450861.8-220415.3</f>
        <v>230446.5</v>
      </c>
      <c r="D29" s="13">
        <v>969841.80000000005</v>
      </c>
      <c r="E29" s="13">
        <v>727700.40000000002</v>
      </c>
    </row>
    <row r="30" ht="39.75" customHeight="1">
      <c r="A30" s="10" t="s">
        <v>43</v>
      </c>
      <c r="B30" s="12" t="s">
        <v>44</v>
      </c>
      <c r="C30" s="13">
        <f>C35-C31</f>
        <v>193337.05200000107</v>
      </c>
      <c r="D30" s="13">
        <f>D35-D31</f>
        <v>0</v>
      </c>
      <c r="E30" s="13">
        <f>E35-E31</f>
        <v>1.4901161193847656e-08</v>
      </c>
    </row>
    <row r="31" ht="30" customHeight="1">
      <c r="A31" s="10" t="s">
        <v>45</v>
      </c>
      <c r="B31" s="12" t="s">
        <v>46</v>
      </c>
      <c r="C31" s="13">
        <f>C34</f>
        <v>69279615.320999995</v>
      </c>
      <c r="D31" s="13">
        <f t="shared" ref="D31:D33" si="0">D32</f>
        <v>76006730.682999998</v>
      </c>
      <c r="E31" s="13">
        <f t="shared" ref="E31:E33" si="1">E32</f>
        <v>75425552.680999994</v>
      </c>
    </row>
    <row r="32" ht="27.75" customHeight="1">
      <c r="A32" s="10" t="s">
        <v>47</v>
      </c>
      <c r="B32" s="12" t="s">
        <v>48</v>
      </c>
      <c r="C32" s="13">
        <f>C34</f>
        <v>69279615.320999995</v>
      </c>
      <c r="D32" s="13">
        <f t="shared" si="0"/>
        <v>76006730.682999998</v>
      </c>
      <c r="E32" s="13">
        <f t="shared" si="1"/>
        <v>75425552.680999994</v>
      </c>
    </row>
    <row r="33" ht="40.5" customHeight="1">
      <c r="A33" s="10" t="s">
        <v>49</v>
      </c>
      <c r="B33" s="12" t="s">
        <v>50</v>
      </c>
      <c r="C33" s="13">
        <f>C34</f>
        <v>69279615.320999995</v>
      </c>
      <c r="D33" s="13">
        <f t="shared" si="0"/>
        <v>76006730.682999998</v>
      </c>
      <c r="E33" s="13">
        <f t="shared" si="1"/>
        <v>75425552.680999994</v>
      </c>
    </row>
    <row r="34" ht="41.25" customHeight="1">
      <c r="A34" s="10" t="s">
        <v>51</v>
      </c>
      <c r="B34" s="12" t="s">
        <v>52</v>
      </c>
      <c r="C34" s="13">
        <f>66726080.8+C22-970510.062+154084.4+47075.6</f>
        <v>69279615.320999995</v>
      </c>
      <c r="D34" s="13">
        <f>68335804.2+D22+17746+110578.3</f>
        <v>76006730.682999998</v>
      </c>
      <c r="E34" s="13">
        <f>66140494.5+E22-419.9+112056</f>
        <v>75425552.680999994</v>
      </c>
      <c r="I34" s="20"/>
      <c r="J34" s="20"/>
      <c r="K34" s="20"/>
    </row>
    <row r="35" ht="24.75" customHeight="1">
      <c r="A35" s="10" t="s">
        <v>53</v>
      </c>
      <c r="B35" s="12" t="s">
        <v>54</v>
      </c>
      <c r="C35" s="13">
        <f>C38</f>
        <v>69472952.372999996</v>
      </c>
      <c r="D35" s="13">
        <f t="shared" ref="D35:D37" si="2">D36</f>
        <v>76006730.682999998</v>
      </c>
      <c r="E35" s="13">
        <f t="shared" ref="E35:E37" si="3">E36</f>
        <v>75425552.681000009</v>
      </c>
    </row>
    <row r="36" ht="29.25" customHeight="1">
      <c r="A36" s="10" t="s">
        <v>55</v>
      </c>
      <c r="B36" s="18" t="s">
        <v>56</v>
      </c>
      <c r="C36" s="13">
        <f>C38</f>
        <v>69472952.372999996</v>
      </c>
      <c r="D36" s="13">
        <f t="shared" si="2"/>
        <v>76006730.682999998</v>
      </c>
      <c r="E36" s="13">
        <f t="shared" si="3"/>
        <v>75425552.681000009</v>
      </c>
    </row>
    <row r="37" ht="37.5" customHeight="1">
      <c r="A37" s="10" t="s">
        <v>57</v>
      </c>
      <c r="B37" s="18" t="s">
        <v>58</v>
      </c>
      <c r="C37" s="13">
        <f>C38</f>
        <v>69472952.372999996</v>
      </c>
      <c r="D37" s="13">
        <f t="shared" si="2"/>
        <v>76006730.682999998</v>
      </c>
      <c r="E37" s="13">
        <f t="shared" si="3"/>
        <v>75425552.681000009</v>
      </c>
    </row>
    <row r="38" ht="42.75" customHeight="1">
      <c r="A38" s="10" t="s">
        <v>59</v>
      </c>
      <c r="B38" s="18" t="s">
        <v>60</v>
      </c>
      <c r="C38" s="13">
        <f>69819100+C29+C24-777754.127+154084.4+47075.6</f>
        <v>69472952.372999996</v>
      </c>
      <c r="D38" s="13">
        <f>71585680+D29+D24+17746+110578.3</f>
        <v>76006730.682999998</v>
      </c>
      <c r="E38" s="13">
        <f>65040704.5+E29+E24+2002489.598+112056</f>
        <v>75425552.681000009</v>
      </c>
      <c r="I38" s="20"/>
      <c r="J38" s="20"/>
      <c r="K38" s="20"/>
    </row>
    <row r="39" s="21" customFormat="1" ht="32.25" hidden="1" customHeight="1">
      <c r="A39" s="22" t="s">
        <v>61</v>
      </c>
      <c r="B39" s="22" t="s">
        <v>62</v>
      </c>
      <c r="C39" s="22"/>
      <c r="D39" s="23">
        <f t="shared" ref="D39:D41" si="4">D40</f>
        <v>0</v>
      </c>
      <c r="E39" s="23">
        <f t="shared" ref="E39:E41" si="5">E40</f>
        <v>0</v>
      </c>
    </row>
    <row r="40" ht="31.5" hidden="1">
      <c r="A40" s="24" t="s">
        <v>63</v>
      </c>
      <c r="B40" s="24" t="s">
        <v>64</v>
      </c>
      <c r="C40" s="24"/>
      <c r="D40" s="25">
        <f t="shared" si="4"/>
        <v>0</v>
      </c>
      <c r="E40" s="25">
        <f t="shared" si="5"/>
        <v>0</v>
      </c>
    </row>
    <row r="41" ht="48" hidden="1" customHeight="1">
      <c r="A41" s="26" t="s">
        <v>65</v>
      </c>
      <c r="B41" s="24" t="s">
        <v>66</v>
      </c>
      <c r="C41" s="24"/>
      <c r="D41" s="25">
        <f t="shared" si="4"/>
        <v>0</v>
      </c>
      <c r="E41" s="25">
        <f t="shared" si="5"/>
        <v>0</v>
      </c>
    </row>
    <row r="42" ht="46.5" hidden="1" customHeight="1">
      <c r="A42" s="26" t="s">
        <v>67</v>
      </c>
      <c r="B42" s="24" t="s">
        <v>68</v>
      </c>
      <c r="C42" s="24"/>
      <c r="D42" s="25">
        <v>0</v>
      </c>
      <c r="E42" s="25">
        <v>0</v>
      </c>
    </row>
    <row r="43" ht="31.5" hidden="1">
      <c r="A43" s="26" t="s">
        <v>69</v>
      </c>
      <c r="B43" s="26" t="s">
        <v>70</v>
      </c>
      <c r="C43" s="26"/>
      <c r="D43" s="25">
        <v>0</v>
      </c>
      <c r="E43" s="25">
        <v>0</v>
      </c>
    </row>
    <row r="44" ht="47.25" hidden="1">
      <c r="A44" s="27" t="s">
        <v>71</v>
      </c>
      <c r="B44" s="27" t="s">
        <v>72</v>
      </c>
      <c r="C44" s="27"/>
      <c r="D44" s="25">
        <v>0</v>
      </c>
      <c r="E44" s="25">
        <v>0</v>
      </c>
    </row>
    <row r="45" ht="47.25" hidden="1">
      <c r="A45" s="27" t="s">
        <v>73</v>
      </c>
      <c r="B45" s="27" t="s">
        <v>74</v>
      </c>
      <c r="C45" s="27"/>
      <c r="D45" s="25">
        <v>0</v>
      </c>
      <c r="E45" s="25">
        <v>0</v>
      </c>
    </row>
  </sheetData>
  <mergeCells count="9">
    <mergeCell ref="D1:E1"/>
    <mergeCell ref="D2:E2"/>
    <mergeCell ref="D3:E3"/>
    <mergeCell ref="D5:E5"/>
    <mergeCell ref="D6:E6"/>
    <mergeCell ref="D7:E7"/>
    <mergeCell ref="D8:E8"/>
    <mergeCell ref="A10:E10"/>
    <mergeCell ref="A11:E11"/>
  </mergeCells>
  <printOptions headings="0" gridLines="0"/>
  <pageMargins left="0.82677199999999995" right="0.31496099999999999" top="0.19684999999999997" bottom="0.31496099999999999" header="0.51181100000000002" footer="0.51181100000000002"/>
  <pageSetup paperSize="9" scale="60" firstPageNumber="1" fitToWidth="1" fitToHeight="1" pageOrder="downThenOver" orientation="portrait" usePrinterDefaults="1" blackAndWhite="0" draft="0" cellComments="none" useFirstPageNumber="0" errors="displayed" horizontalDpi="65534" verticalDpi="65534" copies="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Company>Dep_Fin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Лашова</dc:creator>
  <cp:lastModifiedBy>dolgikh-ma</cp:lastModifiedBy>
  <cp:revision>38</cp:revision>
  <dcterms:created xsi:type="dcterms:W3CDTF">2009-10-22T03:48:00Z</dcterms:created>
  <dcterms:modified xsi:type="dcterms:W3CDTF">2026-08-04T09:20:15Z</dcterms:modified>
  <cp:version>983040</cp:version>
</cp:coreProperties>
</file>