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6" sheetId="1" state="visible" r:id="rId1"/>
  </sheets>
  <definedNames>
    <definedName name="_xlnm.Print_Area" localSheetId="0" hidden="0">'6'!$A$4:$H$42</definedName>
  </definedNames>
  <calcPr/>
</workbook>
</file>

<file path=xl/sharedStrings.xml><?xml version="1.0" encoding="utf-8"?>
<sst xmlns="http://schemas.openxmlformats.org/spreadsheetml/2006/main" count="32" uniqueCount="32">
  <si>
    <t xml:space="preserve">ПРИЛОЖЕНИЕ 5</t>
  </si>
  <si>
    <t xml:space="preserve">к решению</t>
  </si>
  <si>
    <t xml:space="preserve">Пермской городской Думы</t>
  </si>
  <si>
    <t xml:space="preserve">от 16.12.2025 № 234</t>
  </si>
  <si>
    <t xml:space="preserve">Программа муниципальных внутренних заимствований города Перми
 на 2026 год и на плановый период  2027 и 2028 годов</t>
  </si>
  <si>
    <t>тыс.руб.</t>
  </si>
  <si>
    <t xml:space="preserve">№ 
п/п</t>
  </si>
  <si>
    <t xml:space="preserve">Перечень муниципальных внутренних заимствований</t>
  </si>
  <si>
    <t xml:space="preserve">2026 год</t>
  </si>
  <si>
    <t xml:space="preserve">Предельный срок погашения долговых обязательств, возникающих при осуществлении муниципальных заимствований в 2026 году</t>
  </si>
  <si>
    <t xml:space="preserve">2027 год</t>
  </si>
  <si>
    <t xml:space="preserve">Предельный срок погашения долговых обязательств, возникающих при осуществлении муниципальных заимствований в 2027 году</t>
  </si>
  <si>
    <t xml:space="preserve">2028 год</t>
  </si>
  <si>
    <t xml:space="preserve">Предельный срок погашения долговых обязательств, возникающих при осуществлении муниципальных заимствований в 2028 году</t>
  </si>
  <si>
    <t>1.</t>
  </si>
  <si>
    <t xml:space="preserve">Кредиты кредитных организаций в валюте Российской Федерации</t>
  </si>
  <si>
    <t xml:space="preserve">задолженность на начало финансового года</t>
  </si>
  <si>
    <t xml:space="preserve">привлечение средств в финансовом году</t>
  </si>
  <si>
    <t xml:space="preserve">не позднее 30 декабря 2027 года</t>
  </si>
  <si>
    <t xml:space="preserve">не позднее 30 декабря 2028 года</t>
  </si>
  <si>
    <t xml:space="preserve">не позднее 30 декабря 2029 года</t>
  </si>
  <si>
    <t xml:space="preserve">погашение основной суммы задолженности в финансовом году</t>
  </si>
  <si>
    <t xml:space="preserve">задолженность на конец финансового года</t>
  </si>
  <si>
    <t>2.</t>
  </si>
  <si>
    <t xml:space="preserve">Бюджетные кредиты из других бюджетов бюджетной системы Российской Федерации</t>
  </si>
  <si>
    <t xml:space="preserve">списание основной суммы задолженности в финансовом году</t>
  </si>
  <si>
    <t xml:space="preserve">в том числе</t>
  </si>
  <si>
    <t>2.1.</t>
  </si>
  <si>
    <t xml:space="preserve">Бюджетные кредиты, предоставленные для частичного покрытия дефицита бюджета</t>
  </si>
  <si>
    <t>2.2.</t>
  </si>
  <si>
    <t xml:space="preserve">Бюджетные кредиты, предоставленные для  погашения долговых обязательств в виде обязательств по кредитам, полученным от кредитных организаций, сложившихся на 1 января 2022 года</t>
  </si>
  <si>
    <t xml:space="preserve">МД на начало очередного года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</si>
</sst>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0"/>
  </numFmts>
  <fonts count="12">
    <font>
      <sz val="11.000000"/>
      <color theme="1"/>
      <name val="Calibri"/>
      <scheme val="minor"/>
    </font>
    <font>
      <sz val="10.000000"/>
      <name val="Arial"/>
    </font>
    <font>
      <sz val="11.000000"/>
      <color theme="1"/>
      <name val="Times New Roman"/>
    </font>
    <font>
      <sz val="12.000000"/>
      <name val="Times New Roman"/>
    </font>
    <font>
      <sz val="14.000000"/>
      <color theme="1"/>
      <name val="Times New Roman"/>
    </font>
    <font>
      <b/>
      <sz val="14.000000"/>
      <color theme="1"/>
      <name val="Times New Roman"/>
    </font>
    <font>
      <sz val="13.000000"/>
      <color theme="1"/>
      <name val="Times New Roman"/>
    </font>
    <font>
      <sz val="13.000000"/>
      <name val="Times New Roman"/>
    </font>
    <font>
      <sz val="14.000000"/>
      <name val="Times New Roman"/>
    </font>
    <font>
      <sz val="14.000000"/>
      <color indexed="2"/>
      <name val="Times New Roman"/>
    </font>
    <font>
      <sz val="11.000000"/>
      <color indexed="2"/>
      <name val="Times New Roman"/>
    </font>
    <font>
      <sz val="11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4"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4">
    <xf fontId="0" fillId="0" borderId="0" numFmtId="0" xfId="0"/>
    <xf fontId="2" fillId="0" borderId="0" numFmtId="0" xfId="0" applyFont="1"/>
    <xf fontId="2" fillId="0" borderId="0" numFmtId="0" xfId="0" applyFont="1" applyAlignment="1">
      <alignment wrapText="1"/>
    </xf>
    <xf fontId="3" fillId="0" borderId="0" numFmtId="0" xfId="0" applyFont="1" applyAlignment="1">
      <alignment horizontal="right" vertical="center"/>
    </xf>
    <xf fontId="3" fillId="0" borderId="0" numFmtId="0" xfId="0" applyFont="1" applyAlignment="1">
      <alignment horizontal="right" vertical="center" wrapText="1"/>
    </xf>
    <xf fontId="4" fillId="0" borderId="0" numFmtId="0" xfId="0" applyFont="1"/>
    <xf fontId="4" fillId="0" borderId="0" numFmtId="0" xfId="0" applyFont="1" applyAlignment="1">
      <alignment wrapText="1"/>
    </xf>
    <xf fontId="4" fillId="0" borderId="0" numFmtId="0" xfId="0" applyFont="1" applyAlignment="1">
      <alignment horizontal="right"/>
    </xf>
    <xf fontId="5" fillId="0" borderId="0" numFmtId="0" xfId="0" applyFont="1" applyAlignment="1">
      <alignment vertical="center"/>
    </xf>
    <xf fontId="5" fillId="0" borderId="0" numFmtId="0" xfId="0" applyFont="1" applyAlignment="1">
      <alignment horizontal="center" vertical="center" wrapText="1"/>
    </xf>
    <xf fontId="6" fillId="0" borderId="0" numFmtId="0" xfId="0" applyFont="1"/>
    <xf fontId="7" fillId="0" borderId="1" numFmtId="3" xfId="3" applyNumberFormat="1" applyFont="1" applyBorder="1" applyAlignment="1">
      <alignment horizontal="center" vertical="center" wrapText="1"/>
    </xf>
    <xf fontId="7" fillId="0" borderId="1" numFmtId="160" xfId="3" applyNumberFormat="1" applyFont="1" applyBorder="1" applyAlignment="1">
      <alignment horizontal="center" vertical="center" wrapText="1"/>
    </xf>
    <xf fontId="6" fillId="0" borderId="2" numFmtId="160" xfId="1" applyNumberFormat="1" applyFont="1" applyBorder="1" applyAlignment="1">
      <alignment horizontal="center" vertical="center"/>
    </xf>
    <xf fontId="8" fillId="0" borderId="3" numFmtId="3" xfId="3" applyNumberFormat="1" applyFont="1" applyBorder="1" applyAlignment="1">
      <alignment horizontal="center" vertical="center" wrapText="1"/>
    </xf>
    <xf fontId="8" fillId="2" borderId="3" numFmtId="3" xfId="3" applyNumberFormat="1" applyFont="1" applyFill="1" applyBorder="1" applyAlignment="1">
      <alignment horizontal="left" vertical="center" wrapText="1"/>
    </xf>
    <xf fontId="8" fillId="2" borderId="3" numFmtId="3" xfId="3" applyNumberFormat="1" applyFont="1" applyFill="1" applyBorder="1" applyAlignment="1">
      <alignment horizontal="left" vertical="top" wrapText="1"/>
    </xf>
    <xf fontId="8" fillId="0" borderId="3" numFmtId="160" xfId="3" applyNumberFormat="1" applyFont="1" applyBorder="1" applyAlignment="1">
      <alignment horizontal="right" vertical="center" wrapText="1"/>
    </xf>
    <xf fontId="4" fillId="0" borderId="4" numFmtId="160" xfId="1" applyNumberFormat="1" applyFont="1" applyBorder="1" applyAlignment="1">
      <alignment horizontal="right" vertical="center"/>
    </xf>
    <xf fontId="2" fillId="0" borderId="5" numFmtId="0" xfId="0" applyFont="1" applyBorder="1"/>
    <xf fontId="8" fillId="2" borderId="3" numFmtId="160" xfId="3" applyNumberFormat="1" applyFont="1" applyFill="1" applyBorder="1" applyAlignment="1">
      <alignment vertical="center" wrapText="1"/>
    </xf>
    <xf fontId="9" fillId="2" borderId="3" numFmtId="160" xfId="3" applyNumberFormat="1" applyFont="1" applyFill="1" applyBorder="1" applyAlignment="1">
      <alignment vertical="center" wrapText="1"/>
    </xf>
    <xf fontId="8" fillId="0" borderId="3" numFmtId="160" xfId="3" applyNumberFormat="1" applyFont="1" applyBorder="1" applyAlignment="1">
      <alignment vertical="center" wrapText="1"/>
    </xf>
    <xf fontId="8" fillId="0" borderId="4" numFmtId="160" xfId="1" applyNumberFormat="1" applyFont="1" applyBorder="1" applyAlignment="1">
      <alignment vertical="center"/>
    </xf>
    <xf fontId="2" fillId="0" borderId="6" numFmtId="0" xfId="0" applyFont="1" applyBorder="1"/>
    <xf fontId="2" fillId="0" borderId="0" numFmtId="0" xfId="0" applyFont="1" applyAlignment="1">
      <alignment vertical="center"/>
    </xf>
    <xf fontId="8" fillId="0" borderId="3" numFmtId="3" xfId="3" applyNumberFormat="1" applyFont="1" applyBorder="1" applyAlignment="1">
      <alignment horizontal="left" vertical="center" wrapText="1"/>
    </xf>
    <xf fontId="8" fillId="0" borderId="3" numFmtId="160" xfId="3" applyNumberFormat="1" applyFont="1" applyBorder="1" applyAlignment="1">
      <alignment horizontal="center" vertical="center" wrapText="1"/>
    </xf>
    <xf fontId="2" fillId="0" borderId="7" numFmtId="0" xfId="0" applyFont="1" applyBorder="1"/>
    <xf fontId="8" fillId="0" borderId="1" numFmtId="3" xfId="3" applyNumberFormat="1" applyFont="1" applyBorder="1" applyAlignment="1">
      <alignment horizontal="center" vertical="center" wrapText="1"/>
    </xf>
    <xf fontId="8" fillId="2" borderId="4" numFmtId="160" xfId="3" applyNumberFormat="1" applyFont="1" applyFill="1" applyBorder="1" applyAlignment="1">
      <alignment vertical="center" wrapText="1"/>
    </xf>
    <xf fontId="4" fillId="0" borderId="3" numFmtId="0" xfId="1" applyFont="1" applyBorder="1" applyAlignment="1">
      <alignment horizontal="center" vertical="center"/>
    </xf>
    <xf fontId="4" fillId="0" borderId="3" numFmtId="0" xfId="1" applyFont="1" applyBorder="1" applyAlignment="1">
      <alignment horizontal="left" vertical="center" wrapText="1"/>
    </xf>
    <xf fontId="9" fillId="0" borderId="3" numFmtId="160" xfId="1" applyNumberFormat="1" applyFont="1" applyBorder="1" applyAlignment="1">
      <alignment vertical="center" wrapText="1"/>
    </xf>
    <xf fontId="9" fillId="0" borderId="3" numFmtId="160" xfId="1" applyNumberFormat="1" applyFont="1" applyBorder="1" applyAlignment="1">
      <alignment vertical="center"/>
    </xf>
    <xf fontId="10" fillId="0" borderId="4" numFmtId="160" xfId="1" applyNumberFormat="1" applyFont="1" applyBorder="1" applyAlignment="1">
      <alignment vertical="center"/>
    </xf>
    <xf fontId="4" fillId="0" borderId="3" numFmtId="0" xfId="1" applyFont="1" applyBorder="1" applyAlignment="1">
      <alignment vertical="center"/>
    </xf>
    <xf fontId="8" fillId="0" borderId="3" numFmtId="160" xfId="1" applyNumberFormat="1" applyFont="1" applyBorder="1" applyAlignment="1">
      <alignment vertical="center"/>
    </xf>
    <xf fontId="2" fillId="0" borderId="3" numFmtId="0" xfId="1" applyFont="1" applyBorder="1" applyAlignment="1">
      <alignment vertical="center"/>
    </xf>
    <xf fontId="8" fillId="0" borderId="4" numFmtId="160" xfId="3" applyNumberFormat="1" applyFont="1" applyBorder="1" applyAlignment="1">
      <alignment vertical="center" wrapText="1"/>
    </xf>
    <xf fontId="8" fillId="2" borderId="0" numFmtId="160" xfId="1" applyNumberFormat="1" applyFont="1" applyFill="1" applyAlignment="1">
      <alignment vertical="center" wrapText="1"/>
    </xf>
    <xf fontId="8" fillId="2" borderId="3" numFmtId="160" xfId="1" applyNumberFormat="1" applyFont="1" applyFill="1" applyBorder="1" applyAlignment="1">
      <alignment vertical="center" wrapText="1"/>
    </xf>
    <xf fontId="2" fillId="0" borderId="8" numFmtId="0" xfId="0" applyFont="1" applyBorder="1"/>
    <xf fontId="9" fillId="0" borderId="3" numFmtId="160" xfId="3" applyNumberFormat="1" applyFont="1" applyBorder="1" applyAlignment="1">
      <alignment vertical="center" wrapText="1"/>
    </xf>
    <xf fontId="9" fillId="2" borderId="4" numFmtId="160" xfId="3" applyNumberFormat="1" applyFont="1" applyFill="1" applyBorder="1" applyAlignment="1">
      <alignment vertical="center" wrapText="1"/>
    </xf>
    <xf fontId="8" fillId="2" borderId="3" numFmtId="0" xfId="1" applyFont="1" applyFill="1" applyBorder="1" applyAlignment="1">
      <alignment horizontal="center" vertical="center"/>
    </xf>
    <xf fontId="8" fillId="2" borderId="3" numFmtId="0" xfId="1" applyFont="1" applyFill="1" applyBorder="1" applyAlignment="1">
      <alignment horizontal="left" vertical="center" wrapText="1"/>
    </xf>
    <xf fontId="9" fillId="2" borderId="3" numFmtId="160" xfId="1" applyNumberFormat="1" applyFont="1" applyFill="1" applyBorder="1"/>
    <xf fontId="9" fillId="2" borderId="4" numFmtId="160" xfId="1" applyNumberFormat="1" applyFont="1" applyFill="1" applyBorder="1"/>
    <xf fontId="8" fillId="2" borderId="3" numFmtId="0" xfId="1" applyFont="1" applyFill="1" applyBorder="1" applyAlignment="1">
      <alignment vertical="center"/>
    </xf>
    <xf fontId="8" fillId="2" borderId="3" numFmtId="160" xfId="1" applyNumberFormat="1" applyFont="1" applyFill="1" applyBorder="1" applyAlignment="1">
      <alignment vertical="center"/>
    </xf>
    <xf fontId="8" fillId="2" borderId="4" numFmtId="160" xfId="1" applyNumberFormat="1" applyFont="1" applyFill="1" applyBorder="1" applyAlignment="1">
      <alignment vertical="center"/>
    </xf>
    <xf fontId="11" fillId="2" borderId="3" numFmtId="0" xfId="1" applyFont="1" applyFill="1" applyBorder="1" applyAlignment="1">
      <alignment vertical="center"/>
    </xf>
    <xf fontId="2" fillId="0" borderId="0" numFmtId="160" xfId="0" applyNumberFormat="1" applyFont="1"/>
  </cellXfs>
  <cellStyles count="4">
    <cellStyle name="Обычный" xfId="0" builtinId="0"/>
    <cellStyle name="Обычный 11" xfId="1"/>
    <cellStyle name="Обычный 2 3 2" xfId="2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I21" activeCellId="0" sqref="I21"/>
    </sheetView>
  </sheetViews>
  <sheetFormatPr defaultRowHeight="14.25"/>
  <cols>
    <col customWidth="1" min="1" max="1" style="1" width="5.5703125"/>
    <col customWidth="1" min="2" max="2" style="2" width="50.42578125"/>
    <col customWidth="1" min="3" max="3" style="1" width="17.28515625"/>
    <col customWidth="1" min="4" max="4" style="1" width="19.140625"/>
    <col customWidth="1" min="5" max="5" style="1" width="18.7109375"/>
    <col customWidth="1" min="6" max="6" style="1" width="18.421875"/>
    <col customWidth="1" min="7" max="7" style="1" width="17"/>
    <col customWidth="1" min="8" max="8" style="1" width="18.421875"/>
    <col min="9" max="16384" style="1" width="9.140625"/>
  </cols>
  <sheetData>
    <row r="1" ht="15">
      <c r="G1" s="3" t="s">
        <v>0</v>
      </c>
      <c r="H1" s="3"/>
      <c r="O1" s="1"/>
    </row>
    <row r="2" ht="15">
      <c r="G2" s="3" t="s">
        <v>1</v>
      </c>
      <c r="H2" s="3"/>
      <c r="O2" s="1"/>
    </row>
    <row r="3" ht="15">
      <c r="G3" s="3" t="s">
        <v>2</v>
      </c>
      <c r="H3" s="3"/>
      <c r="O3" s="1"/>
    </row>
    <row r="4" ht="15">
      <c r="G4" s="4"/>
      <c r="H4" s="4"/>
      <c r="O4" s="1"/>
      <c r="P4" s="1"/>
    </row>
    <row r="5" ht="15">
      <c r="G5" s="3" t="s">
        <v>0</v>
      </c>
      <c r="H5" s="3"/>
      <c r="O5" s="1"/>
    </row>
    <row r="6" s="5" customFormat="1" ht="15">
      <c r="B6" s="6"/>
      <c r="G6" s="3" t="s">
        <v>1</v>
      </c>
      <c r="H6" s="3"/>
      <c r="O6" s="3"/>
      <c r="P6" s="3"/>
    </row>
    <row r="7" s="5" customFormat="1" ht="15">
      <c r="B7" s="6"/>
      <c r="G7" s="3" t="s">
        <v>2</v>
      </c>
      <c r="H7" s="3"/>
      <c r="O7" s="3"/>
      <c r="P7" s="3"/>
    </row>
    <row r="8" s="5" customFormat="1" ht="15">
      <c r="B8" s="6"/>
      <c r="G8" s="3" t="s">
        <v>3</v>
      </c>
      <c r="H8" s="3"/>
      <c r="O8" s="3"/>
      <c r="P8" s="3"/>
    </row>
    <row r="9" s="5" customFormat="1" ht="15">
      <c r="B9" s="6"/>
      <c r="G9" s="7"/>
      <c r="H9" s="5"/>
      <c r="O9" s="4"/>
      <c r="P9" s="4"/>
    </row>
    <row r="10" s="5" customFormat="1" ht="15">
      <c r="B10" s="6"/>
      <c r="E10" s="5"/>
      <c r="G10" s="5"/>
      <c r="O10" s="3"/>
      <c r="P10" s="3"/>
    </row>
    <row r="11" s="8" customFormat="1" ht="40.5" customHeight="1">
      <c r="A11" s="9" t="s">
        <v>4</v>
      </c>
      <c r="B11" s="9"/>
      <c r="C11" s="9"/>
      <c r="D11" s="9"/>
      <c r="E11" s="9"/>
      <c r="F11" s="9"/>
      <c r="G11" s="9"/>
      <c r="O11" s="3"/>
      <c r="P11" s="3"/>
    </row>
    <row r="12" s="5" customFormat="1" ht="17.25">
      <c r="B12" s="6"/>
      <c r="E12" s="5"/>
      <c r="G12" s="5"/>
      <c r="H12" s="7" t="s">
        <v>5</v>
      </c>
      <c r="O12" s="3"/>
      <c r="P12" s="3"/>
    </row>
    <row r="13" s="10" customFormat="1" ht="157.5">
      <c r="A13" s="11" t="s">
        <v>6</v>
      </c>
      <c r="B13" s="11" t="s">
        <v>7</v>
      </c>
      <c r="C13" s="11" t="s">
        <v>8</v>
      </c>
      <c r="D13" s="11" t="s">
        <v>9</v>
      </c>
      <c r="E13" s="12" t="s">
        <v>10</v>
      </c>
      <c r="F13" s="11" t="s">
        <v>11</v>
      </c>
      <c r="G13" s="13" t="s">
        <v>12</v>
      </c>
      <c r="H13" s="11" t="s">
        <v>13</v>
      </c>
      <c r="O13" s="3"/>
      <c r="P13" s="3"/>
    </row>
    <row r="14" ht="41.25" customHeight="1">
      <c r="A14" s="14" t="s">
        <v>14</v>
      </c>
      <c r="B14" s="15" t="s">
        <v>15</v>
      </c>
      <c r="C14" s="16"/>
      <c r="D14" s="16"/>
      <c r="E14" s="17"/>
      <c r="F14" s="17"/>
      <c r="G14" s="18"/>
      <c r="H14" s="19"/>
    </row>
    <row r="15" ht="38.25" customHeight="1">
      <c r="A15" s="14"/>
      <c r="B15" s="15" t="s">
        <v>16</v>
      </c>
      <c r="C15" s="20">
        <v>0</v>
      </c>
      <c r="D15" s="21"/>
      <c r="E15" s="22">
        <f>C18</f>
        <v>3322884.5830000001</v>
      </c>
      <c r="F15" s="22"/>
      <c r="G15" s="23">
        <f>E18</f>
        <v>7542602.1830000002</v>
      </c>
      <c r="H15" s="24"/>
    </row>
    <row r="16" s="25" customFormat="1" ht="48.75" customHeight="1">
      <c r="A16" s="14"/>
      <c r="B16" s="26" t="s">
        <v>17</v>
      </c>
      <c r="C16" s="22">
        <f>3543881-581.117-220415.3</f>
        <v>3322884.5830000001</v>
      </c>
      <c r="D16" s="27" t="s">
        <v>18</v>
      </c>
      <c r="E16" s="20">
        <f>C16+4219717.6</f>
        <v>7542602.1830000002</v>
      </c>
      <c r="F16" s="27" t="s">
        <v>19</v>
      </c>
      <c r="G16" s="23">
        <f>G15+903119.498+727700.4</f>
        <v>9173422.0810000002</v>
      </c>
      <c r="H16" s="27" t="s">
        <v>20</v>
      </c>
      <c r="J16" s="25"/>
    </row>
    <row r="17" ht="42.75" customHeight="1">
      <c r="A17" s="14"/>
      <c r="B17" s="26" t="s">
        <v>21</v>
      </c>
      <c r="C17" s="22">
        <v>0</v>
      </c>
      <c r="D17" s="22"/>
      <c r="E17" s="20">
        <f>C18</f>
        <v>3322884.5830000001</v>
      </c>
      <c r="F17" s="20"/>
      <c r="G17" s="23">
        <f>G15</f>
        <v>7542602.1830000002</v>
      </c>
      <c r="H17" s="28"/>
    </row>
    <row r="18" ht="45" customHeight="1">
      <c r="A18" s="29"/>
      <c r="B18" s="15" t="s">
        <v>22</v>
      </c>
      <c r="C18" s="22">
        <f>C15+C16-C17</f>
        <v>3322884.5830000001</v>
      </c>
      <c r="D18" s="22"/>
      <c r="E18" s="20">
        <f>E15+E16-E17</f>
        <v>7542602.1830000002</v>
      </c>
      <c r="F18" s="20"/>
      <c r="G18" s="30">
        <f>G15+G16-G17</f>
        <v>9173422.0810000002</v>
      </c>
      <c r="H18" s="19"/>
    </row>
    <row r="19" ht="66" customHeight="1">
      <c r="A19" s="31" t="s">
        <v>23</v>
      </c>
      <c r="B19" s="32" t="s">
        <v>24</v>
      </c>
      <c r="C19" s="33"/>
      <c r="D19" s="33"/>
      <c r="E19" s="34"/>
      <c r="F19" s="34"/>
      <c r="G19" s="35"/>
      <c r="H19" s="19"/>
    </row>
    <row r="20" ht="43.5" customHeight="1">
      <c r="A20" s="36"/>
      <c r="B20" s="15" t="s">
        <v>16</v>
      </c>
      <c r="C20" s="20">
        <f t="shared" ref="C20:C23" si="0">C27+C33</f>
        <v>2708404</v>
      </c>
      <c r="D20" s="20"/>
      <c r="E20" s="37">
        <f>C24</f>
        <v>2117542.2000000002</v>
      </c>
      <c r="F20" s="37"/>
      <c r="G20" s="23">
        <f>E24</f>
        <v>1007700.4000000001</v>
      </c>
      <c r="H20" s="19"/>
    </row>
    <row r="21" ht="40.5" customHeight="1">
      <c r="A21" s="38"/>
      <c r="B21" s="26" t="s">
        <v>17</v>
      </c>
      <c r="C21" s="22">
        <f t="shared" si="0"/>
        <v>0</v>
      </c>
      <c r="D21" s="22"/>
      <c r="E21" s="22">
        <f t="shared" ref="E21:E22" si="1">E28+E34</f>
        <v>0</v>
      </c>
      <c r="F21" s="22"/>
      <c r="G21" s="39">
        <f t="shared" ref="G21:G22" si="2">G28+G34</f>
        <v>0</v>
      </c>
      <c r="H21" s="19"/>
    </row>
    <row r="22" ht="46.5" customHeight="1">
      <c r="A22" s="38"/>
      <c r="B22" s="26" t="s">
        <v>21</v>
      </c>
      <c r="C22" s="22">
        <f t="shared" si="0"/>
        <v>230446.5</v>
      </c>
      <c r="D22" s="22"/>
      <c r="E22" s="22">
        <f t="shared" si="1"/>
        <v>969841.80000000005</v>
      </c>
      <c r="F22" s="22"/>
      <c r="G22" s="39">
        <f t="shared" si="2"/>
        <v>727700.40000000002</v>
      </c>
      <c r="H22" s="19"/>
    </row>
    <row r="23" ht="46.5" customHeight="1">
      <c r="A23" s="38"/>
      <c r="B23" s="15" t="s">
        <v>25</v>
      </c>
      <c r="C23" s="40">
        <f t="shared" si="0"/>
        <v>360415.29999999999</v>
      </c>
      <c r="D23" s="41"/>
      <c r="E23" s="40">
        <v>140000</v>
      </c>
      <c r="F23" s="41"/>
      <c r="G23" s="41">
        <v>140000</v>
      </c>
      <c r="H23" s="42"/>
    </row>
    <row r="24" ht="43.5" customHeight="1">
      <c r="A24" s="38"/>
      <c r="B24" s="15" t="s">
        <v>22</v>
      </c>
      <c r="C24" s="22">
        <f>C20-C22-C23</f>
        <v>2117542.2000000002</v>
      </c>
      <c r="D24" s="22"/>
      <c r="E24" s="20">
        <f>E20-E22-E23</f>
        <v>1007700.4000000001</v>
      </c>
      <c r="F24" s="20"/>
      <c r="G24" s="30">
        <f>G20+G21-G22-G23</f>
        <v>140000.00000000012</v>
      </c>
      <c r="H24" s="19"/>
    </row>
    <row r="25" ht="20.25" customHeight="1">
      <c r="A25" s="38"/>
      <c r="B25" s="15" t="s">
        <v>26</v>
      </c>
      <c r="C25" s="43"/>
      <c r="D25" s="43"/>
      <c r="E25" s="21"/>
      <c r="F25" s="21"/>
      <c r="G25" s="44"/>
      <c r="H25" s="19"/>
    </row>
    <row r="26" ht="60.75" customHeight="1">
      <c r="A26" s="31" t="s">
        <v>27</v>
      </c>
      <c r="B26" s="32" t="s">
        <v>28</v>
      </c>
      <c r="C26" s="33"/>
      <c r="D26" s="33"/>
      <c r="E26" s="34"/>
      <c r="F26" s="34"/>
      <c r="G26" s="35"/>
      <c r="H26" s="19"/>
    </row>
    <row r="27" ht="42" customHeight="1">
      <c r="A27" s="36"/>
      <c r="B27" s="15" t="s">
        <v>16</v>
      </c>
      <c r="C27" s="20">
        <f>938404+500000+500000</f>
        <v>1938404</v>
      </c>
      <c r="D27" s="20"/>
      <c r="E27" s="37">
        <f>C31</f>
        <v>1557542.2</v>
      </c>
      <c r="F27" s="37"/>
      <c r="G27" s="23">
        <f>E31</f>
        <v>657700.39999999991</v>
      </c>
      <c r="H27" s="19"/>
    </row>
    <row r="28" ht="42" customHeight="1">
      <c r="A28" s="38"/>
      <c r="B28" s="26" t="s">
        <v>17</v>
      </c>
      <c r="C28" s="22">
        <v>0</v>
      </c>
      <c r="D28" s="22"/>
      <c r="E28" s="37">
        <v>0</v>
      </c>
      <c r="F28" s="37"/>
      <c r="G28" s="23">
        <v>0</v>
      </c>
      <c r="H28" s="19"/>
    </row>
    <row r="29" ht="39.75" customHeight="1">
      <c r="A29" s="38"/>
      <c r="B29" s="26" t="s">
        <v>21</v>
      </c>
      <c r="C29" s="37">
        <f>380861.8-C30</f>
        <v>160446.5</v>
      </c>
      <c r="D29" s="37"/>
      <c r="E29" s="37">
        <v>899841.80000000005</v>
      </c>
      <c r="F29" s="37"/>
      <c r="G29" s="23">
        <v>657700.40000000002</v>
      </c>
      <c r="H29" s="19"/>
    </row>
    <row r="30" ht="39.75" customHeight="1">
      <c r="A30" s="38"/>
      <c r="B30" s="15" t="s">
        <v>25</v>
      </c>
      <c r="C30" s="37">
        <v>220415.29999999999</v>
      </c>
      <c r="D30" s="37"/>
      <c r="E30" s="37"/>
      <c r="F30" s="37"/>
      <c r="G30" s="23"/>
      <c r="H30" s="19"/>
    </row>
    <row r="31" ht="36.75" customHeight="1">
      <c r="A31" s="38"/>
      <c r="B31" s="15" t="s">
        <v>22</v>
      </c>
      <c r="C31" s="22">
        <f>C27+C28-C29-C30</f>
        <v>1557542.2</v>
      </c>
      <c r="D31" s="22"/>
      <c r="E31" s="22">
        <f>E27+E28-E29-E30</f>
        <v>657700.39999999991</v>
      </c>
      <c r="F31" s="22"/>
      <c r="G31" s="39">
        <f>G27+G28-G29-G30</f>
        <v>-1.1641532182693481e-10</v>
      </c>
      <c r="H31" s="19"/>
    </row>
    <row r="32" ht="99.75" customHeight="1">
      <c r="A32" s="45" t="s">
        <v>29</v>
      </c>
      <c r="B32" s="46" t="s">
        <v>30</v>
      </c>
      <c r="C32" s="47"/>
      <c r="D32" s="47"/>
      <c r="E32" s="47"/>
      <c r="F32" s="47"/>
      <c r="G32" s="48"/>
      <c r="H32" s="19"/>
    </row>
    <row r="33" ht="42" customHeight="1">
      <c r="A33" s="49"/>
      <c r="B33" s="15" t="s">
        <v>16</v>
      </c>
      <c r="C33" s="50">
        <f>840000-70000</f>
        <v>770000</v>
      </c>
      <c r="D33" s="50"/>
      <c r="E33" s="50">
        <f>C37</f>
        <v>560000</v>
      </c>
      <c r="F33" s="50"/>
      <c r="G33" s="51">
        <f>E37</f>
        <v>350000</v>
      </c>
      <c r="H33" s="19"/>
    </row>
    <row r="34" ht="33" customHeight="1">
      <c r="A34" s="52"/>
      <c r="B34" s="15" t="s">
        <v>17</v>
      </c>
      <c r="C34" s="50">
        <v>0</v>
      </c>
      <c r="D34" s="50"/>
      <c r="E34" s="50">
        <v>0</v>
      </c>
      <c r="F34" s="50"/>
      <c r="G34" s="51">
        <v>0</v>
      </c>
      <c r="H34" s="19"/>
    </row>
    <row r="35" ht="37.5" customHeight="1">
      <c r="A35" s="52"/>
      <c r="B35" s="15" t="s">
        <v>21</v>
      </c>
      <c r="C35" s="50">
        <v>70000</v>
      </c>
      <c r="D35" s="50"/>
      <c r="E35" s="50">
        <v>70000</v>
      </c>
      <c r="F35" s="50"/>
      <c r="G35" s="51">
        <v>70000</v>
      </c>
      <c r="H35" s="19"/>
    </row>
    <row r="36" ht="37.5" customHeight="1">
      <c r="A36" s="52"/>
      <c r="B36" s="15" t="s">
        <v>25</v>
      </c>
      <c r="C36" s="50">
        <v>140000</v>
      </c>
      <c r="D36" s="50"/>
      <c r="E36" s="50">
        <v>140000</v>
      </c>
      <c r="F36" s="50"/>
      <c r="G36" s="50">
        <v>140000</v>
      </c>
      <c r="H36" s="42"/>
    </row>
    <row r="37" ht="39.75" customHeight="1">
      <c r="A37" s="52"/>
      <c r="B37" s="15" t="s">
        <v>22</v>
      </c>
      <c r="C37" s="50">
        <f>C33+C34-C35-C36</f>
        <v>560000</v>
      </c>
      <c r="D37" s="50"/>
      <c r="E37" s="50">
        <f>E33+E34-E35-E36</f>
        <v>350000</v>
      </c>
      <c r="F37" s="50"/>
      <c r="G37" s="51">
        <f>G33+G34-G35-G36</f>
        <v>140000</v>
      </c>
      <c r="H37" s="19"/>
    </row>
    <row r="39" ht="14.25"/>
    <row r="40" ht="14.25">
      <c r="C40" s="1"/>
      <c r="E40" s="1"/>
      <c r="G40" s="1"/>
    </row>
    <row r="41" hidden="1">
      <c r="B41" s="2" t="s">
        <v>31</v>
      </c>
      <c r="C41" s="53">
        <f>C18+C24</f>
        <v>5440426.7829999998</v>
      </c>
      <c r="D41" s="53"/>
      <c r="E41" s="53">
        <f>E18+E24</f>
        <v>8550302.5830000006</v>
      </c>
      <c r="F41" s="53"/>
      <c r="G41" s="53">
        <f>G18+G24</f>
        <v>9313422.0810000002</v>
      </c>
    </row>
    <row r="42">
      <c r="D42" s="1"/>
      <c r="E42" s="1"/>
      <c r="F42" s="1"/>
      <c r="G42" s="1"/>
    </row>
    <row r="43"/>
    <row r="44" ht="14.25"/>
  </sheetData>
  <mergeCells count="15">
    <mergeCell ref="G1:H1"/>
    <mergeCell ref="G2:H2"/>
    <mergeCell ref="G3:H3"/>
    <mergeCell ref="G5:H5"/>
    <mergeCell ref="G6:H6"/>
    <mergeCell ref="O6:P6"/>
    <mergeCell ref="G7:H7"/>
    <mergeCell ref="O7:P7"/>
    <mergeCell ref="G8:H8"/>
    <mergeCell ref="O8:P8"/>
    <mergeCell ref="O10:P10"/>
    <mergeCell ref="A11:G11"/>
    <mergeCell ref="O11:P11"/>
    <mergeCell ref="O12:P12"/>
    <mergeCell ref="O13:P13"/>
  </mergeCells>
  <printOptions headings="0" gridLines="0"/>
  <pageMargins left="0.90551181102362222" right="0.39370078740157477" top="0.35433070866141736" bottom="0.35433070866141736" header="0.31496062992125984" footer="0.31496062992125984"/>
  <pageSetup paperSize="9" scale="53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dolgikh-ma</cp:lastModifiedBy>
  <cp:revision>34</cp:revision>
  <dcterms:created xsi:type="dcterms:W3CDTF">2006-09-16T00:00:00Z</dcterms:created>
  <dcterms:modified xsi:type="dcterms:W3CDTF">2026-08-04T09:20:38Z</dcterms:modified>
</cp:coreProperties>
</file>